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BE3FFD36-C889-42B0-95CE-8F831DED3C73}" xr6:coauthVersionLast="44" xr6:coauthVersionMax="44" xr10:uidLastSave="{00000000-0000-0000-0000-000000000000}"/>
  <bookViews>
    <workbookView xWindow="15135" yWindow="165" windowWidth="19155" windowHeight="20595" xr2:uid="{00000000-000D-0000-FFFF-FFFF00000000}"/>
  </bookViews>
  <sheets>
    <sheet name="INDUSTRIAL" sheetId="1" r:id="rId1"/>
    <sheet name="ADMINISTRACION" sheetId="2" r:id="rId2"/>
    <sheet name="MEDICO CIR" sheetId="3" r:id="rId3"/>
    <sheet name="BACHILLERA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ipeQp93/jHW8NUKdn1BDyXFHveCQ=="/>
    </ext>
  </extLst>
</workbook>
</file>

<file path=xl/calcChain.xml><?xml version="1.0" encoding="utf-8"?>
<calcChain xmlns="http://schemas.openxmlformats.org/spreadsheetml/2006/main">
  <c r="AH570" i="2" l="1"/>
  <c r="K645" i="4" l="1"/>
  <c r="I645" i="4"/>
  <c r="H645" i="4"/>
  <c r="J645" i="4" s="1"/>
  <c r="O640" i="4"/>
  <c r="N640" i="4"/>
  <c r="L640" i="4"/>
  <c r="O639" i="4"/>
  <c r="N639" i="4"/>
  <c r="L639" i="4"/>
  <c r="O638" i="4"/>
  <c r="N638" i="4"/>
  <c r="L638" i="4"/>
  <c r="O637" i="4"/>
  <c r="N637" i="4"/>
  <c r="L637" i="4"/>
  <c r="O636" i="4"/>
  <c r="N636" i="4"/>
  <c r="L636" i="4"/>
  <c r="M635" i="4"/>
  <c r="P637" i="4" s="1"/>
  <c r="N427" i="3"/>
  <c r="L427" i="3"/>
  <c r="K427" i="3"/>
  <c r="M427" i="3" s="1"/>
  <c r="P425" i="3"/>
  <c r="Q424" i="3"/>
  <c r="Q425" i="3" s="1"/>
  <c r="R419" i="3"/>
  <c r="Q419" i="3"/>
  <c r="O419" i="3"/>
  <c r="R418" i="3"/>
  <c r="Q418" i="3"/>
  <c r="O418" i="3"/>
  <c r="R417" i="3"/>
  <c r="Q417" i="3"/>
  <c r="O417" i="3"/>
  <c r="R416" i="3"/>
  <c r="Q416" i="3"/>
  <c r="O416" i="3"/>
  <c r="R415" i="3"/>
  <c r="Q415" i="3"/>
  <c r="O415" i="3"/>
  <c r="R414" i="3"/>
  <c r="Q414" i="3"/>
  <c r="O414" i="3"/>
  <c r="S413" i="3"/>
  <c r="R413" i="3"/>
  <c r="Q413" i="3"/>
  <c r="O413" i="3"/>
  <c r="R412" i="3"/>
  <c r="Q412" i="3"/>
  <c r="O412" i="3"/>
  <c r="P411" i="3"/>
  <c r="AE843" i="2"/>
  <c r="AC843" i="2"/>
  <c r="AB843" i="2"/>
  <c r="AD843" i="2" s="1"/>
  <c r="AG841" i="2"/>
  <c r="AH840" i="2"/>
  <c r="AH841" i="2" s="1"/>
  <c r="AI835" i="2"/>
  <c r="AH835" i="2"/>
  <c r="AF835" i="2"/>
  <c r="AI834" i="2"/>
  <c r="AH834" i="2"/>
  <c r="AF834" i="2"/>
  <c r="AI833" i="2"/>
  <c r="AH833" i="2"/>
  <c r="AF833" i="2"/>
  <c r="AI832" i="2"/>
  <c r="AH832" i="2"/>
  <c r="AF832" i="2"/>
  <c r="AI831" i="2"/>
  <c r="AH831" i="2"/>
  <c r="AF831" i="2"/>
  <c r="AI830" i="2"/>
  <c r="AH830" i="2"/>
  <c r="AF830" i="2"/>
  <c r="AJ829" i="2"/>
  <c r="AI829" i="2"/>
  <c r="AH829" i="2"/>
  <c r="AF829" i="2"/>
  <c r="AI828" i="2"/>
  <c r="AH828" i="2"/>
  <c r="AF828" i="2"/>
  <c r="AG827" i="2"/>
  <c r="N921" i="1"/>
  <c r="L921" i="1"/>
  <c r="K921" i="1"/>
  <c r="M921" i="1" s="1"/>
  <c r="P919" i="1"/>
  <c r="Q918" i="1"/>
  <c r="Q919" i="1" s="1"/>
  <c r="R913" i="1"/>
  <c r="Q913" i="1"/>
  <c r="O913" i="1"/>
  <c r="R912" i="1"/>
  <c r="Q912" i="1"/>
  <c r="O912" i="1"/>
  <c r="R911" i="1"/>
  <c r="Q911" i="1"/>
  <c r="O911" i="1"/>
  <c r="R910" i="1"/>
  <c r="Q910" i="1"/>
  <c r="O910" i="1"/>
  <c r="R909" i="1"/>
  <c r="Q909" i="1"/>
  <c r="O909" i="1"/>
  <c r="R908" i="1"/>
  <c r="Q908" i="1"/>
  <c r="O908" i="1"/>
  <c r="S907" i="1"/>
  <c r="R907" i="1"/>
  <c r="Q907" i="1"/>
  <c r="O907" i="1"/>
  <c r="R906" i="1"/>
  <c r="Q906" i="1"/>
  <c r="O906" i="1"/>
  <c r="P905" i="1"/>
  <c r="I581" i="4" l="1"/>
  <c r="N405" i="3" l="1"/>
  <c r="L405" i="3"/>
  <c r="K405" i="3"/>
  <c r="M405" i="3" s="1"/>
  <c r="P403" i="3"/>
  <c r="Q402" i="3"/>
  <c r="Q403" i="3" s="1"/>
  <c r="R397" i="3"/>
  <c r="Q397" i="3"/>
  <c r="O397" i="3"/>
  <c r="R396" i="3"/>
  <c r="Q396" i="3"/>
  <c r="O396" i="3"/>
  <c r="R395" i="3"/>
  <c r="Q395" i="3"/>
  <c r="O395" i="3"/>
  <c r="R394" i="3"/>
  <c r="Q394" i="3"/>
  <c r="O394" i="3"/>
  <c r="R393" i="3"/>
  <c r="Q393" i="3"/>
  <c r="O393" i="3"/>
  <c r="R392" i="3"/>
  <c r="Q392" i="3"/>
  <c r="O392" i="3"/>
  <c r="R391" i="3"/>
  <c r="Q391" i="3"/>
  <c r="O391" i="3"/>
  <c r="Q390" i="3"/>
  <c r="R390" i="3" s="1"/>
  <c r="O390" i="3"/>
  <c r="P389" i="3"/>
  <c r="S391" i="3" s="1"/>
  <c r="AE821" i="2"/>
  <c r="AC821" i="2"/>
  <c r="AB821" i="2"/>
  <c r="AD821" i="2" s="1"/>
  <c r="AG819" i="2"/>
  <c r="AH818" i="2"/>
  <c r="AH819" i="2" s="1"/>
  <c r="AI813" i="2"/>
  <c r="AH813" i="2"/>
  <c r="AF813" i="2"/>
  <c r="AI812" i="2"/>
  <c r="AH812" i="2"/>
  <c r="AF812" i="2"/>
  <c r="AI811" i="2"/>
  <c r="AH811" i="2"/>
  <c r="AF811" i="2"/>
  <c r="AI810" i="2"/>
  <c r="AH810" i="2"/>
  <c r="AF810" i="2"/>
  <c r="AI809" i="2"/>
  <c r="AH809" i="2"/>
  <c r="AF809" i="2"/>
  <c r="AI808" i="2"/>
  <c r="AH808" i="2"/>
  <c r="AF808" i="2"/>
  <c r="AI807" i="2"/>
  <c r="AH807" i="2"/>
  <c r="AF807" i="2"/>
  <c r="AH806" i="2"/>
  <c r="AI806" i="2" s="1"/>
  <c r="AF806" i="2"/>
  <c r="AG805" i="2"/>
  <c r="AJ807" i="2" s="1"/>
  <c r="N899" i="1"/>
  <c r="M899" i="1"/>
  <c r="L899" i="1"/>
  <c r="K899" i="1"/>
  <c r="P897" i="1"/>
  <c r="Q896" i="1"/>
  <c r="Q897" i="1" s="1"/>
  <c r="R891" i="1"/>
  <c r="Q891" i="1"/>
  <c r="O891" i="1"/>
  <c r="R890" i="1"/>
  <c r="Q890" i="1"/>
  <c r="O890" i="1"/>
  <c r="R889" i="1"/>
  <c r="Q889" i="1"/>
  <c r="O889" i="1"/>
  <c r="R888" i="1"/>
  <c r="Q888" i="1"/>
  <c r="O888" i="1"/>
  <c r="R887" i="1"/>
  <c r="Q887" i="1"/>
  <c r="O887" i="1"/>
  <c r="R886" i="1"/>
  <c r="Q886" i="1"/>
  <c r="O886" i="1"/>
  <c r="R885" i="1"/>
  <c r="Q885" i="1"/>
  <c r="O885" i="1"/>
  <c r="O884" i="1"/>
  <c r="P883" i="1"/>
  <c r="Q884" i="1" s="1"/>
  <c r="R884" i="1" s="1"/>
  <c r="K629" i="4"/>
  <c r="I629" i="4"/>
  <c r="H629" i="4"/>
  <c r="J629" i="4" s="1"/>
  <c r="O624" i="4"/>
  <c r="N624" i="4"/>
  <c r="L624" i="4"/>
  <c r="O623" i="4"/>
  <c r="N623" i="4"/>
  <c r="L623" i="4"/>
  <c r="O622" i="4"/>
  <c r="N622" i="4"/>
  <c r="L622" i="4"/>
  <c r="O621" i="4"/>
  <c r="N621" i="4"/>
  <c r="L621" i="4"/>
  <c r="L620" i="4"/>
  <c r="M619" i="4"/>
  <c r="N620" i="4" s="1"/>
  <c r="O620" i="4" s="1"/>
  <c r="S885" i="1" l="1"/>
  <c r="P621" i="4"/>
  <c r="K613" i="4"/>
  <c r="J613" i="4"/>
  <c r="I613" i="4"/>
  <c r="H613" i="4"/>
  <c r="O608" i="4"/>
  <c r="N608" i="4"/>
  <c r="L608" i="4"/>
  <c r="O607" i="4"/>
  <c r="N607" i="4"/>
  <c r="L607" i="4"/>
  <c r="O606" i="4"/>
  <c r="N606" i="4"/>
  <c r="L606" i="4"/>
  <c r="N605" i="4"/>
  <c r="O605" i="4" s="1"/>
  <c r="L605" i="4"/>
  <c r="L604" i="4"/>
  <c r="M603" i="4"/>
  <c r="N604" i="4" s="1"/>
  <c r="O604" i="4" s="1"/>
  <c r="N383" i="3"/>
  <c r="L383" i="3"/>
  <c r="K383" i="3"/>
  <c r="M383" i="3" s="1"/>
  <c r="P381" i="3"/>
  <c r="Q380" i="3"/>
  <c r="Q381" i="3" s="1"/>
  <c r="R375" i="3"/>
  <c r="Q375" i="3"/>
  <c r="O375" i="3"/>
  <c r="R374" i="3"/>
  <c r="Q374" i="3"/>
  <c r="O374" i="3"/>
  <c r="R373" i="3"/>
  <c r="Q373" i="3"/>
  <c r="O373" i="3"/>
  <c r="R372" i="3"/>
  <c r="Q372" i="3"/>
  <c r="O372" i="3"/>
  <c r="R371" i="3"/>
  <c r="Q371" i="3"/>
  <c r="O371" i="3"/>
  <c r="R370" i="3"/>
  <c r="Q370" i="3"/>
  <c r="O370" i="3"/>
  <c r="Q369" i="3"/>
  <c r="R369" i="3" s="1"/>
  <c r="O369" i="3"/>
  <c r="R368" i="3"/>
  <c r="Q368" i="3"/>
  <c r="O368" i="3"/>
  <c r="P367" i="3"/>
  <c r="S369" i="3" s="1"/>
  <c r="AE799" i="2"/>
  <c r="AC799" i="2"/>
  <c r="AB799" i="2"/>
  <c r="AD799" i="2" s="1"/>
  <c r="AG797" i="2"/>
  <c r="AH796" i="2"/>
  <c r="AH797" i="2" s="1"/>
  <c r="AI791" i="2"/>
  <c r="AH791" i="2"/>
  <c r="AF791" i="2"/>
  <c r="AI790" i="2"/>
  <c r="AH790" i="2"/>
  <c r="AF790" i="2"/>
  <c r="AI789" i="2"/>
  <c r="AH789" i="2"/>
  <c r="AF789" i="2"/>
  <c r="AI788" i="2"/>
  <c r="AH788" i="2"/>
  <c r="AF788" i="2"/>
  <c r="AI787" i="2"/>
  <c r="AH787" i="2"/>
  <c r="AF787" i="2"/>
  <c r="AI786" i="2"/>
  <c r="AH786" i="2"/>
  <c r="AF786" i="2"/>
  <c r="AH785" i="2"/>
  <c r="AI785" i="2" s="1"/>
  <c r="AF785" i="2"/>
  <c r="AF784" i="2"/>
  <c r="AG783" i="2"/>
  <c r="AH784" i="2" s="1"/>
  <c r="AI784" i="2" s="1"/>
  <c r="N877" i="1"/>
  <c r="L877" i="1"/>
  <c r="K877" i="1"/>
  <c r="M877" i="1" s="1"/>
  <c r="P875" i="1"/>
  <c r="Q874" i="1"/>
  <c r="Q875" i="1" s="1"/>
  <c r="R869" i="1"/>
  <c r="Q869" i="1"/>
  <c r="O869" i="1"/>
  <c r="R868" i="1"/>
  <c r="Q868" i="1"/>
  <c r="O868" i="1"/>
  <c r="R867" i="1"/>
  <c r="Q867" i="1"/>
  <c r="O867" i="1"/>
  <c r="R866" i="1"/>
  <c r="Q866" i="1"/>
  <c r="O866" i="1"/>
  <c r="R865" i="1"/>
  <c r="Q865" i="1"/>
  <c r="O865" i="1"/>
  <c r="R864" i="1"/>
  <c r="Q864" i="1"/>
  <c r="O864" i="1"/>
  <c r="Q863" i="1"/>
  <c r="R863" i="1" s="1"/>
  <c r="O863" i="1"/>
  <c r="Q862" i="1"/>
  <c r="R862" i="1" s="1"/>
  <c r="O862" i="1"/>
  <c r="P861" i="1"/>
  <c r="S863" i="1" s="1"/>
  <c r="P605" i="4" l="1"/>
  <c r="AJ785" i="2"/>
  <c r="I559" i="4"/>
  <c r="P345" i="3" l="1"/>
  <c r="N361" i="3"/>
  <c r="L361" i="3"/>
  <c r="K361" i="3"/>
  <c r="M361" i="3" s="1"/>
  <c r="P359" i="3"/>
  <c r="Q358" i="3"/>
  <c r="Q359" i="3" s="1"/>
  <c r="R353" i="3"/>
  <c r="Q353" i="3"/>
  <c r="O353" i="3"/>
  <c r="R352" i="3"/>
  <c r="Q352" i="3"/>
  <c r="O352" i="3"/>
  <c r="R351" i="3"/>
  <c r="Q351" i="3"/>
  <c r="O351" i="3"/>
  <c r="R350" i="3"/>
  <c r="Q350" i="3"/>
  <c r="O350" i="3"/>
  <c r="R349" i="3"/>
  <c r="Q349" i="3"/>
  <c r="O349" i="3"/>
  <c r="Q348" i="3"/>
  <c r="R348" i="3" s="1"/>
  <c r="O348" i="3"/>
  <c r="S347" i="3"/>
  <c r="Q347" i="3"/>
  <c r="R347" i="3" s="1"/>
  <c r="O347" i="3"/>
  <c r="Q346" i="3"/>
  <c r="R346" i="3" s="1"/>
  <c r="O346" i="3"/>
  <c r="S325" i="3"/>
  <c r="S303" i="3"/>
  <c r="AG761" i="2"/>
  <c r="AE777" i="2"/>
  <c r="AD777" i="2"/>
  <c r="AC777" i="2"/>
  <c r="AB777" i="2"/>
  <c r="AG775" i="2"/>
  <c r="AH774" i="2"/>
  <c r="AH775" i="2" s="1"/>
  <c r="AI769" i="2"/>
  <c r="AH769" i="2"/>
  <c r="AF769" i="2"/>
  <c r="AI768" i="2"/>
  <c r="AH768" i="2"/>
  <c r="AF768" i="2"/>
  <c r="AI767" i="2"/>
  <c r="AH767" i="2"/>
  <c r="AF767" i="2"/>
  <c r="AI766" i="2"/>
  <c r="AH766" i="2"/>
  <c r="AF766" i="2"/>
  <c r="AI765" i="2"/>
  <c r="AH765" i="2"/>
  <c r="AF765" i="2"/>
  <c r="AH764" i="2"/>
  <c r="AI764" i="2" s="1"/>
  <c r="AF764" i="2"/>
  <c r="AJ763" i="2"/>
  <c r="AI763" i="2"/>
  <c r="AH763" i="2"/>
  <c r="AF763" i="2"/>
  <c r="AH762" i="2"/>
  <c r="AI762" i="2" s="1"/>
  <c r="AF762" i="2"/>
  <c r="AJ741" i="2"/>
  <c r="AJ719" i="2"/>
  <c r="P839" i="1"/>
  <c r="S841" i="1" s="1"/>
  <c r="N855" i="1"/>
  <c r="L855" i="1"/>
  <c r="K855" i="1"/>
  <c r="M855" i="1" s="1"/>
  <c r="P853" i="1"/>
  <c r="Q852" i="1"/>
  <c r="Q853" i="1" s="1"/>
  <c r="R847" i="1"/>
  <c r="Q847" i="1"/>
  <c r="O847" i="1"/>
  <c r="R846" i="1"/>
  <c r="Q846" i="1"/>
  <c r="O846" i="1"/>
  <c r="R845" i="1"/>
  <c r="Q845" i="1"/>
  <c r="O845" i="1"/>
  <c r="R844" i="1"/>
  <c r="Q844" i="1"/>
  <c r="O844" i="1"/>
  <c r="R843" i="1"/>
  <c r="Q843" i="1"/>
  <c r="O843" i="1"/>
  <c r="Q842" i="1"/>
  <c r="R842" i="1" s="1"/>
  <c r="O842" i="1"/>
  <c r="R841" i="1"/>
  <c r="Q841" i="1"/>
  <c r="O841" i="1"/>
  <c r="Q840" i="1"/>
  <c r="R840" i="1" s="1"/>
  <c r="O840" i="1"/>
  <c r="S819" i="1"/>
  <c r="S797" i="1"/>
  <c r="AG503" i="2" l="1"/>
  <c r="W633" i="1"/>
  <c r="AM554" i="2" l="1"/>
  <c r="V269" i="3" l="1"/>
  <c r="AO683" i="2"/>
  <c r="Y762" i="1"/>
  <c r="S773" i="1" l="1"/>
  <c r="AJ694" i="2"/>
  <c r="S280" i="3"/>
  <c r="Q466" i="1" l="1"/>
  <c r="K511" i="4" l="1"/>
  <c r="K494" i="4"/>
  <c r="K478" i="4"/>
  <c r="K597" i="4"/>
  <c r="I597" i="4"/>
  <c r="H597" i="4"/>
  <c r="J597" i="4" s="1"/>
  <c r="O592" i="4"/>
  <c r="N592" i="4"/>
  <c r="L592" i="4"/>
  <c r="N591" i="4"/>
  <c r="O591" i="4" s="1"/>
  <c r="L591" i="4"/>
  <c r="O590" i="4"/>
  <c r="N590" i="4"/>
  <c r="L590" i="4"/>
  <c r="O589" i="4"/>
  <c r="N589" i="4"/>
  <c r="L589" i="4"/>
  <c r="N588" i="4"/>
  <c r="O588" i="4" s="1"/>
  <c r="L588" i="4"/>
  <c r="M587" i="4"/>
  <c r="P589" i="4" s="1"/>
  <c r="H581" i="4"/>
  <c r="J581" i="4" s="1"/>
  <c r="K581" i="4" s="1"/>
  <c r="N576" i="4"/>
  <c r="O576" i="4" s="1"/>
  <c r="L576" i="4"/>
  <c r="O575" i="4"/>
  <c r="N575" i="4"/>
  <c r="L575" i="4"/>
  <c r="N574" i="4"/>
  <c r="O574" i="4" s="1"/>
  <c r="L574" i="4"/>
  <c r="P573" i="4"/>
  <c r="O573" i="4"/>
  <c r="N573" i="4"/>
  <c r="L573" i="4"/>
  <c r="L572" i="4"/>
  <c r="M571" i="4"/>
  <c r="N572" i="4" s="1"/>
  <c r="O572" i="4" s="1"/>
  <c r="H559" i="4"/>
  <c r="J559" i="4" s="1"/>
  <c r="K559" i="4" s="1"/>
  <c r="N554" i="4"/>
  <c r="O554" i="4" s="1"/>
  <c r="L554" i="4"/>
  <c r="N553" i="4"/>
  <c r="O553" i="4" s="1"/>
  <c r="L553" i="4"/>
  <c r="N552" i="4"/>
  <c r="O552" i="4" s="1"/>
  <c r="L552" i="4"/>
  <c r="O551" i="4"/>
  <c r="N551" i="4"/>
  <c r="L551" i="4"/>
  <c r="O550" i="4"/>
  <c r="N550" i="4"/>
  <c r="L550" i="4"/>
  <c r="M549" i="4"/>
  <c r="P551" i="4" s="1"/>
  <c r="K543" i="4"/>
  <c r="I543" i="4"/>
  <c r="H543" i="4"/>
  <c r="J543" i="4" s="1"/>
  <c r="O538" i="4"/>
  <c r="N538" i="4"/>
  <c r="L538" i="4"/>
  <c r="O537" i="4"/>
  <c r="N537" i="4"/>
  <c r="L537" i="4"/>
  <c r="O536" i="4"/>
  <c r="N536" i="4"/>
  <c r="L536" i="4"/>
  <c r="O535" i="4"/>
  <c r="N535" i="4"/>
  <c r="L535" i="4"/>
  <c r="O534" i="4"/>
  <c r="N534" i="4"/>
  <c r="L534" i="4"/>
  <c r="M533" i="4"/>
  <c r="P535" i="4" s="1"/>
  <c r="I527" i="4"/>
  <c r="H527" i="4"/>
  <c r="J527" i="4" s="1"/>
  <c r="K527" i="4" s="1"/>
  <c r="N522" i="4"/>
  <c r="O522" i="4" s="1"/>
  <c r="L522" i="4"/>
  <c r="N521" i="4"/>
  <c r="O521" i="4" s="1"/>
  <c r="L521" i="4"/>
  <c r="N520" i="4"/>
  <c r="O520" i="4" s="1"/>
  <c r="L520" i="4"/>
  <c r="O519" i="4"/>
  <c r="N519" i="4"/>
  <c r="L519" i="4"/>
  <c r="L518" i="4"/>
  <c r="M517" i="4"/>
  <c r="I511" i="4"/>
  <c r="H511" i="4"/>
  <c r="J511" i="4" s="1"/>
  <c r="N506" i="4"/>
  <c r="O506" i="4" s="1"/>
  <c r="L506" i="4"/>
  <c r="N505" i="4"/>
  <c r="O505" i="4" s="1"/>
  <c r="L505" i="4"/>
  <c r="N504" i="4"/>
  <c r="O504" i="4" s="1"/>
  <c r="L504" i="4"/>
  <c r="P503" i="4"/>
  <c r="O503" i="4"/>
  <c r="N503" i="4"/>
  <c r="L503" i="4"/>
  <c r="L502" i="4"/>
  <c r="M501" i="4"/>
  <c r="N502" i="4" s="1"/>
  <c r="O502" i="4" s="1"/>
  <c r="I494" i="4"/>
  <c r="H494" i="4"/>
  <c r="J494" i="4" s="1"/>
  <c r="N489" i="4"/>
  <c r="O489" i="4" s="1"/>
  <c r="L489" i="4"/>
  <c r="N488" i="4"/>
  <c r="O488" i="4" s="1"/>
  <c r="L488" i="4"/>
  <c r="N487" i="4"/>
  <c r="O487" i="4" s="1"/>
  <c r="L487" i="4"/>
  <c r="O486" i="4"/>
  <c r="N486" i="4"/>
  <c r="L486" i="4"/>
  <c r="O485" i="4"/>
  <c r="N485" i="4"/>
  <c r="L485" i="4"/>
  <c r="M484" i="4"/>
  <c r="P486" i="4" s="1"/>
  <c r="I478" i="4"/>
  <c r="H478" i="4"/>
  <c r="J478" i="4" s="1"/>
  <c r="N473" i="4"/>
  <c r="O473" i="4" s="1"/>
  <c r="L473" i="4"/>
  <c r="N472" i="4"/>
  <c r="O472" i="4" s="1"/>
  <c r="L472" i="4"/>
  <c r="N471" i="4"/>
  <c r="O471" i="4" s="1"/>
  <c r="L471" i="4"/>
  <c r="N470" i="4"/>
  <c r="O470" i="4" s="1"/>
  <c r="L470" i="4"/>
  <c r="O469" i="4"/>
  <c r="N469" i="4"/>
  <c r="L469" i="4"/>
  <c r="M468" i="4"/>
  <c r="P470" i="4" s="1"/>
  <c r="I462" i="4"/>
  <c r="H462" i="4"/>
  <c r="J462" i="4" s="1"/>
  <c r="K462" i="4" s="1"/>
  <c r="N457" i="4"/>
  <c r="O457" i="4" s="1"/>
  <c r="L457" i="4"/>
  <c r="N456" i="4"/>
  <c r="O456" i="4" s="1"/>
  <c r="L456" i="4"/>
  <c r="N455" i="4"/>
  <c r="O455" i="4" s="1"/>
  <c r="L455" i="4"/>
  <c r="O454" i="4"/>
  <c r="N454" i="4"/>
  <c r="L454" i="4"/>
  <c r="L453" i="4"/>
  <c r="M452" i="4"/>
  <c r="I446" i="4"/>
  <c r="H446" i="4"/>
  <c r="J446" i="4" s="1"/>
  <c r="K446" i="4" s="1"/>
  <c r="N441" i="4"/>
  <c r="O441" i="4" s="1"/>
  <c r="L441" i="4"/>
  <c r="N440" i="4"/>
  <c r="O440" i="4" s="1"/>
  <c r="L440" i="4"/>
  <c r="N439" i="4"/>
  <c r="O439" i="4" s="1"/>
  <c r="L439" i="4"/>
  <c r="O438" i="4"/>
  <c r="N438" i="4"/>
  <c r="L438" i="4"/>
  <c r="L437" i="4"/>
  <c r="M436" i="4"/>
  <c r="N437" i="4" s="1"/>
  <c r="O437" i="4" s="1"/>
  <c r="I430" i="4"/>
  <c r="H430" i="4"/>
  <c r="J430" i="4" s="1"/>
  <c r="K430" i="4" s="1"/>
  <c r="N425" i="4"/>
  <c r="O425" i="4" s="1"/>
  <c r="L425" i="4"/>
  <c r="N424" i="4"/>
  <c r="O424" i="4" s="1"/>
  <c r="L424" i="4"/>
  <c r="N423" i="4"/>
  <c r="O423" i="4" s="1"/>
  <c r="L423" i="4"/>
  <c r="O422" i="4"/>
  <c r="N422" i="4"/>
  <c r="L422" i="4"/>
  <c r="O421" i="4"/>
  <c r="N421" i="4"/>
  <c r="L421" i="4"/>
  <c r="M420" i="4"/>
  <c r="P422" i="4" s="1"/>
  <c r="I414" i="4"/>
  <c r="H414" i="4"/>
  <c r="J414" i="4" s="1"/>
  <c r="K414" i="4" s="1"/>
  <c r="N409" i="4"/>
  <c r="O409" i="4" s="1"/>
  <c r="L409" i="4"/>
  <c r="N408" i="4"/>
  <c r="O408" i="4" s="1"/>
  <c r="L408" i="4"/>
  <c r="N407" i="4"/>
  <c r="O407" i="4" s="1"/>
  <c r="L407" i="4"/>
  <c r="O406" i="4"/>
  <c r="N406" i="4"/>
  <c r="L406" i="4"/>
  <c r="L405" i="4"/>
  <c r="M404" i="4"/>
  <c r="P406" i="4" s="1"/>
  <c r="Q406" i="4" s="1"/>
  <c r="J398" i="4"/>
  <c r="K398" i="4" s="1"/>
  <c r="I398" i="4"/>
  <c r="H398" i="4"/>
  <c r="N393" i="4"/>
  <c r="O393" i="4" s="1"/>
  <c r="L393" i="4"/>
  <c r="N392" i="4"/>
  <c r="O392" i="4" s="1"/>
  <c r="L392" i="4"/>
  <c r="O391" i="4"/>
  <c r="N391" i="4"/>
  <c r="L391" i="4"/>
  <c r="N390" i="4"/>
  <c r="O390" i="4" s="1"/>
  <c r="L390" i="4"/>
  <c r="N389" i="4"/>
  <c r="O389" i="4" s="1"/>
  <c r="L389" i="4"/>
  <c r="M388" i="4"/>
  <c r="P390" i="4" s="1"/>
  <c r="Q390" i="4" s="1"/>
  <c r="K382" i="4"/>
  <c r="I382" i="4"/>
  <c r="H382" i="4"/>
  <c r="J382" i="4" s="1"/>
  <c r="N377" i="4"/>
  <c r="O377" i="4" s="1"/>
  <c r="L377" i="4"/>
  <c r="O376" i="4"/>
  <c r="N376" i="4"/>
  <c r="L376" i="4"/>
  <c r="O375" i="4"/>
  <c r="N375" i="4"/>
  <c r="L375" i="4"/>
  <c r="O374" i="4"/>
  <c r="N374" i="4"/>
  <c r="L374" i="4"/>
  <c r="L373" i="4"/>
  <c r="M372" i="4"/>
  <c r="K366" i="4"/>
  <c r="I366" i="4"/>
  <c r="H366" i="4"/>
  <c r="J366" i="4" s="1"/>
  <c r="N361" i="4"/>
  <c r="O361" i="4" s="1"/>
  <c r="L361" i="4"/>
  <c r="N360" i="4"/>
  <c r="O360" i="4" s="1"/>
  <c r="L360" i="4"/>
  <c r="N359" i="4"/>
  <c r="O359" i="4" s="1"/>
  <c r="L359" i="4"/>
  <c r="P358" i="4"/>
  <c r="Q358" i="4" s="1"/>
  <c r="O358" i="4"/>
  <c r="N358" i="4"/>
  <c r="L358" i="4"/>
  <c r="L357" i="4"/>
  <c r="M356" i="4"/>
  <c r="N357" i="4" s="1"/>
  <c r="O357" i="4" s="1"/>
  <c r="K350" i="4"/>
  <c r="J350" i="4"/>
  <c r="I350" i="4"/>
  <c r="H350" i="4"/>
  <c r="O345" i="4"/>
  <c r="N345" i="4"/>
  <c r="L345" i="4"/>
  <c r="O344" i="4"/>
  <c r="N344" i="4"/>
  <c r="L344" i="4"/>
  <c r="O343" i="4"/>
  <c r="N343" i="4"/>
  <c r="L343" i="4"/>
  <c r="Q342" i="4"/>
  <c r="P342" i="4"/>
  <c r="N342" i="4"/>
  <c r="O342" i="4" s="1"/>
  <c r="L342" i="4"/>
  <c r="N341" i="4"/>
  <c r="O341" i="4" s="1"/>
  <c r="L341" i="4"/>
  <c r="M340" i="4"/>
  <c r="I334" i="4"/>
  <c r="H334" i="4"/>
  <c r="J334" i="4" s="1"/>
  <c r="K334" i="4" s="1"/>
  <c r="O329" i="4"/>
  <c r="N329" i="4"/>
  <c r="L329" i="4"/>
  <c r="O328" i="4"/>
  <c r="N328" i="4"/>
  <c r="L328" i="4"/>
  <c r="N327" i="4"/>
  <c r="O327" i="4" s="1"/>
  <c r="L327" i="4"/>
  <c r="N326" i="4"/>
  <c r="O326" i="4" s="1"/>
  <c r="L326" i="4"/>
  <c r="O325" i="4"/>
  <c r="N325" i="4"/>
  <c r="L325" i="4"/>
  <c r="M324" i="4"/>
  <c r="P326" i="4" s="1"/>
  <c r="Q326" i="4" s="1"/>
  <c r="I318" i="4"/>
  <c r="H318" i="4"/>
  <c r="J318" i="4" s="1"/>
  <c r="K318" i="4" s="1"/>
  <c r="N313" i="4"/>
  <c r="O313" i="4" s="1"/>
  <c r="L313" i="4"/>
  <c r="N312" i="4"/>
  <c r="O312" i="4" s="1"/>
  <c r="L312" i="4"/>
  <c r="N311" i="4"/>
  <c r="O311" i="4" s="1"/>
  <c r="L311" i="4"/>
  <c r="O310" i="4"/>
  <c r="N310" i="4"/>
  <c r="L310" i="4"/>
  <c r="L309" i="4"/>
  <c r="M308" i="4"/>
  <c r="P310" i="4" s="1"/>
  <c r="Q310" i="4" s="1"/>
  <c r="J302" i="4"/>
  <c r="K302" i="4" s="1"/>
  <c r="I302" i="4"/>
  <c r="H302" i="4"/>
  <c r="O297" i="4"/>
  <c r="N297" i="4"/>
  <c r="L297" i="4"/>
  <c r="O296" i="4"/>
  <c r="N296" i="4"/>
  <c r="L296" i="4"/>
  <c r="O295" i="4"/>
  <c r="N295" i="4"/>
  <c r="L295" i="4"/>
  <c r="N294" i="4"/>
  <c r="O294" i="4" s="1"/>
  <c r="L294" i="4"/>
  <c r="N293" i="4"/>
  <c r="O293" i="4" s="1"/>
  <c r="L293" i="4"/>
  <c r="M292" i="4"/>
  <c r="P294" i="4" s="1"/>
  <c r="Q294" i="4" s="1"/>
  <c r="I286" i="4"/>
  <c r="H286" i="4"/>
  <c r="J286" i="4" s="1"/>
  <c r="K286" i="4" s="1"/>
  <c r="N281" i="4"/>
  <c r="O281" i="4" s="1"/>
  <c r="L281" i="4"/>
  <c r="O280" i="4"/>
  <c r="N280" i="4"/>
  <c r="L280" i="4"/>
  <c r="O279" i="4"/>
  <c r="N279" i="4"/>
  <c r="L279" i="4"/>
  <c r="O278" i="4"/>
  <c r="N278" i="4"/>
  <c r="L278" i="4"/>
  <c r="L277" i="4"/>
  <c r="M276" i="4"/>
  <c r="I270" i="4"/>
  <c r="H270" i="4"/>
  <c r="J270" i="4" s="1"/>
  <c r="K270" i="4" s="1"/>
  <c r="N265" i="4"/>
  <c r="O265" i="4" s="1"/>
  <c r="L265" i="4"/>
  <c r="N264" i="4"/>
  <c r="O264" i="4" s="1"/>
  <c r="L264" i="4"/>
  <c r="N263" i="4"/>
  <c r="O263" i="4" s="1"/>
  <c r="L263" i="4"/>
  <c r="P262" i="4"/>
  <c r="Q262" i="4" s="1"/>
  <c r="O262" i="4"/>
  <c r="N262" i="4"/>
  <c r="L262" i="4"/>
  <c r="L261" i="4"/>
  <c r="M260" i="4"/>
  <c r="N261" i="4" s="1"/>
  <c r="O261" i="4" s="1"/>
  <c r="J254" i="4"/>
  <c r="I254" i="4"/>
  <c r="H254" i="4"/>
  <c r="O249" i="4"/>
  <c r="N249" i="4"/>
  <c r="L249" i="4"/>
  <c r="O248" i="4"/>
  <c r="N248" i="4"/>
  <c r="L248" i="4"/>
  <c r="O247" i="4"/>
  <c r="N247" i="4"/>
  <c r="L247" i="4"/>
  <c r="P246" i="4"/>
  <c r="Q246" i="4" s="1"/>
  <c r="N246" i="4"/>
  <c r="O246" i="4" s="1"/>
  <c r="L246" i="4"/>
  <c r="N245" i="4"/>
  <c r="O245" i="4" s="1"/>
  <c r="L245" i="4"/>
  <c r="M244" i="4"/>
  <c r="I238" i="4"/>
  <c r="H238" i="4"/>
  <c r="J238" i="4" s="1"/>
  <c r="K238" i="4" s="1"/>
  <c r="O233" i="4"/>
  <c r="N233" i="4"/>
  <c r="L233" i="4"/>
  <c r="O232" i="4"/>
  <c r="N232" i="4"/>
  <c r="L232" i="4"/>
  <c r="O231" i="4"/>
  <c r="N231" i="4"/>
  <c r="L231" i="4"/>
  <c r="N230" i="4"/>
  <c r="O230" i="4" s="1"/>
  <c r="L230" i="4"/>
  <c r="O229" i="4"/>
  <c r="N229" i="4"/>
  <c r="L229" i="4"/>
  <c r="M228" i="4"/>
  <c r="P230" i="4" s="1"/>
  <c r="Q230" i="4" s="1"/>
  <c r="I222" i="4"/>
  <c r="H222" i="4"/>
  <c r="J222" i="4" s="1"/>
  <c r="K222" i="4" s="1"/>
  <c r="N217" i="4"/>
  <c r="O217" i="4" s="1"/>
  <c r="L217" i="4"/>
  <c r="N216" i="4"/>
  <c r="O216" i="4" s="1"/>
  <c r="L216" i="4"/>
  <c r="N215" i="4"/>
  <c r="O215" i="4" s="1"/>
  <c r="L215" i="4"/>
  <c r="O214" i="4"/>
  <c r="N214" i="4"/>
  <c r="L214" i="4"/>
  <c r="N213" i="4"/>
  <c r="O213" i="4" s="1"/>
  <c r="L213" i="4"/>
  <c r="M212" i="4"/>
  <c r="P214" i="4" s="1"/>
  <c r="I205" i="4"/>
  <c r="H205" i="4"/>
  <c r="J205" i="4" s="1"/>
  <c r="K205" i="4" s="1"/>
  <c r="N201" i="4"/>
  <c r="O201" i="4" s="1"/>
  <c r="L201" i="4"/>
  <c r="N200" i="4"/>
  <c r="O200" i="4" s="1"/>
  <c r="L200" i="4"/>
  <c r="N199" i="4"/>
  <c r="O199" i="4" s="1"/>
  <c r="L199" i="4"/>
  <c r="O198" i="4"/>
  <c r="N198" i="4"/>
  <c r="L198" i="4"/>
  <c r="L197" i="4"/>
  <c r="M196" i="4"/>
  <c r="I192" i="4"/>
  <c r="H192" i="4"/>
  <c r="J192" i="4" s="1"/>
  <c r="K192" i="4" s="1"/>
  <c r="N188" i="4"/>
  <c r="O188" i="4" s="1"/>
  <c r="L188" i="4"/>
  <c r="N187" i="4"/>
  <c r="O187" i="4" s="1"/>
  <c r="L187" i="4"/>
  <c r="N186" i="4"/>
  <c r="O186" i="4" s="1"/>
  <c r="L186" i="4"/>
  <c r="O185" i="4"/>
  <c r="N185" i="4"/>
  <c r="L185" i="4"/>
  <c r="L184" i="4"/>
  <c r="M183" i="4"/>
  <c r="N184" i="4" s="1"/>
  <c r="O184" i="4" s="1"/>
  <c r="I179" i="4"/>
  <c r="H179" i="4"/>
  <c r="J179" i="4" s="1"/>
  <c r="N174" i="4"/>
  <c r="O174" i="4" s="1"/>
  <c r="L174" i="4"/>
  <c r="N173" i="4"/>
  <c r="O173" i="4" s="1"/>
  <c r="L173" i="4"/>
  <c r="N172" i="4"/>
  <c r="O172" i="4" s="1"/>
  <c r="L172" i="4"/>
  <c r="N171" i="4"/>
  <c r="O171" i="4" s="1"/>
  <c r="L171" i="4"/>
  <c r="N170" i="4"/>
  <c r="O170" i="4" s="1"/>
  <c r="L170" i="4"/>
  <c r="M169" i="4"/>
  <c r="I165" i="4"/>
  <c r="H165" i="4"/>
  <c r="J165" i="4" s="1"/>
  <c r="K165" i="4" s="1"/>
  <c r="N161" i="4"/>
  <c r="O161" i="4" s="1"/>
  <c r="L161" i="4"/>
  <c r="O160" i="4"/>
  <c r="N160" i="4"/>
  <c r="L160" i="4"/>
  <c r="O159" i="4"/>
  <c r="N159" i="4"/>
  <c r="L159" i="4"/>
  <c r="O158" i="4"/>
  <c r="N158" i="4"/>
  <c r="L158" i="4"/>
  <c r="L157" i="4"/>
  <c r="M156" i="4"/>
  <c r="J152" i="4"/>
  <c r="K152" i="4" s="1"/>
  <c r="I152" i="4"/>
  <c r="H152" i="4"/>
  <c r="O146" i="4"/>
  <c r="N146" i="4"/>
  <c r="L146" i="4"/>
  <c r="O145" i="4"/>
  <c r="N145" i="4"/>
  <c r="L145" i="4"/>
  <c r="O144" i="4"/>
  <c r="N144" i="4"/>
  <c r="L144" i="4"/>
  <c r="O143" i="4"/>
  <c r="N143" i="4"/>
  <c r="L143" i="4"/>
  <c r="L142" i="4"/>
  <c r="M141" i="4"/>
  <c r="N142" i="4" s="1"/>
  <c r="O142" i="4" s="1"/>
  <c r="I137" i="4"/>
  <c r="H137" i="4"/>
  <c r="J137" i="4" s="1"/>
  <c r="K137" i="4" s="1"/>
  <c r="N132" i="4"/>
  <c r="O132" i="4" s="1"/>
  <c r="L132" i="4"/>
  <c r="N131" i="4"/>
  <c r="O131" i="4" s="1"/>
  <c r="L131" i="4"/>
  <c r="N130" i="4"/>
  <c r="O130" i="4" s="1"/>
  <c r="L130" i="4"/>
  <c r="N129" i="4"/>
  <c r="O129" i="4" s="1"/>
  <c r="L129" i="4"/>
  <c r="N128" i="4"/>
  <c r="O128" i="4" s="1"/>
  <c r="L128" i="4"/>
  <c r="M127" i="4"/>
  <c r="I123" i="4"/>
  <c r="H123" i="4"/>
  <c r="J123" i="4" s="1"/>
  <c r="K123" i="4" s="1"/>
  <c r="O116" i="4"/>
  <c r="N116" i="4"/>
  <c r="L116" i="4"/>
  <c r="O115" i="4"/>
  <c r="N115" i="4"/>
  <c r="L115" i="4"/>
  <c r="O114" i="4"/>
  <c r="N114" i="4"/>
  <c r="L114" i="4"/>
  <c r="O113" i="4"/>
  <c r="N113" i="4"/>
  <c r="L113" i="4"/>
  <c r="L112" i="4"/>
  <c r="M111" i="4"/>
  <c r="J107" i="4"/>
  <c r="K107" i="4" s="1"/>
  <c r="I107" i="4"/>
  <c r="H107" i="4"/>
  <c r="O105" i="4"/>
  <c r="N105" i="4"/>
  <c r="L105" i="4"/>
  <c r="O104" i="4"/>
  <c r="N104" i="4"/>
  <c r="L104" i="4"/>
  <c r="N103" i="4"/>
  <c r="O103" i="4" s="1"/>
  <c r="L103" i="4"/>
  <c r="O102" i="4"/>
  <c r="N102" i="4"/>
  <c r="L102" i="4"/>
  <c r="L101" i="4"/>
  <c r="M100" i="4"/>
  <c r="N101" i="4" s="1"/>
  <c r="O101" i="4" s="1"/>
  <c r="I95" i="4"/>
  <c r="H95" i="4"/>
  <c r="J95" i="4" s="1"/>
  <c r="N92" i="4"/>
  <c r="O92" i="4" s="1"/>
  <c r="L92" i="4"/>
  <c r="N91" i="4"/>
  <c r="O91" i="4" s="1"/>
  <c r="L91" i="4"/>
  <c r="N90" i="4"/>
  <c r="O90" i="4" s="1"/>
  <c r="L90" i="4"/>
  <c r="AE89" i="4"/>
  <c r="AD89" i="4"/>
  <c r="AB89" i="4"/>
  <c r="AA89" i="4"/>
  <c r="Y89" i="4"/>
  <c r="S89" i="4"/>
  <c r="R89" i="4"/>
  <c r="N89" i="4"/>
  <c r="O89" i="4" s="1"/>
  <c r="L89" i="4"/>
  <c r="N88" i="4"/>
  <c r="O88" i="4" s="1"/>
  <c r="L88" i="4"/>
  <c r="M87" i="4"/>
  <c r="X89" i="4" s="1"/>
  <c r="I83" i="4"/>
  <c r="H83" i="4"/>
  <c r="J83" i="4" s="1"/>
  <c r="K83" i="4" s="1"/>
  <c r="O80" i="4"/>
  <c r="N80" i="4"/>
  <c r="L80" i="4"/>
  <c r="O79" i="4"/>
  <c r="N79" i="4"/>
  <c r="L79" i="4"/>
  <c r="O78" i="4"/>
  <c r="N78" i="4"/>
  <c r="L78" i="4"/>
  <c r="O77" i="4"/>
  <c r="N77" i="4"/>
  <c r="L77" i="4"/>
  <c r="O76" i="4"/>
  <c r="N76" i="4"/>
  <c r="L76" i="4"/>
  <c r="M75" i="4"/>
  <c r="W89" i="4" s="1"/>
  <c r="I71" i="4"/>
  <c r="H71" i="4"/>
  <c r="J71" i="4" s="1"/>
  <c r="K71" i="4" s="1"/>
  <c r="O67" i="4"/>
  <c r="N67" i="4"/>
  <c r="L67" i="4"/>
  <c r="O66" i="4"/>
  <c r="N66" i="4"/>
  <c r="L66" i="4"/>
  <c r="O65" i="4"/>
  <c r="N65" i="4"/>
  <c r="L65" i="4"/>
  <c r="N64" i="4"/>
  <c r="O64" i="4" s="1"/>
  <c r="L64" i="4"/>
  <c r="L63" i="4"/>
  <c r="M62" i="4"/>
  <c r="V89" i="4" s="1"/>
  <c r="J57" i="4"/>
  <c r="K57" i="4" s="1"/>
  <c r="I57" i="4"/>
  <c r="H57" i="4"/>
  <c r="O52" i="4"/>
  <c r="N52" i="4"/>
  <c r="L52" i="4"/>
  <c r="N51" i="4"/>
  <c r="O51" i="4" s="1"/>
  <c r="L51" i="4"/>
  <c r="O50" i="4"/>
  <c r="N50" i="4"/>
  <c r="L50" i="4"/>
  <c r="O49" i="4"/>
  <c r="N49" i="4"/>
  <c r="L49" i="4"/>
  <c r="L48" i="4"/>
  <c r="M47" i="4"/>
  <c r="R43" i="4"/>
  <c r="J43" i="4"/>
  <c r="K43" i="4" s="1"/>
  <c r="I43" i="4"/>
  <c r="H43" i="4"/>
  <c r="N39" i="4"/>
  <c r="O39" i="4" s="1"/>
  <c r="L39" i="4"/>
  <c r="N38" i="4"/>
  <c r="O38" i="4" s="1"/>
  <c r="L38" i="4"/>
  <c r="N37" i="4"/>
  <c r="O37" i="4" s="1"/>
  <c r="L37" i="4"/>
  <c r="N36" i="4"/>
  <c r="O36" i="4" s="1"/>
  <c r="L36" i="4"/>
  <c r="N35" i="4"/>
  <c r="O35" i="4" s="1"/>
  <c r="L35" i="4"/>
  <c r="M34" i="4"/>
  <c r="T89" i="4" s="1"/>
  <c r="K29" i="4"/>
  <c r="J29" i="4"/>
  <c r="I29" i="4"/>
  <c r="H29" i="4"/>
  <c r="O25" i="4"/>
  <c r="N25" i="4"/>
  <c r="L25" i="4"/>
  <c r="N24" i="4"/>
  <c r="O24" i="4" s="1"/>
  <c r="L24" i="4"/>
  <c r="N23" i="4"/>
  <c r="O23" i="4" s="1"/>
  <c r="L23" i="4"/>
  <c r="O22" i="4"/>
  <c r="N22" i="4"/>
  <c r="L22" i="4"/>
  <c r="L21" i="4"/>
  <c r="M20" i="4"/>
  <c r="N21" i="4" s="1"/>
  <c r="J15" i="4"/>
  <c r="K15" i="4" s="1"/>
  <c r="I15" i="4"/>
  <c r="H15" i="4"/>
  <c r="N10" i="4"/>
  <c r="O10" i="4" s="1"/>
  <c r="L10" i="4"/>
  <c r="O9" i="4"/>
  <c r="N9" i="4"/>
  <c r="L9" i="4"/>
  <c r="O8" i="4"/>
  <c r="N8" i="4"/>
  <c r="L8" i="4"/>
  <c r="O7" i="4"/>
  <c r="N7" i="4"/>
  <c r="L7" i="4"/>
  <c r="S6" i="4"/>
  <c r="R6" i="4"/>
  <c r="N6" i="4"/>
  <c r="R39" i="4" s="1"/>
  <c r="L6" i="4"/>
  <c r="M5" i="4"/>
  <c r="N339" i="3"/>
  <c r="L339" i="3"/>
  <c r="K339" i="3"/>
  <c r="M339" i="3" s="1"/>
  <c r="P337" i="3"/>
  <c r="Q336" i="3"/>
  <c r="Q337" i="3" s="1"/>
  <c r="R331" i="3"/>
  <c r="Q331" i="3"/>
  <c r="O331" i="3"/>
  <c r="R330" i="3"/>
  <c r="Q330" i="3"/>
  <c r="O330" i="3"/>
  <c r="R329" i="3"/>
  <c r="Q329" i="3"/>
  <c r="O329" i="3"/>
  <c r="R328" i="3"/>
  <c r="Q328" i="3"/>
  <c r="O328" i="3"/>
  <c r="O327" i="3"/>
  <c r="R326" i="3"/>
  <c r="Q326" i="3"/>
  <c r="O326" i="3"/>
  <c r="R325" i="3"/>
  <c r="Q325" i="3"/>
  <c r="O325" i="3"/>
  <c r="Q324" i="3"/>
  <c r="R324" i="3" s="1"/>
  <c r="O324" i="3"/>
  <c r="N317" i="3"/>
  <c r="L317" i="3"/>
  <c r="K317" i="3"/>
  <c r="M317" i="3" s="1"/>
  <c r="P315" i="3"/>
  <c r="Q314" i="3"/>
  <c r="Q315" i="3" s="1"/>
  <c r="R309" i="3"/>
  <c r="Q309" i="3"/>
  <c r="O309" i="3"/>
  <c r="R308" i="3"/>
  <c r="Q308" i="3"/>
  <c r="O308" i="3"/>
  <c r="R307" i="3"/>
  <c r="Q307" i="3"/>
  <c r="O307" i="3"/>
  <c r="O306" i="3"/>
  <c r="O305" i="3"/>
  <c r="R304" i="3"/>
  <c r="Q304" i="3"/>
  <c r="O304" i="3"/>
  <c r="Q303" i="3"/>
  <c r="R303" i="3" s="1"/>
  <c r="O303" i="3"/>
  <c r="Q302" i="3"/>
  <c r="R302" i="3" s="1"/>
  <c r="O302" i="3"/>
  <c r="N294" i="3"/>
  <c r="M294" i="3"/>
  <c r="L294" i="3"/>
  <c r="K294" i="3"/>
  <c r="Q292" i="3"/>
  <c r="P292" i="3"/>
  <c r="Q291" i="3"/>
  <c r="R286" i="3"/>
  <c r="Q286" i="3"/>
  <c r="O286" i="3"/>
  <c r="R285" i="3"/>
  <c r="Q285" i="3"/>
  <c r="O285" i="3"/>
  <c r="O284" i="3"/>
  <c r="O283" i="3"/>
  <c r="O282" i="3"/>
  <c r="Q281" i="3"/>
  <c r="R281" i="3" s="1"/>
  <c r="O281" i="3"/>
  <c r="R280" i="3"/>
  <c r="Q280" i="3"/>
  <c r="O280" i="3"/>
  <c r="Q279" i="3"/>
  <c r="R279" i="3" s="1"/>
  <c r="O279" i="3"/>
  <c r="P278" i="3"/>
  <c r="N271" i="3"/>
  <c r="L271" i="3"/>
  <c r="K271" i="3"/>
  <c r="M271" i="3" s="1"/>
  <c r="P269" i="3"/>
  <c r="Q268" i="3"/>
  <c r="Q269" i="3" s="1"/>
  <c r="R263" i="3"/>
  <c r="Q263" i="3"/>
  <c r="O263" i="3"/>
  <c r="R262" i="3"/>
  <c r="Q262" i="3"/>
  <c r="O262" i="3"/>
  <c r="O261" i="3"/>
  <c r="O260" i="3"/>
  <c r="O259" i="3"/>
  <c r="Q258" i="3"/>
  <c r="R258" i="3" s="1"/>
  <c r="O258" i="3"/>
  <c r="R257" i="3"/>
  <c r="Q257" i="3"/>
  <c r="O257" i="3"/>
  <c r="O256" i="3"/>
  <c r="P255" i="3"/>
  <c r="N249" i="3"/>
  <c r="L249" i="3"/>
  <c r="K249" i="3"/>
  <c r="M249" i="3" s="1"/>
  <c r="P247" i="3"/>
  <c r="Q246" i="3"/>
  <c r="Q247" i="3" s="1"/>
  <c r="R241" i="3"/>
  <c r="Q241" i="3"/>
  <c r="O241" i="3"/>
  <c r="R240" i="3"/>
  <c r="Q240" i="3"/>
  <c r="O240" i="3"/>
  <c r="O239" i="3"/>
  <c r="O238" i="3"/>
  <c r="O237" i="3"/>
  <c r="Q236" i="3"/>
  <c r="R236" i="3" s="1"/>
  <c r="O236" i="3"/>
  <c r="R235" i="3"/>
  <c r="Q235" i="3"/>
  <c r="O235" i="3"/>
  <c r="O234" i="3"/>
  <c r="P233" i="3"/>
  <c r="Q234" i="3" s="1"/>
  <c r="R234" i="3" s="1"/>
  <c r="N227" i="3"/>
  <c r="L227" i="3"/>
  <c r="K227" i="3"/>
  <c r="M227" i="3" s="1"/>
  <c r="P225" i="3"/>
  <c r="Q224" i="3"/>
  <c r="Q225" i="3" s="1"/>
  <c r="R219" i="3"/>
  <c r="Q219" i="3"/>
  <c r="O219" i="3"/>
  <c r="R218" i="3"/>
  <c r="Q218" i="3"/>
  <c r="O218" i="3"/>
  <c r="R217" i="3"/>
  <c r="Q217" i="3"/>
  <c r="O217" i="3"/>
  <c r="Q216" i="3"/>
  <c r="R216" i="3" s="1"/>
  <c r="O216" i="3"/>
  <c r="Q215" i="3"/>
  <c r="R215" i="3" s="1"/>
  <c r="O215" i="3"/>
  <c r="Q214" i="3"/>
  <c r="R214" i="3" s="1"/>
  <c r="O214" i="3"/>
  <c r="R213" i="3"/>
  <c r="Q213" i="3"/>
  <c r="O213" i="3"/>
  <c r="R212" i="3"/>
  <c r="O212" i="3"/>
  <c r="P211" i="3"/>
  <c r="Q212" i="3" s="1"/>
  <c r="N203" i="3"/>
  <c r="L203" i="3"/>
  <c r="K203" i="3"/>
  <c r="M203" i="3" s="1"/>
  <c r="P201" i="3"/>
  <c r="Q200" i="3"/>
  <c r="Q201" i="3" s="1"/>
  <c r="R195" i="3"/>
  <c r="Q195" i="3"/>
  <c r="O195" i="3"/>
  <c r="R194" i="3"/>
  <c r="Q194" i="3"/>
  <c r="O194" i="3"/>
  <c r="R193" i="3"/>
  <c r="Q193" i="3"/>
  <c r="O193" i="3"/>
  <c r="Q192" i="3"/>
  <c r="R192" i="3" s="1"/>
  <c r="O192" i="3"/>
  <c r="Q191" i="3"/>
  <c r="R191" i="3" s="1"/>
  <c r="O191" i="3"/>
  <c r="Q190" i="3"/>
  <c r="R190" i="3" s="1"/>
  <c r="O190" i="3"/>
  <c r="R189" i="3"/>
  <c r="Q189" i="3"/>
  <c r="O189" i="3"/>
  <c r="O188" i="3"/>
  <c r="P187" i="3"/>
  <c r="S189" i="3" s="1"/>
  <c r="N181" i="3"/>
  <c r="L181" i="3"/>
  <c r="K181" i="3"/>
  <c r="M181" i="3" s="1"/>
  <c r="P179" i="3"/>
  <c r="Q178" i="3"/>
  <c r="Q179" i="3" s="1"/>
  <c r="R173" i="3"/>
  <c r="Q173" i="3"/>
  <c r="O173" i="3"/>
  <c r="R172" i="3"/>
  <c r="Q172" i="3"/>
  <c r="O172" i="3"/>
  <c r="Q171" i="3"/>
  <c r="R171" i="3" s="1"/>
  <c r="O171" i="3"/>
  <c r="Q170" i="3"/>
  <c r="R170" i="3" s="1"/>
  <c r="O170" i="3"/>
  <c r="O169" i="3"/>
  <c r="Q168" i="3"/>
  <c r="R168" i="3" s="1"/>
  <c r="O168" i="3"/>
  <c r="S167" i="3"/>
  <c r="R167" i="3"/>
  <c r="Q167" i="3"/>
  <c r="O167" i="3"/>
  <c r="O166" i="3"/>
  <c r="P165" i="3"/>
  <c r="Q166" i="3" s="1"/>
  <c r="R166" i="3" s="1"/>
  <c r="N159" i="3"/>
  <c r="M159" i="3"/>
  <c r="L159" i="3"/>
  <c r="K159" i="3"/>
  <c r="Q157" i="3"/>
  <c r="P157" i="3"/>
  <c r="Q156" i="3"/>
  <c r="R151" i="3"/>
  <c r="Q151" i="3"/>
  <c r="O151" i="3"/>
  <c r="R150" i="3"/>
  <c r="Q150" i="3"/>
  <c r="O150" i="3"/>
  <c r="Q149" i="3"/>
  <c r="R149" i="3" s="1"/>
  <c r="O149" i="3"/>
  <c r="R148" i="3"/>
  <c r="Q148" i="3"/>
  <c r="O148" i="3"/>
  <c r="R147" i="3"/>
  <c r="Q147" i="3"/>
  <c r="O147" i="3"/>
  <c r="R146" i="3"/>
  <c r="Q146" i="3"/>
  <c r="O146" i="3"/>
  <c r="S145" i="3"/>
  <c r="R145" i="3"/>
  <c r="Q145" i="3"/>
  <c r="O145" i="3"/>
  <c r="O144" i="3"/>
  <c r="P143" i="3"/>
  <c r="Q144" i="3" s="1"/>
  <c r="R144" i="3" s="1"/>
  <c r="N137" i="3"/>
  <c r="M137" i="3"/>
  <c r="L137" i="3"/>
  <c r="K137" i="3"/>
  <c r="Q135" i="3"/>
  <c r="P135" i="3"/>
  <c r="Q134" i="3"/>
  <c r="R128" i="3"/>
  <c r="Q128" i="3"/>
  <c r="O128" i="3"/>
  <c r="R127" i="3"/>
  <c r="Q127" i="3"/>
  <c r="O127" i="3"/>
  <c r="R126" i="3"/>
  <c r="Q126" i="3"/>
  <c r="O126" i="3"/>
  <c r="R125" i="3"/>
  <c r="Q125" i="3"/>
  <c r="O125" i="3"/>
  <c r="R124" i="3"/>
  <c r="Q124" i="3"/>
  <c r="O124" i="3"/>
  <c r="R123" i="3"/>
  <c r="Q123" i="3"/>
  <c r="O123" i="3"/>
  <c r="S122" i="3"/>
  <c r="R122" i="3"/>
  <c r="Q122" i="3"/>
  <c r="O122" i="3"/>
  <c r="O121" i="3"/>
  <c r="P120" i="3"/>
  <c r="Q121" i="3" s="1"/>
  <c r="R121" i="3" s="1"/>
  <c r="N114" i="3"/>
  <c r="M114" i="3"/>
  <c r="L114" i="3"/>
  <c r="K114" i="3"/>
  <c r="Q112" i="3"/>
  <c r="P112" i="3"/>
  <c r="Q111" i="3"/>
  <c r="R105" i="3"/>
  <c r="Q105" i="3"/>
  <c r="O105" i="3"/>
  <c r="R104" i="3"/>
  <c r="Q104" i="3"/>
  <c r="O104" i="3"/>
  <c r="R103" i="3"/>
  <c r="Q103" i="3"/>
  <c r="O103" i="3"/>
  <c r="O102" i="3"/>
  <c r="O101" i="3"/>
  <c r="Q100" i="3"/>
  <c r="R100" i="3" s="1"/>
  <c r="O100" i="3"/>
  <c r="R99" i="3"/>
  <c r="Q99" i="3"/>
  <c r="O99" i="3"/>
  <c r="O98" i="3"/>
  <c r="P97" i="3"/>
  <c r="Q98" i="3" s="1"/>
  <c r="R98" i="3" s="1"/>
  <c r="N91" i="3"/>
  <c r="L91" i="3"/>
  <c r="K91" i="3"/>
  <c r="M91" i="3" s="1"/>
  <c r="P89" i="3"/>
  <c r="Q88" i="3"/>
  <c r="Q89" i="3" s="1"/>
  <c r="R82" i="3"/>
  <c r="Q82" i="3"/>
  <c r="O82" i="3"/>
  <c r="R81" i="3"/>
  <c r="Q81" i="3"/>
  <c r="O81" i="3"/>
  <c r="O80" i="3"/>
  <c r="O79" i="3"/>
  <c r="O78" i="3"/>
  <c r="Q77" i="3"/>
  <c r="R77" i="3" s="1"/>
  <c r="O77" i="3"/>
  <c r="R76" i="3"/>
  <c r="Q76" i="3"/>
  <c r="O76" i="3"/>
  <c r="O75" i="3"/>
  <c r="P74" i="3"/>
  <c r="N69" i="3"/>
  <c r="L69" i="3"/>
  <c r="K69" i="3"/>
  <c r="M69" i="3" s="1"/>
  <c r="P67" i="3"/>
  <c r="Q66" i="3"/>
  <c r="Q67" i="3" s="1"/>
  <c r="R60" i="3"/>
  <c r="Q60" i="3"/>
  <c r="O60" i="3"/>
  <c r="O59" i="3"/>
  <c r="O58" i="3"/>
  <c r="O57" i="3"/>
  <c r="O56" i="3"/>
  <c r="R55" i="3"/>
  <c r="Q55" i="3"/>
  <c r="O55" i="3"/>
  <c r="R54" i="3"/>
  <c r="Q54" i="3"/>
  <c r="O54" i="3"/>
  <c r="O53" i="3"/>
  <c r="P52" i="3"/>
  <c r="N46" i="3"/>
  <c r="M46" i="3"/>
  <c r="L46" i="3"/>
  <c r="K46" i="3"/>
  <c r="Q44" i="3"/>
  <c r="P44" i="3"/>
  <c r="Q43" i="3"/>
  <c r="O37" i="3"/>
  <c r="O36" i="3"/>
  <c r="O35" i="3"/>
  <c r="O34" i="3"/>
  <c r="R32" i="3"/>
  <c r="Q32" i="3"/>
  <c r="O32" i="3"/>
  <c r="S31" i="3"/>
  <c r="Q31" i="3"/>
  <c r="R31" i="3" s="1"/>
  <c r="O31" i="3"/>
  <c r="Q30" i="3"/>
  <c r="R30" i="3" s="1"/>
  <c r="O30" i="3"/>
  <c r="P29" i="3"/>
  <c r="N23" i="3"/>
  <c r="L23" i="3"/>
  <c r="K23" i="3"/>
  <c r="M23" i="3" s="1"/>
  <c r="P21" i="3"/>
  <c r="Q20" i="3"/>
  <c r="Q21" i="3" s="1"/>
  <c r="R14" i="3"/>
  <c r="Q14" i="3"/>
  <c r="O14" i="3"/>
  <c r="R13" i="3"/>
  <c r="Q13" i="3"/>
  <c r="O13" i="3"/>
  <c r="R12" i="3"/>
  <c r="Q12" i="3"/>
  <c r="O12" i="3"/>
  <c r="R11" i="3"/>
  <c r="Q11" i="3"/>
  <c r="O11" i="3"/>
  <c r="R10" i="3"/>
  <c r="Q10" i="3"/>
  <c r="O10" i="3"/>
  <c r="R9" i="3"/>
  <c r="Q9" i="3"/>
  <c r="O9" i="3"/>
  <c r="S8" i="3"/>
  <c r="Q8" i="3"/>
  <c r="R8" i="3" s="1"/>
  <c r="O8" i="3"/>
  <c r="Q7" i="3"/>
  <c r="R7" i="3" s="1"/>
  <c r="O7" i="3"/>
  <c r="P6" i="3"/>
  <c r="AE755" i="2"/>
  <c r="AC755" i="2"/>
  <c r="AB755" i="2"/>
  <c r="AD755" i="2" s="1"/>
  <c r="AG753" i="2"/>
  <c r="AH752" i="2"/>
  <c r="AH753" i="2" s="1"/>
  <c r="AI747" i="2"/>
  <c r="AH747" i="2"/>
  <c r="AF747" i="2"/>
  <c r="AI746" i="2"/>
  <c r="AH746" i="2"/>
  <c r="AF746" i="2"/>
  <c r="AI745" i="2"/>
  <c r="AH745" i="2"/>
  <c r="AF745" i="2"/>
  <c r="AI744" i="2"/>
  <c r="AH744" i="2"/>
  <c r="AF744" i="2"/>
  <c r="AI743" i="2"/>
  <c r="AH743" i="2"/>
  <c r="AF743" i="2"/>
  <c r="AH742" i="2"/>
  <c r="AI742" i="2" s="1"/>
  <c r="AF742" i="2"/>
  <c r="AH741" i="2"/>
  <c r="AI741" i="2" s="1"/>
  <c r="AF741" i="2"/>
  <c r="AH740" i="2"/>
  <c r="AI740" i="2" s="1"/>
  <c r="AF740" i="2"/>
  <c r="AE733" i="2"/>
  <c r="AC733" i="2"/>
  <c r="AB733" i="2"/>
  <c r="AD733" i="2" s="1"/>
  <c r="AG731" i="2"/>
  <c r="AH730" i="2"/>
  <c r="AH731" i="2" s="1"/>
  <c r="AI725" i="2"/>
  <c r="AH725" i="2"/>
  <c r="AF725" i="2"/>
  <c r="AI724" i="2"/>
  <c r="AH724" i="2"/>
  <c r="AF724" i="2"/>
  <c r="AI723" i="2"/>
  <c r="AH723" i="2"/>
  <c r="AF723" i="2"/>
  <c r="AH722" i="2"/>
  <c r="AI722" i="2" s="1"/>
  <c r="AF722" i="2"/>
  <c r="AH721" i="2"/>
  <c r="AI721" i="2" s="1"/>
  <c r="AF721" i="2"/>
  <c r="AH720" i="2"/>
  <c r="AI720" i="2" s="1"/>
  <c r="AF720" i="2"/>
  <c r="AI719" i="2"/>
  <c r="AH719" i="2"/>
  <c r="AF719" i="2"/>
  <c r="AH718" i="2"/>
  <c r="AI718" i="2" s="1"/>
  <c r="AF718" i="2"/>
  <c r="AE708" i="2"/>
  <c r="AD708" i="2"/>
  <c r="AC708" i="2"/>
  <c r="AB708" i="2"/>
  <c r="AH706" i="2"/>
  <c r="AG706" i="2"/>
  <c r="AH705" i="2"/>
  <c r="AI700" i="2"/>
  <c r="AH700" i="2"/>
  <c r="AF700" i="2"/>
  <c r="AI699" i="2"/>
  <c r="AH699" i="2"/>
  <c r="AF699" i="2"/>
  <c r="AH698" i="2"/>
  <c r="AI698" i="2" s="1"/>
  <c r="AF698" i="2"/>
  <c r="AH697" i="2"/>
  <c r="AI697" i="2" s="1"/>
  <c r="AF697" i="2"/>
  <c r="AI696" i="2"/>
  <c r="AH696" i="2"/>
  <c r="AF696" i="2"/>
  <c r="AH695" i="2"/>
  <c r="AI695" i="2" s="1"/>
  <c r="AF695" i="2"/>
  <c r="AI694" i="2"/>
  <c r="AH694" i="2"/>
  <c r="AF694" i="2"/>
  <c r="AI693" i="2"/>
  <c r="AF693" i="2"/>
  <c r="AG692" i="2"/>
  <c r="AH693" i="2" s="1"/>
  <c r="AE683" i="2"/>
  <c r="AC683" i="2"/>
  <c r="AB683" i="2"/>
  <c r="AD683" i="2" s="1"/>
  <c r="AG681" i="2"/>
  <c r="AH680" i="2"/>
  <c r="AH681" i="2" s="1"/>
  <c r="AI675" i="2"/>
  <c r="AH675" i="2"/>
  <c r="AF675" i="2"/>
  <c r="AH674" i="2"/>
  <c r="AI674" i="2" s="1"/>
  <c r="AF674" i="2"/>
  <c r="AI673" i="2"/>
  <c r="AH673" i="2"/>
  <c r="AF673" i="2"/>
  <c r="AH672" i="2"/>
  <c r="AI672" i="2" s="1"/>
  <c r="AF672" i="2"/>
  <c r="AH671" i="2"/>
  <c r="AI671" i="2" s="1"/>
  <c r="AF671" i="2"/>
  <c r="AH670" i="2"/>
  <c r="AI670" i="2" s="1"/>
  <c r="AF670" i="2"/>
  <c r="AI669" i="2"/>
  <c r="AH669" i="2"/>
  <c r="AF669" i="2"/>
  <c r="AF668" i="2"/>
  <c r="AG667" i="2"/>
  <c r="AJ669" i="2" s="1"/>
  <c r="AC661" i="2"/>
  <c r="AB661" i="2"/>
  <c r="AD661" i="2" s="1"/>
  <c r="AE661" i="2" s="1"/>
  <c r="AG659" i="2"/>
  <c r="AH658" i="2"/>
  <c r="AH659" i="2" s="1"/>
  <c r="AH653" i="2"/>
  <c r="AI653" i="2" s="1"/>
  <c r="AF653" i="2"/>
  <c r="AH652" i="2"/>
  <c r="AI652" i="2" s="1"/>
  <c r="AF652" i="2"/>
  <c r="AI651" i="2"/>
  <c r="AH651" i="2"/>
  <c r="AF651" i="2"/>
  <c r="AH650" i="2"/>
  <c r="AI650" i="2" s="1"/>
  <c r="AF650" i="2"/>
  <c r="AH649" i="2"/>
  <c r="AI649" i="2" s="1"/>
  <c r="AF649" i="2"/>
  <c r="AH648" i="2"/>
  <c r="AI648" i="2" s="1"/>
  <c r="AF648" i="2"/>
  <c r="AI647" i="2"/>
  <c r="AH647" i="2"/>
  <c r="AF647" i="2"/>
  <c r="AF646" i="2"/>
  <c r="AG645" i="2"/>
  <c r="AC639" i="2"/>
  <c r="AB639" i="2"/>
  <c r="AD639" i="2" s="1"/>
  <c r="AE639" i="2" s="1"/>
  <c r="AG637" i="2"/>
  <c r="AH636" i="2"/>
  <c r="AH637" i="2" s="1"/>
  <c r="AH631" i="2"/>
  <c r="AI631" i="2" s="1"/>
  <c r="AF631" i="2"/>
  <c r="AH630" i="2"/>
  <c r="AI630" i="2" s="1"/>
  <c r="AF630" i="2"/>
  <c r="AI629" i="2"/>
  <c r="AH629" i="2"/>
  <c r="AF629" i="2"/>
  <c r="AH628" i="2"/>
  <c r="AI628" i="2" s="1"/>
  <c r="AF628" i="2"/>
  <c r="AH627" i="2"/>
  <c r="AI627" i="2" s="1"/>
  <c r="AF627" i="2"/>
  <c r="AH626" i="2"/>
  <c r="AI626" i="2" s="1"/>
  <c r="AF626" i="2"/>
  <c r="AI625" i="2"/>
  <c r="AH625" i="2"/>
  <c r="AF625" i="2"/>
  <c r="AF624" i="2"/>
  <c r="AG623" i="2"/>
  <c r="AC617" i="2"/>
  <c r="AB617" i="2"/>
  <c r="AD617" i="2" s="1"/>
  <c r="AG615" i="2"/>
  <c r="AH614" i="2"/>
  <c r="AH615" i="2" s="1"/>
  <c r="AH609" i="2"/>
  <c r="AI609" i="2" s="1"/>
  <c r="AF609" i="2"/>
  <c r="AH608" i="2"/>
  <c r="AI608" i="2" s="1"/>
  <c r="AF608" i="2"/>
  <c r="AH607" i="2"/>
  <c r="AI607" i="2" s="1"/>
  <c r="AF607" i="2"/>
  <c r="AH606" i="2"/>
  <c r="AI606" i="2" s="1"/>
  <c r="AF606" i="2"/>
  <c r="AH605" i="2"/>
  <c r="AI605" i="2" s="1"/>
  <c r="AF605" i="2"/>
  <c r="AH604" i="2"/>
  <c r="AI604" i="2" s="1"/>
  <c r="AF604" i="2"/>
  <c r="AI603" i="2"/>
  <c r="AH603" i="2"/>
  <c r="AF603" i="2"/>
  <c r="AF602" i="2"/>
  <c r="AG601" i="2"/>
  <c r="AH602" i="2" s="1"/>
  <c r="AI602" i="2" s="1"/>
  <c r="AC595" i="2"/>
  <c r="AB595" i="2"/>
  <c r="AD595" i="2" s="1"/>
  <c r="AG593" i="2"/>
  <c r="AH592" i="2"/>
  <c r="AH593" i="2" s="1"/>
  <c r="AH587" i="2"/>
  <c r="AI587" i="2" s="1"/>
  <c r="AF587" i="2"/>
  <c r="AH586" i="2"/>
  <c r="AI586" i="2" s="1"/>
  <c r="AF586" i="2"/>
  <c r="AH585" i="2"/>
  <c r="AI585" i="2" s="1"/>
  <c r="AF585" i="2"/>
  <c r="AH584" i="2"/>
  <c r="AI584" i="2" s="1"/>
  <c r="AF584" i="2"/>
  <c r="AH583" i="2"/>
  <c r="AI583" i="2" s="1"/>
  <c r="AF583" i="2"/>
  <c r="AH582" i="2"/>
  <c r="AI582" i="2" s="1"/>
  <c r="AF582" i="2"/>
  <c r="AI581" i="2"/>
  <c r="AH581" i="2"/>
  <c r="AF581" i="2"/>
  <c r="AF580" i="2"/>
  <c r="AG579" i="2"/>
  <c r="AJ581" i="2" s="1"/>
  <c r="AC573" i="2"/>
  <c r="AB573" i="2"/>
  <c r="AD573" i="2" s="1"/>
  <c r="AE573" i="2" s="1"/>
  <c r="AG571" i="2"/>
  <c r="AH571" i="2"/>
  <c r="AH565" i="2"/>
  <c r="AI565" i="2" s="1"/>
  <c r="AF565" i="2"/>
  <c r="AH564" i="2"/>
  <c r="AI564" i="2" s="1"/>
  <c r="AF564" i="2"/>
  <c r="AH563" i="2"/>
  <c r="AI563" i="2" s="1"/>
  <c r="AF563" i="2"/>
  <c r="AH562" i="2"/>
  <c r="AI562" i="2" s="1"/>
  <c r="AF562" i="2"/>
  <c r="AH561" i="2"/>
  <c r="AI561" i="2" s="1"/>
  <c r="AF561" i="2"/>
  <c r="AH560" i="2"/>
  <c r="AI560" i="2" s="1"/>
  <c r="AF560" i="2"/>
  <c r="AI559" i="2"/>
  <c r="AH559" i="2"/>
  <c r="AF559" i="2"/>
  <c r="AF558" i="2"/>
  <c r="AG557" i="2"/>
  <c r="AC551" i="2"/>
  <c r="AE551" i="2" s="1"/>
  <c r="AB551" i="2"/>
  <c r="AD551" i="2" s="1"/>
  <c r="AG549" i="2"/>
  <c r="AH548" i="2"/>
  <c r="AH549" i="2" s="1"/>
  <c r="AH542" i="2"/>
  <c r="AI542" i="2" s="1"/>
  <c r="AF542" i="2"/>
  <c r="AH541" i="2"/>
  <c r="AI541" i="2" s="1"/>
  <c r="AF541" i="2"/>
  <c r="AH540" i="2"/>
  <c r="AI540" i="2" s="1"/>
  <c r="AF540" i="2"/>
  <c r="AH539" i="2"/>
  <c r="AI539" i="2" s="1"/>
  <c r="AF539" i="2"/>
  <c r="AH538" i="2"/>
  <c r="AI538" i="2" s="1"/>
  <c r="AF538" i="2"/>
  <c r="AH537" i="2"/>
  <c r="AI537" i="2" s="1"/>
  <c r="AF537" i="2"/>
  <c r="AI536" i="2"/>
  <c r="AH536" i="2"/>
  <c r="AF536" i="2"/>
  <c r="AF535" i="2"/>
  <c r="AG534" i="2"/>
  <c r="AC528" i="2"/>
  <c r="AB528" i="2"/>
  <c r="AD528" i="2" s="1"/>
  <c r="AG526" i="2"/>
  <c r="AN507" i="2" s="1"/>
  <c r="AH525" i="2"/>
  <c r="AH526" i="2" s="1"/>
  <c r="AH519" i="2"/>
  <c r="AI519" i="2" s="1"/>
  <c r="AF519" i="2"/>
  <c r="AH518" i="2"/>
  <c r="AI518" i="2" s="1"/>
  <c r="AF518" i="2"/>
  <c r="AH517" i="2"/>
  <c r="AI517" i="2" s="1"/>
  <c r="AF517" i="2"/>
  <c r="AH516" i="2"/>
  <c r="AI516" i="2" s="1"/>
  <c r="AF516" i="2"/>
  <c r="AH515" i="2"/>
  <c r="AI515" i="2" s="1"/>
  <c r="AF515" i="2"/>
  <c r="AH514" i="2"/>
  <c r="AI514" i="2" s="1"/>
  <c r="AF514" i="2"/>
  <c r="AH513" i="2"/>
  <c r="AI513" i="2" s="1"/>
  <c r="AF513" i="2"/>
  <c r="AF512" i="2"/>
  <c r="AG511" i="2"/>
  <c r="AH512" i="2" s="1"/>
  <c r="AI512" i="2" s="1"/>
  <c r="AC505" i="2"/>
  <c r="AB505" i="2"/>
  <c r="AD505" i="2" s="1"/>
  <c r="AE505" i="2" s="1"/>
  <c r="AH502" i="2"/>
  <c r="AH503" i="2" s="1"/>
  <c r="AH496" i="2"/>
  <c r="AI496" i="2" s="1"/>
  <c r="AF496" i="2"/>
  <c r="AH495" i="2"/>
  <c r="AI495" i="2" s="1"/>
  <c r="AF495" i="2"/>
  <c r="AH494" i="2"/>
  <c r="AI494" i="2" s="1"/>
  <c r="AF494" i="2"/>
  <c r="AH493" i="2"/>
  <c r="AI493" i="2" s="1"/>
  <c r="AF493" i="2"/>
  <c r="AH492" i="2"/>
  <c r="AI492" i="2" s="1"/>
  <c r="AF492" i="2"/>
  <c r="AH491" i="2"/>
  <c r="AI491" i="2" s="1"/>
  <c r="AF491" i="2"/>
  <c r="AI490" i="2"/>
  <c r="AH490" i="2"/>
  <c r="AF490" i="2"/>
  <c r="T490" i="2"/>
  <c r="AF489" i="2"/>
  <c r="AG488" i="2"/>
  <c r="AJ490" i="2" s="1"/>
  <c r="AD482" i="2"/>
  <c r="AE482" i="2" s="1"/>
  <c r="AC482" i="2"/>
  <c r="AB482" i="2"/>
  <c r="AH480" i="2"/>
  <c r="AG480" i="2"/>
  <c r="AH479" i="2"/>
  <c r="AI473" i="2"/>
  <c r="AH473" i="2"/>
  <c r="AF473" i="2"/>
  <c r="AI472" i="2"/>
  <c r="AH472" i="2"/>
  <c r="AF472" i="2"/>
  <c r="AI471" i="2"/>
  <c r="AH471" i="2"/>
  <c r="AF471" i="2"/>
  <c r="AI470" i="2"/>
  <c r="AH470" i="2"/>
  <c r="AF470" i="2"/>
  <c r="AI469" i="2"/>
  <c r="AH469" i="2"/>
  <c r="AF469" i="2"/>
  <c r="AI468" i="2"/>
  <c r="AH468" i="2"/>
  <c r="AF468" i="2"/>
  <c r="AJ467" i="2"/>
  <c r="AI467" i="2"/>
  <c r="AH467" i="2"/>
  <c r="AF467" i="2"/>
  <c r="T467" i="2"/>
  <c r="AH466" i="2"/>
  <c r="AI466" i="2" s="1"/>
  <c r="AF466" i="2"/>
  <c r="AG465" i="2"/>
  <c r="AE459" i="2"/>
  <c r="AC459" i="2"/>
  <c r="AB459" i="2"/>
  <c r="AD459" i="2" s="1"/>
  <c r="AG457" i="2"/>
  <c r="AH456" i="2"/>
  <c r="AH457" i="2" s="1"/>
  <c r="AI450" i="2"/>
  <c r="AH450" i="2"/>
  <c r="AF450" i="2"/>
  <c r="AI449" i="2"/>
  <c r="AH449" i="2"/>
  <c r="AF449" i="2"/>
  <c r="AI448" i="2"/>
  <c r="AH448" i="2"/>
  <c r="AF448" i="2"/>
  <c r="AI447" i="2"/>
  <c r="AH447" i="2"/>
  <c r="AF447" i="2"/>
  <c r="AI446" i="2"/>
  <c r="AH446" i="2"/>
  <c r="AF446" i="2"/>
  <c r="AI445" i="2"/>
  <c r="AH445" i="2"/>
  <c r="AF445" i="2"/>
  <c r="AH444" i="2"/>
  <c r="AI444" i="2" s="1"/>
  <c r="AF444" i="2"/>
  <c r="AF443" i="2"/>
  <c r="AG442" i="2"/>
  <c r="AE436" i="2"/>
  <c r="AC436" i="2"/>
  <c r="AB436" i="2"/>
  <c r="AD436" i="2" s="1"/>
  <c r="AG434" i="2"/>
  <c r="AH433" i="2"/>
  <c r="AH434" i="2" s="1"/>
  <c r="AH427" i="2"/>
  <c r="AI427" i="2" s="1"/>
  <c r="AF427" i="2"/>
  <c r="AH426" i="2"/>
  <c r="AI426" i="2" s="1"/>
  <c r="AF426" i="2"/>
  <c r="AH425" i="2"/>
  <c r="AI425" i="2" s="1"/>
  <c r="AF425" i="2"/>
  <c r="AH424" i="2"/>
  <c r="AI424" i="2" s="1"/>
  <c r="AF424" i="2"/>
  <c r="AH423" i="2"/>
  <c r="AI423" i="2" s="1"/>
  <c r="AF423" i="2"/>
  <c r="AH422" i="2"/>
  <c r="AI422" i="2" s="1"/>
  <c r="AF422" i="2"/>
  <c r="AI421" i="2"/>
  <c r="AH421" i="2"/>
  <c r="AF421" i="2"/>
  <c r="AF420" i="2"/>
  <c r="AG419" i="2"/>
  <c r="AC413" i="2"/>
  <c r="AB413" i="2"/>
  <c r="AD413" i="2" s="1"/>
  <c r="AE413" i="2" s="1"/>
  <c r="AG411" i="2"/>
  <c r="AH410" i="2"/>
  <c r="AH411" i="2" s="1"/>
  <c r="AH404" i="2"/>
  <c r="AI404" i="2" s="1"/>
  <c r="AF404" i="2"/>
  <c r="AH403" i="2"/>
  <c r="AI403" i="2" s="1"/>
  <c r="AF403" i="2"/>
  <c r="AH402" i="2"/>
  <c r="AI402" i="2" s="1"/>
  <c r="AF402" i="2"/>
  <c r="AH401" i="2"/>
  <c r="AI401" i="2" s="1"/>
  <c r="AF401" i="2"/>
  <c r="AH400" i="2"/>
  <c r="AI400" i="2" s="1"/>
  <c r="AF400" i="2"/>
  <c r="AH399" i="2"/>
  <c r="AI399" i="2" s="1"/>
  <c r="AF399" i="2"/>
  <c r="AI398" i="2"/>
  <c r="AH398" i="2"/>
  <c r="AF398" i="2"/>
  <c r="AI397" i="2"/>
  <c r="AF397" i="2"/>
  <c r="AG396" i="2"/>
  <c r="AH397" i="2" s="1"/>
  <c r="AC390" i="2"/>
  <c r="AB390" i="2"/>
  <c r="AD390" i="2" s="1"/>
  <c r="AG388" i="2"/>
  <c r="AH387" i="2"/>
  <c r="AH388" i="2" s="1"/>
  <c r="AH381" i="2"/>
  <c r="AI381" i="2" s="1"/>
  <c r="AF381" i="2"/>
  <c r="AH380" i="2"/>
  <c r="AI380" i="2" s="1"/>
  <c r="AF380" i="2"/>
  <c r="AH379" i="2"/>
  <c r="AI379" i="2" s="1"/>
  <c r="AF379" i="2"/>
  <c r="AH378" i="2"/>
  <c r="AI378" i="2" s="1"/>
  <c r="AF378" i="2"/>
  <c r="AH377" i="2"/>
  <c r="AI377" i="2" s="1"/>
  <c r="AF377" i="2"/>
  <c r="AH376" i="2"/>
  <c r="AI376" i="2" s="1"/>
  <c r="AF376" i="2"/>
  <c r="AI375" i="2"/>
  <c r="AH375" i="2"/>
  <c r="AF375" i="2"/>
  <c r="AF374" i="2"/>
  <c r="AG373" i="2"/>
  <c r="AJ375" i="2" s="1"/>
  <c r="AC366" i="2"/>
  <c r="AB366" i="2"/>
  <c r="AD366" i="2" s="1"/>
  <c r="AE366" i="2" s="1"/>
  <c r="AG364" i="2"/>
  <c r="AH363" i="2"/>
  <c r="AH364" i="2" s="1"/>
  <c r="AH357" i="2"/>
  <c r="AI357" i="2" s="1"/>
  <c r="AF357" i="2"/>
  <c r="AH356" i="2"/>
  <c r="AI356" i="2" s="1"/>
  <c r="AF356" i="2"/>
  <c r="AH355" i="2"/>
  <c r="AI355" i="2" s="1"/>
  <c r="AF355" i="2"/>
  <c r="AH354" i="2"/>
  <c r="AI354" i="2" s="1"/>
  <c r="AF354" i="2"/>
  <c r="AH353" i="2"/>
  <c r="AI353" i="2" s="1"/>
  <c r="AF353" i="2"/>
  <c r="AH352" i="2"/>
  <c r="AI352" i="2" s="1"/>
  <c r="AF352" i="2"/>
  <c r="AI351" i="2"/>
  <c r="AH351" i="2"/>
  <c r="AF351" i="2"/>
  <c r="AF350" i="2"/>
  <c r="AG349" i="2"/>
  <c r="AC343" i="2"/>
  <c r="AE343" i="2" s="1"/>
  <c r="AB343" i="2"/>
  <c r="AD343" i="2" s="1"/>
  <c r="AG341" i="2"/>
  <c r="AH340" i="2"/>
  <c r="AH341" i="2" s="1"/>
  <c r="AH334" i="2"/>
  <c r="AI334" i="2" s="1"/>
  <c r="AF334" i="2"/>
  <c r="AH333" i="2"/>
  <c r="AI333" i="2" s="1"/>
  <c r="AF333" i="2"/>
  <c r="AH332" i="2"/>
  <c r="AI332" i="2" s="1"/>
  <c r="AF332" i="2"/>
  <c r="AH331" i="2"/>
  <c r="AI331" i="2" s="1"/>
  <c r="AF331" i="2"/>
  <c r="AH330" i="2"/>
  <c r="AI330" i="2" s="1"/>
  <c r="AF330" i="2"/>
  <c r="AH329" i="2"/>
  <c r="AI329" i="2" s="1"/>
  <c r="AF329" i="2"/>
  <c r="AI328" i="2"/>
  <c r="AH328" i="2"/>
  <c r="AF328" i="2"/>
  <c r="AF327" i="2"/>
  <c r="AG326" i="2"/>
  <c r="AC320" i="2"/>
  <c r="AB320" i="2"/>
  <c r="AG318" i="2"/>
  <c r="AH311" i="2"/>
  <c r="AI311" i="2" s="1"/>
  <c r="AF311" i="2"/>
  <c r="AH310" i="2"/>
  <c r="AI310" i="2" s="1"/>
  <c r="AF310" i="2"/>
  <c r="AH309" i="2"/>
  <c r="AI309" i="2" s="1"/>
  <c r="AF309" i="2"/>
  <c r="AH308" i="2"/>
  <c r="AI308" i="2" s="1"/>
  <c r="AF308" i="2"/>
  <c r="AH307" i="2"/>
  <c r="AI307" i="2" s="1"/>
  <c r="AF307" i="2"/>
  <c r="AH306" i="2"/>
  <c r="AI306" i="2" s="1"/>
  <c r="AF306" i="2"/>
  <c r="AH305" i="2"/>
  <c r="AI305" i="2" s="1"/>
  <c r="AF305" i="2"/>
  <c r="AF304" i="2"/>
  <c r="AG303" i="2"/>
  <c r="AH304" i="2" s="1"/>
  <c r="AI304" i="2" s="1"/>
  <c r="AC297" i="2"/>
  <c r="AB297" i="2"/>
  <c r="AD297" i="2" s="1"/>
  <c r="AE297" i="2" s="1"/>
  <c r="AG295" i="2"/>
  <c r="AH294" i="2"/>
  <c r="AH295" i="2" s="1"/>
  <c r="AH288" i="2"/>
  <c r="AI288" i="2" s="1"/>
  <c r="AF288" i="2"/>
  <c r="AH287" i="2"/>
  <c r="AI287" i="2" s="1"/>
  <c r="AF287" i="2"/>
  <c r="AH286" i="2"/>
  <c r="AI286" i="2" s="1"/>
  <c r="AF286" i="2"/>
  <c r="AH285" i="2"/>
  <c r="AI285" i="2" s="1"/>
  <c r="AF285" i="2"/>
  <c r="AH284" i="2"/>
  <c r="AI284" i="2" s="1"/>
  <c r="AF284" i="2"/>
  <c r="AH283" i="2"/>
  <c r="AI283" i="2" s="1"/>
  <c r="AF283" i="2"/>
  <c r="AH282" i="2"/>
  <c r="AI282" i="2" s="1"/>
  <c r="AF282" i="2"/>
  <c r="AI281" i="2"/>
  <c r="AH281" i="2"/>
  <c r="AF281" i="2"/>
  <c r="AG280" i="2"/>
  <c r="AJ282" i="2" s="1"/>
  <c r="AC274" i="2"/>
  <c r="AB274" i="2"/>
  <c r="AD274" i="2" s="1"/>
  <c r="AG272" i="2"/>
  <c r="AH271" i="2"/>
  <c r="AH272" i="2" s="1"/>
  <c r="AH265" i="2"/>
  <c r="AI265" i="2" s="1"/>
  <c r="AF265" i="2"/>
  <c r="AH264" i="2"/>
  <c r="AI264" i="2" s="1"/>
  <c r="AF264" i="2"/>
  <c r="AH263" i="2"/>
  <c r="AI263" i="2" s="1"/>
  <c r="AF263" i="2"/>
  <c r="AH262" i="2"/>
  <c r="AI262" i="2" s="1"/>
  <c r="AF262" i="2"/>
  <c r="AH261" i="2"/>
  <c r="AI261" i="2" s="1"/>
  <c r="AF261" i="2"/>
  <c r="AH260" i="2"/>
  <c r="AI260" i="2" s="1"/>
  <c r="AF260" i="2"/>
  <c r="AJ259" i="2"/>
  <c r="AH259" i="2"/>
  <c r="AI259" i="2" s="1"/>
  <c r="AF259" i="2"/>
  <c r="AI258" i="2"/>
  <c r="AH258" i="2"/>
  <c r="AF258" i="2"/>
  <c r="AG257" i="2"/>
  <c r="AC251" i="2"/>
  <c r="AB251" i="2"/>
  <c r="AD251" i="2" s="1"/>
  <c r="AE251" i="2" s="1"/>
  <c r="AG249" i="2"/>
  <c r="AH248" i="2"/>
  <c r="AH249" i="2" s="1"/>
  <c r="AH242" i="2"/>
  <c r="AI242" i="2" s="1"/>
  <c r="AF242" i="2"/>
  <c r="AI241" i="2"/>
  <c r="AH241" i="2"/>
  <c r="AF241" i="2"/>
  <c r="AH240" i="2"/>
  <c r="AI240" i="2" s="1"/>
  <c r="AF240" i="2"/>
  <c r="AH239" i="2"/>
  <c r="AI239" i="2" s="1"/>
  <c r="AF239" i="2"/>
  <c r="AH238" i="2"/>
  <c r="AI238" i="2" s="1"/>
  <c r="AF238" i="2"/>
  <c r="AI237" i="2"/>
  <c r="AH237" i="2"/>
  <c r="AF237" i="2"/>
  <c r="AI236" i="2"/>
  <c r="AH236" i="2"/>
  <c r="AF236" i="2"/>
  <c r="AF235" i="2"/>
  <c r="AG234" i="2"/>
  <c r="AJ236" i="2" s="1"/>
  <c r="AC228" i="2"/>
  <c r="AB228" i="2"/>
  <c r="AD228" i="2" s="1"/>
  <c r="AE228" i="2" s="1"/>
  <c r="AG226" i="2"/>
  <c r="AH225" i="2"/>
  <c r="AH226" i="2" s="1"/>
  <c r="AH219" i="2"/>
  <c r="AI219" i="2" s="1"/>
  <c r="AF219" i="2"/>
  <c r="AH218" i="2"/>
  <c r="AI218" i="2" s="1"/>
  <c r="AF218" i="2"/>
  <c r="AI217" i="2"/>
  <c r="AH217" i="2"/>
  <c r="AF217" i="2"/>
  <c r="AH216" i="2"/>
  <c r="AI216" i="2" s="1"/>
  <c r="AF216" i="2"/>
  <c r="AH215" i="2"/>
  <c r="AI215" i="2" s="1"/>
  <c r="AF215" i="2"/>
  <c r="AH214" i="2"/>
  <c r="AI214" i="2" s="1"/>
  <c r="AF214" i="2"/>
  <c r="AH213" i="2"/>
  <c r="AI213" i="2" s="1"/>
  <c r="AF213" i="2"/>
  <c r="AF212" i="2"/>
  <c r="AG211" i="2"/>
  <c r="AJ213" i="2" s="1"/>
  <c r="AD205" i="2"/>
  <c r="AC205" i="2"/>
  <c r="AE205" i="2" s="1"/>
  <c r="AF205" i="2" s="1"/>
  <c r="AL204" i="2"/>
  <c r="AM203" i="2"/>
  <c r="AM204" i="2" s="1"/>
  <c r="AC203" i="2"/>
  <c r="AC202" i="2"/>
  <c r="AJ200" i="2"/>
  <c r="AI200" i="2"/>
  <c r="AG200" i="2"/>
  <c r="AJ199" i="2"/>
  <c r="AI199" i="2"/>
  <c r="AG199" i="2"/>
  <c r="AJ198" i="2"/>
  <c r="AI198" i="2"/>
  <c r="AG198" i="2"/>
  <c r="AJ197" i="2"/>
  <c r="AI197" i="2"/>
  <c r="AG197" i="2"/>
  <c r="AJ196" i="2"/>
  <c r="AI196" i="2"/>
  <c r="AG196" i="2"/>
  <c r="AJ195" i="2"/>
  <c r="AI195" i="2"/>
  <c r="AG195" i="2"/>
  <c r="AG194" i="2"/>
  <c r="AH193" i="2"/>
  <c r="AI194" i="2" s="1"/>
  <c r="AJ194" i="2" s="1"/>
  <c r="AI184" i="2"/>
  <c r="AJ184" i="2" s="1"/>
  <c r="AG184" i="2"/>
  <c r="AH183" i="2"/>
  <c r="AL179" i="2"/>
  <c r="AD179" i="2"/>
  <c r="AC178" i="2"/>
  <c r="AC177" i="2"/>
  <c r="AC179" i="2" s="1"/>
  <c r="AE179" i="2" s="1"/>
  <c r="AF179" i="2" s="1"/>
  <c r="AJ175" i="2"/>
  <c r="AI175" i="2"/>
  <c r="AG175" i="2"/>
  <c r="AI174" i="2"/>
  <c r="AJ174" i="2" s="1"/>
  <c r="AG174" i="2"/>
  <c r="AJ173" i="2"/>
  <c r="AI173" i="2"/>
  <c r="AG173" i="2"/>
  <c r="AI172" i="2"/>
  <c r="AJ172" i="2" s="1"/>
  <c r="AG172" i="2"/>
  <c r="AJ171" i="2"/>
  <c r="AI171" i="2"/>
  <c r="AG171" i="2"/>
  <c r="AG170" i="2"/>
  <c r="AH169" i="2"/>
  <c r="AW105" i="2" s="1"/>
  <c r="AC164" i="2"/>
  <c r="AL163" i="2"/>
  <c r="AC162" i="2"/>
  <c r="AD165" i="2" s="1"/>
  <c r="AJ160" i="2"/>
  <c r="AI160" i="2"/>
  <c r="AG160" i="2"/>
  <c r="AJ159" i="2"/>
  <c r="AI159" i="2"/>
  <c r="AG159" i="2"/>
  <c r="AJ158" i="2"/>
  <c r="AI158" i="2"/>
  <c r="AG158" i="2"/>
  <c r="AJ157" i="2"/>
  <c r="AI157" i="2"/>
  <c r="AG157" i="2"/>
  <c r="AJ156" i="2"/>
  <c r="AI156" i="2"/>
  <c r="AG156" i="2"/>
  <c r="AG155" i="2"/>
  <c r="AH154" i="2"/>
  <c r="AI155" i="2" s="1"/>
  <c r="AJ155" i="2" s="1"/>
  <c r="AL148" i="2"/>
  <c r="AC147" i="2"/>
  <c r="AC148" i="2" s="1"/>
  <c r="AE148" i="2" s="1"/>
  <c r="AJ145" i="2"/>
  <c r="AI145" i="2"/>
  <c r="AG145" i="2"/>
  <c r="AJ144" i="2"/>
  <c r="AI144" i="2"/>
  <c r="AG144" i="2"/>
  <c r="AJ143" i="2"/>
  <c r="AI143" i="2"/>
  <c r="AG143" i="2"/>
  <c r="AJ142" i="2"/>
  <c r="AI142" i="2"/>
  <c r="AG142" i="2"/>
  <c r="AJ141" i="2"/>
  <c r="AI141" i="2"/>
  <c r="AG141" i="2"/>
  <c r="AG140" i="2"/>
  <c r="AH139" i="2"/>
  <c r="AI140" i="2" s="1"/>
  <c r="AJ140" i="2" s="1"/>
  <c r="AD135" i="2"/>
  <c r="AC134" i="2"/>
  <c r="AC133" i="2"/>
  <c r="AC135" i="2" s="1"/>
  <c r="AE135" i="2" s="1"/>
  <c r="AF135" i="2" s="1"/>
  <c r="AI131" i="2"/>
  <c r="AJ131" i="2" s="1"/>
  <c r="AG131" i="2"/>
  <c r="AI130" i="2"/>
  <c r="AJ130" i="2" s="1"/>
  <c r="AG130" i="2"/>
  <c r="AI129" i="2"/>
  <c r="AJ129" i="2" s="1"/>
  <c r="AG129" i="2"/>
  <c r="AI128" i="2"/>
  <c r="AJ128" i="2" s="1"/>
  <c r="AG128" i="2"/>
  <c r="AI127" i="2"/>
  <c r="AJ127" i="2" s="1"/>
  <c r="AG127" i="2"/>
  <c r="AI126" i="2"/>
  <c r="AJ126" i="2" s="1"/>
  <c r="AG126" i="2"/>
  <c r="AH125" i="2"/>
  <c r="AC113" i="2"/>
  <c r="AE113" i="2" s="1"/>
  <c r="AC111" i="2"/>
  <c r="AD113" i="2" s="1"/>
  <c r="AI109" i="2"/>
  <c r="AJ109" i="2" s="1"/>
  <c r="AG109" i="2"/>
  <c r="AI108" i="2"/>
  <c r="AJ108" i="2" s="1"/>
  <c r="AG108" i="2"/>
  <c r="AI107" i="2"/>
  <c r="AJ107" i="2" s="1"/>
  <c r="AG107" i="2"/>
  <c r="AI106" i="2"/>
  <c r="AJ106" i="2" s="1"/>
  <c r="AG106" i="2"/>
  <c r="AV105" i="2"/>
  <c r="AT105" i="2"/>
  <c r="AS105" i="2"/>
  <c r="AP105" i="2"/>
  <c r="AN105" i="2"/>
  <c r="AM105" i="2"/>
  <c r="AI105" i="2"/>
  <c r="AJ105" i="2" s="1"/>
  <c r="AG105" i="2"/>
  <c r="AI104" i="2"/>
  <c r="AJ104" i="2" s="1"/>
  <c r="AG104" i="2"/>
  <c r="AH103" i="2"/>
  <c r="AC99" i="2"/>
  <c r="AE99" i="2" s="1"/>
  <c r="AC96" i="2"/>
  <c r="AD99" i="2" s="1"/>
  <c r="AI94" i="2"/>
  <c r="AJ94" i="2" s="1"/>
  <c r="AG94" i="2"/>
  <c r="AI93" i="2"/>
  <c r="AJ93" i="2" s="1"/>
  <c r="AG93" i="2"/>
  <c r="AI92" i="2"/>
  <c r="AJ92" i="2" s="1"/>
  <c r="AG92" i="2"/>
  <c r="AI91" i="2"/>
  <c r="AJ91" i="2" s="1"/>
  <c r="AG91" i="2"/>
  <c r="AI90" i="2"/>
  <c r="AJ90" i="2" s="1"/>
  <c r="AG90" i="2"/>
  <c r="AI89" i="2"/>
  <c r="AJ89" i="2" s="1"/>
  <c r="AG89" i="2"/>
  <c r="AH88" i="2"/>
  <c r="AR105" i="2" s="1"/>
  <c r="AM83" i="2"/>
  <c r="AC80" i="2"/>
  <c r="AC77" i="2"/>
  <c r="AD82" i="2" s="1"/>
  <c r="AJ75" i="2"/>
  <c r="AI75" i="2"/>
  <c r="AG75" i="2"/>
  <c r="AI74" i="2"/>
  <c r="AJ74" i="2" s="1"/>
  <c r="AG74" i="2"/>
  <c r="AJ73" i="2"/>
  <c r="AI73" i="2"/>
  <c r="AG73" i="2"/>
  <c r="AI72" i="2"/>
  <c r="AJ72" i="2" s="1"/>
  <c r="AG72" i="2"/>
  <c r="AJ71" i="2"/>
  <c r="AI71" i="2"/>
  <c r="AG71" i="2"/>
  <c r="AG70" i="2"/>
  <c r="AH69" i="2"/>
  <c r="AQ105" i="2" s="1"/>
  <c r="AC65" i="2"/>
  <c r="AE65" i="2" s="1"/>
  <c r="AF65" i="2" s="1"/>
  <c r="AC64" i="2"/>
  <c r="AC60" i="2"/>
  <c r="AC59" i="2"/>
  <c r="AD65" i="2" s="1"/>
  <c r="AI58" i="2"/>
  <c r="AJ58" i="2" s="1"/>
  <c r="AJ57" i="2"/>
  <c r="AI57" i="2"/>
  <c r="AG57" i="2"/>
  <c r="AJ56" i="2"/>
  <c r="AI56" i="2"/>
  <c r="AG56" i="2"/>
  <c r="AJ55" i="2"/>
  <c r="AI55" i="2"/>
  <c r="AG55" i="2"/>
  <c r="AJ54" i="2"/>
  <c r="AI54" i="2"/>
  <c r="AG54" i="2"/>
  <c r="AJ53" i="2"/>
  <c r="AI53" i="2"/>
  <c r="AG53" i="2"/>
  <c r="AG52" i="2"/>
  <c r="AH51" i="2"/>
  <c r="AI52" i="2" s="1"/>
  <c r="AJ52" i="2" s="1"/>
  <c r="AC46" i="2"/>
  <c r="AC45" i="2"/>
  <c r="AD47" i="2" s="1"/>
  <c r="AI43" i="2"/>
  <c r="AJ43" i="2" s="1"/>
  <c r="AG43" i="2"/>
  <c r="AI42" i="2"/>
  <c r="AJ42" i="2" s="1"/>
  <c r="AG42" i="2"/>
  <c r="AI41" i="2"/>
  <c r="AJ41" i="2" s="1"/>
  <c r="AG41" i="2"/>
  <c r="AM40" i="2"/>
  <c r="AI40" i="2"/>
  <c r="AJ40" i="2" s="1"/>
  <c r="AG40" i="2"/>
  <c r="AI39" i="2"/>
  <c r="AJ39" i="2" s="1"/>
  <c r="AG39" i="2"/>
  <c r="AI38" i="2"/>
  <c r="AJ38" i="2" s="1"/>
  <c r="AG38" i="2"/>
  <c r="AH37" i="2"/>
  <c r="AO105" i="2" s="1"/>
  <c r="AC33" i="2"/>
  <c r="AE33" i="2" s="1"/>
  <c r="AJ29" i="2"/>
  <c r="AI29" i="2"/>
  <c r="AG29" i="2"/>
  <c r="AJ28" i="2"/>
  <c r="AI28" i="2"/>
  <c r="AG28" i="2"/>
  <c r="AJ27" i="2"/>
  <c r="AI27" i="2"/>
  <c r="AG27" i="2"/>
  <c r="AJ26" i="2"/>
  <c r="AI26" i="2"/>
  <c r="AG26" i="2"/>
  <c r="AJ25" i="2"/>
  <c r="AI25" i="2"/>
  <c r="AG25" i="2"/>
  <c r="AJ24" i="2"/>
  <c r="AI24" i="2"/>
  <c r="AG24" i="2"/>
  <c r="AG23" i="2"/>
  <c r="AH22" i="2"/>
  <c r="AI23" i="2" s="1"/>
  <c r="AD17" i="2"/>
  <c r="AB13" i="2"/>
  <c r="AB17" i="2" s="1"/>
  <c r="AE17" i="2" s="1"/>
  <c r="AF17" i="2" s="1"/>
  <c r="AJ12" i="2"/>
  <c r="AI12" i="2"/>
  <c r="AG12" i="2"/>
  <c r="AJ11" i="2"/>
  <c r="AI11" i="2"/>
  <c r="AM41" i="2" s="1"/>
  <c r="AG11" i="2"/>
  <c r="AJ10" i="2"/>
  <c r="AI10" i="2"/>
  <c r="AG10" i="2"/>
  <c r="AJ9" i="2"/>
  <c r="AI9" i="2"/>
  <c r="AG9" i="2"/>
  <c r="AJ8" i="2"/>
  <c r="AI8" i="2"/>
  <c r="AG8" i="2"/>
  <c r="AJ7" i="2"/>
  <c r="AI7" i="2"/>
  <c r="AG7" i="2"/>
  <c r="AN6" i="2"/>
  <c r="AM6" i="2"/>
  <c r="AJ6" i="2"/>
  <c r="AM82" i="2" s="1"/>
  <c r="AI6" i="2"/>
  <c r="AG6" i="2"/>
  <c r="AH5" i="2"/>
  <c r="N833" i="1"/>
  <c r="L833" i="1"/>
  <c r="K833" i="1"/>
  <c r="M833" i="1" s="1"/>
  <c r="P831" i="1"/>
  <c r="Q830" i="1"/>
  <c r="Q831" i="1" s="1"/>
  <c r="R825" i="1"/>
  <c r="Q825" i="1"/>
  <c r="O825" i="1"/>
  <c r="R824" i="1"/>
  <c r="Q824" i="1"/>
  <c r="O824" i="1"/>
  <c r="R823" i="1"/>
  <c r="Q823" i="1"/>
  <c r="O823" i="1"/>
  <c r="R822" i="1"/>
  <c r="Q822" i="1"/>
  <c r="O822" i="1"/>
  <c r="R821" i="1"/>
  <c r="Q821" i="1"/>
  <c r="O821" i="1"/>
  <c r="Q820" i="1"/>
  <c r="R820" i="1" s="1"/>
  <c r="O820" i="1"/>
  <c r="R819" i="1"/>
  <c r="Q819" i="1"/>
  <c r="O819" i="1"/>
  <c r="Q818" i="1"/>
  <c r="R818" i="1" s="1"/>
  <c r="O818" i="1"/>
  <c r="N811" i="1"/>
  <c r="M811" i="1"/>
  <c r="L811" i="1"/>
  <c r="K811" i="1"/>
  <c r="P809" i="1"/>
  <c r="Q808" i="1"/>
  <c r="Q809" i="1" s="1"/>
  <c r="R803" i="1"/>
  <c r="Q803" i="1"/>
  <c r="O803" i="1"/>
  <c r="R802" i="1"/>
  <c r="Q802" i="1"/>
  <c r="O802" i="1"/>
  <c r="R801" i="1"/>
  <c r="Q801" i="1"/>
  <c r="O801" i="1"/>
  <c r="R800" i="1"/>
  <c r="Q800" i="1"/>
  <c r="O800" i="1"/>
  <c r="Q799" i="1"/>
  <c r="R799" i="1" s="1"/>
  <c r="O799" i="1"/>
  <c r="Q798" i="1"/>
  <c r="R798" i="1" s="1"/>
  <c r="O798" i="1"/>
  <c r="Q797" i="1"/>
  <c r="R797" i="1" s="1"/>
  <c r="O797" i="1"/>
  <c r="Q796" i="1"/>
  <c r="R796" i="1" s="1"/>
  <c r="O796" i="1"/>
  <c r="N787" i="1"/>
  <c r="L787" i="1"/>
  <c r="K787" i="1"/>
  <c r="M787" i="1" s="1"/>
  <c r="P785" i="1"/>
  <c r="Q784" i="1"/>
  <c r="Q785" i="1" s="1"/>
  <c r="R779" i="1"/>
  <c r="Q779" i="1"/>
  <c r="O779" i="1"/>
  <c r="R778" i="1"/>
  <c r="Q778" i="1"/>
  <c r="O778" i="1"/>
  <c r="Q777" i="1"/>
  <c r="R777" i="1" s="1"/>
  <c r="O777" i="1"/>
  <c r="Q776" i="1"/>
  <c r="R776" i="1" s="1"/>
  <c r="O776" i="1"/>
  <c r="Q775" i="1"/>
  <c r="R775" i="1" s="1"/>
  <c r="O775" i="1"/>
  <c r="Q774" i="1"/>
  <c r="R774" i="1" s="1"/>
  <c r="O774" i="1"/>
  <c r="R773" i="1"/>
  <c r="Q773" i="1"/>
  <c r="O773" i="1"/>
  <c r="O772" i="1"/>
  <c r="P771" i="1"/>
  <c r="Q772" i="1" s="1"/>
  <c r="R772" i="1" s="1"/>
  <c r="N763" i="1"/>
  <c r="M763" i="1"/>
  <c r="L763" i="1"/>
  <c r="K763" i="1"/>
  <c r="Q761" i="1"/>
  <c r="P761" i="1"/>
  <c r="Q760" i="1"/>
  <c r="R755" i="1"/>
  <c r="Q755" i="1"/>
  <c r="O755" i="1"/>
  <c r="Q754" i="1"/>
  <c r="R754" i="1" s="1"/>
  <c r="O754" i="1"/>
  <c r="R753" i="1"/>
  <c r="Q753" i="1"/>
  <c r="O753" i="1"/>
  <c r="R752" i="1"/>
  <c r="Q752" i="1"/>
  <c r="O752" i="1"/>
  <c r="R751" i="1"/>
  <c r="Q751" i="1"/>
  <c r="O751" i="1"/>
  <c r="R750" i="1"/>
  <c r="Q750" i="1"/>
  <c r="O750" i="1"/>
  <c r="R749" i="1"/>
  <c r="Q749" i="1"/>
  <c r="O749" i="1"/>
  <c r="O748" i="1"/>
  <c r="P747" i="1"/>
  <c r="S749" i="1" s="1"/>
  <c r="M741" i="1"/>
  <c r="N741" i="1" s="1"/>
  <c r="L741" i="1"/>
  <c r="K741" i="1"/>
  <c r="P739" i="1"/>
  <c r="Q738" i="1"/>
  <c r="Q739" i="1" s="1"/>
  <c r="Q733" i="1"/>
  <c r="R733" i="1" s="1"/>
  <c r="O733" i="1"/>
  <c r="R732" i="1"/>
  <c r="Q732" i="1"/>
  <c r="O732" i="1"/>
  <c r="Q731" i="1"/>
  <c r="R731" i="1" s="1"/>
  <c r="O731" i="1"/>
  <c r="Q730" i="1"/>
  <c r="R730" i="1" s="1"/>
  <c r="O730" i="1"/>
  <c r="Q729" i="1"/>
  <c r="R729" i="1" s="1"/>
  <c r="O729" i="1"/>
  <c r="Q728" i="1"/>
  <c r="R728" i="1" s="1"/>
  <c r="O728" i="1"/>
  <c r="S727" i="1"/>
  <c r="R727" i="1"/>
  <c r="Q727" i="1"/>
  <c r="O727" i="1"/>
  <c r="O726" i="1"/>
  <c r="P725" i="1"/>
  <c r="Q726" i="1" s="1"/>
  <c r="R726" i="1" s="1"/>
  <c r="L719" i="1"/>
  <c r="K719" i="1"/>
  <c r="M719" i="1" s="1"/>
  <c r="N719" i="1" s="1"/>
  <c r="P717" i="1"/>
  <c r="Q716" i="1"/>
  <c r="Q717" i="1" s="1"/>
  <c r="R711" i="1"/>
  <c r="Q711" i="1"/>
  <c r="O711" i="1"/>
  <c r="R710" i="1"/>
  <c r="Q710" i="1"/>
  <c r="O710" i="1"/>
  <c r="Q709" i="1"/>
  <c r="R709" i="1" s="1"/>
  <c r="O709" i="1"/>
  <c r="R708" i="1"/>
  <c r="Q708" i="1"/>
  <c r="O708" i="1"/>
  <c r="Q707" i="1"/>
  <c r="R707" i="1" s="1"/>
  <c r="O707" i="1"/>
  <c r="Q706" i="1"/>
  <c r="R706" i="1" s="1"/>
  <c r="O706" i="1"/>
  <c r="S705" i="1"/>
  <c r="R705" i="1"/>
  <c r="Q705" i="1"/>
  <c r="O705" i="1"/>
  <c r="O704" i="1"/>
  <c r="P703" i="1"/>
  <c r="Q704" i="1" s="1"/>
  <c r="R704" i="1" s="1"/>
  <c r="L697" i="1"/>
  <c r="K697" i="1"/>
  <c r="M697" i="1" s="1"/>
  <c r="N697" i="1" s="1"/>
  <c r="P695" i="1"/>
  <c r="Q694" i="1"/>
  <c r="Q695" i="1" s="1"/>
  <c r="Q689" i="1"/>
  <c r="R689" i="1" s="1"/>
  <c r="O689" i="1"/>
  <c r="R688" i="1"/>
  <c r="Q688" i="1"/>
  <c r="O688" i="1"/>
  <c r="Q687" i="1"/>
  <c r="R687" i="1" s="1"/>
  <c r="O687" i="1"/>
  <c r="Q686" i="1"/>
  <c r="R686" i="1" s="1"/>
  <c r="O686" i="1"/>
  <c r="R685" i="1"/>
  <c r="Q685" i="1"/>
  <c r="O685" i="1"/>
  <c r="Q684" i="1"/>
  <c r="R684" i="1" s="1"/>
  <c r="O684" i="1"/>
  <c r="S683" i="1"/>
  <c r="R683" i="1"/>
  <c r="Q683" i="1"/>
  <c r="O683" i="1"/>
  <c r="O682" i="1"/>
  <c r="P681" i="1"/>
  <c r="Q682" i="1" s="1"/>
  <c r="R682" i="1" s="1"/>
  <c r="L675" i="1"/>
  <c r="K675" i="1"/>
  <c r="M675" i="1" s="1"/>
  <c r="N675" i="1" s="1"/>
  <c r="P673" i="1"/>
  <c r="Q672" i="1"/>
  <c r="Q673" i="1" s="1"/>
  <c r="R667" i="1"/>
  <c r="Q667" i="1"/>
  <c r="O667" i="1"/>
  <c r="R666" i="1"/>
  <c r="Q666" i="1"/>
  <c r="O666" i="1"/>
  <c r="Q665" i="1"/>
  <c r="R665" i="1" s="1"/>
  <c r="O665" i="1"/>
  <c r="Q664" i="1"/>
  <c r="R664" i="1" s="1"/>
  <c r="O664" i="1"/>
  <c r="Q663" i="1"/>
  <c r="R663" i="1" s="1"/>
  <c r="O663" i="1"/>
  <c r="R662" i="1"/>
  <c r="Q662" i="1"/>
  <c r="O662" i="1"/>
  <c r="R661" i="1"/>
  <c r="Q661" i="1"/>
  <c r="O661" i="1"/>
  <c r="O660" i="1"/>
  <c r="P659" i="1"/>
  <c r="S661" i="1" s="1"/>
  <c r="L652" i="1"/>
  <c r="K652" i="1"/>
  <c r="M652" i="1" s="1"/>
  <c r="N652" i="1" s="1"/>
  <c r="P650" i="1"/>
  <c r="Q649" i="1"/>
  <c r="Q650" i="1" s="1"/>
  <c r="Q644" i="1"/>
  <c r="R644" i="1" s="1"/>
  <c r="O644" i="1"/>
  <c r="Q643" i="1"/>
  <c r="R643" i="1" s="1"/>
  <c r="O643" i="1"/>
  <c r="R642" i="1"/>
  <c r="Q642" i="1"/>
  <c r="O642" i="1"/>
  <c r="Q641" i="1"/>
  <c r="R641" i="1" s="1"/>
  <c r="O641" i="1"/>
  <c r="Q640" i="1"/>
  <c r="R640" i="1" s="1"/>
  <c r="O640" i="1"/>
  <c r="Q639" i="1"/>
  <c r="R639" i="1" s="1"/>
  <c r="O639" i="1"/>
  <c r="S638" i="1"/>
  <c r="R638" i="1"/>
  <c r="Q638" i="1"/>
  <c r="O638" i="1"/>
  <c r="O637" i="1"/>
  <c r="P636" i="1"/>
  <c r="Q637" i="1" s="1"/>
  <c r="R637" i="1" s="1"/>
  <c r="M630" i="1"/>
  <c r="N630" i="1" s="1"/>
  <c r="L630" i="1"/>
  <c r="K630" i="1"/>
  <c r="P628" i="1"/>
  <c r="Q627" i="1"/>
  <c r="Q628" i="1" s="1"/>
  <c r="Q621" i="1"/>
  <c r="R621" i="1" s="1"/>
  <c r="O621" i="1"/>
  <c r="Q620" i="1"/>
  <c r="R620" i="1" s="1"/>
  <c r="O620" i="1"/>
  <c r="Q619" i="1"/>
  <c r="R619" i="1" s="1"/>
  <c r="O619" i="1"/>
  <c r="R618" i="1"/>
  <c r="Q618" i="1"/>
  <c r="O618" i="1"/>
  <c r="Q617" i="1"/>
  <c r="R617" i="1" s="1"/>
  <c r="O617" i="1"/>
  <c r="Q616" i="1"/>
  <c r="R616" i="1" s="1"/>
  <c r="O616" i="1"/>
  <c r="S615" i="1"/>
  <c r="R615" i="1"/>
  <c r="Q615" i="1"/>
  <c r="O615" i="1"/>
  <c r="O614" i="1"/>
  <c r="P613" i="1"/>
  <c r="Q614" i="1" s="1"/>
  <c r="R614" i="1" s="1"/>
  <c r="M607" i="1"/>
  <c r="N607" i="1" s="1"/>
  <c r="L607" i="1"/>
  <c r="K607" i="1"/>
  <c r="Q605" i="1"/>
  <c r="P605" i="1"/>
  <c r="Q604" i="1"/>
  <c r="R598" i="1"/>
  <c r="Q598" i="1"/>
  <c r="O598" i="1"/>
  <c r="Q597" i="1"/>
  <c r="R597" i="1" s="1"/>
  <c r="O597" i="1"/>
  <c r="Q596" i="1"/>
  <c r="R596" i="1" s="1"/>
  <c r="O596" i="1"/>
  <c r="Q595" i="1"/>
  <c r="R595" i="1" s="1"/>
  <c r="O595" i="1"/>
  <c r="R594" i="1"/>
  <c r="Q594" i="1"/>
  <c r="O594" i="1"/>
  <c r="Q593" i="1"/>
  <c r="R593" i="1" s="1"/>
  <c r="O593" i="1"/>
  <c r="S592" i="1"/>
  <c r="R592" i="1"/>
  <c r="Q592" i="1"/>
  <c r="O592" i="1"/>
  <c r="O591" i="1"/>
  <c r="P590" i="1"/>
  <c r="Q591" i="1" s="1"/>
  <c r="R591" i="1" s="1"/>
  <c r="L584" i="1"/>
  <c r="K584" i="1"/>
  <c r="M584" i="1" s="1"/>
  <c r="N584" i="1" s="1"/>
  <c r="Q582" i="1"/>
  <c r="P582" i="1"/>
  <c r="Q581" i="1"/>
  <c r="Q575" i="1"/>
  <c r="R575" i="1" s="1"/>
  <c r="O575" i="1"/>
  <c r="R574" i="1"/>
  <c r="Q574" i="1"/>
  <c r="O574" i="1"/>
  <c r="Q573" i="1"/>
  <c r="R573" i="1" s="1"/>
  <c r="O573" i="1"/>
  <c r="Q572" i="1"/>
  <c r="R572" i="1" s="1"/>
  <c r="O572" i="1"/>
  <c r="Q571" i="1"/>
  <c r="R571" i="1" s="1"/>
  <c r="O571" i="1"/>
  <c r="R570" i="1"/>
  <c r="Q570" i="1"/>
  <c r="O570" i="1"/>
  <c r="R569" i="1"/>
  <c r="Q569" i="1"/>
  <c r="O569" i="1"/>
  <c r="O568" i="1"/>
  <c r="P567" i="1"/>
  <c r="S569" i="1" s="1"/>
  <c r="M561" i="1"/>
  <c r="N561" i="1" s="1"/>
  <c r="L561" i="1"/>
  <c r="K561" i="1"/>
  <c r="P559" i="1"/>
  <c r="Q558" i="1"/>
  <c r="Q559" i="1" s="1"/>
  <c r="Q552" i="1"/>
  <c r="R552" i="1" s="1"/>
  <c r="O552" i="1"/>
  <c r="Q551" i="1"/>
  <c r="R551" i="1" s="1"/>
  <c r="O551" i="1"/>
  <c r="R550" i="1"/>
  <c r="Q550" i="1"/>
  <c r="O550" i="1"/>
  <c r="Q549" i="1"/>
  <c r="R549" i="1" s="1"/>
  <c r="O549" i="1"/>
  <c r="Q548" i="1"/>
  <c r="R548" i="1" s="1"/>
  <c r="O548" i="1"/>
  <c r="Q547" i="1"/>
  <c r="R547" i="1" s="1"/>
  <c r="O547" i="1"/>
  <c r="S546" i="1"/>
  <c r="R546" i="1"/>
  <c r="Q546" i="1"/>
  <c r="O546" i="1"/>
  <c r="O545" i="1"/>
  <c r="P544" i="1"/>
  <c r="Q545" i="1" s="1"/>
  <c r="R545" i="1" s="1"/>
  <c r="M538" i="1"/>
  <c r="N538" i="1" s="1"/>
  <c r="L538" i="1"/>
  <c r="K538" i="1"/>
  <c r="Q536" i="1"/>
  <c r="P536" i="1"/>
  <c r="Q535" i="1"/>
  <c r="Q529" i="1"/>
  <c r="R529" i="1" s="1"/>
  <c r="O529" i="1"/>
  <c r="Q528" i="1"/>
  <c r="R528" i="1" s="1"/>
  <c r="O528" i="1"/>
  <c r="Q527" i="1"/>
  <c r="R527" i="1" s="1"/>
  <c r="O527" i="1"/>
  <c r="R526" i="1"/>
  <c r="Q526" i="1"/>
  <c r="O526" i="1"/>
  <c r="Q525" i="1"/>
  <c r="R525" i="1" s="1"/>
  <c r="O525" i="1"/>
  <c r="Q524" i="1"/>
  <c r="R524" i="1" s="1"/>
  <c r="O524" i="1"/>
  <c r="S523" i="1"/>
  <c r="R523" i="1"/>
  <c r="Q523" i="1"/>
  <c r="O523" i="1"/>
  <c r="O522" i="1"/>
  <c r="P521" i="1"/>
  <c r="Q522" i="1" s="1"/>
  <c r="R522" i="1" s="1"/>
  <c r="M515" i="1"/>
  <c r="N515" i="1" s="1"/>
  <c r="L515" i="1"/>
  <c r="K515" i="1"/>
  <c r="Q513" i="1"/>
  <c r="P513" i="1"/>
  <c r="Q512" i="1"/>
  <c r="R506" i="1"/>
  <c r="Q506" i="1"/>
  <c r="O506" i="1"/>
  <c r="Q505" i="1"/>
  <c r="R505" i="1" s="1"/>
  <c r="O505" i="1"/>
  <c r="Q504" i="1"/>
  <c r="R504" i="1" s="1"/>
  <c r="O504" i="1"/>
  <c r="Q503" i="1"/>
  <c r="R503" i="1" s="1"/>
  <c r="O503" i="1"/>
  <c r="R502" i="1"/>
  <c r="Q502" i="1"/>
  <c r="O502" i="1"/>
  <c r="Q501" i="1"/>
  <c r="R501" i="1" s="1"/>
  <c r="O501" i="1"/>
  <c r="S500" i="1"/>
  <c r="R500" i="1"/>
  <c r="Q500" i="1"/>
  <c r="O500" i="1"/>
  <c r="O499" i="1"/>
  <c r="P498" i="1"/>
  <c r="Q499" i="1" s="1"/>
  <c r="R499" i="1" s="1"/>
  <c r="M492" i="1"/>
  <c r="N492" i="1" s="1"/>
  <c r="L492" i="1"/>
  <c r="K492" i="1"/>
  <c r="Q490" i="1"/>
  <c r="P490" i="1"/>
  <c r="Q489" i="1"/>
  <c r="Q483" i="1"/>
  <c r="R483" i="1" s="1"/>
  <c r="O483" i="1"/>
  <c r="R482" i="1"/>
  <c r="Q482" i="1"/>
  <c r="O482" i="1"/>
  <c r="Q481" i="1"/>
  <c r="R481" i="1" s="1"/>
  <c r="O481" i="1"/>
  <c r="Q480" i="1"/>
  <c r="R480" i="1" s="1"/>
  <c r="O480" i="1"/>
  <c r="Q479" i="1"/>
  <c r="R479" i="1" s="1"/>
  <c r="O479" i="1"/>
  <c r="R478" i="1"/>
  <c r="Q478" i="1"/>
  <c r="O478" i="1"/>
  <c r="R477" i="1"/>
  <c r="Q477" i="1"/>
  <c r="O477" i="1"/>
  <c r="O476" i="1"/>
  <c r="P475" i="1"/>
  <c r="S477" i="1" s="1"/>
  <c r="M469" i="1"/>
  <c r="N469" i="1" s="1"/>
  <c r="L469" i="1"/>
  <c r="K469" i="1"/>
  <c r="Q467" i="1"/>
  <c r="P467" i="1"/>
  <c r="Q460" i="1"/>
  <c r="R460" i="1" s="1"/>
  <c r="O460" i="1"/>
  <c r="Q459" i="1"/>
  <c r="R459" i="1" s="1"/>
  <c r="O459" i="1"/>
  <c r="R458" i="1"/>
  <c r="Q458" i="1"/>
  <c r="O458" i="1"/>
  <c r="Q457" i="1"/>
  <c r="R457" i="1" s="1"/>
  <c r="O457" i="1"/>
  <c r="Q456" i="1"/>
  <c r="R456" i="1" s="1"/>
  <c r="O456" i="1"/>
  <c r="Q455" i="1"/>
  <c r="R455" i="1" s="1"/>
  <c r="O455" i="1"/>
  <c r="S454" i="1"/>
  <c r="R454" i="1"/>
  <c r="Q454" i="1"/>
  <c r="O454" i="1"/>
  <c r="O453" i="1"/>
  <c r="P452" i="1"/>
  <c r="Q453" i="1" s="1"/>
  <c r="R453" i="1" s="1"/>
  <c r="M446" i="1"/>
  <c r="N446" i="1" s="1"/>
  <c r="L446" i="1"/>
  <c r="K446" i="1"/>
  <c r="Q444" i="1"/>
  <c r="P444" i="1"/>
  <c r="Q443" i="1"/>
  <c r="Q437" i="1"/>
  <c r="R437" i="1" s="1"/>
  <c r="O437" i="1"/>
  <c r="Q436" i="1"/>
  <c r="R436" i="1" s="1"/>
  <c r="O436" i="1"/>
  <c r="Q435" i="1"/>
  <c r="R435" i="1" s="1"/>
  <c r="O435" i="1"/>
  <c r="R434" i="1"/>
  <c r="Q434" i="1"/>
  <c r="O434" i="1"/>
  <c r="Q433" i="1"/>
  <c r="R433" i="1" s="1"/>
  <c r="O433" i="1"/>
  <c r="Q432" i="1"/>
  <c r="R432" i="1" s="1"/>
  <c r="O432" i="1"/>
  <c r="S431" i="1"/>
  <c r="R431" i="1"/>
  <c r="Q431" i="1"/>
  <c r="O431" i="1"/>
  <c r="O430" i="1"/>
  <c r="P429" i="1"/>
  <c r="Q430" i="1" s="1"/>
  <c r="R430" i="1" s="1"/>
  <c r="M423" i="1"/>
  <c r="N423" i="1" s="1"/>
  <c r="L423" i="1"/>
  <c r="K423" i="1"/>
  <c r="Q421" i="1"/>
  <c r="P421" i="1"/>
  <c r="Q420" i="1"/>
  <c r="R414" i="1"/>
  <c r="Q414" i="1"/>
  <c r="O414" i="1"/>
  <c r="Q413" i="1"/>
  <c r="R413" i="1" s="1"/>
  <c r="O413" i="1"/>
  <c r="Q412" i="1"/>
  <c r="R412" i="1" s="1"/>
  <c r="O412" i="1"/>
  <c r="Q411" i="1"/>
  <c r="R411" i="1" s="1"/>
  <c r="O411" i="1"/>
  <c r="R410" i="1"/>
  <c r="Q410" i="1"/>
  <c r="O410" i="1"/>
  <c r="Q409" i="1"/>
  <c r="R409" i="1" s="1"/>
  <c r="O409" i="1"/>
  <c r="S408" i="1"/>
  <c r="R408" i="1"/>
  <c r="Q408" i="1"/>
  <c r="O408" i="1"/>
  <c r="O407" i="1"/>
  <c r="P406" i="1"/>
  <c r="Q407" i="1" s="1"/>
  <c r="R407" i="1" s="1"/>
  <c r="L400" i="1"/>
  <c r="K400" i="1"/>
  <c r="M400" i="1" s="1"/>
  <c r="N400" i="1" s="1"/>
  <c r="Q398" i="1"/>
  <c r="P398" i="1"/>
  <c r="Q397" i="1"/>
  <c r="Q391" i="1"/>
  <c r="R391" i="1" s="1"/>
  <c r="O391" i="1"/>
  <c r="R390" i="1"/>
  <c r="Q390" i="1"/>
  <c r="O390" i="1"/>
  <c r="Q389" i="1"/>
  <c r="R389" i="1" s="1"/>
  <c r="O389" i="1"/>
  <c r="Q388" i="1"/>
  <c r="R388" i="1" s="1"/>
  <c r="O388" i="1"/>
  <c r="Q387" i="1"/>
  <c r="R387" i="1" s="1"/>
  <c r="O387" i="1"/>
  <c r="R386" i="1"/>
  <c r="Q386" i="1"/>
  <c r="O386" i="1"/>
  <c r="R385" i="1"/>
  <c r="Q385" i="1"/>
  <c r="O385" i="1"/>
  <c r="O384" i="1"/>
  <c r="P383" i="1"/>
  <c r="S385" i="1" s="1"/>
  <c r="M377" i="1"/>
  <c r="N377" i="1" s="1"/>
  <c r="L377" i="1"/>
  <c r="K377" i="1"/>
  <c r="P375" i="1"/>
  <c r="Q374" i="1"/>
  <c r="Q375" i="1" s="1"/>
  <c r="Q368" i="1"/>
  <c r="R368" i="1" s="1"/>
  <c r="O368" i="1"/>
  <c r="Q367" i="1"/>
  <c r="R367" i="1" s="1"/>
  <c r="O367" i="1"/>
  <c r="R366" i="1"/>
  <c r="Q366" i="1"/>
  <c r="O366" i="1"/>
  <c r="Q365" i="1"/>
  <c r="R365" i="1" s="1"/>
  <c r="O365" i="1"/>
  <c r="Q364" i="1"/>
  <c r="R364" i="1" s="1"/>
  <c r="O364" i="1"/>
  <c r="Q363" i="1"/>
  <c r="R363" i="1" s="1"/>
  <c r="O363" i="1"/>
  <c r="S362" i="1"/>
  <c r="R362" i="1"/>
  <c r="Q362" i="1"/>
  <c r="O362" i="1"/>
  <c r="O361" i="1"/>
  <c r="P360" i="1"/>
  <c r="Q361" i="1" s="1"/>
  <c r="R361" i="1" s="1"/>
  <c r="M354" i="1"/>
  <c r="N354" i="1" s="1"/>
  <c r="L354" i="1"/>
  <c r="K354" i="1"/>
  <c r="Q352" i="1"/>
  <c r="P352" i="1"/>
  <c r="Q351" i="1"/>
  <c r="Q345" i="1"/>
  <c r="R345" i="1" s="1"/>
  <c r="O345" i="1"/>
  <c r="Q344" i="1"/>
  <c r="R344" i="1" s="1"/>
  <c r="O344" i="1"/>
  <c r="Q343" i="1"/>
  <c r="R343" i="1" s="1"/>
  <c r="O343" i="1"/>
  <c r="R342" i="1"/>
  <c r="Q342" i="1"/>
  <c r="O342" i="1"/>
  <c r="Q341" i="1"/>
  <c r="R341" i="1" s="1"/>
  <c r="O341" i="1"/>
  <c r="Q340" i="1"/>
  <c r="R340" i="1" s="1"/>
  <c r="O340" i="1"/>
  <c r="S339" i="1"/>
  <c r="R339" i="1"/>
  <c r="Q339" i="1"/>
  <c r="O339" i="1"/>
  <c r="O338" i="1"/>
  <c r="P337" i="1"/>
  <c r="Q338" i="1" s="1"/>
  <c r="R338" i="1" s="1"/>
  <c r="M331" i="1"/>
  <c r="N331" i="1" s="1"/>
  <c r="L331" i="1"/>
  <c r="K331" i="1"/>
  <c r="Q329" i="1"/>
  <c r="P329" i="1"/>
  <c r="Q328" i="1"/>
  <c r="R322" i="1"/>
  <c r="Q322" i="1"/>
  <c r="O322" i="1"/>
  <c r="Q321" i="1"/>
  <c r="R321" i="1" s="1"/>
  <c r="O321" i="1"/>
  <c r="Q320" i="1"/>
  <c r="R320" i="1" s="1"/>
  <c r="O320" i="1"/>
  <c r="Q319" i="1"/>
  <c r="R319" i="1" s="1"/>
  <c r="O319" i="1"/>
  <c r="R318" i="1"/>
  <c r="Q318" i="1"/>
  <c r="O318" i="1"/>
  <c r="Q317" i="1"/>
  <c r="R317" i="1" s="1"/>
  <c r="O317" i="1"/>
  <c r="S316" i="1"/>
  <c r="R316" i="1"/>
  <c r="Q316" i="1"/>
  <c r="O316" i="1"/>
  <c r="O315" i="1"/>
  <c r="P314" i="1"/>
  <c r="Q315" i="1" s="1"/>
  <c r="R315" i="1" s="1"/>
  <c r="L308" i="1"/>
  <c r="K308" i="1"/>
  <c r="M308" i="1" s="1"/>
  <c r="N308" i="1" s="1"/>
  <c r="Q306" i="1"/>
  <c r="P306" i="1"/>
  <c r="Q305" i="1"/>
  <c r="Q299" i="1"/>
  <c r="R299" i="1" s="1"/>
  <c r="O299" i="1"/>
  <c r="R298" i="1"/>
  <c r="Q298" i="1"/>
  <c r="O298" i="1"/>
  <c r="Q297" i="1"/>
  <c r="R297" i="1" s="1"/>
  <c r="O297" i="1"/>
  <c r="Q296" i="1"/>
  <c r="R296" i="1" s="1"/>
  <c r="O296" i="1"/>
  <c r="Q295" i="1"/>
  <c r="R295" i="1" s="1"/>
  <c r="O295" i="1"/>
  <c r="R294" i="1"/>
  <c r="Q294" i="1"/>
  <c r="O294" i="1"/>
  <c r="R293" i="1"/>
  <c r="Q293" i="1"/>
  <c r="O293" i="1"/>
  <c r="O292" i="1"/>
  <c r="P291" i="1"/>
  <c r="S293" i="1" s="1"/>
  <c r="M285" i="1"/>
  <c r="N285" i="1" s="1"/>
  <c r="L285" i="1"/>
  <c r="K285" i="1"/>
  <c r="P283" i="1"/>
  <c r="Q282" i="1"/>
  <c r="Q283" i="1" s="1"/>
  <c r="Q276" i="1"/>
  <c r="R276" i="1" s="1"/>
  <c r="O276" i="1"/>
  <c r="Q275" i="1"/>
  <c r="R275" i="1" s="1"/>
  <c r="O275" i="1"/>
  <c r="R274" i="1"/>
  <c r="Q274" i="1"/>
  <c r="O274" i="1"/>
  <c r="Q273" i="1"/>
  <c r="R273" i="1" s="1"/>
  <c r="O273" i="1"/>
  <c r="Q272" i="1"/>
  <c r="R272" i="1" s="1"/>
  <c r="O272" i="1"/>
  <c r="Q271" i="1"/>
  <c r="R271" i="1" s="1"/>
  <c r="O271" i="1"/>
  <c r="S270" i="1"/>
  <c r="R270" i="1"/>
  <c r="Q270" i="1"/>
  <c r="O270" i="1"/>
  <c r="O269" i="1"/>
  <c r="P268" i="1"/>
  <c r="Q269" i="1" s="1"/>
  <c r="R269" i="1" s="1"/>
  <c r="M262" i="1"/>
  <c r="N262" i="1" s="1"/>
  <c r="L262" i="1"/>
  <c r="K262" i="1"/>
  <c r="Q260" i="1"/>
  <c r="P260" i="1"/>
  <c r="Q259" i="1"/>
  <c r="Q253" i="1"/>
  <c r="R253" i="1" s="1"/>
  <c r="O253" i="1"/>
  <c r="Q252" i="1"/>
  <c r="R252" i="1" s="1"/>
  <c r="O252" i="1"/>
  <c r="Q251" i="1"/>
  <c r="R251" i="1" s="1"/>
  <c r="O251" i="1"/>
  <c r="R250" i="1"/>
  <c r="Q250" i="1"/>
  <c r="O250" i="1"/>
  <c r="Q249" i="1"/>
  <c r="R249" i="1" s="1"/>
  <c r="O249" i="1"/>
  <c r="Q248" i="1"/>
  <c r="R248" i="1" s="1"/>
  <c r="O248" i="1"/>
  <c r="S247" i="1"/>
  <c r="R247" i="1"/>
  <c r="Q247" i="1"/>
  <c r="O247" i="1"/>
  <c r="O246" i="1"/>
  <c r="P245" i="1"/>
  <c r="Q246" i="1" s="1"/>
  <c r="R246" i="1" s="1"/>
  <c r="M239" i="1"/>
  <c r="N239" i="1" s="1"/>
  <c r="L239" i="1"/>
  <c r="K239" i="1"/>
  <c r="U238" i="1"/>
  <c r="T238" i="1"/>
  <c r="U237" i="1"/>
  <c r="R234" i="1"/>
  <c r="Q234" i="1"/>
  <c r="O234" i="1"/>
  <c r="Q233" i="1"/>
  <c r="R233" i="1" s="1"/>
  <c r="O233" i="1"/>
  <c r="Q232" i="1"/>
  <c r="R232" i="1" s="1"/>
  <c r="O232" i="1"/>
  <c r="Q231" i="1"/>
  <c r="R231" i="1" s="1"/>
  <c r="O231" i="1"/>
  <c r="R230" i="1"/>
  <c r="Q230" i="1"/>
  <c r="O230" i="1"/>
  <c r="Q229" i="1"/>
  <c r="R229" i="1" s="1"/>
  <c r="O229" i="1"/>
  <c r="O228" i="1"/>
  <c r="P227" i="1"/>
  <c r="Q228" i="1" s="1"/>
  <c r="R228" i="1" s="1"/>
  <c r="U222" i="1"/>
  <c r="T222" i="1"/>
  <c r="N222" i="1"/>
  <c r="M222" i="1"/>
  <c r="L222" i="1"/>
  <c r="K222" i="1"/>
  <c r="U221" i="1"/>
  <c r="Q219" i="1"/>
  <c r="R219" i="1" s="1"/>
  <c r="O219" i="1"/>
  <c r="Q218" i="1"/>
  <c r="R218" i="1" s="1"/>
  <c r="O218" i="1"/>
  <c r="Q217" i="1"/>
  <c r="R217" i="1" s="1"/>
  <c r="O217" i="1"/>
  <c r="Q216" i="1"/>
  <c r="R216" i="1" s="1"/>
  <c r="O216" i="1"/>
  <c r="Q215" i="1"/>
  <c r="R215" i="1" s="1"/>
  <c r="O215" i="1"/>
  <c r="Q214" i="1"/>
  <c r="R214" i="1" s="1"/>
  <c r="O214" i="1"/>
  <c r="Q213" i="1"/>
  <c r="R213" i="1" s="1"/>
  <c r="O213" i="1"/>
  <c r="Q212" i="1"/>
  <c r="R212" i="1" s="1"/>
  <c r="O212" i="1"/>
  <c r="P211" i="1"/>
  <c r="U206" i="1"/>
  <c r="T206" i="1"/>
  <c r="U205" i="1"/>
  <c r="L205" i="1"/>
  <c r="K205" i="1"/>
  <c r="M205" i="1" s="1"/>
  <c r="N205" i="1" s="1"/>
  <c r="R201" i="1"/>
  <c r="Q201" i="1"/>
  <c r="O201" i="1"/>
  <c r="R200" i="1"/>
  <c r="Q200" i="1"/>
  <c r="O200" i="1"/>
  <c r="R199" i="1"/>
  <c r="Q199" i="1"/>
  <c r="O199" i="1"/>
  <c r="R198" i="1"/>
  <c r="Q198" i="1"/>
  <c r="O198" i="1"/>
  <c r="R197" i="1"/>
  <c r="Q197" i="1"/>
  <c r="O197" i="1"/>
  <c r="R196" i="1"/>
  <c r="Q196" i="1"/>
  <c r="O196" i="1"/>
  <c r="R195" i="1"/>
  <c r="Q195" i="1"/>
  <c r="O195" i="1"/>
  <c r="O194" i="1"/>
  <c r="P193" i="1"/>
  <c r="Q194" i="1" s="1"/>
  <c r="R194" i="1" s="1"/>
  <c r="T188" i="1"/>
  <c r="U187" i="1"/>
  <c r="U188" i="1" s="1"/>
  <c r="M187" i="1"/>
  <c r="N187" i="1" s="1"/>
  <c r="L187" i="1"/>
  <c r="K187" i="1"/>
  <c r="Q182" i="1"/>
  <c r="R182" i="1" s="1"/>
  <c r="O182" i="1"/>
  <c r="R181" i="1"/>
  <c r="Q181" i="1"/>
  <c r="O181" i="1"/>
  <c r="T180" i="1"/>
  <c r="R180" i="1"/>
  <c r="Q180" i="1"/>
  <c r="O180" i="1"/>
  <c r="R179" i="1"/>
  <c r="Q179" i="1"/>
  <c r="O179" i="1"/>
  <c r="R178" i="1"/>
  <c r="Q178" i="1"/>
  <c r="O178" i="1"/>
  <c r="R177" i="1"/>
  <c r="Q177" i="1"/>
  <c r="O177" i="1"/>
  <c r="R176" i="1"/>
  <c r="Q176" i="1"/>
  <c r="O176" i="1"/>
  <c r="O175" i="1"/>
  <c r="P174" i="1"/>
  <c r="Q175" i="1" s="1"/>
  <c r="R175" i="1" s="1"/>
  <c r="T169" i="1"/>
  <c r="U168" i="1"/>
  <c r="U169" i="1" s="1"/>
  <c r="L168" i="1"/>
  <c r="K168" i="1"/>
  <c r="M168" i="1" s="1"/>
  <c r="N168" i="1" s="1"/>
  <c r="Q166" i="1"/>
  <c r="R166" i="1" s="1"/>
  <c r="O166" i="1"/>
  <c r="Q165" i="1"/>
  <c r="R165" i="1" s="1"/>
  <c r="O165" i="1"/>
  <c r="R164" i="1"/>
  <c r="Q164" i="1"/>
  <c r="O164" i="1"/>
  <c r="Q163" i="1"/>
  <c r="R163" i="1" s="1"/>
  <c r="O163" i="1"/>
  <c r="Q162" i="1"/>
  <c r="R162" i="1" s="1"/>
  <c r="O162" i="1"/>
  <c r="Q161" i="1"/>
  <c r="R161" i="1" s="1"/>
  <c r="O161" i="1"/>
  <c r="R160" i="1"/>
  <c r="Q160" i="1"/>
  <c r="O160" i="1"/>
  <c r="Q159" i="1"/>
  <c r="R159" i="1" s="1"/>
  <c r="O159" i="1"/>
  <c r="P158" i="1"/>
  <c r="U153" i="1"/>
  <c r="T153" i="1"/>
  <c r="L153" i="1"/>
  <c r="K153" i="1"/>
  <c r="M153" i="1" s="1"/>
  <c r="N153" i="1" s="1"/>
  <c r="U152" i="1"/>
  <c r="Q150" i="1"/>
  <c r="R150" i="1" s="1"/>
  <c r="O150" i="1"/>
  <c r="Q149" i="1"/>
  <c r="R149" i="1" s="1"/>
  <c r="O149" i="1"/>
  <c r="Q148" i="1"/>
  <c r="R148" i="1" s="1"/>
  <c r="O148" i="1"/>
  <c r="Q147" i="1"/>
  <c r="R147" i="1" s="1"/>
  <c r="O147" i="1"/>
  <c r="Q146" i="1"/>
  <c r="R146" i="1" s="1"/>
  <c r="O146" i="1"/>
  <c r="Q145" i="1"/>
  <c r="R145" i="1" s="1"/>
  <c r="O145" i="1"/>
  <c r="Q144" i="1"/>
  <c r="R144" i="1" s="1"/>
  <c r="O144" i="1"/>
  <c r="P143" i="1"/>
  <c r="N138" i="1"/>
  <c r="M138" i="1"/>
  <c r="L138" i="1"/>
  <c r="K138" i="1"/>
  <c r="R135" i="1"/>
  <c r="Q135" i="1"/>
  <c r="O135" i="1"/>
  <c r="R134" i="1"/>
  <c r="Q134" i="1"/>
  <c r="O134" i="1"/>
  <c r="R133" i="1"/>
  <c r="Q133" i="1"/>
  <c r="O133" i="1"/>
  <c r="R132" i="1"/>
  <c r="Q132" i="1"/>
  <c r="O132" i="1"/>
  <c r="R131" i="1"/>
  <c r="Q131" i="1"/>
  <c r="O131" i="1"/>
  <c r="R130" i="1"/>
  <c r="Q130" i="1"/>
  <c r="O130" i="1"/>
  <c r="R129" i="1"/>
  <c r="Q129" i="1"/>
  <c r="O129" i="1"/>
  <c r="O128" i="1"/>
  <c r="P127" i="1"/>
  <c r="Q128" i="1" s="1"/>
  <c r="R128" i="1" s="1"/>
  <c r="Q120" i="1"/>
  <c r="R120" i="1" s="1"/>
  <c r="O120" i="1"/>
  <c r="P119" i="1"/>
  <c r="AG117" i="1"/>
  <c r="AF117" i="1"/>
  <c r="AD117" i="1"/>
  <c r="AC117" i="1"/>
  <c r="Z117" i="1"/>
  <c r="U117" i="1"/>
  <c r="L114" i="1"/>
  <c r="K114" i="1"/>
  <c r="M114" i="1" s="1"/>
  <c r="N114" i="1" s="1"/>
  <c r="Q112" i="1"/>
  <c r="R112" i="1" s="1"/>
  <c r="O112" i="1"/>
  <c r="Q111" i="1"/>
  <c r="R111" i="1" s="1"/>
  <c r="O111" i="1"/>
  <c r="Q110" i="1"/>
  <c r="R110" i="1" s="1"/>
  <c r="O110" i="1"/>
  <c r="Q109" i="1"/>
  <c r="R109" i="1" s="1"/>
  <c r="O109" i="1"/>
  <c r="Q108" i="1"/>
  <c r="R108" i="1" s="1"/>
  <c r="O108" i="1"/>
  <c r="Q107" i="1"/>
  <c r="R107" i="1" s="1"/>
  <c r="O107" i="1"/>
  <c r="Q106" i="1"/>
  <c r="R106" i="1" s="1"/>
  <c r="O106" i="1"/>
  <c r="Q105" i="1"/>
  <c r="R105" i="1" s="1"/>
  <c r="O105" i="1"/>
  <c r="P104" i="1"/>
  <c r="AA117" i="1" s="1"/>
  <c r="M100" i="1"/>
  <c r="N100" i="1" s="1"/>
  <c r="L100" i="1"/>
  <c r="K100" i="1"/>
  <c r="R97" i="1"/>
  <c r="Q97" i="1"/>
  <c r="O97" i="1"/>
  <c r="R96" i="1"/>
  <c r="Q96" i="1"/>
  <c r="O96" i="1"/>
  <c r="R95" i="1"/>
  <c r="Q95" i="1"/>
  <c r="O95" i="1"/>
  <c r="R94" i="1"/>
  <c r="Q94" i="1"/>
  <c r="O94" i="1"/>
  <c r="R93" i="1"/>
  <c r="Q93" i="1"/>
  <c r="O93" i="1"/>
  <c r="R92" i="1"/>
  <c r="Q92" i="1"/>
  <c r="O92" i="1"/>
  <c r="R91" i="1"/>
  <c r="Q91" i="1"/>
  <c r="O91" i="1"/>
  <c r="O90" i="1"/>
  <c r="P89" i="1"/>
  <c r="Q90" i="1" s="1"/>
  <c r="R90" i="1" s="1"/>
  <c r="M85" i="1"/>
  <c r="N85" i="1" s="1"/>
  <c r="L85" i="1"/>
  <c r="K85" i="1"/>
  <c r="Q81" i="1"/>
  <c r="R81" i="1" s="1"/>
  <c r="O81" i="1"/>
  <c r="Q80" i="1"/>
  <c r="R80" i="1" s="1"/>
  <c r="O80" i="1"/>
  <c r="Q79" i="1"/>
  <c r="R79" i="1" s="1"/>
  <c r="O79" i="1"/>
  <c r="R78" i="1"/>
  <c r="Q78" i="1"/>
  <c r="O78" i="1"/>
  <c r="Q77" i="1"/>
  <c r="R77" i="1" s="1"/>
  <c r="O77" i="1"/>
  <c r="Q76" i="1"/>
  <c r="R76" i="1" s="1"/>
  <c r="O76" i="1"/>
  <c r="Q75" i="1"/>
  <c r="R75" i="1" s="1"/>
  <c r="O75" i="1"/>
  <c r="R74" i="1"/>
  <c r="Q74" i="1"/>
  <c r="O74" i="1"/>
  <c r="P73" i="1"/>
  <c r="Y117" i="1" s="1"/>
  <c r="L69" i="1"/>
  <c r="K69" i="1"/>
  <c r="M69" i="1" s="1"/>
  <c r="N69" i="1" s="1"/>
  <c r="Q65" i="1"/>
  <c r="R65" i="1" s="1"/>
  <c r="O65" i="1"/>
  <c r="Q64" i="1"/>
  <c r="R64" i="1" s="1"/>
  <c r="O64" i="1"/>
  <c r="Q63" i="1"/>
  <c r="R63" i="1" s="1"/>
  <c r="O63" i="1"/>
  <c r="Q62" i="1"/>
  <c r="R62" i="1" s="1"/>
  <c r="O62" i="1"/>
  <c r="Q61" i="1"/>
  <c r="R61" i="1" s="1"/>
  <c r="O61" i="1"/>
  <c r="Q60" i="1"/>
  <c r="R60" i="1" s="1"/>
  <c r="O60" i="1"/>
  <c r="Q59" i="1"/>
  <c r="R59" i="1" s="1"/>
  <c r="O59" i="1"/>
  <c r="Q58" i="1"/>
  <c r="R58" i="1" s="1"/>
  <c r="O58" i="1"/>
  <c r="P57" i="1"/>
  <c r="X117" i="1" s="1"/>
  <c r="L53" i="1"/>
  <c r="K53" i="1"/>
  <c r="M53" i="1" s="1"/>
  <c r="N53" i="1" s="1"/>
  <c r="Q48" i="1"/>
  <c r="R48" i="1" s="1"/>
  <c r="O48" i="1"/>
  <c r="Q47" i="1"/>
  <c r="R47" i="1" s="1"/>
  <c r="O47" i="1"/>
  <c r="Q46" i="1"/>
  <c r="R46" i="1" s="1"/>
  <c r="O46" i="1"/>
  <c r="Q45" i="1"/>
  <c r="R45" i="1" s="1"/>
  <c r="O45" i="1"/>
  <c r="R44" i="1"/>
  <c r="Q44" i="1"/>
  <c r="O44" i="1"/>
  <c r="R43" i="1"/>
  <c r="Q43" i="1"/>
  <c r="O43" i="1"/>
  <c r="R42" i="1"/>
  <c r="Q42" i="1"/>
  <c r="O42" i="1"/>
  <c r="O41" i="1"/>
  <c r="P40" i="1"/>
  <c r="Q41" i="1" s="1"/>
  <c r="R41" i="1" s="1"/>
  <c r="M36" i="1"/>
  <c r="N36" i="1" s="1"/>
  <c r="L36" i="1"/>
  <c r="K36" i="1"/>
  <c r="Q30" i="1"/>
  <c r="R30" i="1" s="1"/>
  <c r="O30" i="1"/>
  <c r="R29" i="1"/>
  <c r="Q29" i="1"/>
  <c r="O29" i="1"/>
  <c r="Q28" i="1"/>
  <c r="R28" i="1" s="1"/>
  <c r="O28" i="1"/>
  <c r="Q27" i="1"/>
  <c r="R27" i="1" s="1"/>
  <c r="O27" i="1"/>
  <c r="Q26" i="1"/>
  <c r="R26" i="1" s="1"/>
  <c r="O26" i="1"/>
  <c r="R25" i="1"/>
  <c r="Q25" i="1"/>
  <c r="O25" i="1"/>
  <c r="Q24" i="1"/>
  <c r="R24" i="1" s="1"/>
  <c r="O24" i="1"/>
  <c r="O23" i="1"/>
  <c r="P22" i="1"/>
  <c r="Q23" i="1" s="1"/>
  <c r="L18" i="1"/>
  <c r="K18" i="1"/>
  <c r="M18" i="1" s="1"/>
  <c r="N18" i="1" s="1"/>
  <c r="Q13" i="1"/>
  <c r="R13" i="1" s="1"/>
  <c r="O13" i="1"/>
  <c r="Q12" i="1"/>
  <c r="R12" i="1" s="1"/>
  <c r="O12" i="1"/>
  <c r="Q11" i="1"/>
  <c r="R11" i="1" s="1"/>
  <c r="O11" i="1"/>
  <c r="Q10" i="1"/>
  <c r="U53" i="1" s="1"/>
  <c r="O10" i="1"/>
  <c r="Q9" i="1"/>
  <c r="R9" i="1" s="1"/>
  <c r="O9" i="1"/>
  <c r="Q8" i="1"/>
  <c r="R8" i="1" s="1"/>
  <c r="O8" i="1"/>
  <c r="Q7" i="1"/>
  <c r="R7" i="1" s="1"/>
  <c r="O7" i="1"/>
  <c r="V6" i="1"/>
  <c r="U6" i="1"/>
  <c r="O6" i="1"/>
  <c r="P5" i="1"/>
  <c r="Q6" i="1" s="1"/>
  <c r="W587" i="1" l="1"/>
  <c r="AE617" i="2"/>
  <c r="AE595" i="2"/>
  <c r="AF113" i="2"/>
  <c r="AF99" i="2"/>
  <c r="V44" i="1"/>
  <c r="R23" i="1"/>
  <c r="V87" i="1" s="1"/>
  <c r="AJ23" i="2"/>
  <c r="AN82" i="2" s="1"/>
  <c r="AN40" i="2"/>
  <c r="R6" i="1"/>
  <c r="U87" i="1" s="1"/>
  <c r="U44" i="1"/>
  <c r="AF148" i="2"/>
  <c r="U89" i="4"/>
  <c r="N48" i="4"/>
  <c r="O48" i="4" s="1"/>
  <c r="R10" i="1"/>
  <c r="U88" i="1" s="1"/>
  <c r="AE117" i="1"/>
  <c r="AD33" i="2"/>
  <c r="AF33" i="2" s="1"/>
  <c r="AM147" i="2"/>
  <c r="AM148" i="2" s="1"/>
  <c r="S257" i="3"/>
  <c r="Q256" i="3"/>
  <c r="R256" i="3" s="1"/>
  <c r="K254" i="4"/>
  <c r="AI70" i="2"/>
  <c r="AJ70" i="2" s="1"/>
  <c r="AI170" i="2"/>
  <c r="AJ170" i="2" s="1"/>
  <c r="AH235" i="2"/>
  <c r="AI235" i="2" s="1"/>
  <c r="AD148" i="2"/>
  <c r="AH317" i="2"/>
  <c r="AH318" i="2" s="1"/>
  <c r="AD320" i="2"/>
  <c r="AE320" i="2" s="1"/>
  <c r="N157" i="4"/>
  <c r="O157" i="4" s="1"/>
  <c r="AC89" i="4"/>
  <c r="V117" i="1"/>
  <c r="Q292" i="1"/>
  <c r="R292" i="1" s="1"/>
  <c r="Q384" i="1"/>
  <c r="R384" i="1" s="1"/>
  <c r="Q476" i="1"/>
  <c r="R476" i="1" s="1"/>
  <c r="Q568" i="1"/>
  <c r="R568" i="1" s="1"/>
  <c r="Q660" i="1"/>
  <c r="R660" i="1" s="1"/>
  <c r="Q748" i="1"/>
  <c r="R748" i="1" s="1"/>
  <c r="AC47" i="2"/>
  <c r="AE47" i="2" s="1"/>
  <c r="AF47" i="2" s="1"/>
  <c r="AJ351" i="2"/>
  <c r="AH350" i="2"/>
  <c r="AI350" i="2" s="1"/>
  <c r="AH374" i="2"/>
  <c r="AI374" i="2" s="1"/>
  <c r="AE528" i="2"/>
  <c r="AJ559" i="2"/>
  <c r="AH558" i="2"/>
  <c r="AI558" i="2" s="1"/>
  <c r="AH580" i="2"/>
  <c r="AI580" i="2" s="1"/>
  <c r="AH624" i="2"/>
  <c r="AI624" i="2" s="1"/>
  <c r="AJ625" i="2"/>
  <c r="S76" i="3"/>
  <c r="Q75" i="3"/>
  <c r="R75" i="3" s="1"/>
  <c r="W117" i="1"/>
  <c r="AH212" i="2"/>
  <c r="AI212" i="2" s="1"/>
  <c r="AJ647" i="2"/>
  <c r="AH646" i="2"/>
  <c r="AI646" i="2" s="1"/>
  <c r="O21" i="4"/>
  <c r="S71" i="4" s="1"/>
  <c r="S39" i="4"/>
  <c r="Z89" i="4"/>
  <c r="N112" i="4"/>
  <c r="O112" i="4" s="1"/>
  <c r="K179" i="4"/>
  <c r="P278" i="4"/>
  <c r="Q278" i="4" s="1"/>
  <c r="N277" i="4"/>
  <c r="O277" i="4" s="1"/>
  <c r="AH327" i="2"/>
  <c r="AI327" i="2" s="1"/>
  <c r="AJ328" i="2"/>
  <c r="AH535" i="2"/>
  <c r="AI535" i="2" s="1"/>
  <c r="AJ536" i="2"/>
  <c r="AU105" i="2"/>
  <c r="AE274" i="2"/>
  <c r="P374" i="4"/>
  <c r="Q374" i="4" s="1"/>
  <c r="N373" i="4"/>
  <c r="O373" i="4" s="1"/>
  <c r="AC165" i="2"/>
  <c r="S54" i="3"/>
  <c r="Q53" i="3"/>
  <c r="R53" i="3" s="1"/>
  <c r="Q188" i="3"/>
  <c r="R188" i="3" s="1"/>
  <c r="AC82" i="2"/>
  <c r="AE82" i="2" s="1"/>
  <c r="AF82" i="2" s="1"/>
  <c r="AM178" i="2"/>
  <c r="AM179" i="2" s="1"/>
  <c r="AJ444" i="2"/>
  <c r="T444" i="2"/>
  <c r="AH443" i="2"/>
  <c r="AI443" i="2" s="1"/>
  <c r="Q198" i="4"/>
  <c r="N197" i="4"/>
  <c r="O197" i="4" s="1"/>
  <c r="AF89" i="4"/>
  <c r="P519" i="4"/>
  <c r="N518" i="4"/>
  <c r="O518" i="4" s="1"/>
  <c r="AB117" i="1"/>
  <c r="AX105" i="2"/>
  <c r="AH668" i="2"/>
  <c r="AI668" i="2" s="1"/>
  <c r="K95" i="4"/>
  <c r="P454" i="4"/>
  <c r="N453" i="4"/>
  <c r="O453" i="4" s="1"/>
  <c r="AE390" i="2"/>
  <c r="AH420" i="2"/>
  <c r="AI420" i="2" s="1"/>
  <c r="AJ421" i="2"/>
  <c r="AH489" i="2"/>
  <c r="AI489" i="2" s="1"/>
  <c r="S99" i="3"/>
  <c r="S235" i="3"/>
  <c r="O6" i="4"/>
  <c r="R71" i="4" s="1"/>
  <c r="N63" i="4"/>
  <c r="O63" i="4" s="1"/>
  <c r="Q76" i="4"/>
  <c r="R76" i="4" s="1"/>
  <c r="Q185" i="4"/>
  <c r="N309" i="4"/>
  <c r="O309" i="4" s="1"/>
  <c r="N405" i="4"/>
  <c r="O405" i="4" s="1"/>
  <c r="P438" i="4"/>
  <c r="AJ305" i="2"/>
  <c r="AJ398" i="2"/>
  <c r="AJ513" i="2"/>
  <c r="AJ603" i="2"/>
  <c r="S213" i="3"/>
  <c r="AE165" i="2" l="1"/>
  <c r="AF165" i="2" s="1"/>
  <c r="AM162" i="2"/>
  <c r="AM163" i="2" s="1"/>
</calcChain>
</file>

<file path=xl/sharedStrings.xml><?xml version="1.0" encoding="utf-8"?>
<sst xmlns="http://schemas.openxmlformats.org/spreadsheetml/2006/main" count="3647" uniqueCount="118">
  <si>
    <t>Generación 0202</t>
  </si>
  <si>
    <t>Semestres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</si>
  <si>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</si>
  <si>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</si>
  <si>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</si>
  <si>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</si>
  <si>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</si>
  <si>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</si>
  <si>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deserción</t>
  </si>
  <si>
    <t>Ciclo</t>
  </si>
  <si>
    <t>Egresados</t>
  </si>
  <si>
    <t>Generación</t>
  </si>
  <si>
    <t>0202</t>
  </si>
  <si>
    <t>Ciclos</t>
  </si>
  <si>
    <t>0301</t>
  </si>
  <si>
    <t>1 a 2</t>
  </si>
  <si>
    <t>0302</t>
  </si>
  <si>
    <t>2 a 3</t>
  </si>
  <si>
    <t>0401</t>
  </si>
  <si>
    <t>0402</t>
  </si>
  <si>
    <t>0501</t>
  </si>
  <si>
    <t>3 a 4</t>
  </si>
  <si>
    <t>0502</t>
  </si>
  <si>
    <t>4 a 5</t>
  </si>
  <si>
    <t>0601</t>
  </si>
  <si>
    <t>0602</t>
  </si>
  <si>
    <t>0701</t>
  </si>
  <si>
    <t>0702</t>
  </si>
  <si>
    <t>0801</t>
  </si>
  <si>
    <t>0802</t>
  </si>
  <si>
    <t>Generación 0301</t>
  </si>
  <si>
    <t>5 a 6</t>
  </si>
  <si>
    <t>6 a 7</t>
  </si>
  <si>
    <t>7 a 8</t>
  </si>
  <si>
    <t>8 a 9</t>
  </si>
  <si>
    <t>0901</t>
  </si>
  <si>
    <t>0902</t>
  </si>
  <si>
    <t>Generación 0302</t>
  </si>
  <si>
    <t>Índice de Retención</t>
  </si>
  <si>
    <t>Generación 0401</t>
  </si>
  <si>
    <t>Generación 0402</t>
  </si>
  <si>
    <t>Índice de Deserción</t>
  </si>
  <si>
    <t>1001</t>
  </si>
  <si>
    <t>Generación 0501</t>
  </si>
  <si>
    <t>Generación 0502</t>
  </si>
  <si>
    <t>Índice de retencion del 1º al 2º Ciclo (Año)</t>
  </si>
  <si>
    <t>Generación 0601</t>
  </si>
  <si>
    <t>NO HUBO INGRESOS</t>
  </si>
  <si>
    <t>Generación 0602</t>
  </si>
  <si>
    <t>1002</t>
  </si>
  <si>
    <t>1101</t>
  </si>
  <si>
    <t>1102</t>
  </si>
  <si>
    <t>Generación 0701</t>
  </si>
  <si>
    <t>Titulados</t>
  </si>
  <si>
    <t>Tit. Terminal</t>
  </si>
  <si>
    <t>Tit. Egreso</t>
  </si>
  <si>
    <t>Generación 0702</t>
  </si>
  <si>
    <t>1201</t>
  </si>
  <si>
    <t>Generación 0801</t>
  </si>
  <si>
    <t>1202</t>
  </si>
  <si>
    <t>1301</t>
  </si>
  <si>
    <t>1302</t>
  </si>
  <si>
    <t>1401</t>
  </si>
  <si>
    <t>Generación 0802</t>
  </si>
  <si>
    <t>Generación 0901</t>
  </si>
  <si>
    <t>Generación 0902</t>
  </si>
  <si>
    <t>1402</t>
  </si>
  <si>
    <t>1501</t>
  </si>
  <si>
    <t>Cohorte Generacional:</t>
  </si>
  <si>
    <t>Semestre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</si>
  <si>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</si>
  <si>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</si>
  <si>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</si>
  <si>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</si>
  <si>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</si>
  <si>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</si>
  <si>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</si>
  <si>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</si>
  <si>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</si>
  <si>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Total de Egresados</t>
  </si>
  <si>
    <t>1502</t>
  </si>
  <si>
    <t>1601</t>
  </si>
  <si>
    <t>1602</t>
  </si>
  <si>
    <t>1701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</si>
  <si>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</si>
  <si>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</si>
  <si>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</si>
  <si>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</si>
  <si>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</si>
  <si>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</si>
  <si>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</si>
  <si>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</si>
  <si>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</si>
  <si>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</si>
  <si>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</si>
  <si>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>Personal</t>
  </si>
  <si>
    <t>Total</t>
  </si>
  <si>
    <t>Admón Aeroportuaria</t>
  </si>
  <si>
    <t>Calidad</t>
  </si>
  <si>
    <t>Mercadotecnia</t>
  </si>
  <si>
    <t>Finanzas</t>
  </si>
  <si>
    <t>Total AE</t>
  </si>
  <si>
    <t>Generación 0901 NO HUBO INGRESOS</t>
  </si>
  <si>
    <t>Generación 1001 NO HUBO INGRESOS</t>
  </si>
  <si>
    <t>No hubo ingresos 1401</t>
  </si>
  <si>
    <t>No hubo ingresos</t>
  </si>
  <si>
    <t>2402</t>
  </si>
  <si>
    <t>2501</t>
  </si>
  <si>
    <t>2502</t>
  </si>
  <si>
    <t>2301</t>
  </si>
  <si>
    <t>2302</t>
  </si>
  <si>
    <t>2602</t>
  </si>
  <si>
    <t>2701</t>
  </si>
  <si>
    <t>2702</t>
  </si>
  <si>
    <t>2601</t>
  </si>
  <si>
    <t>2401</t>
  </si>
  <si>
    <t>2801</t>
  </si>
  <si>
    <t>2802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</si>
</sst>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Open Sans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rgb="FFFF0000"/>
      <name val="Arial"/>
      <family val="2"/>
    </font>
    <font>
      <b/>
      <sz val="13"/>
      <color theme="1"/>
      <name val="Arial"/>
      <family val="2"/>
    </font>
    <font>
      <b/>
      <sz val="20"/>
      <color rgb="FFFF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10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9" fontId="3" fillId="0" borderId="0" xfId="0" applyNumberFormat="1" applyFont="1"/>
    <xf numFmtId="0" fontId="3" fillId="0" borderId="3" xfId="0" applyFont="1" applyBorder="1"/>
    <xf numFmtId="0" fontId="1" fillId="0" borderId="3" xfId="0" applyFont="1" applyBorder="1"/>
    <xf numFmtId="0" fontId="3" fillId="2" borderId="4" xfId="0" applyFont="1" applyFill="1" applyBorder="1"/>
    <xf numFmtId="10" fontId="1" fillId="0" borderId="5" xfId="0" applyNumberFormat="1" applyFont="1" applyBorder="1"/>
    <xf numFmtId="0" fontId="1" fillId="0" borderId="5" xfId="0" applyFont="1" applyBorder="1"/>
    <xf numFmtId="10" fontId="1" fillId="0" borderId="6" xfId="0" applyNumberFormat="1" applyFont="1" applyBorder="1"/>
    <xf numFmtId="1" fontId="1" fillId="0" borderId="0" xfId="0" applyNumberFormat="1" applyFont="1"/>
    <xf numFmtId="9" fontId="3" fillId="0" borderId="7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2" borderId="2" xfId="0" applyFont="1" applyFill="1" applyBorder="1"/>
    <xf numFmtId="1" fontId="3" fillId="3" borderId="8" xfId="0" applyNumberFormat="1" applyFont="1" applyFill="1" applyBorder="1"/>
    <xf numFmtId="0" fontId="3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2" borderId="8" xfId="0" applyFont="1" applyFill="1" applyBorder="1"/>
    <xf numFmtId="0" fontId="1" fillId="3" borderId="8" xfId="0" applyFont="1" applyFill="1" applyBorder="1"/>
    <xf numFmtId="164" fontId="1" fillId="0" borderId="0" xfId="0" applyNumberFormat="1" applyFont="1"/>
    <xf numFmtId="0" fontId="1" fillId="0" borderId="2" xfId="0" applyFont="1" applyBorder="1" applyAlignment="1">
      <alignment horizontal="right"/>
    </xf>
    <xf numFmtId="0" fontId="3" fillId="0" borderId="0" xfId="0" applyFont="1"/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0" applyNumberFormat="1" applyFont="1"/>
    <xf numFmtId="49" fontId="1" fillId="0" borderId="9" xfId="0" applyNumberFormat="1" applyFont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9" fontId="6" fillId="0" borderId="0" xfId="0" applyNumberFormat="1" applyFont="1"/>
    <xf numFmtId="49" fontId="7" fillId="0" borderId="1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0" fontId="11" fillId="0" borderId="13" xfId="0" applyNumberFormat="1" applyFont="1" applyBorder="1"/>
    <xf numFmtId="10" fontId="11" fillId="0" borderId="14" xfId="0" applyNumberFormat="1" applyFont="1" applyBorder="1"/>
    <xf numFmtId="0" fontId="11" fillId="0" borderId="14" xfId="0" applyFont="1" applyBorder="1"/>
    <xf numFmtId="10" fontId="11" fillId="0" borderId="6" xfId="0" applyNumberFormat="1" applyFont="1" applyBorder="1" applyAlignment="1">
      <alignment horizontal="center"/>
    </xf>
    <xf numFmtId="1" fontId="12" fillId="4" borderId="15" xfId="0" applyNumberFormat="1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10" fontId="11" fillId="0" borderId="7" xfId="0" applyNumberFormat="1" applyFont="1" applyBorder="1"/>
    <xf numFmtId="10" fontId="11" fillId="0" borderId="0" xfId="0" applyNumberFormat="1" applyFont="1"/>
    <xf numFmtId="0" fontId="11" fillId="0" borderId="16" xfId="0" applyFont="1" applyBorder="1"/>
    <xf numFmtId="10" fontId="11" fillId="0" borderId="17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0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/>
    </xf>
    <xf numFmtId="0" fontId="11" fillId="0" borderId="0" xfId="0" applyFont="1"/>
    <xf numFmtId="10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/>
    </xf>
    <xf numFmtId="10" fontId="11" fillId="0" borderId="18" xfId="0" applyNumberFormat="1" applyFont="1" applyBorder="1" applyAlignment="1">
      <alignment horizontal="center"/>
    </xf>
    <xf numFmtId="10" fontId="11" fillId="0" borderId="16" xfId="0" applyNumberFormat="1" applyFont="1" applyBorder="1"/>
    <xf numFmtId="0" fontId="11" fillId="4" borderId="15" xfId="0" applyFont="1" applyFill="1" applyBorder="1" applyAlignment="1">
      <alignment horizontal="center" vertical="center"/>
    </xf>
    <xf numFmtId="164" fontId="11" fillId="0" borderId="7" xfId="0" applyNumberFormat="1" applyFont="1" applyBorder="1"/>
    <xf numFmtId="164" fontId="1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1" fillId="0" borderId="7" xfId="0" applyNumberFormat="1" applyFont="1" applyBorder="1"/>
    <xf numFmtId="10" fontId="3" fillId="0" borderId="13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10" fontId="1" fillId="0" borderId="19" xfId="0" applyNumberFormat="1" applyFont="1" applyBorder="1"/>
    <xf numFmtId="10" fontId="1" fillId="0" borderId="10" xfId="0" applyNumberFormat="1" applyFont="1" applyBorder="1"/>
    <xf numFmtId="0" fontId="1" fillId="0" borderId="10" xfId="0" applyFont="1" applyBorder="1"/>
    <xf numFmtId="0" fontId="1" fillId="0" borderId="17" xfId="0" applyFont="1" applyBorder="1"/>
    <xf numFmtId="0" fontId="9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12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/>
    </xf>
    <xf numFmtId="0" fontId="14" fillId="2" borderId="8" xfId="0" applyFont="1" applyFill="1" applyBorder="1" applyAlignment="1">
      <alignment textRotation="255" wrapText="1"/>
    </xf>
    <xf numFmtId="0" fontId="14" fillId="2" borderId="8" xfId="0" applyFont="1" applyFill="1" applyBorder="1" applyAlignment="1">
      <alignment textRotation="255"/>
    </xf>
    <xf numFmtId="0" fontId="3" fillId="2" borderId="20" xfId="0" applyFont="1" applyFill="1" applyBorder="1"/>
    <xf numFmtId="0" fontId="3" fillId="2" borderId="21" xfId="0" applyFont="1" applyFill="1" applyBorder="1"/>
    <xf numFmtId="0" fontId="3" fillId="2" borderId="8" xfId="0" applyFont="1" applyFill="1" applyBorder="1"/>
    <xf numFmtId="0" fontId="1" fillId="2" borderId="15" xfId="0" applyFont="1" applyFill="1" applyBorder="1"/>
    <xf numFmtId="0" fontId="3" fillId="0" borderId="0" xfId="0" applyFont="1" applyAlignment="1">
      <alignment horizontal="center"/>
    </xf>
    <xf numFmtId="10" fontId="3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10" fontId="3" fillId="0" borderId="6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0" fontId="1" fillId="0" borderId="13" xfId="0" applyNumberFormat="1" applyFont="1" applyBorder="1"/>
    <xf numFmtId="10" fontId="1" fillId="0" borderId="14" xfId="0" applyNumberFormat="1" applyFont="1" applyBorder="1"/>
    <xf numFmtId="0" fontId="1" fillId="0" borderId="14" xfId="0" applyFont="1" applyBorder="1"/>
    <xf numFmtId="0" fontId="1" fillId="0" borderId="16" xfId="0" applyFont="1" applyBorder="1"/>
    <xf numFmtId="10" fontId="1" fillId="0" borderId="16" xfId="0" applyNumberFormat="1" applyFont="1" applyBorder="1"/>
    <xf numFmtId="0" fontId="1" fillId="4" borderId="15" xfId="0" applyFont="1" applyFill="1" applyBorder="1" applyAlignment="1">
      <alignment horizontal="center" vertical="center"/>
    </xf>
    <xf numFmtId="164" fontId="1" fillId="0" borderId="7" xfId="0" applyNumberFormat="1" applyFont="1" applyBorder="1"/>
    <xf numFmtId="0" fontId="3" fillId="0" borderId="1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/>
    <xf numFmtId="1" fontId="3" fillId="4" borderId="15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/>
    <xf numFmtId="10" fontId="1" fillId="0" borderId="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/>
    </xf>
    <xf numFmtId="0" fontId="1" fillId="4" borderId="22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6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9" fillId="0" borderId="1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5" fillId="0" borderId="10" xfId="0" applyFont="1" applyBorder="1"/>
    <xf numFmtId="9" fontId="0" fillId="0" borderId="0" xfId="0" applyNumberFormat="1" applyFont="1" applyAlignment="1"/>
    <xf numFmtId="10" fontId="0" fillId="0" borderId="0" xfId="0" applyNumberFormat="1" applyFont="1" applyAlignment="1"/>
    <xf numFmtId="0" fontId="0" fillId="0" borderId="0" xfId="0" applyFont="1" applyAlignment="1"/>
    <xf numFmtId="164" fontId="0" fillId="0" borderId="0" xfId="0" applyNumberFormat="1" applyFont="1" applyAlignment="1"/>
    <xf numFmtId="9" fontId="17" fillId="0" borderId="0" xfId="1" applyFont="1" applyAlignment="1"/>
    <xf numFmtId="9" fontId="18" fillId="0" borderId="0" xfId="1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0" fontId="3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7" fillId="0" borderId="10" xfId="0" applyFont="1" applyBorder="1" applyAlignment="1">
      <alignment horizontal="center"/>
    </xf>
    <xf numFmtId="0" fontId="4" fillId="0" borderId="10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49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textRotation="255" wrapText="1"/>
    </xf>
    <xf numFmtId="0" fontId="13" fillId="0" borderId="0" xfId="0" applyFont="1" applyAlignment="1">
      <alignment horizontal="center" textRotation="255"/>
    </xf>
    <xf numFmtId="0" fontId="14" fillId="0" borderId="0" xfId="0" applyFont="1" applyAlignment="1">
      <alignment horizontal="center" textRotation="255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</sheetPr>
  <dimension ref="A1:AG921"/>
  <sheetViews>
    <sheetView tabSelected="1" topLeftCell="A655" workbookViewId="0">
      <selection activeCell="P695" sqref="P695"/>
    </sheetView>
  </sheetViews>
  <sheetFormatPr baseColWidth="10" defaultColWidth="12.5703125" defaultRowHeight="15" customHeight="1"/>
  <cols>
    <col min="1" max="1" width="8.7109375" customWidth="1"/>
    <col min="2" max="2" width="5.140625" customWidth="1"/>
    <col min="3" max="3" width="5" customWidth="1"/>
    <col min="4" max="4" width="4.85546875" customWidth="1"/>
    <col min="5" max="7" width="5" customWidth="1"/>
    <col min="8" max="8" width="4.85546875" customWidth="1"/>
    <col min="9" max="10" width="5" customWidth="1"/>
    <col min="11" max="11" width="21.28515625" customWidth="1"/>
    <col min="12" max="13" width="11.42578125" customWidth="1"/>
    <col min="14" max="14" width="10.5703125" customWidth="1"/>
    <col min="15" max="15" width="15" customWidth="1"/>
    <col min="16" max="17" width="10" customWidth="1"/>
    <col min="18" max="18" width="13.28515625" customWidth="1"/>
    <col min="19" max="19" width="10" customWidth="1"/>
    <col min="20" max="20" width="6.85546875" customWidth="1"/>
    <col min="21" max="21" width="7.5703125" customWidth="1"/>
    <col min="22" max="33" width="10" customWidth="1"/>
  </cols>
  <sheetData>
    <row r="1" spans="1:24" ht="12.75" customHeight="1">
      <c r="K1" s="1"/>
      <c r="L1" s="2"/>
      <c r="M1" s="2"/>
      <c r="O1" s="2"/>
    </row>
    <row r="2" spans="1:24" ht="12.75" customHeight="1">
      <c r="A2" s="3" t="s">
        <v>0</v>
      </c>
      <c r="L2" s="2"/>
      <c r="M2" s="2"/>
      <c r="O2" s="2"/>
    </row>
    <row r="3" spans="1:24" ht="25.5" customHeight="1">
      <c r="B3" s="151" t="s">
        <v>1</v>
      </c>
      <c r="C3" s="152"/>
      <c r="D3" s="152"/>
      <c r="E3" s="152"/>
      <c r="F3" s="152"/>
      <c r="G3" s="152"/>
      <c r="H3" s="152"/>
      <c r="I3" s="152"/>
      <c r="J3" s="152"/>
      <c r="L3" s="4" t="s">
        <v>2</v>
      </c>
      <c r="M3" s="4" t="s">
        <v>3</v>
      </c>
      <c r="N3" s="5" t="s">
        <v>4</v>
      </c>
      <c r="O3" s="4" t="s">
        <v>5</v>
      </c>
      <c r="P3" s="6" t="s">
        <v>6</v>
      </c>
      <c r="Q3" s="6" t="s">
        <v>7</v>
      </c>
      <c r="R3" s="7" t="s">
        <v>8</v>
      </c>
      <c r="U3" s="8" t="s">
        <v>5</v>
      </c>
      <c r="V3" s="8"/>
    </row>
    <row r="4" spans="1:24" ht="12.75" customHeight="1">
      <c r="A4" s="9" t="s">
        <v>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 t="s">
        <v>10</v>
      </c>
      <c r="L4" s="12"/>
      <c r="M4" s="12"/>
      <c r="N4" s="13"/>
      <c r="O4" s="14"/>
      <c r="P4" s="15"/>
      <c r="Q4" s="15"/>
      <c r="R4" s="2"/>
      <c r="U4" s="16" t="s">
        <v>11</v>
      </c>
      <c r="V4" s="17"/>
      <c r="W4" s="8"/>
      <c r="X4" s="8"/>
    </row>
    <row r="5" spans="1:24" ht="12.75" customHeight="1">
      <c r="A5" s="18" t="s">
        <v>12</v>
      </c>
      <c r="B5" s="19">
        <v>41</v>
      </c>
      <c r="C5" s="19"/>
      <c r="D5" s="19"/>
      <c r="E5" s="19"/>
      <c r="F5" s="19"/>
      <c r="G5" s="19"/>
      <c r="H5" s="19"/>
      <c r="I5" s="19"/>
      <c r="J5" s="19"/>
      <c r="K5" s="20"/>
      <c r="L5" s="12"/>
      <c r="M5" s="12"/>
      <c r="N5" s="13"/>
      <c r="O5" s="14"/>
      <c r="P5" s="21">
        <f>B5</f>
        <v>41</v>
      </c>
      <c r="Q5" s="15"/>
      <c r="R5" s="2"/>
      <c r="T5" s="22" t="s">
        <v>13</v>
      </c>
      <c r="U5" s="23" t="s">
        <v>12</v>
      </c>
      <c r="V5" s="23" t="s">
        <v>14</v>
      </c>
      <c r="W5" s="17"/>
      <c r="X5" s="17"/>
    </row>
    <row r="6" spans="1:24" ht="12.75" customHeight="1">
      <c r="A6" s="24" t="s">
        <v>14</v>
      </c>
      <c r="B6" s="1"/>
      <c r="C6" s="1">
        <v>23</v>
      </c>
      <c r="D6" s="1"/>
      <c r="E6" s="1"/>
      <c r="F6" s="1"/>
      <c r="G6" s="1"/>
      <c r="H6" s="1"/>
      <c r="I6" s="1"/>
      <c r="J6" s="1"/>
      <c r="K6" s="25"/>
      <c r="L6" s="2"/>
      <c r="M6" s="2"/>
      <c r="N6" s="1"/>
      <c r="O6" s="14">
        <f>C6/B5</f>
        <v>0.56097560975609762</v>
      </c>
      <c r="P6" s="26">
        <v>23</v>
      </c>
      <c r="Q6" s="27">
        <f t="shared" ref="Q6:Q13" si="0">P6/P5</f>
        <v>0.56097560975609762</v>
      </c>
      <c r="R6" s="2">
        <f t="shared" ref="R6:R13" si="1">100%-Q6</f>
        <v>0.43902439024390238</v>
      </c>
      <c r="T6" s="28" t="s">
        <v>15</v>
      </c>
      <c r="U6" s="2">
        <f>O6</f>
        <v>0.56097560975609762</v>
      </c>
      <c r="V6" s="2">
        <f>O23</f>
        <v>0.72222222222222221</v>
      </c>
    </row>
    <row r="7" spans="1:24" ht="12.75" customHeight="1">
      <c r="A7" s="24" t="s">
        <v>16</v>
      </c>
      <c r="B7" s="1"/>
      <c r="C7" s="1"/>
      <c r="D7" s="1">
        <v>17</v>
      </c>
      <c r="E7" s="1"/>
      <c r="F7" s="1"/>
      <c r="G7" s="1"/>
      <c r="H7" s="1"/>
      <c r="I7" s="1"/>
      <c r="J7" s="1"/>
      <c r="K7" s="25"/>
      <c r="L7" s="2"/>
      <c r="M7" s="2"/>
      <c r="N7" s="1"/>
      <c r="O7" s="14">
        <f>D7/C6</f>
        <v>0.73913043478260865</v>
      </c>
      <c r="P7" s="26">
        <v>19</v>
      </c>
      <c r="Q7" s="27">
        <f t="shared" si="0"/>
        <v>0.82608695652173914</v>
      </c>
      <c r="R7" s="2">
        <f t="shared" si="1"/>
        <v>0.17391304347826086</v>
      </c>
      <c r="T7" s="28" t="s">
        <v>17</v>
      </c>
      <c r="U7" s="2"/>
    </row>
    <row r="8" spans="1:24" ht="12.75" customHeight="1">
      <c r="A8" s="24" t="s">
        <v>18</v>
      </c>
      <c r="B8" s="1"/>
      <c r="C8" s="1"/>
      <c r="D8" s="1"/>
      <c r="E8" s="1">
        <v>13</v>
      </c>
      <c r="F8" s="1"/>
      <c r="G8" s="1"/>
      <c r="H8" s="1"/>
      <c r="I8" s="1"/>
      <c r="J8" s="1"/>
      <c r="K8" s="25"/>
      <c r="L8" s="2"/>
      <c r="M8" s="2"/>
      <c r="N8" s="1"/>
      <c r="O8" s="14">
        <f>E8/D7</f>
        <v>0.76470588235294112</v>
      </c>
      <c r="P8" s="26">
        <v>16</v>
      </c>
      <c r="Q8" s="27">
        <f t="shared" si="0"/>
        <v>0.84210526315789469</v>
      </c>
      <c r="R8" s="2">
        <f t="shared" si="1"/>
        <v>0.15789473684210531</v>
      </c>
      <c r="T8" s="28"/>
      <c r="U8" s="2"/>
    </row>
    <row r="9" spans="1:24" ht="12.75" customHeight="1">
      <c r="A9" s="24" t="s">
        <v>19</v>
      </c>
      <c r="B9" s="1"/>
      <c r="C9" s="1"/>
      <c r="D9" s="1"/>
      <c r="E9" s="1"/>
      <c r="F9" s="1">
        <v>9</v>
      </c>
      <c r="G9" s="1"/>
      <c r="H9" s="1"/>
      <c r="I9" s="1"/>
      <c r="J9" s="1"/>
      <c r="K9" s="25"/>
      <c r="L9" s="2"/>
      <c r="M9" s="2"/>
      <c r="N9" s="1"/>
      <c r="O9" s="14">
        <f>F9/E8</f>
        <v>0.69230769230769229</v>
      </c>
      <c r="P9" s="26">
        <v>11</v>
      </c>
      <c r="Q9" s="27">
        <f t="shared" si="0"/>
        <v>0.6875</v>
      </c>
      <c r="R9" s="2">
        <f t="shared" si="1"/>
        <v>0.3125</v>
      </c>
      <c r="T9" s="28"/>
      <c r="U9" s="2"/>
    </row>
    <row r="10" spans="1:24" ht="12.75" customHeight="1">
      <c r="A10" s="24" t="s">
        <v>20</v>
      </c>
      <c r="G10" s="1">
        <v>9</v>
      </c>
      <c r="K10" s="25"/>
      <c r="L10" s="2"/>
      <c r="M10" s="2"/>
      <c r="O10" s="14">
        <f>G10/F9</f>
        <v>1</v>
      </c>
      <c r="P10" s="26">
        <v>11</v>
      </c>
      <c r="Q10" s="27">
        <f t="shared" si="0"/>
        <v>1</v>
      </c>
      <c r="R10" s="2">
        <f t="shared" si="1"/>
        <v>0</v>
      </c>
      <c r="T10" s="28" t="s">
        <v>21</v>
      </c>
    </row>
    <row r="11" spans="1:24" ht="12.75" customHeight="1">
      <c r="A11" s="24" t="s">
        <v>22</v>
      </c>
      <c r="H11" s="1">
        <v>9</v>
      </c>
      <c r="K11" s="25"/>
      <c r="L11" s="2"/>
      <c r="M11" s="2"/>
      <c r="O11" s="2">
        <f>H11/G10</f>
        <v>1</v>
      </c>
      <c r="P11" s="26">
        <v>12</v>
      </c>
      <c r="Q11" s="27">
        <f t="shared" si="0"/>
        <v>1.0909090909090908</v>
      </c>
      <c r="R11" s="2">
        <f t="shared" si="1"/>
        <v>-9.0909090909090828E-2</v>
      </c>
      <c r="T11" s="28" t="s">
        <v>23</v>
      </c>
    </row>
    <row r="12" spans="1:24" ht="12.75" customHeight="1">
      <c r="A12" s="24" t="s">
        <v>24</v>
      </c>
      <c r="I12" s="1">
        <v>8</v>
      </c>
      <c r="K12" s="25"/>
      <c r="L12" s="2"/>
      <c r="M12" s="2"/>
      <c r="O12" s="2">
        <f>I12/H11</f>
        <v>0.88888888888888884</v>
      </c>
      <c r="P12" s="26">
        <v>10</v>
      </c>
      <c r="Q12" s="27">
        <f t="shared" si="0"/>
        <v>0.83333333333333337</v>
      </c>
      <c r="R12" s="2">
        <f t="shared" si="1"/>
        <v>0.16666666666666663</v>
      </c>
      <c r="T12" s="28"/>
    </row>
    <row r="13" spans="1:24" ht="12.75" customHeight="1">
      <c r="A13" s="24" t="s">
        <v>25</v>
      </c>
      <c r="J13" s="1">
        <v>8</v>
      </c>
      <c r="K13" s="25">
        <v>8</v>
      </c>
      <c r="L13" s="2"/>
      <c r="M13" s="2"/>
      <c r="O13" s="2">
        <f>J13/I12</f>
        <v>1</v>
      </c>
      <c r="P13" s="26">
        <v>8</v>
      </c>
      <c r="Q13" s="27">
        <f t="shared" si="0"/>
        <v>0.8</v>
      </c>
      <c r="R13" s="2">
        <f t="shared" si="1"/>
        <v>0.19999999999999996</v>
      </c>
      <c r="T13" s="28"/>
    </row>
    <row r="14" spans="1:24" ht="12.75" customHeight="1">
      <c r="A14" s="24" t="s">
        <v>26</v>
      </c>
      <c r="I14" s="1">
        <v>1</v>
      </c>
      <c r="K14" s="25"/>
      <c r="L14" s="2"/>
      <c r="M14" s="2"/>
      <c r="O14" s="2"/>
      <c r="P14" s="26">
        <v>2</v>
      </c>
      <c r="Q14" s="27"/>
      <c r="R14" s="2"/>
      <c r="T14" s="28"/>
    </row>
    <row r="15" spans="1:24" ht="12.75" customHeight="1">
      <c r="A15" s="24" t="s">
        <v>27</v>
      </c>
      <c r="J15" s="1">
        <v>1</v>
      </c>
      <c r="K15" s="25">
        <v>1</v>
      </c>
      <c r="L15" s="2"/>
      <c r="M15" s="2"/>
      <c r="O15" s="2"/>
      <c r="P15" s="26">
        <v>2</v>
      </c>
      <c r="Q15" s="27"/>
      <c r="R15" s="2"/>
      <c r="T15" s="28"/>
    </row>
    <row r="16" spans="1:24" ht="12.75" customHeight="1">
      <c r="A16" s="24" t="s">
        <v>28</v>
      </c>
      <c r="J16" s="1">
        <v>1</v>
      </c>
      <c r="K16" s="25"/>
      <c r="L16" s="2"/>
      <c r="M16" s="2"/>
      <c r="O16" s="2"/>
      <c r="P16" s="26">
        <v>1</v>
      </c>
      <c r="Q16" s="27"/>
      <c r="R16" s="2"/>
      <c r="T16" s="28"/>
    </row>
    <row r="17" spans="1:20" ht="12.75" customHeight="1">
      <c r="A17" s="24" t="s">
        <v>29</v>
      </c>
      <c r="J17" s="1">
        <v>1</v>
      </c>
      <c r="K17" s="25"/>
      <c r="L17" s="2"/>
      <c r="M17" s="2"/>
      <c r="O17" s="2"/>
      <c r="P17" s="26">
        <v>1</v>
      </c>
      <c r="Q17" s="27"/>
      <c r="R17" s="2"/>
      <c r="T17" s="28"/>
    </row>
    <row r="18" spans="1:20" ht="12.75" customHeight="1">
      <c r="A18" s="24"/>
      <c r="K18" s="1">
        <f>SUM(K13:K16)</f>
        <v>9</v>
      </c>
      <c r="L18" s="2">
        <f>K13/B5</f>
        <v>0.1951219512195122</v>
      </c>
      <c r="M18" s="2">
        <f>K18/B5</f>
        <v>0.21951219512195122</v>
      </c>
      <c r="N18" s="2">
        <f>M18-L18</f>
        <v>2.4390243902439018E-2</v>
      </c>
      <c r="O18" s="2"/>
      <c r="T18" s="28"/>
    </row>
    <row r="19" spans="1:20" ht="12.75" customHeight="1">
      <c r="A19" s="3" t="s">
        <v>30</v>
      </c>
      <c r="L19" s="2"/>
      <c r="M19" s="2"/>
      <c r="O19" s="2"/>
      <c r="T19" s="28" t="s">
        <v>31</v>
      </c>
    </row>
    <row r="20" spans="1:20" ht="25.5" customHeight="1">
      <c r="B20" s="151" t="s">
        <v>1</v>
      </c>
      <c r="C20" s="152"/>
      <c r="D20" s="152"/>
      <c r="E20" s="152"/>
      <c r="F20" s="152"/>
      <c r="G20" s="152"/>
      <c r="H20" s="152"/>
      <c r="I20" s="152"/>
      <c r="J20" s="152"/>
      <c r="L20" s="4" t="s">
        <v>2</v>
      </c>
      <c r="M20" s="4" t="s">
        <v>3</v>
      </c>
      <c r="N20" s="5" t="s">
        <v>4</v>
      </c>
      <c r="O20" s="4" t="s">
        <v>5</v>
      </c>
      <c r="P20" s="6" t="s">
        <v>6</v>
      </c>
      <c r="Q20" s="6" t="s">
        <v>7</v>
      </c>
      <c r="R20" s="7" t="s">
        <v>8</v>
      </c>
      <c r="T20" s="18" t="s">
        <v>32</v>
      </c>
    </row>
    <row r="21" spans="1:20" ht="12.75" customHeight="1">
      <c r="A21" s="9" t="s">
        <v>9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0">
        <v>7</v>
      </c>
      <c r="I21" s="10">
        <v>8</v>
      </c>
      <c r="J21" s="10">
        <v>9</v>
      </c>
      <c r="K21" s="11" t="s">
        <v>10</v>
      </c>
      <c r="L21" s="12"/>
      <c r="M21" s="12"/>
      <c r="N21" s="13"/>
      <c r="O21" s="14"/>
      <c r="P21" s="15"/>
      <c r="Q21" s="15"/>
      <c r="R21" s="2"/>
      <c r="T21" s="18" t="s">
        <v>33</v>
      </c>
    </row>
    <row r="22" spans="1:20" ht="12.75" customHeight="1">
      <c r="A22" s="24" t="s">
        <v>14</v>
      </c>
      <c r="B22" s="19">
        <v>18</v>
      </c>
      <c r="C22" s="19"/>
      <c r="D22" s="19"/>
      <c r="E22" s="19"/>
      <c r="F22" s="19"/>
      <c r="G22" s="19"/>
      <c r="H22" s="19"/>
      <c r="I22" s="19"/>
      <c r="J22" s="19"/>
      <c r="K22" s="25"/>
      <c r="L22" s="12"/>
      <c r="M22" s="12"/>
      <c r="N22" s="13"/>
      <c r="O22" s="14"/>
      <c r="P22" s="21">
        <f>B22</f>
        <v>18</v>
      </c>
      <c r="Q22" s="15"/>
      <c r="R22" s="2"/>
      <c r="T22" s="18" t="s">
        <v>34</v>
      </c>
    </row>
    <row r="23" spans="1:20" ht="12.75" customHeight="1">
      <c r="A23" s="24" t="s">
        <v>16</v>
      </c>
      <c r="C23" s="1">
        <v>13</v>
      </c>
      <c r="K23" s="25"/>
      <c r="L23" s="2"/>
      <c r="M23" s="2"/>
      <c r="O23" s="14">
        <f>C23/B22</f>
        <v>0.72222222222222221</v>
      </c>
      <c r="P23" s="26">
        <v>14</v>
      </c>
      <c r="Q23" s="27">
        <f t="shared" ref="Q23:Q30" si="2">P23/P22</f>
        <v>0.77777777777777779</v>
      </c>
      <c r="R23" s="2">
        <f t="shared" ref="R23:R30" si="3">100%-Q23</f>
        <v>0.22222222222222221</v>
      </c>
    </row>
    <row r="24" spans="1:20" ht="12.75" customHeight="1">
      <c r="A24" s="24" t="s">
        <v>18</v>
      </c>
      <c r="D24" s="1">
        <v>12</v>
      </c>
      <c r="K24" s="25"/>
      <c r="L24" s="2"/>
      <c r="M24" s="2"/>
      <c r="O24" s="14">
        <f>D24/C23</f>
        <v>0.92307692307692313</v>
      </c>
      <c r="P24" s="26">
        <v>13</v>
      </c>
      <c r="Q24" s="27">
        <f t="shared" si="2"/>
        <v>0.9285714285714286</v>
      </c>
      <c r="R24" s="2">
        <f t="shared" si="3"/>
        <v>7.1428571428571397E-2</v>
      </c>
    </row>
    <row r="25" spans="1:20" ht="12.75" customHeight="1">
      <c r="A25" s="24" t="s">
        <v>19</v>
      </c>
      <c r="E25" s="1">
        <v>7</v>
      </c>
      <c r="K25" s="25"/>
      <c r="L25" s="2"/>
      <c r="M25" s="2"/>
      <c r="O25" s="14">
        <f>E25/D24</f>
        <v>0.58333333333333337</v>
      </c>
      <c r="P25" s="26">
        <v>11</v>
      </c>
      <c r="Q25" s="27">
        <f t="shared" si="2"/>
        <v>0.84615384615384615</v>
      </c>
      <c r="R25" s="2">
        <f t="shared" si="3"/>
        <v>0.15384615384615385</v>
      </c>
    </row>
    <row r="26" spans="1:20" ht="12.75" customHeight="1">
      <c r="A26" s="24" t="s">
        <v>20</v>
      </c>
      <c r="F26" s="1">
        <v>7</v>
      </c>
      <c r="K26" s="25"/>
      <c r="L26" s="2"/>
      <c r="M26" s="2"/>
      <c r="O26" s="14">
        <f>F26/E25</f>
        <v>1</v>
      </c>
      <c r="P26" s="26">
        <v>10</v>
      </c>
      <c r="Q26" s="27">
        <f t="shared" si="2"/>
        <v>0.90909090909090906</v>
      </c>
      <c r="R26" s="2">
        <f t="shared" si="3"/>
        <v>9.0909090909090939E-2</v>
      </c>
    </row>
    <row r="27" spans="1:20" ht="12.75" customHeight="1">
      <c r="A27" s="24" t="s">
        <v>22</v>
      </c>
      <c r="G27" s="1">
        <v>5</v>
      </c>
      <c r="K27" s="25"/>
      <c r="L27" s="2"/>
      <c r="M27" s="2"/>
      <c r="O27" s="14">
        <f>G27/F26</f>
        <v>0.7142857142857143</v>
      </c>
      <c r="P27" s="26">
        <v>9</v>
      </c>
      <c r="Q27" s="27">
        <f t="shared" si="2"/>
        <v>0.9</v>
      </c>
      <c r="R27" s="2">
        <f t="shared" si="3"/>
        <v>9.9999999999999978E-2</v>
      </c>
    </row>
    <row r="28" spans="1:20" ht="12.75" customHeight="1">
      <c r="A28" s="24" t="s">
        <v>24</v>
      </c>
      <c r="H28" s="1">
        <v>5</v>
      </c>
      <c r="K28" s="25"/>
      <c r="L28" s="2"/>
      <c r="M28" s="2"/>
      <c r="O28" s="2">
        <f>H28/G27</f>
        <v>1</v>
      </c>
      <c r="P28" s="26">
        <v>8</v>
      </c>
      <c r="Q28" s="27">
        <f t="shared" si="2"/>
        <v>0.88888888888888884</v>
      </c>
      <c r="R28" s="2">
        <f t="shared" si="3"/>
        <v>0.11111111111111116</v>
      </c>
    </row>
    <row r="29" spans="1:20" ht="12.75" customHeight="1">
      <c r="A29" s="24" t="s">
        <v>25</v>
      </c>
      <c r="I29" s="1">
        <v>5</v>
      </c>
      <c r="K29" s="25"/>
      <c r="L29" s="2"/>
      <c r="M29" s="2"/>
      <c r="O29" s="2">
        <f>I29/H28</f>
        <v>1</v>
      </c>
      <c r="P29" s="26">
        <v>7</v>
      </c>
      <c r="Q29" s="27">
        <f t="shared" si="2"/>
        <v>0.875</v>
      </c>
      <c r="R29" s="2">
        <f t="shared" si="3"/>
        <v>0.125</v>
      </c>
    </row>
    <row r="30" spans="1:20" ht="12.75" customHeight="1">
      <c r="A30" s="24" t="s">
        <v>26</v>
      </c>
      <c r="J30" s="1">
        <v>5</v>
      </c>
      <c r="K30" s="25">
        <v>5</v>
      </c>
      <c r="L30" s="2"/>
      <c r="M30" s="2"/>
      <c r="O30" s="2">
        <f>J30/I29</f>
        <v>1</v>
      </c>
      <c r="P30" s="26">
        <v>7</v>
      </c>
      <c r="Q30" s="27">
        <f t="shared" si="2"/>
        <v>1</v>
      </c>
      <c r="R30" s="2">
        <f t="shared" si="3"/>
        <v>0</v>
      </c>
    </row>
    <row r="31" spans="1:20" ht="12.75" customHeight="1">
      <c r="A31" s="24" t="s">
        <v>27</v>
      </c>
      <c r="J31" s="1">
        <v>2</v>
      </c>
      <c r="K31" s="25">
        <v>2</v>
      </c>
      <c r="L31" s="2"/>
      <c r="M31" s="2"/>
      <c r="O31" s="2"/>
      <c r="P31" s="26">
        <v>2</v>
      </c>
      <c r="Q31" s="27"/>
      <c r="R31" s="2"/>
    </row>
    <row r="32" spans="1:20" ht="12.75" customHeight="1">
      <c r="A32" s="24" t="s">
        <v>28</v>
      </c>
      <c r="K32" s="25"/>
      <c r="L32" s="2"/>
      <c r="M32" s="2"/>
      <c r="O32" s="2"/>
      <c r="P32" s="26"/>
      <c r="Q32" s="27"/>
      <c r="R32" s="2"/>
    </row>
    <row r="33" spans="1:24" ht="12.75" customHeight="1">
      <c r="A33" s="24" t="s">
        <v>29</v>
      </c>
      <c r="I33" s="1">
        <v>1</v>
      </c>
      <c r="K33" s="25"/>
      <c r="L33" s="2"/>
      <c r="M33" s="2"/>
      <c r="O33" s="2"/>
      <c r="P33" s="26">
        <v>1</v>
      </c>
      <c r="Q33" s="27"/>
      <c r="R33" s="2"/>
    </row>
    <row r="34" spans="1:24" ht="12.75" customHeight="1">
      <c r="A34" s="24" t="s">
        <v>35</v>
      </c>
      <c r="I34" s="1">
        <v>1</v>
      </c>
      <c r="K34" s="25"/>
      <c r="L34" s="2"/>
      <c r="M34" s="2"/>
      <c r="O34" s="2"/>
      <c r="P34" s="26"/>
      <c r="Q34" s="27"/>
      <c r="R34" s="2"/>
    </row>
    <row r="35" spans="1:24" ht="12.75" customHeight="1">
      <c r="A35" s="24" t="s">
        <v>36</v>
      </c>
      <c r="J35" s="1">
        <v>1</v>
      </c>
      <c r="K35" s="25"/>
      <c r="L35" s="2"/>
      <c r="M35" s="2"/>
      <c r="O35" s="2"/>
      <c r="P35" s="26">
        <v>1</v>
      </c>
      <c r="Q35" s="27"/>
      <c r="R35" s="2"/>
    </row>
    <row r="36" spans="1:24" ht="12.75" customHeight="1">
      <c r="K36" s="1">
        <f>SUM(K30:K31)</f>
        <v>7</v>
      </c>
      <c r="L36" s="2">
        <f>K30/B22</f>
        <v>0.27777777777777779</v>
      </c>
      <c r="M36" s="2">
        <f>K36/B22</f>
        <v>0.3888888888888889</v>
      </c>
      <c r="N36" s="2">
        <f>M36-L36</f>
        <v>0.1111111111111111</v>
      </c>
      <c r="O36" s="2"/>
    </row>
    <row r="37" spans="1:24" ht="12.75" customHeight="1">
      <c r="A37" s="3" t="s">
        <v>37</v>
      </c>
      <c r="L37" s="2"/>
      <c r="M37" s="2"/>
      <c r="O37" s="2"/>
    </row>
    <row r="38" spans="1:24" ht="25.5" customHeight="1">
      <c r="B38" s="151" t="s">
        <v>1</v>
      </c>
      <c r="C38" s="152"/>
      <c r="D38" s="152"/>
      <c r="E38" s="152"/>
      <c r="F38" s="152"/>
      <c r="G38" s="152"/>
      <c r="H38" s="152"/>
      <c r="I38" s="152"/>
      <c r="J38" s="152"/>
      <c r="L38" s="4" t="s">
        <v>2</v>
      </c>
      <c r="M38" s="4" t="s">
        <v>3</v>
      </c>
      <c r="N38" s="5" t="s">
        <v>4</v>
      </c>
      <c r="O38" s="4" t="s">
        <v>5</v>
      </c>
      <c r="P38" s="6" t="s">
        <v>6</v>
      </c>
      <c r="Q38" s="6" t="s">
        <v>7</v>
      </c>
      <c r="R38" s="7" t="s">
        <v>8</v>
      </c>
    </row>
    <row r="39" spans="1:24" ht="12.75" customHeight="1">
      <c r="A39" s="9" t="s">
        <v>9</v>
      </c>
      <c r="B39" s="10">
        <v>1</v>
      </c>
      <c r="C39" s="10">
        <v>2</v>
      </c>
      <c r="D39" s="10">
        <v>3</v>
      </c>
      <c r="E39" s="10">
        <v>4</v>
      </c>
      <c r="F39" s="10">
        <v>5</v>
      </c>
      <c r="G39" s="10">
        <v>6</v>
      </c>
      <c r="H39" s="10">
        <v>7</v>
      </c>
      <c r="I39" s="10">
        <v>8</v>
      </c>
      <c r="J39" s="10">
        <v>9</v>
      </c>
      <c r="K39" s="11" t="s">
        <v>10</v>
      </c>
      <c r="L39" s="12"/>
      <c r="M39" s="12"/>
      <c r="N39" s="13"/>
      <c r="O39" s="14"/>
      <c r="P39" s="15"/>
      <c r="Q39" s="15"/>
      <c r="R39" s="2"/>
    </row>
    <row r="40" spans="1:24" ht="12.75" customHeight="1">
      <c r="A40" s="24" t="s">
        <v>16</v>
      </c>
      <c r="B40" s="19">
        <v>44</v>
      </c>
      <c r="C40" s="19"/>
      <c r="D40" s="19"/>
      <c r="E40" s="19"/>
      <c r="F40" s="19"/>
      <c r="G40" s="19"/>
      <c r="H40" s="19"/>
      <c r="I40" s="19"/>
      <c r="J40" s="19"/>
      <c r="K40" s="25"/>
      <c r="L40" s="12"/>
      <c r="M40" s="12"/>
      <c r="N40" s="13"/>
      <c r="O40" s="14"/>
      <c r="P40" s="21">
        <f>B40</f>
        <v>44</v>
      </c>
      <c r="Q40" s="15"/>
      <c r="R40" s="2"/>
      <c r="T40" s="29"/>
      <c r="U40" s="8" t="s">
        <v>38</v>
      </c>
      <c r="V40" s="8"/>
    </row>
    <row r="41" spans="1:24" ht="12.75" customHeight="1">
      <c r="A41" s="24" t="s">
        <v>18</v>
      </c>
      <c r="C41" s="1">
        <v>20</v>
      </c>
      <c r="K41" s="25"/>
      <c r="L41" s="2"/>
      <c r="M41" s="2"/>
      <c r="O41" s="14">
        <f>C41/B40</f>
        <v>0.45454545454545453</v>
      </c>
      <c r="P41" s="26">
        <v>20</v>
      </c>
      <c r="Q41" s="27">
        <f t="shared" ref="Q41:Q48" si="4">P41/P40</f>
        <v>0.45454545454545453</v>
      </c>
      <c r="R41" s="2">
        <f t="shared" ref="R41:R48" si="5">100%-Q41</f>
        <v>0.54545454545454541</v>
      </c>
      <c r="U41" s="17"/>
      <c r="V41" s="17"/>
      <c r="W41" s="8"/>
      <c r="X41" s="8"/>
    </row>
    <row r="42" spans="1:24" ht="12.75" customHeight="1">
      <c r="A42" s="24" t="s">
        <v>19</v>
      </c>
      <c r="D42" s="1">
        <v>18</v>
      </c>
      <c r="K42" s="25"/>
      <c r="L42" s="2"/>
      <c r="M42" s="2"/>
      <c r="O42" s="14">
        <f>D42/C41</f>
        <v>0.9</v>
      </c>
      <c r="P42" s="26">
        <v>19</v>
      </c>
      <c r="Q42" s="27">
        <f t="shared" si="4"/>
        <v>0.95</v>
      </c>
      <c r="R42" s="2">
        <f t="shared" si="5"/>
        <v>5.0000000000000044E-2</v>
      </c>
      <c r="U42" s="17"/>
      <c r="V42" s="17"/>
      <c r="W42" s="8"/>
      <c r="X42" s="8"/>
    </row>
    <row r="43" spans="1:24" ht="12.75" customHeight="1">
      <c r="A43" s="24" t="s">
        <v>20</v>
      </c>
      <c r="E43" s="1">
        <v>17</v>
      </c>
      <c r="K43" s="25"/>
      <c r="L43" s="2"/>
      <c r="M43" s="2"/>
      <c r="O43" s="14">
        <f>E43/D42</f>
        <v>0.94444444444444442</v>
      </c>
      <c r="P43" s="26">
        <v>19</v>
      </c>
      <c r="Q43" s="27">
        <f t="shared" si="4"/>
        <v>1</v>
      </c>
      <c r="R43" s="2">
        <f t="shared" si="5"/>
        <v>0</v>
      </c>
      <c r="T43" s="22" t="s">
        <v>13</v>
      </c>
      <c r="U43" s="23" t="s">
        <v>12</v>
      </c>
      <c r="V43" s="23" t="s">
        <v>14</v>
      </c>
      <c r="W43" s="17"/>
      <c r="X43" s="17"/>
    </row>
    <row r="44" spans="1:24" ht="12.75" customHeight="1">
      <c r="A44" s="24" t="s">
        <v>22</v>
      </c>
      <c r="F44" s="1">
        <v>16</v>
      </c>
      <c r="K44" s="25"/>
      <c r="L44" s="2"/>
      <c r="M44" s="2"/>
      <c r="O44" s="2">
        <f>F44/E43</f>
        <v>0.94117647058823528</v>
      </c>
      <c r="P44" s="26">
        <v>17</v>
      </c>
      <c r="Q44" s="27">
        <f t="shared" si="4"/>
        <v>0.89473684210526316</v>
      </c>
      <c r="R44" s="2">
        <f t="shared" si="5"/>
        <v>0.10526315789473684</v>
      </c>
      <c r="T44" s="28" t="s">
        <v>15</v>
      </c>
      <c r="U44" s="27">
        <f>Q6</f>
        <v>0.56097560975609762</v>
      </c>
      <c r="V44" s="27">
        <f>Q23</f>
        <v>0.77777777777777779</v>
      </c>
    </row>
    <row r="45" spans="1:24" ht="12.75" customHeight="1">
      <c r="A45" s="24" t="s">
        <v>24</v>
      </c>
      <c r="G45" s="1">
        <v>16</v>
      </c>
      <c r="K45" s="25"/>
      <c r="L45" s="2"/>
      <c r="M45" s="2"/>
      <c r="O45" s="2">
        <f>G45/F44</f>
        <v>1</v>
      </c>
      <c r="P45" s="26">
        <v>17</v>
      </c>
      <c r="Q45" s="27">
        <f t="shared" si="4"/>
        <v>1</v>
      </c>
      <c r="R45" s="2">
        <f t="shared" si="5"/>
        <v>0</v>
      </c>
      <c r="T45" s="28"/>
      <c r="U45" s="27"/>
      <c r="V45" s="27"/>
    </row>
    <row r="46" spans="1:24" ht="12.75" customHeight="1">
      <c r="A46" s="24" t="s">
        <v>25</v>
      </c>
      <c r="H46" s="1">
        <v>16</v>
      </c>
      <c r="K46" s="25"/>
      <c r="L46" s="2"/>
      <c r="M46" s="2"/>
      <c r="O46" s="2">
        <f>H46/G45</f>
        <v>1</v>
      </c>
      <c r="P46" s="26">
        <v>17</v>
      </c>
      <c r="Q46" s="27">
        <f t="shared" si="4"/>
        <v>1</v>
      </c>
      <c r="R46" s="2">
        <f t="shared" si="5"/>
        <v>0</v>
      </c>
      <c r="T46" s="28"/>
      <c r="U46" s="27"/>
      <c r="V46" s="27"/>
    </row>
    <row r="47" spans="1:24" ht="12.75" customHeight="1">
      <c r="A47" s="24" t="s">
        <v>26</v>
      </c>
      <c r="I47" s="1">
        <v>15</v>
      </c>
      <c r="K47" s="25"/>
      <c r="L47" s="2"/>
      <c r="M47" s="2"/>
      <c r="O47" s="2">
        <f>I47/H46</f>
        <v>0.9375</v>
      </c>
      <c r="P47" s="26">
        <v>17</v>
      </c>
      <c r="Q47" s="27">
        <f t="shared" si="4"/>
        <v>1</v>
      </c>
      <c r="R47" s="2">
        <f t="shared" si="5"/>
        <v>0</v>
      </c>
      <c r="T47" s="28"/>
      <c r="U47" s="27"/>
      <c r="V47" s="27"/>
    </row>
    <row r="48" spans="1:24" ht="12.75" customHeight="1">
      <c r="A48" s="24" t="s">
        <v>27</v>
      </c>
      <c r="J48" s="1">
        <v>15</v>
      </c>
      <c r="K48" s="25">
        <v>14</v>
      </c>
      <c r="L48" s="2"/>
      <c r="M48" s="2"/>
      <c r="O48" s="2">
        <f>J48/I47</f>
        <v>1</v>
      </c>
      <c r="P48" s="26">
        <v>16</v>
      </c>
      <c r="Q48" s="27">
        <f t="shared" si="4"/>
        <v>0.94117647058823528</v>
      </c>
      <c r="R48" s="2">
        <f t="shared" si="5"/>
        <v>5.8823529411764719E-2</v>
      </c>
      <c r="T48" s="28"/>
      <c r="U48" s="27"/>
      <c r="V48" s="27"/>
    </row>
    <row r="49" spans="1:24" ht="12.75" customHeight="1">
      <c r="A49" s="24" t="s">
        <v>28</v>
      </c>
      <c r="J49" s="1">
        <v>2</v>
      </c>
      <c r="K49" s="25">
        <v>1</v>
      </c>
      <c r="L49" s="2"/>
      <c r="M49" s="2"/>
      <c r="O49" s="2"/>
      <c r="P49" s="26">
        <v>3</v>
      </c>
      <c r="Q49" s="27"/>
      <c r="R49" s="2"/>
      <c r="T49" s="28"/>
      <c r="U49" s="27"/>
      <c r="V49" s="27"/>
    </row>
    <row r="50" spans="1:24" ht="12.75" customHeight="1">
      <c r="A50" s="24" t="s">
        <v>29</v>
      </c>
      <c r="J50" s="1">
        <v>1</v>
      </c>
      <c r="K50" s="25">
        <v>1</v>
      </c>
      <c r="L50" s="2"/>
      <c r="M50" s="2"/>
      <c r="O50" s="2"/>
      <c r="P50" s="26">
        <v>1</v>
      </c>
      <c r="Q50" s="27"/>
      <c r="R50" s="2"/>
      <c r="T50" s="28"/>
      <c r="U50" s="27"/>
      <c r="V50" s="27"/>
    </row>
    <row r="51" spans="1:24" ht="12.75" customHeight="1">
      <c r="A51" s="24" t="s">
        <v>35</v>
      </c>
      <c r="K51" s="25"/>
      <c r="L51" s="2"/>
      <c r="M51" s="2"/>
      <c r="O51" s="2"/>
      <c r="P51" s="26"/>
      <c r="Q51" s="27"/>
      <c r="R51" s="2"/>
      <c r="T51" s="28"/>
      <c r="U51" s="27"/>
      <c r="V51" s="27"/>
    </row>
    <row r="52" spans="1:24" ht="12.75" customHeight="1">
      <c r="A52" s="24"/>
      <c r="K52" s="25"/>
      <c r="L52" s="2"/>
      <c r="M52" s="2"/>
      <c r="O52" s="2"/>
      <c r="P52" s="26"/>
      <c r="Q52" s="27"/>
      <c r="R52" s="2"/>
      <c r="T52" s="28"/>
      <c r="U52" s="27"/>
      <c r="V52" s="27"/>
    </row>
    <row r="53" spans="1:24" ht="12.75" customHeight="1">
      <c r="K53" s="1">
        <f>SUM(K48:K50)</f>
        <v>16</v>
      </c>
      <c r="L53" s="2">
        <f>K48/B40</f>
        <v>0.31818181818181818</v>
      </c>
      <c r="M53" s="2">
        <f>K53/B40</f>
        <v>0.36363636363636365</v>
      </c>
      <c r="N53" s="2">
        <f>M53-L53</f>
        <v>4.545454545454547E-2</v>
      </c>
      <c r="O53" s="2"/>
      <c r="T53" s="28" t="s">
        <v>17</v>
      </c>
      <c r="U53" s="27">
        <f>Q10</f>
        <v>1</v>
      </c>
    </row>
    <row r="54" spans="1:24" ht="12.75" customHeight="1">
      <c r="A54" s="3" t="s">
        <v>39</v>
      </c>
      <c r="L54" s="2"/>
      <c r="M54" s="2"/>
      <c r="O54" s="2"/>
      <c r="T54" s="28" t="s">
        <v>21</v>
      </c>
    </row>
    <row r="55" spans="1:24" ht="25.5" customHeight="1">
      <c r="B55" s="151" t="s">
        <v>1</v>
      </c>
      <c r="C55" s="152"/>
      <c r="D55" s="152"/>
      <c r="E55" s="152"/>
      <c r="F55" s="152"/>
      <c r="G55" s="152"/>
      <c r="H55" s="152"/>
      <c r="I55" s="152"/>
      <c r="J55" s="152"/>
      <c r="L55" s="4" t="s">
        <v>2</v>
      </c>
      <c r="M55" s="4" t="s">
        <v>3</v>
      </c>
      <c r="N55" s="5" t="s">
        <v>4</v>
      </c>
      <c r="O55" s="4" t="s">
        <v>5</v>
      </c>
      <c r="P55" s="6" t="s">
        <v>6</v>
      </c>
      <c r="Q55" s="6" t="s">
        <v>7</v>
      </c>
      <c r="R55" s="7" t="s">
        <v>8</v>
      </c>
      <c r="T55" s="28" t="s">
        <v>23</v>
      </c>
    </row>
    <row r="56" spans="1:24" ht="12.75" customHeight="1">
      <c r="A56" s="9" t="s">
        <v>9</v>
      </c>
      <c r="B56" s="10">
        <v>1</v>
      </c>
      <c r="C56" s="10">
        <v>2</v>
      </c>
      <c r="D56" s="10">
        <v>3</v>
      </c>
      <c r="E56" s="10">
        <v>4</v>
      </c>
      <c r="F56" s="10">
        <v>5</v>
      </c>
      <c r="G56" s="10">
        <v>6</v>
      </c>
      <c r="H56" s="10">
        <v>7</v>
      </c>
      <c r="I56" s="10">
        <v>8</v>
      </c>
      <c r="J56" s="10">
        <v>9</v>
      </c>
      <c r="K56" s="11" t="s">
        <v>10</v>
      </c>
      <c r="L56" s="12"/>
      <c r="M56" s="12"/>
      <c r="N56" s="13"/>
      <c r="O56" s="14"/>
      <c r="P56" s="15"/>
      <c r="Q56" s="15"/>
      <c r="R56" s="2"/>
      <c r="T56" s="28" t="s">
        <v>31</v>
      </c>
    </row>
    <row r="57" spans="1:24" ht="12.75" customHeight="1">
      <c r="A57" s="24" t="s">
        <v>18</v>
      </c>
      <c r="B57" s="19">
        <v>16</v>
      </c>
      <c r="C57" s="19"/>
      <c r="D57" s="19"/>
      <c r="E57" s="19"/>
      <c r="F57" s="19"/>
      <c r="G57" s="19"/>
      <c r="H57" s="19"/>
      <c r="I57" s="19"/>
      <c r="J57" s="19"/>
      <c r="K57" s="20"/>
      <c r="L57" s="12"/>
      <c r="M57" s="12"/>
      <c r="N57" s="13"/>
      <c r="O57" s="14"/>
      <c r="P57" s="21">
        <f>B57</f>
        <v>16</v>
      </c>
      <c r="Q57" s="15"/>
      <c r="R57" s="2"/>
      <c r="T57" s="18" t="s">
        <v>32</v>
      </c>
    </row>
    <row r="58" spans="1:24" ht="12.75" customHeight="1">
      <c r="A58" s="24" t="s">
        <v>19</v>
      </c>
      <c r="B58" s="1"/>
      <c r="C58" s="1">
        <v>10</v>
      </c>
      <c r="D58" s="1"/>
      <c r="E58" s="1"/>
      <c r="F58" s="1"/>
      <c r="G58" s="1"/>
      <c r="H58" s="1"/>
      <c r="I58" s="1"/>
      <c r="J58" s="1"/>
      <c r="K58" s="25"/>
      <c r="L58" s="2"/>
      <c r="M58" s="2"/>
      <c r="N58" s="1"/>
      <c r="O58" s="14">
        <f>C58/B57</f>
        <v>0.625</v>
      </c>
      <c r="P58" s="21">
        <v>10</v>
      </c>
      <c r="Q58" s="27">
        <f t="shared" ref="Q58:Q65" si="6">P58/P57</f>
        <v>0.625</v>
      </c>
      <c r="R58" s="2">
        <f t="shared" ref="R58:R65" si="7">100%-Q58</f>
        <v>0.375</v>
      </c>
      <c r="T58" s="18"/>
    </row>
    <row r="59" spans="1:24" ht="12.75" customHeight="1">
      <c r="A59" s="24" t="s">
        <v>20</v>
      </c>
      <c r="D59" s="1">
        <v>8</v>
      </c>
      <c r="K59" s="25"/>
      <c r="L59" s="2"/>
      <c r="M59" s="2"/>
      <c r="O59" s="14">
        <f>D59/C58</f>
        <v>0.8</v>
      </c>
      <c r="P59" s="26">
        <v>9</v>
      </c>
      <c r="Q59" s="27">
        <f t="shared" si="6"/>
        <v>0.9</v>
      </c>
      <c r="R59" s="2">
        <f t="shared" si="7"/>
        <v>9.9999999999999978E-2</v>
      </c>
      <c r="T59" s="18" t="s">
        <v>33</v>
      </c>
    </row>
    <row r="60" spans="1:24" ht="12.75" customHeight="1">
      <c r="A60" s="24" t="s">
        <v>22</v>
      </c>
      <c r="E60" s="1">
        <v>4</v>
      </c>
      <c r="K60" s="25"/>
      <c r="L60" s="2"/>
      <c r="M60" s="2"/>
      <c r="O60" s="14">
        <f>E60/D59</f>
        <v>0.5</v>
      </c>
      <c r="P60" s="26">
        <v>8</v>
      </c>
      <c r="Q60" s="27">
        <f t="shared" si="6"/>
        <v>0.88888888888888884</v>
      </c>
      <c r="R60" s="2">
        <f t="shared" si="7"/>
        <v>0.11111111111111116</v>
      </c>
      <c r="T60" s="18" t="s">
        <v>34</v>
      </c>
    </row>
    <row r="61" spans="1:24" ht="12.75" customHeight="1">
      <c r="A61" s="24" t="s">
        <v>24</v>
      </c>
      <c r="F61" s="1">
        <v>3</v>
      </c>
      <c r="K61" s="25"/>
      <c r="L61" s="2"/>
      <c r="M61" s="2"/>
      <c r="O61" s="2">
        <f>F61/E60</f>
        <v>0.75</v>
      </c>
      <c r="P61" s="26">
        <v>7</v>
      </c>
      <c r="Q61" s="27">
        <f t="shared" si="6"/>
        <v>0.875</v>
      </c>
      <c r="R61" s="2">
        <f t="shared" si="7"/>
        <v>0.125</v>
      </c>
      <c r="W61" s="30"/>
      <c r="X61" s="30"/>
    </row>
    <row r="62" spans="1:24" ht="12.75" customHeight="1">
      <c r="A62" s="24" t="s">
        <v>25</v>
      </c>
      <c r="G62" s="1">
        <v>3</v>
      </c>
      <c r="K62" s="25"/>
      <c r="L62" s="2"/>
      <c r="M62" s="2"/>
      <c r="O62" s="2">
        <f>G62/F61</f>
        <v>1</v>
      </c>
      <c r="P62" s="26">
        <v>7</v>
      </c>
      <c r="Q62" s="27">
        <f t="shared" si="6"/>
        <v>1</v>
      </c>
      <c r="R62" s="2">
        <f t="shared" si="7"/>
        <v>0</v>
      </c>
      <c r="W62" s="30"/>
      <c r="X62" s="30"/>
    </row>
    <row r="63" spans="1:24" ht="12.75" customHeight="1">
      <c r="A63" s="24" t="s">
        <v>26</v>
      </c>
      <c r="H63" s="1">
        <v>2</v>
      </c>
      <c r="K63" s="25"/>
      <c r="L63" s="2"/>
      <c r="M63" s="2"/>
      <c r="O63" s="2">
        <f>H63/G62</f>
        <v>0.66666666666666663</v>
      </c>
      <c r="P63" s="26">
        <v>6</v>
      </c>
      <c r="Q63" s="27">
        <f t="shared" si="6"/>
        <v>0.8571428571428571</v>
      </c>
      <c r="R63" s="2">
        <f t="shared" si="7"/>
        <v>0.1428571428571429</v>
      </c>
      <c r="W63" s="30"/>
      <c r="X63" s="30"/>
    </row>
    <row r="64" spans="1:24" ht="12.75" customHeight="1">
      <c r="A64" s="24" t="s">
        <v>27</v>
      </c>
      <c r="I64" s="1">
        <v>2</v>
      </c>
      <c r="K64" s="25"/>
      <c r="L64" s="2"/>
      <c r="M64" s="2"/>
      <c r="O64" s="2">
        <f>I64/H63</f>
        <v>1</v>
      </c>
      <c r="P64" s="26">
        <v>7</v>
      </c>
      <c r="Q64" s="27">
        <f t="shared" si="6"/>
        <v>1.1666666666666667</v>
      </c>
      <c r="R64" s="2">
        <f t="shared" si="7"/>
        <v>-0.16666666666666674</v>
      </c>
      <c r="W64" s="30"/>
      <c r="X64" s="30"/>
    </row>
    <row r="65" spans="1:24" ht="12.75" customHeight="1">
      <c r="A65" s="24" t="s">
        <v>28</v>
      </c>
      <c r="J65" s="1">
        <v>2</v>
      </c>
      <c r="K65" s="25">
        <v>2</v>
      </c>
      <c r="L65" s="2"/>
      <c r="M65" s="2"/>
      <c r="O65" s="2">
        <f>J65/I64</f>
        <v>1</v>
      </c>
      <c r="P65" s="26">
        <v>7</v>
      </c>
      <c r="Q65" s="27">
        <f t="shared" si="6"/>
        <v>1</v>
      </c>
      <c r="R65" s="2">
        <f t="shared" si="7"/>
        <v>0</v>
      </c>
      <c r="W65" s="30"/>
      <c r="X65" s="30"/>
    </row>
    <row r="66" spans="1:24" ht="12.75" customHeight="1">
      <c r="A66" s="24" t="s">
        <v>29</v>
      </c>
      <c r="I66" s="1">
        <v>2</v>
      </c>
      <c r="K66" s="25"/>
      <c r="L66" s="2"/>
      <c r="M66" s="2"/>
      <c r="O66" s="2"/>
      <c r="P66" s="26">
        <v>4</v>
      </c>
      <c r="Q66" s="27"/>
      <c r="R66" s="2"/>
      <c r="W66" s="30"/>
      <c r="X66" s="30"/>
    </row>
    <row r="67" spans="1:24" ht="12.75" customHeight="1">
      <c r="A67" s="24" t="s">
        <v>35</v>
      </c>
      <c r="J67" s="1">
        <v>2</v>
      </c>
      <c r="K67" s="25">
        <v>1</v>
      </c>
      <c r="L67" s="2"/>
      <c r="M67" s="2"/>
      <c r="O67" s="2"/>
      <c r="P67" s="26">
        <v>2</v>
      </c>
      <c r="Q67" s="27"/>
      <c r="R67" s="2"/>
      <c r="W67" s="30"/>
      <c r="X67" s="30"/>
    </row>
    <row r="68" spans="1:24" ht="12.75" customHeight="1">
      <c r="A68" s="24"/>
      <c r="K68" s="25"/>
      <c r="L68" s="2"/>
      <c r="M68" s="2"/>
      <c r="O68" s="2"/>
      <c r="P68" s="26"/>
      <c r="Q68" s="27"/>
      <c r="R68" s="2"/>
      <c r="W68" s="30"/>
      <c r="X68" s="30"/>
    </row>
    <row r="69" spans="1:24" ht="12.75" customHeight="1">
      <c r="K69" s="1">
        <f>SUM(K65:K67)</f>
        <v>3</v>
      </c>
      <c r="L69" s="2">
        <f>K65/B57</f>
        <v>0.125</v>
      </c>
      <c r="M69" s="2">
        <f>K69/B57</f>
        <v>0.1875</v>
      </c>
      <c r="N69" s="2">
        <f>M69-L69</f>
        <v>6.25E-2</v>
      </c>
      <c r="O69" s="2"/>
      <c r="W69" s="31"/>
      <c r="X69" s="31"/>
    </row>
    <row r="70" spans="1:24" ht="12.75" customHeight="1">
      <c r="A70" s="3" t="s">
        <v>40</v>
      </c>
      <c r="L70" s="2"/>
      <c r="M70" s="2"/>
      <c r="O70" s="2"/>
      <c r="W70" s="31"/>
      <c r="X70" s="31"/>
    </row>
    <row r="71" spans="1:24" ht="25.5" customHeight="1">
      <c r="B71" s="151" t="s">
        <v>1</v>
      </c>
      <c r="C71" s="152"/>
      <c r="D71" s="152"/>
      <c r="E71" s="152"/>
      <c r="F71" s="152"/>
      <c r="G71" s="152"/>
      <c r="H71" s="152"/>
      <c r="I71" s="152"/>
      <c r="J71" s="152"/>
      <c r="L71" s="4" t="s">
        <v>2</v>
      </c>
      <c r="M71" s="4" t="s">
        <v>3</v>
      </c>
      <c r="N71" s="5" t="s">
        <v>4</v>
      </c>
      <c r="O71" s="4" t="s">
        <v>5</v>
      </c>
      <c r="P71" s="6" t="s">
        <v>6</v>
      </c>
      <c r="Q71" s="6" t="s">
        <v>7</v>
      </c>
      <c r="R71" s="7" t="s">
        <v>8</v>
      </c>
      <c r="W71" s="31"/>
      <c r="X71" s="31"/>
    </row>
    <row r="72" spans="1:24" ht="12.75" customHeight="1">
      <c r="A72" s="9" t="s">
        <v>9</v>
      </c>
      <c r="B72" s="10">
        <v>1</v>
      </c>
      <c r="C72" s="10">
        <v>2</v>
      </c>
      <c r="D72" s="10">
        <v>3</v>
      </c>
      <c r="E72" s="10">
        <v>4</v>
      </c>
      <c r="F72" s="10">
        <v>5</v>
      </c>
      <c r="G72" s="10">
        <v>6</v>
      </c>
      <c r="H72" s="10">
        <v>7</v>
      </c>
      <c r="I72" s="10">
        <v>8</v>
      </c>
      <c r="J72" s="10">
        <v>9</v>
      </c>
      <c r="K72" s="11" t="s">
        <v>10</v>
      </c>
      <c r="L72" s="12"/>
      <c r="M72" s="12"/>
      <c r="N72" s="13"/>
      <c r="O72" s="14"/>
      <c r="P72" s="15"/>
      <c r="Q72" s="15"/>
      <c r="R72" s="2"/>
      <c r="W72" s="32"/>
      <c r="X72" s="32"/>
    </row>
    <row r="73" spans="1:24" ht="12.75" customHeight="1">
      <c r="A73" s="24" t="s">
        <v>19</v>
      </c>
      <c r="B73" s="19">
        <v>31</v>
      </c>
      <c r="C73" s="19"/>
      <c r="D73" s="19"/>
      <c r="E73" s="19"/>
      <c r="F73" s="19"/>
      <c r="G73" s="19"/>
      <c r="H73" s="19"/>
      <c r="I73" s="19"/>
      <c r="J73" s="19"/>
      <c r="K73" s="20"/>
      <c r="L73" s="12"/>
      <c r="M73" s="12"/>
      <c r="N73" s="13"/>
      <c r="O73" s="14"/>
      <c r="P73" s="21">
        <f>B73</f>
        <v>31</v>
      </c>
      <c r="Q73" s="15"/>
      <c r="R73" s="2"/>
    </row>
    <row r="74" spans="1:24" ht="12.75" customHeight="1">
      <c r="A74" s="24" t="s">
        <v>20</v>
      </c>
      <c r="B74" s="1"/>
      <c r="C74" s="1">
        <v>21</v>
      </c>
      <c r="D74" s="1"/>
      <c r="E74" s="1"/>
      <c r="F74" s="1"/>
      <c r="G74" s="1"/>
      <c r="H74" s="1"/>
      <c r="I74" s="1"/>
      <c r="J74" s="1"/>
      <c r="K74" s="25"/>
      <c r="L74" s="2"/>
      <c r="M74" s="2"/>
      <c r="N74" s="1"/>
      <c r="O74" s="14">
        <f>C74/B73</f>
        <v>0.67741935483870963</v>
      </c>
      <c r="P74" s="21">
        <v>21</v>
      </c>
      <c r="Q74" s="27">
        <f t="shared" ref="Q74:Q81" si="8">P74/P73</f>
        <v>0.67741935483870963</v>
      </c>
      <c r="R74" s="2">
        <f t="shared" ref="R74:R81" si="9">100%-Q74</f>
        <v>0.32258064516129037</v>
      </c>
    </row>
    <row r="75" spans="1:24" ht="12.75" customHeight="1">
      <c r="A75" s="24" t="s">
        <v>22</v>
      </c>
      <c r="D75" s="1">
        <v>17</v>
      </c>
      <c r="K75" s="25"/>
      <c r="L75" s="2"/>
      <c r="M75" s="2"/>
      <c r="O75" s="14">
        <f>D75/C74</f>
        <v>0.80952380952380953</v>
      </c>
      <c r="P75" s="26">
        <v>17</v>
      </c>
      <c r="Q75" s="27">
        <f t="shared" si="8"/>
        <v>0.80952380952380953</v>
      </c>
      <c r="R75" s="2">
        <f t="shared" si="9"/>
        <v>0.19047619047619047</v>
      </c>
    </row>
    <row r="76" spans="1:24" ht="12.75" customHeight="1">
      <c r="A76" s="24" t="s">
        <v>24</v>
      </c>
      <c r="E76" s="1">
        <v>13</v>
      </c>
      <c r="K76" s="25"/>
      <c r="L76" s="2"/>
      <c r="M76" s="2"/>
      <c r="O76" s="2">
        <f>E76/D75</f>
        <v>0.76470588235294112</v>
      </c>
      <c r="P76" s="26">
        <v>13</v>
      </c>
      <c r="Q76" s="27">
        <f t="shared" si="8"/>
        <v>0.76470588235294112</v>
      </c>
      <c r="R76" s="2">
        <f t="shared" si="9"/>
        <v>0.23529411764705888</v>
      </c>
      <c r="T76" s="29"/>
      <c r="U76" s="8" t="s">
        <v>41</v>
      </c>
      <c r="V76" s="8"/>
    </row>
    <row r="77" spans="1:24" ht="12.75" customHeight="1">
      <c r="A77" s="24" t="s">
        <v>25</v>
      </c>
      <c r="F77" s="1">
        <v>11</v>
      </c>
      <c r="K77" s="25"/>
      <c r="L77" s="2"/>
      <c r="M77" s="2"/>
      <c r="O77" s="2">
        <f>F77/E76</f>
        <v>0.84615384615384615</v>
      </c>
      <c r="P77" s="26">
        <v>12</v>
      </c>
      <c r="Q77" s="27">
        <f t="shared" si="8"/>
        <v>0.92307692307692313</v>
      </c>
      <c r="R77" s="2">
        <f t="shared" si="9"/>
        <v>7.6923076923076872E-2</v>
      </c>
      <c r="T77" s="29"/>
      <c r="U77" s="8"/>
      <c r="V77" s="8"/>
    </row>
    <row r="78" spans="1:24" ht="12.75" customHeight="1">
      <c r="A78" s="24" t="s">
        <v>26</v>
      </c>
      <c r="G78" s="1">
        <v>11</v>
      </c>
      <c r="K78" s="25"/>
      <c r="L78" s="2"/>
      <c r="M78" s="2"/>
      <c r="O78" s="2">
        <f>G78/F77</f>
        <v>1</v>
      </c>
      <c r="P78" s="26">
        <v>12</v>
      </c>
      <c r="Q78" s="27">
        <f t="shared" si="8"/>
        <v>1</v>
      </c>
      <c r="R78" s="2">
        <f t="shared" si="9"/>
        <v>0</v>
      </c>
      <c r="T78" s="29"/>
      <c r="U78" s="8"/>
      <c r="V78" s="8"/>
    </row>
    <row r="79" spans="1:24" ht="12.75" customHeight="1">
      <c r="A79" s="24" t="s">
        <v>27</v>
      </c>
      <c r="H79" s="1">
        <v>11</v>
      </c>
      <c r="K79" s="25"/>
      <c r="L79" s="2"/>
      <c r="M79" s="2"/>
      <c r="O79" s="2">
        <f>H79/G78</f>
        <v>1</v>
      </c>
      <c r="P79" s="26">
        <v>12</v>
      </c>
      <c r="Q79" s="27">
        <f t="shared" si="8"/>
        <v>1</v>
      </c>
      <c r="R79" s="2">
        <f t="shared" si="9"/>
        <v>0</v>
      </c>
      <c r="T79" s="29"/>
      <c r="U79" s="8"/>
      <c r="V79" s="8"/>
    </row>
    <row r="80" spans="1:24" ht="12.75" customHeight="1">
      <c r="A80" s="24" t="s">
        <v>28</v>
      </c>
      <c r="I80" s="1">
        <v>10</v>
      </c>
      <c r="K80" s="25"/>
      <c r="L80" s="2"/>
      <c r="M80" s="2"/>
      <c r="O80" s="2">
        <f>I80/H79</f>
        <v>0.90909090909090906</v>
      </c>
      <c r="P80" s="26">
        <v>12</v>
      </c>
      <c r="Q80" s="27">
        <f t="shared" si="8"/>
        <v>1</v>
      </c>
      <c r="R80" s="2">
        <f t="shared" si="9"/>
        <v>0</v>
      </c>
      <c r="T80" s="29"/>
      <c r="U80" s="8"/>
      <c r="V80" s="8"/>
    </row>
    <row r="81" spans="1:22" ht="12.75" customHeight="1">
      <c r="A81" s="24" t="s">
        <v>29</v>
      </c>
      <c r="J81" s="1">
        <v>10</v>
      </c>
      <c r="K81" s="25">
        <v>10</v>
      </c>
      <c r="L81" s="2"/>
      <c r="M81" s="2"/>
      <c r="O81" s="2">
        <f>J81/I80</f>
        <v>1</v>
      </c>
      <c r="P81" s="26">
        <v>13</v>
      </c>
      <c r="Q81" s="27">
        <f t="shared" si="8"/>
        <v>1.0833333333333333</v>
      </c>
      <c r="R81" s="2">
        <f t="shared" si="9"/>
        <v>-8.3333333333333259E-2</v>
      </c>
      <c r="T81" s="29"/>
      <c r="U81" s="8"/>
      <c r="V81" s="8"/>
    </row>
    <row r="82" spans="1:22" ht="12.75" customHeight="1">
      <c r="A82" s="24" t="s">
        <v>35</v>
      </c>
      <c r="J82" s="1">
        <v>1</v>
      </c>
      <c r="K82" s="25">
        <v>1</v>
      </c>
      <c r="L82" s="2"/>
      <c r="M82" s="2"/>
      <c r="O82" s="2"/>
      <c r="P82" s="26">
        <v>2</v>
      </c>
      <c r="Q82" s="27"/>
      <c r="R82" s="2"/>
      <c r="T82" s="29"/>
      <c r="U82" s="8"/>
      <c r="V82" s="8"/>
    </row>
    <row r="83" spans="1:22" ht="12.75" customHeight="1">
      <c r="A83" s="24" t="s">
        <v>36</v>
      </c>
      <c r="J83" s="1">
        <v>1</v>
      </c>
      <c r="K83" s="25"/>
      <c r="L83" s="2"/>
      <c r="M83" s="2"/>
      <c r="O83" s="2"/>
      <c r="P83" s="26">
        <v>1</v>
      </c>
      <c r="Q83" s="27"/>
      <c r="R83" s="2"/>
      <c r="T83" s="29"/>
      <c r="U83" s="8"/>
      <c r="V83" s="8"/>
    </row>
    <row r="84" spans="1:22" ht="12.75" customHeight="1">
      <c r="A84" s="24" t="s">
        <v>42</v>
      </c>
      <c r="J84" s="1">
        <v>1</v>
      </c>
      <c r="K84" s="25">
        <v>1</v>
      </c>
      <c r="L84" s="2"/>
      <c r="M84" s="2"/>
      <c r="O84" s="2"/>
      <c r="P84" s="26">
        <v>1</v>
      </c>
      <c r="Q84" s="27"/>
      <c r="R84" s="2"/>
      <c r="T84" s="29"/>
      <c r="U84" s="8"/>
      <c r="V84" s="8"/>
    </row>
    <row r="85" spans="1:22" ht="12.75" customHeight="1">
      <c r="K85" s="1">
        <f>SUM(K81:K84)</f>
        <v>12</v>
      </c>
      <c r="L85" s="2">
        <f>K81/B73</f>
        <v>0.32258064516129031</v>
      </c>
      <c r="M85" s="2">
        <f>K85/B73</f>
        <v>0.38709677419354838</v>
      </c>
      <c r="N85" s="2">
        <f>M85-L85</f>
        <v>6.4516129032258063E-2</v>
      </c>
      <c r="O85" s="2"/>
      <c r="U85" s="17"/>
      <c r="V85" s="17"/>
    </row>
    <row r="86" spans="1:22" ht="12.75" customHeight="1">
      <c r="A86" s="3" t="s">
        <v>43</v>
      </c>
      <c r="L86" s="2"/>
      <c r="M86" s="2"/>
      <c r="O86" s="2"/>
      <c r="T86" s="22" t="s">
        <v>13</v>
      </c>
      <c r="U86" s="23" t="s">
        <v>12</v>
      </c>
      <c r="V86" s="23" t="s">
        <v>14</v>
      </c>
    </row>
    <row r="87" spans="1:22" ht="25.5" customHeight="1">
      <c r="B87" s="151" t="s">
        <v>1</v>
      </c>
      <c r="C87" s="152"/>
      <c r="D87" s="152"/>
      <c r="E87" s="152"/>
      <c r="F87" s="152"/>
      <c r="G87" s="152"/>
      <c r="H87" s="152"/>
      <c r="I87" s="152"/>
      <c r="J87" s="152"/>
      <c r="L87" s="4" t="s">
        <v>2</v>
      </c>
      <c r="M87" s="4" t="s">
        <v>3</v>
      </c>
      <c r="N87" s="5" t="s">
        <v>4</v>
      </c>
      <c r="O87" s="4" t="s">
        <v>5</v>
      </c>
      <c r="P87" s="6" t="s">
        <v>6</v>
      </c>
      <c r="Q87" s="6" t="s">
        <v>7</v>
      </c>
      <c r="R87" s="7" t="s">
        <v>8</v>
      </c>
      <c r="T87" s="28" t="s">
        <v>15</v>
      </c>
      <c r="U87" s="2">
        <f>R6</f>
        <v>0.43902439024390238</v>
      </c>
      <c r="V87" s="2">
        <f>R23</f>
        <v>0.22222222222222221</v>
      </c>
    </row>
    <row r="88" spans="1:22" ht="12.75" customHeight="1">
      <c r="A88" s="9" t="s">
        <v>9</v>
      </c>
      <c r="B88" s="10">
        <v>1</v>
      </c>
      <c r="C88" s="10">
        <v>2</v>
      </c>
      <c r="D88" s="10">
        <v>3</v>
      </c>
      <c r="E88" s="10">
        <v>4</v>
      </c>
      <c r="F88" s="10">
        <v>5</v>
      </c>
      <c r="G88" s="10">
        <v>6</v>
      </c>
      <c r="H88" s="10">
        <v>7</v>
      </c>
      <c r="I88" s="10">
        <v>8</v>
      </c>
      <c r="J88" s="10">
        <v>9</v>
      </c>
      <c r="K88" s="11" t="s">
        <v>10</v>
      </c>
      <c r="L88" s="12"/>
      <c r="M88" s="12"/>
      <c r="N88" s="13"/>
      <c r="O88" s="14"/>
      <c r="P88" s="15"/>
      <c r="Q88" s="15"/>
      <c r="R88" s="2"/>
      <c r="T88" s="28" t="s">
        <v>17</v>
      </c>
      <c r="U88" s="2">
        <f>R10</f>
        <v>0</v>
      </c>
    </row>
    <row r="89" spans="1:22" ht="12.75" customHeight="1">
      <c r="A89" s="24" t="s">
        <v>20</v>
      </c>
      <c r="B89" s="19">
        <v>7</v>
      </c>
      <c r="C89" s="19"/>
      <c r="D89" s="19"/>
      <c r="E89" s="19"/>
      <c r="F89" s="19"/>
      <c r="G89" s="19"/>
      <c r="H89" s="19"/>
      <c r="I89" s="19"/>
      <c r="J89" s="19"/>
      <c r="K89" s="25"/>
      <c r="L89" s="12"/>
      <c r="M89" s="12"/>
      <c r="N89" s="13"/>
      <c r="O89" s="14"/>
      <c r="P89" s="21">
        <f>B89</f>
        <v>7</v>
      </c>
      <c r="Q89" s="15"/>
      <c r="R89" s="2"/>
      <c r="T89" s="28" t="s">
        <v>21</v>
      </c>
    </row>
    <row r="90" spans="1:22" ht="12.75" customHeight="1">
      <c r="A90" s="24" t="s">
        <v>22</v>
      </c>
      <c r="C90" s="1">
        <v>5</v>
      </c>
      <c r="K90" s="25"/>
      <c r="L90" s="2"/>
      <c r="M90" s="2"/>
      <c r="O90" s="2">
        <f>C90/B89</f>
        <v>0.7142857142857143</v>
      </c>
      <c r="P90" s="21">
        <v>5</v>
      </c>
      <c r="Q90" s="27">
        <f t="shared" ref="Q90:Q97" si="10">P90/P89</f>
        <v>0.7142857142857143</v>
      </c>
      <c r="R90" s="2">
        <f t="shared" ref="R90:R97" si="11">100%-Q90</f>
        <v>0.2857142857142857</v>
      </c>
      <c r="T90" s="28" t="s">
        <v>23</v>
      </c>
    </row>
    <row r="91" spans="1:22" ht="12.75" customHeight="1">
      <c r="A91" s="24" t="s">
        <v>24</v>
      </c>
      <c r="D91" s="1">
        <v>5</v>
      </c>
      <c r="K91" s="25"/>
      <c r="L91" s="2"/>
      <c r="M91" s="2"/>
      <c r="O91" s="2">
        <f>D91/C90</f>
        <v>1</v>
      </c>
      <c r="P91" s="21">
        <v>5</v>
      </c>
      <c r="Q91" s="27">
        <f t="shared" si="10"/>
        <v>1</v>
      </c>
      <c r="R91" s="2">
        <f t="shared" si="11"/>
        <v>0</v>
      </c>
      <c r="T91" s="28"/>
    </row>
    <row r="92" spans="1:22" ht="12.75" customHeight="1">
      <c r="A92" s="24" t="s">
        <v>25</v>
      </c>
      <c r="E92" s="1">
        <v>4</v>
      </c>
      <c r="K92" s="25"/>
      <c r="L92" s="2"/>
      <c r="M92" s="2"/>
      <c r="O92" s="2">
        <f>E92/D91</f>
        <v>0.8</v>
      </c>
      <c r="P92" s="21">
        <v>4</v>
      </c>
      <c r="Q92" s="27">
        <f t="shared" si="10"/>
        <v>0.8</v>
      </c>
      <c r="R92" s="2">
        <f t="shared" si="11"/>
        <v>0.19999999999999996</v>
      </c>
      <c r="T92" s="28"/>
    </row>
    <row r="93" spans="1:22" ht="12.75" customHeight="1">
      <c r="A93" s="24" t="s">
        <v>26</v>
      </c>
      <c r="F93" s="1">
        <v>4</v>
      </c>
      <c r="K93" s="25"/>
      <c r="L93" s="2"/>
      <c r="M93" s="2"/>
      <c r="O93" s="2">
        <f>F93/E92</f>
        <v>1</v>
      </c>
      <c r="P93" s="21">
        <v>4</v>
      </c>
      <c r="Q93" s="27">
        <f t="shared" si="10"/>
        <v>1</v>
      </c>
      <c r="R93" s="2">
        <f t="shared" si="11"/>
        <v>0</v>
      </c>
      <c r="T93" s="28"/>
    </row>
    <row r="94" spans="1:22" ht="12.75" customHeight="1">
      <c r="A94" s="24" t="s">
        <v>27</v>
      </c>
      <c r="G94" s="1">
        <v>4</v>
      </c>
      <c r="K94" s="25"/>
      <c r="L94" s="2"/>
      <c r="M94" s="2"/>
      <c r="O94" s="2">
        <f>G94/F93</f>
        <v>1</v>
      </c>
      <c r="P94" s="21">
        <v>4</v>
      </c>
      <c r="Q94" s="27">
        <f t="shared" si="10"/>
        <v>1</v>
      </c>
      <c r="R94" s="2">
        <f t="shared" si="11"/>
        <v>0</v>
      </c>
      <c r="T94" s="28"/>
    </row>
    <row r="95" spans="1:22" ht="12.75" customHeight="1">
      <c r="A95" s="24" t="s">
        <v>28</v>
      </c>
      <c r="H95" s="1">
        <v>4</v>
      </c>
      <c r="K95" s="25"/>
      <c r="L95" s="2"/>
      <c r="M95" s="2"/>
      <c r="O95" s="2">
        <f>H95/G94</f>
        <v>1</v>
      </c>
      <c r="P95" s="21">
        <v>4</v>
      </c>
      <c r="Q95" s="27">
        <f t="shared" si="10"/>
        <v>1</v>
      </c>
      <c r="R95" s="2">
        <f t="shared" si="11"/>
        <v>0</v>
      </c>
      <c r="T95" s="28" t="s">
        <v>31</v>
      </c>
    </row>
    <row r="96" spans="1:22" ht="12.75" customHeight="1">
      <c r="A96" s="24" t="s">
        <v>29</v>
      </c>
      <c r="I96" s="1">
        <v>3</v>
      </c>
      <c r="K96" s="25"/>
      <c r="L96" s="2"/>
      <c r="M96" s="2"/>
      <c r="O96" s="2">
        <f>I96/H95</f>
        <v>0.75</v>
      </c>
      <c r="P96" s="21">
        <v>4</v>
      </c>
      <c r="Q96" s="27">
        <f t="shared" si="10"/>
        <v>1</v>
      </c>
      <c r="R96" s="2">
        <f t="shared" si="11"/>
        <v>0</v>
      </c>
      <c r="T96" s="28"/>
    </row>
    <row r="97" spans="1:22" ht="12.75" customHeight="1">
      <c r="A97" s="24" t="s">
        <v>35</v>
      </c>
      <c r="J97" s="1">
        <v>2</v>
      </c>
      <c r="K97" s="25">
        <v>2</v>
      </c>
      <c r="L97" s="2"/>
      <c r="M97" s="2"/>
      <c r="O97" s="2">
        <f>J97/I96</f>
        <v>0.66666666666666663</v>
      </c>
      <c r="P97" s="21">
        <v>2</v>
      </c>
      <c r="Q97" s="27">
        <f t="shared" si="10"/>
        <v>0.5</v>
      </c>
      <c r="R97" s="2">
        <f t="shared" si="11"/>
        <v>0.5</v>
      </c>
      <c r="T97" s="28"/>
    </row>
    <row r="98" spans="1:22" ht="12.75" customHeight="1">
      <c r="A98" s="24" t="s">
        <v>36</v>
      </c>
      <c r="J98" s="1">
        <v>2</v>
      </c>
      <c r="K98" s="25"/>
      <c r="L98" s="2"/>
      <c r="M98" s="2"/>
      <c r="O98" s="2"/>
      <c r="P98" s="21">
        <v>2</v>
      </c>
      <c r="Q98" s="27"/>
      <c r="R98" s="2"/>
      <c r="T98" s="28"/>
    </row>
    <row r="99" spans="1:22" ht="12.75" customHeight="1">
      <c r="A99" s="24" t="s">
        <v>42</v>
      </c>
      <c r="J99" s="1">
        <v>1</v>
      </c>
      <c r="K99" s="25">
        <v>1</v>
      </c>
      <c r="L99" s="2"/>
      <c r="M99" s="2"/>
      <c r="O99" s="2"/>
      <c r="P99" s="21">
        <v>1</v>
      </c>
      <c r="Q99" s="27"/>
      <c r="R99" s="2"/>
      <c r="T99" s="28"/>
    </row>
    <row r="100" spans="1:22" ht="12.75" customHeight="1">
      <c r="A100" s="24"/>
      <c r="K100" s="1">
        <f>SUM(K97:K99)</f>
        <v>3</v>
      </c>
      <c r="L100" s="2">
        <f>K97/B89</f>
        <v>0.2857142857142857</v>
      </c>
      <c r="M100" s="2">
        <f>K100/B89</f>
        <v>0.42857142857142855</v>
      </c>
      <c r="N100" s="2">
        <f>M100-L100</f>
        <v>0.14285714285714285</v>
      </c>
      <c r="O100" s="2"/>
      <c r="T100" s="28"/>
    </row>
    <row r="101" spans="1:22" ht="12.75" customHeight="1">
      <c r="A101" s="3" t="s">
        <v>44</v>
      </c>
      <c r="L101" s="2"/>
      <c r="M101" s="2"/>
      <c r="O101" s="2"/>
      <c r="T101" s="18" t="s">
        <v>32</v>
      </c>
    </row>
    <row r="102" spans="1:22" ht="25.5" customHeight="1">
      <c r="B102" s="151" t="s">
        <v>1</v>
      </c>
      <c r="C102" s="152"/>
      <c r="D102" s="152"/>
      <c r="E102" s="152"/>
      <c r="F102" s="152"/>
      <c r="G102" s="152"/>
      <c r="H102" s="152"/>
      <c r="I102" s="152"/>
      <c r="J102" s="152"/>
      <c r="L102" s="4" t="s">
        <v>2</v>
      </c>
      <c r="M102" s="4" t="s">
        <v>3</v>
      </c>
      <c r="N102" s="5" t="s">
        <v>4</v>
      </c>
      <c r="O102" s="4" t="s">
        <v>5</v>
      </c>
      <c r="P102" s="6" t="s">
        <v>6</v>
      </c>
      <c r="Q102" s="6" t="s">
        <v>7</v>
      </c>
      <c r="R102" s="7" t="s">
        <v>8</v>
      </c>
      <c r="T102" s="18" t="s">
        <v>33</v>
      </c>
    </row>
    <row r="103" spans="1:22" ht="12.75" customHeight="1">
      <c r="A103" s="9" t="s">
        <v>9</v>
      </c>
      <c r="B103" s="10">
        <v>1</v>
      </c>
      <c r="C103" s="10">
        <v>2</v>
      </c>
      <c r="D103" s="10">
        <v>3</v>
      </c>
      <c r="E103" s="10">
        <v>4</v>
      </c>
      <c r="F103" s="10">
        <v>5</v>
      </c>
      <c r="G103" s="10">
        <v>6</v>
      </c>
      <c r="H103" s="10">
        <v>7</v>
      </c>
      <c r="I103" s="10">
        <v>8</v>
      </c>
      <c r="J103" s="10">
        <v>9</v>
      </c>
      <c r="K103" s="11" t="s">
        <v>10</v>
      </c>
      <c r="L103" s="12"/>
      <c r="M103" s="12"/>
      <c r="N103" s="13"/>
      <c r="O103" s="14"/>
      <c r="P103" s="15"/>
      <c r="Q103" s="15"/>
      <c r="R103" s="2"/>
      <c r="T103" s="18" t="s">
        <v>34</v>
      </c>
      <c r="U103" s="30"/>
      <c r="V103" s="30"/>
    </row>
    <row r="104" spans="1:22" ht="12.75" customHeight="1">
      <c r="A104" s="24" t="s">
        <v>22</v>
      </c>
      <c r="B104" s="19">
        <v>16</v>
      </c>
      <c r="C104" s="19"/>
      <c r="D104" s="19"/>
      <c r="E104" s="19"/>
      <c r="F104" s="19"/>
      <c r="G104" s="19"/>
      <c r="H104" s="19"/>
      <c r="I104" s="19"/>
      <c r="J104" s="19"/>
      <c r="K104" s="25"/>
      <c r="L104" s="12"/>
      <c r="M104" s="12"/>
      <c r="N104" s="13"/>
      <c r="O104" s="14"/>
      <c r="P104" s="21">
        <f>B104</f>
        <v>16</v>
      </c>
      <c r="Q104" s="15"/>
      <c r="R104" s="2"/>
      <c r="T104" s="33"/>
      <c r="U104" s="31"/>
      <c r="V104" s="31"/>
    </row>
    <row r="105" spans="1:22" ht="12.75" customHeight="1">
      <c r="A105" s="24" t="s">
        <v>24</v>
      </c>
      <c r="C105" s="1">
        <v>14</v>
      </c>
      <c r="K105" s="25"/>
      <c r="L105" s="2"/>
      <c r="M105" s="2"/>
      <c r="O105" s="2">
        <f>C105/B104</f>
        <v>0.875</v>
      </c>
      <c r="P105" s="21">
        <v>14</v>
      </c>
      <c r="Q105" s="27">
        <f t="shared" ref="Q105:Q112" si="12">P105/P104</f>
        <v>0.875</v>
      </c>
      <c r="R105" s="2">
        <f t="shared" ref="R105:R112" si="13">100%-Q105</f>
        <v>0.125</v>
      </c>
      <c r="T105" s="24"/>
      <c r="U105" s="31"/>
      <c r="V105" s="31"/>
    </row>
    <row r="106" spans="1:22" ht="12.75" customHeight="1">
      <c r="A106" s="24" t="s">
        <v>25</v>
      </c>
      <c r="D106" s="1">
        <v>14</v>
      </c>
      <c r="K106" s="25"/>
      <c r="L106" s="2"/>
      <c r="M106" s="2"/>
      <c r="O106" s="2">
        <f>D106/C105</f>
        <v>1</v>
      </c>
      <c r="P106" s="21">
        <v>14</v>
      </c>
      <c r="Q106" s="27">
        <f t="shared" si="12"/>
        <v>1</v>
      </c>
      <c r="R106" s="2">
        <f t="shared" si="13"/>
        <v>0</v>
      </c>
      <c r="T106" s="24"/>
      <c r="U106" s="31"/>
      <c r="V106" s="31"/>
    </row>
    <row r="107" spans="1:22" ht="12.75" customHeight="1">
      <c r="A107" s="24" t="s">
        <v>26</v>
      </c>
      <c r="E107" s="1">
        <v>12</v>
      </c>
      <c r="K107" s="25"/>
      <c r="L107" s="2"/>
      <c r="M107" s="2"/>
      <c r="O107" s="2">
        <f>E107/D106</f>
        <v>0.8571428571428571</v>
      </c>
      <c r="P107" s="21">
        <v>13</v>
      </c>
      <c r="Q107" s="27">
        <f t="shared" si="12"/>
        <v>0.9285714285714286</v>
      </c>
      <c r="R107" s="2">
        <f t="shared" si="13"/>
        <v>7.1428571428571397E-2</v>
      </c>
      <c r="T107" s="24"/>
      <c r="U107" s="31"/>
      <c r="V107" s="31"/>
    </row>
    <row r="108" spans="1:22" ht="12.75" customHeight="1">
      <c r="A108" s="24" t="s">
        <v>27</v>
      </c>
      <c r="F108" s="1">
        <v>11</v>
      </c>
      <c r="K108" s="25"/>
      <c r="L108" s="2"/>
      <c r="M108" s="2"/>
      <c r="O108" s="2">
        <f>F108/E107</f>
        <v>0.91666666666666663</v>
      </c>
      <c r="P108" s="21">
        <v>13</v>
      </c>
      <c r="Q108" s="27">
        <f t="shared" si="12"/>
        <v>1</v>
      </c>
      <c r="R108" s="2">
        <f t="shared" si="13"/>
        <v>0</v>
      </c>
      <c r="T108" s="1"/>
      <c r="U108" s="8" t="s">
        <v>45</v>
      </c>
      <c r="V108" s="32"/>
    </row>
    <row r="109" spans="1:22" ht="12.75" customHeight="1">
      <c r="A109" s="24" t="s">
        <v>28</v>
      </c>
      <c r="G109" s="1">
        <v>11</v>
      </c>
      <c r="K109" s="25"/>
      <c r="L109" s="2"/>
      <c r="M109" s="2"/>
      <c r="O109" s="2">
        <f>G109/F108</f>
        <v>1</v>
      </c>
      <c r="P109" s="21">
        <v>12</v>
      </c>
      <c r="Q109" s="27">
        <f t="shared" si="12"/>
        <v>0.92307692307692313</v>
      </c>
      <c r="R109" s="2">
        <f t="shared" si="13"/>
        <v>7.6923076923076872E-2</v>
      </c>
      <c r="T109" s="1"/>
      <c r="U109" s="8"/>
      <c r="V109" s="32"/>
    </row>
    <row r="110" spans="1:22" ht="12.75" customHeight="1">
      <c r="A110" s="24" t="s">
        <v>29</v>
      </c>
      <c r="H110" s="1">
        <v>10</v>
      </c>
      <c r="K110" s="25"/>
      <c r="L110" s="2"/>
      <c r="M110" s="2"/>
      <c r="O110" s="2">
        <f>H110/G109</f>
        <v>0.90909090909090906</v>
      </c>
      <c r="P110" s="21">
        <v>12</v>
      </c>
      <c r="Q110" s="27">
        <f t="shared" si="12"/>
        <v>1</v>
      </c>
      <c r="R110" s="2">
        <f t="shared" si="13"/>
        <v>0</v>
      </c>
      <c r="T110" s="1"/>
      <c r="U110" s="8"/>
      <c r="V110" s="32"/>
    </row>
    <row r="111" spans="1:22" ht="12.75" customHeight="1">
      <c r="A111" s="24" t="s">
        <v>35</v>
      </c>
      <c r="I111" s="1">
        <v>10</v>
      </c>
      <c r="K111" s="25"/>
      <c r="L111" s="2"/>
      <c r="M111" s="2"/>
      <c r="O111" s="2">
        <f>I111/H110</f>
        <v>1</v>
      </c>
      <c r="P111" s="21">
        <v>12</v>
      </c>
      <c r="Q111" s="27">
        <f t="shared" si="12"/>
        <v>1</v>
      </c>
      <c r="R111" s="2">
        <f t="shared" si="13"/>
        <v>0</v>
      </c>
      <c r="T111" s="1"/>
      <c r="U111" s="8"/>
      <c r="V111" s="32"/>
    </row>
    <row r="112" spans="1:22" ht="12.75" customHeight="1">
      <c r="A112" s="24" t="s">
        <v>36</v>
      </c>
      <c r="J112" s="1">
        <v>10</v>
      </c>
      <c r="K112" s="25">
        <v>10</v>
      </c>
      <c r="L112" s="2"/>
      <c r="M112" s="2"/>
      <c r="O112" s="2">
        <f>J112/I111</f>
        <v>1</v>
      </c>
      <c r="P112" s="21">
        <v>12</v>
      </c>
      <c r="Q112" s="27">
        <f t="shared" si="12"/>
        <v>1</v>
      </c>
      <c r="R112" s="2">
        <f t="shared" si="13"/>
        <v>0</v>
      </c>
      <c r="T112" s="1"/>
      <c r="U112" s="8"/>
      <c r="V112" s="32"/>
    </row>
    <row r="113" spans="1:33" ht="12.75" customHeight="1">
      <c r="A113" s="24" t="s">
        <v>42</v>
      </c>
      <c r="J113" s="1">
        <v>2</v>
      </c>
      <c r="K113" s="25">
        <v>2</v>
      </c>
      <c r="L113" s="2"/>
      <c r="M113" s="2"/>
      <c r="O113" s="2"/>
      <c r="P113" s="21">
        <v>2</v>
      </c>
      <c r="Q113" s="27"/>
      <c r="R113" s="2"/>
      <c r="T113" s="1"/>
      <c r="U113" s="8"/>
      <c r="V113" s="32"/>
    </row>
    <row r="114" spans="1:33" ht="12.75" customHeight="1">
      <c r="A114" s="24"/>
      <c r="K114" s="1">
        <f>SUM(K112:K113)</f>
        <v>12</v>
      </c>
      <c r="L114" s="2">
        <f>K112/B104</f>
        <v>0.625</v>
      </c>
      <c r="M114" s="2">
        <f>K114/B104</f>
        <v>0.75</v>
      </c>
      <c r="N114" s="2">
        <f>M114-L114</f>
        <v>0.125</v>
      </c>
      <c r="O114" s="2"/>
      <c r="P114" s="21"/>
      <c r="Q114" s="27"/>
      <c r="R114" s="2"/>
      <c r="T114" s="1"/>
      <c r="U114" s="8"/>
      <c r="V114" s="32"/>
    </row>
    <row r="115" spans="1:33" ht="12.75" customHeight="1">
      <c r="A115" s="24"/>
      <c r="L115" s="2"/>
      <c r="M115" s="2"/>
      <c r="O115" s="2"/>
      <c r="T115" s="1"/>
      <c r="U115" s="8"/>
      <c r="V115" s="32"/>
    </row>
    <row r="116" spans="1:33" ht="12.75" customHeight="1">
      <c r="A116" s="3" t="s">
        <v>46</v>
      </c>
      <c r="D116" s="34" t="s">
        <v>47</v>
      </c>
      <c r="L116" s="2"/>
      <c r="M116" s="2"/>
      <c r="O116" s="2"/>
      <c r="T116" s="35" t="s">
        <v>13</v>
      </c>
      <c r="U116" s="36" t="s">
        <v>12</v>
      </c>
      <c r="V116" s="36" t="s">
        <v>14</v>
      </c>
      <c r="W116" s="36" t="s">
        <v>16</v>
      </c>
      <c r="X116" s="36" t="s">
        <v>18</v>
      </c>
      <c r="Y116" s="36" t="s">
        <v>19</v>
      </c>
      <c r="Z116" s="36" t="s">
        <v>20</v>
      </c>
      <c r="AA116" s="36" t="s">
        <v>22</v>
      </c>
      <c r="AB116" s="36" t="s">
        <v>25</v>
      </c>
      <c r="AC116" s="36" t="s">
        <v>26</v>
      </c>
      <c r="AD116" s="36" t="s">
        <v>27</v>
      </c>
      <c r="AE116" s="36" t="s">
        <v>28</v>
      </c>
      <c r="AF116" s="36" t="s">
        <v>29</v>
      </c>
      <c r="AG116" s="36" t="s">
        <v>36</v>
      </c>
    </row>
    <row r="117" spans="1:33" ht="25.5" customHeight="1">
      <c r="B117" s="151" t="s">
        <v>1</v>
      </c>
      <c r="C117" s="152"/>
      <c r="D117" s="152"/>
      <c r="E117" s="152"/>
      <c r="F117" s="152"/>
      <c r="G117" s="152"/>
      <c r="H117" s="152"/>
      <c r="I117" s="152"/>
      <c r="J117" s="152"/>
      <c r="L117" s="4" t="s">
        <v>2</v>
      </c>
      <c r="M117" s="4" t="s">
        <v>3</v>
      </c>
      <c r="N117" s="5" t="s">
        <v>4</v>
      </c>
      <c r="O117" s="4" t="s">
        <v>5</v>
      </c>
      <c r="P117" s="6" t="s">
        <v>6</v>
      </c>
      <c r="Q117" s="6" t="s">
        <v>7</v>
      </c>
      <c r="R117" s="7" t="s">
        <v>8</v>
      </c>
      <c r="T117" s="37" t="s">
        <v>15</v>
      </c>
      <c r="U117" s="38">
        <f>P7/P5</f>
        <v>0.46341463414634149</v>
      </c>
      <c r="V117" s="38">
        <f>P24/P22</f>
        <v>0.72222222222222221</v>
      </c>
      <c r="W117" s="38">
        <f>P42/P40</f>
        <v>0.43181818181818182</v>
      </c>
      <c r="X117" s="38">
        <f>P59/P57</f>
        <v>0.5625</v>
      </c>
      <c r="Y117" s="38">
        <f>P75/P73</f>
        <v>0.54838709677419351</v>
      </c>
      <c r="Z117" s="38">
        <f>P91/P89</f>
        <v>0.7142857142857143</v>
      </c>
      <c r="AA117" s="38">
        <f>P106/P104</f>
        <v>0.875</v>
      </c>
      <c r="AB117" s="38">
        <f>P129/P127</f>
        <v>0.6</v>
      </c>
      <c r="AC117" s="38">
        <f>P145/P143</f>
        <v>0.5</v>
      </c>
      <c r="AD117" s="38">
        <f>P160/P158</f>
        <v>0.82758620689655171</v>
      </c>
      <c r="AE117" s="38">
        <f>P176/P174</f>
        <v>0.73333333333333328</v>
      </c>
      <c r="AF117" s="38">
        <f>P195/P193</f>
        <v>0.75609756097560976</v>
      </c>
      <c r="AG117" s="38">
        <f>P229/P227</f>
        <v>0.6</v>
      </c>
    </row>
    <row r="118" spans="1:33" ht="12.75" customHeight="1">
      <c r="A118" s="9" t="s">
        <v>9</v>
      </c>
      <c r="B118" s="10">
        <v>1</v>
      </c>
      <c r="C118" s="10">
        <v>2</v>
      </c>
      <c r="D118" s="10">
        <v>3</v>
      </c>
      <c r="E118" s="10">
        <v>4</v>
      </c>
      <c r="F118" s="10">
        <v>5</v>
      </c>
      <c r="G118" s="10">
        <v>6</v>
      </c>
      <c r="H118" s="10">
        <v>7</v>
      </c>
      <c r="I118" s="10">
        <v>8</v>
      </c>
      <c r="J118" s="10">
        <v>9</v>
      </c>
      <c r="K118" s="11" t="s">
        <v>10</v>
      </c>
      <c r="L118" s="12"/>
      <c r="M118" s="12"/>
      <c r="N118" s="13"/>
      <c r="O118" s="14"/>
      <c r="P118" s="15"/>
      <c r="Q118" s="15"/>
      <c r="R118" s="2"/>
    </row>
    <row r="119" spans="1:33" ht="12.75" customHeight="1">
      <c r="A119" s="24" t="s">
        <v>24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20"/>
      <c r="L119" s="12"/>
      <c r="M119" s="12"/>
      <c r="N119" s="13"/>
      <c r="O119" s="14"/>
      <c r="P119" s="21">
        <f>B119</f>
        <v>0</v>
      </c>
      <c r="Q119" s="15"/>
      <c r="R119" s="2"/>
    </row>
    <row r="120" spans="1:33" ht="12.75" customHeight="1">
      <c r="A120" s="24"/>
      <c r="L120" s="2"/>
      <c r="M120" s="2"/>
      <c r="O120" s="2" t="e">
        <f>C120/B119</f>
        <v>#DIV/0!</v>
      </c>
      <c r="P120" s="21"/>
      <c r="Q120" s="27" t="e">
        <f>P120/P119</f>
        <v>#DIV/0!</v>
      </c>
      <c r="R120" s="2" t="e">
        <f>100%-Q120</f>
        <v>#DIV/0!</v>
      </c>
    </row>
    <row r="121" spans="1:33" ht="12.75" customHeight="1">
      <c r="L121" s="2"/>
      <c r="M121" s="2"/>
      <c r="O121" s="2"/>
    </row>
    <row r="122" spans="1:33" ht="12.75" customHeight="1">
      <c r="L122" s="2"/>
      <c r="M122" s="2"/>
      <c r="O122" s="2"/>
    </row>
    <row r="123" spans="1:33" ht="12.75" customHeight="1">
      <c r="L123" s="2"/>
      <c r="M123" s="2"/>
      <c r="O123" s="2"/>
    </row>
    <row r="124" spans="1:33" ht="12.75" customHeight="1">
      <c r="A124" s="3" t="s">
        <v>48</v>
      </c>
      <c r="D124" s="34"/>
      <c r="L124" s="2"/>
      <c r="M124" s="2"/>
      <c r="O124" s="2"/>
    </row>
    <row r="125" spans="1:33" ht="25.5" customHeight="1">
      <c r="B125" s="151" t="s">
        <v>1</v>
      </c>
      <c r="C125" s="152"/>
      <c r="D125" s="152"/>
      <c r="E125" s="152"/>
      <c r="F125" s="152"/>
      <c r="G125" s="152"/>
      <c r="H125" s="152"/>
      <c r="I125" s="152"/>
      <c r="J125" s="152"/>
      <c r="L125" s="4" t="s">
        <v>2</v>
      </c>
      <c r="M125" s="4" t="s">
        <v>3</v>
      </c>
      <c r="N125" s="5" t="s">
        <v>4</v>
      </c>
      <c r="O125" s="4" t="s">
        <v>5</v>
      </c>
      <c r="P125" s="6" t="s">
        <v>6</v>
      </c>
      <c r="Q125" s="6" t="s">
        <v>7</v>
      </c>
      <c r="R125" s="7" t="s">
        <v>8</v>
      </c>
    </row>
    <row r="126" spans="1:33" ht="12.75" customHeight="1">
      <c r="A126" s="9" t="s">
        <v>9</v>
      </c>
      <c r="B126" s="10">
        <v>1</v>
      </c>
      <c r="C126" s="10">
        <v>2</v>
      </c>
      <c r="D126" s="10">
        <v>3</v>
      </c>
      <c r="E126" s="10">
        <v>4</v>
      </c>
      <c r="F126" s="10">
        <v>5</v>
      </c>
      <c r="G126" s="10">
        <v>6</v>
      </c>
      <c r="H126" s="10">
        <v>7</v>
      </c>
      <c r="I126" s="10">
        <v>8</v>
      </c>
      <c r="J126" s="10">
        <v>9</v>
      </c>
      <c r="K126" s="11" t="s">
        <v>10</v>
      </c>
      <c r="L126" s="12"/>
      <c r="M126" s="12"/>
      <c r="N126" s="13"/>
      <c r="O126" s="14"/>
      <c r="P126" s="15"/>
      <c r="Q126" s="15"/>
      <c r="R126" s="2"/>
    </row>
    <row r="127" spans="1:33" ht="12.75" customHeight="1">
      <c r="A127" s="24" t="s">
        <v>25</v>
      </c>
      <c r="B127" s="19">
        <v>25</v>
      </c>
      <c r="C127" s="19"/>
      <c r="D127" s="19"/>
      <c r="E127" s="19"/>
      <c r="F127" s="19"/>
      <c r="G127" s="19"/>
      <c r="H127" s="19"/>
      <c r="I127" s="19"/>
      <c r="J127" s="19"/>
      <c r="K127" s="20"/>
      <c r="L127" s="12"/>
      <c r="M127" s="12"/>
      <c r="N127" s="13"/>
      <c r="O127" s="14"/>
      <c r="P127" s="21">
        <f>B127</f>
        <v>25</v>
      </c>
      <c r="Q127" s="15"/>
      <c r="R127" s="2"/>
    </row>
    <row r="128" spans="1:33" ht="12.75" customHeight="1">
      <c r="A128" s="24" t="s">
        <v>26</v>
      </c>
      <c r="C128" s="1">
        <v>16</v>
      </c>
      <c r="K128" s="20"/>
      <c r="L128" s="2"/>
      <c r="M128" s="2"/>
      <c r="O128" s="2">
        <f>C128/B127</f>
        <v>0.64</v>
      </c>
      <c r="P128" s="21">
        <v>16</v>
      </c>
      <c r="Q128" s="27">
        <f t="shared" ref="Q128:Q135" si="14">P128/P127</f>
        <v>0.64</v>
      </c>
      <c r="R128" s="2">
        <f t="shared" ref="R128:R135" si="15">100%-Q128</f>
        <v>0.36</v>
      </c>
    </row>
    <row r="129" spans="1:18" ht="12.75" customHeight="1">
      <c r="A129" s="24" t="s">
        <v>27</v>
      </c>
      <c r="D129" s="1">
        <v>15</v>
      </c>
      <c r="K129" s="20"/>
      <c r="L129" s="2"/>
      <c r="M129" s="2"/>
      <c r="O129" s="2">
        <f>D129/C128</f>
        <v>0.9375</v>
      </c>
      <c r="P129" s="21">
        <v>15</v>
      </c>
      <c r="Q129" s="27">
        <f t="shared" si="14"/>
        <v>0.9375</v>
      </c>
      <c r="R129" s="2">
        <f t="shared" si="15"/>
        <v>6.25E-2</v>
      </c>
    </row>
    <row r="130" spans="1:18" ht="12.75" customHeight="1">
      <c r="A130" s="24" t="s">
        <v>28</v>
      </c>
      <c r="E130" s="1">
        <v>13</v>
      </c>
      <c r="K130" s="20"/>
      <c r="L130" s="2"/>
      <c r="M130" s="2"/>
      <c r="O130" s="2">
        <f>E130/D129</f>
        <v>0.8666666666666667</v>
      </c>
      <c r="P130" s="21">
        <v>14</v>
      </c>
      <c r="Q130" s="27">
        <f t="shared" si="14"/>
        <v>0.93333333333333335</v>
      </c>
      <c r="R130" s="2">
        <f t="shared" si="15"/>
        <v>6.6666666666666652E-2</v>
      </c>
    </row>
    <row r="131" spans="1:18" ht="12.75" customHeight="1">
      <c r="A131" s="24" t="s">
        <v>29</v>
      </c>
      <c r="F131" s="1">
        <v>12</v>
      </c>
      <c r="K131" s="20"/>
      <c r="L131" s="2"/>
      <c r="M131" s="2"/>
      <c r="O131" s="2">
        <f>F131/E130</f>
        <v>0.92307692307692313</v>
      </c>
      <c r="P131" s="21">
        <v>14</v>
      </c>
      <c r="Q131" s="27">
        <f t="shared" si="14"/>
        <v>1</v>
      </c>
      <c r="R131" s="2">
        <f t="shared" si="15"/>
        <v>0</v>
      </c>
    </row>
    <row r="132" spans="1:18" ht="12.75" customHeight="1">
      <c r="A132" s="24" t="s">
        <v>35</v>
      </c>
      <c r="G132" s="1">
        <v>12</v>
      </c>
      <c r="K132" s="20"/>
      <c r="L132" s="2"/>
      <c r="M132" s="2"/>
      <c r="O132" s="2">
        <f>G132/F131</f>
        <v>1</v>
      </c>
      <c r="P132" s="21">
        <v>14</v>
      </c>
      <c r="Q132" s="27">
        <f t="shared" si="14"/>
        <v>1</v>
      </c>
      <c r="R132" s="2">
        <f t="shared" si="15"/>
        <v>0</v>
      </c>
    </row>
    <row r="133" spans="1:18" ht="12.75" customHeight="1">
      <c r="A133" s="24" t="s">
        <v>36</v>
      </c>
      <c r="H133" s="1">
        <v>12</v>
      </c>
      <c r="K133" s="20"/>
      <c r="L133" s="2"/>
      <c r="M133" s="2"/>
      <c r="O133" s="2">
        <f>H133/G132</f>
        <v>1</v>
      </c>
      <c r="P133" s="21">
        <v>14</v>
      </c>
      <c r="Q133" s="27">
        <f t="shared" si="14"/>
        <v>1</v>
      </c>
      <c r="R133" s="2">
        <f t="shared" si="15"/>
        <v>0</v>
      </c>
    </row>
    <row r="134" spans="1:18" ht="12.75" customHeight="1">
      <c r="A134" s="24" t="s">
        <v>42</v>
      </c>
      <c r="I134" s="1">
        <v>12</v>
      </c>
      <c r="K134" s="20"/>
      <c r="L134" s="2"/>
      <c r="M134" s="2"/>
      <c r="O134" s="2">
        <f>I134/H133</f>
        <v>1</v>
      </c>
      <c r="P134" s="21">
        <v>14</v>
      </c>
      <c r="Q134" s="27">
        <f t="shared" si="14"/>
        <v>1</v>
      </c>
      <c r="R134" s="2">
        <f t="shared" si="15"/>
        <v>0</v>
      </c>
    </row>
    <row r="135" spans="1:18" ht="12.75" customHeight="1">
      <c r="A135" s="24" t="s">
        <v>49</v>
      </c>
      <c r="J135" s="1">
        <v>12</v>
      </c>
      <c r="K135" s="20">
        <v>6</v>
      </c>
      <c r="L135" s="2"/>
      <c r="M135" s="2"/>
      <c r="O135" s="2">
        <f>J135/I134</f>
        <v>1</v>
      </c>
      <c r="P135" s="21">
        <v>14</v>
      </c>
      <c r="Q135" s="27">
        <f t="shared" si="14"/>
        <v>1</v>
      </c>
      <c r="R135" s="2">
        <f t="shared" si="15"/>
        <v>0</v>
      </c>
    </row>
    <row r="136" spans="1:18" ht="12.75" customHeight="1">
      <c r="A136" s="24" t="s">
        <v>50</v>
      </c>
      <c r="J136" s="1">
        <v>2</v>
      </c>
      <c r="K136" s="25">
        <v>2</v>
      </c>
      <c r="L136" s="2"/>
      <c r="M136" s="2"/>
      <c r="O136" s="2"/>
      <c r="P136" s="21">
        <v>3</v>
      </c>
      <c r="Q136" s="27"/>
      <c r="R136" s="2"/>
    </row>
    <row r="137" spans="1:18" ht="12.75" customHeight="1">
      <c r="A137" s="24" t="s">
        <v>51</v>
      </c>
      <c r="J137" s="1">
        <v>1</v>
      </c>
      <c r="K137" s="25"/>
      <c r="L137" s="2"/>
      <c r="M137" s="2"/>
      <c r="O137" s="2"/>
      <c r="P137" s="21">
        <v>1</v>
      </c>
      <c r="Q137" s="27"/>
      <c r="R137" s="2"/>
    </row>
    <row r="138" spans="1:18" ht="12.75" customHeight="1">
      <c r="A138" s="24"/>
      <c r="K138" s="1">
        <f>SUM(K135:K136)</f>
        <v>8</v>
      </c>
      <c r="L138" s="2">
        <f>K135/B127</f>
        <v>0.24</v>
      </c>
      <c r="M138" s="2">
        <f>K138/B127</f>
        <v>0.32</v>
      </c>
      <c r="N138" s="2">
        <f>M138-L138</f>
        <v>8.0000000000000016E-2</v>
      </c>
      <c r="O138" s="2"/>
      <c r="P138" s="21"/>
      <c r="Q138" s="27"/>
      <c r="R138" s="2"/>
    </row>
    <row r="139" spans="1:18" ht="12.75" customHeight="1">
      <c r="L139" s="2"/>
      <c r="M139" s="2"/>
      <c r="O139" s="2"/>
    </row>
    <row r="140" spans="1:18" ht="12.75" customHeight="1">
      <c r="A140" s="3" t="s">
        <v>52</v>
      </c>
      <c r="D140" s="34"/>
      <c r="L140" s="2"/>
      <c r="M140" s="2"/>
      <c r="O140" s="2"/>
    </row>
    <row r="141" spans="1:18" ht="25.5" customHeight="1">
      <c r="B141" s="151" t="s">
        <v>1</v>
      </c>
      <c r="C141" s="152"/>
      <c r="D141" s="152"/>
      <c r="E141" s="152"/>
      <c r="F141" s="152"/>
      <c r="G141" s="152"/>
      <c r="H141" s="152"/>
      <c r="I141" s="152"/>
      <c r="J141" s="152"/>
      <c r="L141" s="4" t="s">
        <v>2</v>
      </c>
      <c r="M141" s="4" t="s">
        <v>3</v>
      </c>
      <c r="N141" s="5" t="s">
        <v>4</v>
      </c>
      <c r="O141" s="4" t="s">
        <v>5</v>
      </c>
      <c r="P141" s="6" t="s">
        <v>6</v>
      </c>
      <c r="Q141" s="6" t="s">
        <v>7</v>
      </c>
      <c r="R141" s="7" t="s">
        <v>8</v>
      </c>
    </row>
    <row r="142" spans="1:18" ht="12.75" customHeight="1">
      <c r="A142" s="9" t="s">
        <v>9</v>
      </c>
      <c r="B142" s="10">
        <v>1</v>
      </c>
      <c r="C142" s="10">
        <v>2</v>
      </c>
      <c r="D142" s="10">
        <v>3</v>
      </c>
      <c r="E142" s="10">
        <v>4</v>
      </c>
      <c r="F142" s="10">
        <v>5</v>
      </c>
      <c r="G142" s="10">
        <v>6</v>
      </c>
      <c r="H142" s="10">
        <v>7</v>
      </c>
      <c r="I142" s="10">
        <v>8</v>
      </c>
      <c r="J142" s="10">
        <v>9</v>
      </c>
      <c r="K142" s="11" t="s">
        <v>10</v>
      </c>
      <c r="L142" s="12"/>
      <c r="M142" s="12"/>
      <c r="N142" s="13"/>
      <c r="O142" s="14"/>
      <c r="P142" s="15"/>
      <c r="Q142" s="15"/>
      <c r="R142" s="2"/>
    </row>
    <row r="143" spans="1:18" ht="12.75" customHeight="1">
      <c r="A143" s="24" t="s">
        <v>26</v>
      </c>
      <c r="B143" s="19">
        <v>4</v>
      </c>
      <c r="C143" s="19"/>
      <c r="D143" s="19"/>
      <c r="E143" s="19"/>
      <c r="F143" s="19"/>
      <c r="G143" s="19"/>
      <c r="H143" s="19"/>
      <c r="I143" s="19"/>
      <c r="J143" s="19"/>
      <c r="K143" s="20"/>
      <c r="L143" s="12"/>
      <c r="M143" s="12"/>
      <c r="N143" s="13"/>
      <c r="O143" s="14"/>
      <c r="P143" s="21">
        <f>B143</f>
        <v>4</v>
      </c>
      <c r="Q143" s="15"/>
      <c r="R143" s="2"/>
    </row>
    <row r="144" spans="1:18" ht="12.75" customHeight="1">
      <c r="A144" s="24" t="s">
        <v>27</v>
      </c>
      <c r="C144" s="1">
        <v>2</v>
      </c>
      <c r="K144" s="20"/>
      <c r="L144" s="2"/>
      <c r="M144" s="2"/>
      <c r="O144" s="2">
        <f>C144/B143</f>
        <v>0.5</v>
      </c>
      <c r="P144" s="21">
        <v>2</v>
      </c>
      <c r="Q144" s="27">
        <f t="shared" ref="Q144:Q150" si="16">P144/P143</f>
        <v>0.5</v>
      </c>
      <c r="R144" s="2">
        <f t="shared" ref="R144:R150" si="17">100%-Q144</f>
        <v>0.5</v>
      </c>
    </row>
    <row r="145" spans="1:22" ht="12.75" customHeight="1">
      <c r="A145" s="24" t="s">
        <v>28</v>
      </c>
      <c r="D145" s="1">
        <v>2</v>
      </c>
      <c r="K145" s="20"/>
      <c r="L145" s="2"/>
      <c r="M145" s="2"/>
      <c r="O145" s="2">
        <f>D145/C144</f>
        <v>1</v>
      </c>
      <c r="P145" s="21">
        <v>2</v>
      </c>
      <c r="Q145" s="27">
        <f t="shared" si="16"/>
        <v>1</v>
      </c>
      <c r="R145" s="2">
        <f t="shared" si="17"/>
        <v>0</v>
      </c>
    </row>
    <row r="146" spans="1:22" ht="12.75" customHeight="1">
      <c r="A146" s="24" t="s">
        <v>29</v>
      </c>
      <c r="E146" s="1">
        <v>2</v>
      </c>
      <c r="K146" s="20"/>
      <c r="L146" s="2"/>
      <c r="M146" s="2"/>
      <c r="O146" s="2">
        <f>E146/D145</f>
        <v>1</v>
      </c>
      <c r="P146" s="21">
        <v>2</v>
      </c>
      <c r="Q146" s="27">
        <f t="shared" si="16"/>
        <v>1</v>
      </c>
      <c r="R146" s="2">
        <f t="shared" si="17"/>
        <v>0</v>
      </c>
    </row>
    <row r="147" spans="1:22" ht="12.75" customHeight="1">
      <c r="A147" s="24" t="s">
        <v>35</v>
      </c>
      <c r="F147" s="1">
        <v>2</v>
      </c>
      <c r="K147" s="20"/>
      <c r="L147" s="2"/>
      <c r="M147" s="2"/>
      <c r="O147" s="2">
        <f>F147/E146</f>
        <v>1</v>
      </c>
      <c r="P147" s="21">
        <v>2</v>
      </c>
      <c r="Q147" s="27">
        <f t="shared" si="16"/>
        <v>1</v>
      </c>
      <c r="R147" s="2">
        <f t="shared" si="17"/>
        <v>0</v>
      </c>
    </row>
    <row r="148" spans="1:22" ht="12.75" customHeight="1">
      <c r="A148" s="24" t="s">
        <v>36</v>
      </c>
      <c r="G148" s="1">
        <v>2</v>
      </c>
      <c r="K148" s="20"/>
      <c r="L148" s="2"/>
      <c r="M148" s="2"/>
      <c r="O148" s="2">
        <f>G148/F147</f>
        <v>1</v>
      </c>
      <c r="P148" s="21">
        <v>2</v>
      </c>
      <c r="Q148" s="27">
        <f t="shared" si="16"/>
        <v>1</v>
      </c>
      <c r="R148" s="2">
        <f t="shared" si="17"/>
        <v>0</v>
      </c>
    </row>
    <row r="149" spans="1:22" ht="12.75" customHeight="1">
      <c r="A149" s="24" t="s">
        <v>42</v>
      </c>
      <c r="H149" s="1">
        <v>2</v>
      </c>
      <c r="K149" s="20"/>
      <c r="L149" s="2"/>
      <c r="M149" s="2"/>
      <c r="O149" s="2">
        <f>H149/G148</f>
        <v>1</v>
      </c>
      <c r="P149" s="21">
        <v>2</v>
      </c>
      <c r="Q149" s="27">
        <f t="shared" si="16"/>
        <v>1</v>
      </c>
      <c r="R149" s="2">
        <f t="shared" si="17"/>
        <v>0</v>
      </c>
    </row>
    <row r="150" spans="1:22" ht="12.75" customHeight="1">
      <c r="A150" s="24" t="s">
        <v>49</v>
      </c>
      <c r="I150" s="1">
        <v>2</v>
      </c>
      <c r="K150" s="20"/>
      <c r="L150" s="2"/>
      <c r="M150" s="2"/>
      <c r="O150" s="2">
        <f>I150/H149</f>
        <v>1</v>
      </c>
      <c r="P150" s="21">
        <v>2</v>
      </c>
      <c r="Q150" s="27">
        <f t="shared" si="16"/>
        <v>1</v>
      </c>
      <c r="R150" s="2">
        <f t="shared" si="17"/>
        <v>0</v>
      </c>
    </row>
    <row r="151" spans="1:22" ht="12.75" customHeight="1">
      <c r="A151" s="24" t="s">
        <v>50</v>
      </c>
      <c r="J151" s="1">
        <v>2</v>
      </c>
      <c r="K151" s="25">
        <v>2</v>
      </c>
      <c r="L151" s="2"/>
      <c r="M151" s="2"/>
      <c r="O151" s="2"/>
      <c r="P151" s="21">
        <v>2</v>
      </c>
      <c r="Q151" s="27"/>
      <c r="R151" s="2"/>
    </row>
    <row r="152" spans="1:22" ht="12.75" customHeight="1">
      <c r="A152" s="24" t="s">
        <v>51</v>
      </c>
      <c r="K152" s="25"/>
      <c r="L152" s="2"/>
      <c r="M152" s="2"/>
      <c r="O152" s="2"/>
      <c r="P152" s="21"/>
      <c r="Q152" s="27"/>
      <c r="R152" s="2"/>
      <c r="S152" s="1" t="s">
        <v>53</v>
      </c>
      <c r="T152" s="1">
        <v>1</v>
      </c>
      <c r="U152" s="1">
        <f>SUM(K151:K152)</f>
        <v>2</v>
      </c>
      <c r="V152" s="1" t="s">
        <v>10</v>
      </c>
    </row>
    <row r="153" spans="1:22" ht="12.75" customHeight="1">
      <c r="K153" s="1">
        <f>SUM(K151)</f>
        <v>2</v>
      </c>
      <c r="L153" s="2">
        <f>K151/B143</f>
        <v>0.5</v>
      </c>
      <c r="M153" s="2">
        <f>K153/B143</f>
        <v>0.5</v>
      </c>
      <c r="N153" s="2">
        <f>M153-L153</f>
        <v>0</v>
      </c>
      <c r="O153" s="2"/>
      <c r="S153" s="1" t="s">
        <v>54</v>
      </c>
      <c r="T153" s="27">
        <f>T152/B143</f>
        <v>0.25</v>
      </c>
      <c r="U153" s="27">
        <f>T152/U152</f>
        <v>0.5</v>
      </c>
      <c r="V153" s="1" t="s">
        <v>55</v>
      </c>
    </row>
    <row r="154" spans="1:22" ht="12.75" customHeight="1">
      <c r="L154" s="2"/>
      <c r="M154" s="2"/>
      <c r="N154" s="2"/>
      <c r="O154" s="2"/>
      <c r="S154" s="1"/>
      <c r="T154" s="27"/>
      <c r="U154" s="27"/>
      <c r="V154" s="1"/>
    </row>
    <row r="155" spans="1:22" ht="12.75" customHeight="1">
      <c r="A155" s="3" t="s">
        <v>56</v>
      </c>
      <c r="D155" s="34"/>
      <c r="L155" s="2"/>
      <c r="M155" s="2"/>
      <c r="O155" s="2"/>
      <c r="S155" s="1"/>
      <c r="T155" s="1"/>
      <c r="U155" s="1"/>
      <c r="V155" s="1"/>
    </row>
    <row r="156" spans="1:22" ht="25.5" customHeight="1">
      <c r="B156" s="151" t="s">
        <v>1</v>
      </c>
      <c r="C156" s="152"/>
      <c r="D156" s="152"/>
      <c r="E156" s="152"/>
      <c r="F156" s="152"/>
      <c r="G156" s="152"/>
      <c r="H156" s="152"/>
      <c r="I156" s="152"/>
      <c r="J156" s="152"/>
      <c r="L156" s="4" t="s">
        <v>2</v>
      </c>
      <c r="M156" s="4" t="s">
        <v>3</v>
      </c>
      <c r="N156" s="5" t="s">
        <v>4</v>
      </c>
      <c r="O156" s="4" t="s">
        <v>5</v>
      </c>
      <c r="P156" s="6" t="s">
        <v>6</v>
      </c>
      <c r="Q156" s="6" t="s">
        <v>7</v>
      </c>
      <c r="R156" s="7" t="s">
        <v>8</v>
      </c>
      <c r="S156" s="1"/>
      <c r="T156" s="1"/>
      <c r="U156" s="1"/>
      <c r="V156" s="1"/>
    </row>
    <row r="157" spans="1:22" ht="12.75" customHeight="1">
      <c r="A157" s="9" t="s">
        <v>9</v>
      </c>
      <c r="B157" s="10">
        <v>1</v>
      </c>
      <c r="C157" s="10">
        <v>2</v>
      </c>
      <c r="D157" s="10">
        <v>3</v>
      </c>
      <c r="E157" s="10">
        <v>4</v>
      </c>
      <c r="F157" s="10">
        <v>5</v>
      </c>
      <c r="G157" s="10">
        <v>6</v>
      </c>
      <c r="H157" s="10">
        <v>7</v>
      </c>
      <c r="I157" s="10">
        <v>8</v>
      </c>
      <c r="J157" s="10">
        <v>9</v>
      </c>
      <c r="K157" s="11" t="s">
        <v>10</v>
      </c>
      <c r="L157" s="12"/>
      <c r="M157" s="12"/>
      <c r="N157" s="13"/>
      <c r="O157" s="14"/>
      <c r="P157" s="15"/>
      <c r="Q157" s="15"/>
      <c r="R157" s="2"/>
      <c r="S157" s="1"/>
      <c r="T157" s="1"/>
      <c r="U157" s="1"/>
      <c r="V157" s="1"/>
    </row>
    <row r="158" spans="1:22" ht="12.75" customHeight="1">
      <c r="A158" s="24" t="s">
        <v>27</v>
      </c>
      <c r="B158" s="19">
        <v>29</v>
      </c>
      <c r="C158" s="19"/>
      <c r="D158" s="19"/>
      <c r="E158" s="19"/>
      <c r="F158" s="19"/>
      <c r="G158" s="19"/>
      <c r="H158" s="19"/>
      <c r="I158" s="19"/>
      <c r="J158" s="19"/>
      <c r="K158" s="25"/>
      <c r="L158" s="12"/>
      <c r="M158" s="12"/>
      <c r="N158" s="13"/>
      <c r="O158" s="14"/>
      <c r="P158" s="21">
        <f>B158</f>
        <v>29</v>
      </c>
      <c r="Q158" s="15"/>
      <c r="R158" s="2"/>
      <c r="S158" s="1"/>
      <c r="T158" s="1"/>
      <c r="U158" s="1"/>
      <c r="V158" s="1"/>
    </row>
    <row r="159" spans="1:22" ht="12.75" customHeight="1">
      <c r="A159" s="24" t="s">
        <v>28</v>
      </c>
      <c r="C159" s="1">
        <v>27</v>
      </c>
      <c r="K159" s="25"/>
      <c r="L159" s="2"/>
      <c r="M159" s="2"/>
      <c r="O159" s="2">
        <f>C159/B158</f>
        <v>0.93103448275862066</v>
      </c>
      <c r="P159" s="21">
        <v>27</v>
      </c>
      <c r="Q159" s="27">
        <f t="shared" ref="Q159:Q166" si="18">P159/P158</f>
        <v>0.93103448275862066</v>
      </c>
      <c r="R159" s="2">
        <f t="shared" ref="R159:R166" si="19">100%-Q159</f>
        <v>6.8965517241379337E-2</v>
      </c>
      <c r="S159" s="1"/>
      <c r="T159" s="1"/>
      <c r="U159" s="1"/>
      <c r="V159" s="1"/>
    </row>
    <row r="160" spans="1:22" ht="12.75" customHeight="1">
      <c r="A160" s="24" t="s">
        <v>29</v>
      </c>
      <c r="D160" s="1">
        <v>23</v>
      </c>
      <c r="K160" s="25"/>
      <c r="L160" s="2"/>
      <c r="M160" s="2"/>
      <c r="O160" s="2">
        <f>D160/C159</f>
        <v>0.85185185185185186</v>
      </c>
      <c r="P160" s="21">
        <v>24</v>
      </c>
      <c r="Q160" s="27">
        <f t="shared" si="18"/>
        <v>0.88888888888888884</v>
      </c>
      <c r="R160" s="2">
        <f t="shared" si="19"/>
        <v>0.11111111111111116</v>
      </c>
      <c r="S160" s="1"/>
      <c r="T160" s="1"/>
      <c r="U160" s="1"/>
      <c r="V160" s="1"/>
    </row>
    <row r="161" spans="1:22" ht="12.75" customHeight="1">
      <c r="A161" s="24" t="s">
        <v>35</v>
      </c>
      <c r="E161" s="1">
        <v>21</v>
      </c>
      <c r="K161" s="25"/>
      <c r="L161" s="2"/>
      <c r="M161" s="2"/>
      <c r="O161" s="2">
        <f>E161/D160</f>
        <v>0.91304347826086951</v>
      </c>
      <c r="P161" s="21">
        <v>24</v>
      </c>
      <c r="Q161" s="27">
        <f t="shared" si="18"/>
        <v>1</v>
      </c>
      <c r="R161" s="2">
        <f t="shared" si="19"/>
        <v>0</v>
      </c>
      <c r="S161" s="1"/>
      <c r="T161" s="1"/>
      <c r="U161" s="1"/>
      <c r="V161" s="1"/>
    </row>
    <row r="162" spans="1:22" ht="12.75" customHeight="1">
      <c r="A162" s="24" t="s">
        <v>36</v>
      </c>
      <c r="F162" s="1">
        <v>17</v>
      </c>
      <c r="K162" s="25"/>
      <c r="L162" s="2"/>
      <c r="M162" s="2"/>
      <c r="O162" s="2">
        <f>F162/E161</f>
        <v>0.80952380952380953</v>
      </c>
      <c r="P162" s="21">
        <v>22</v>
      </c>
      <c r="Q162" s="27">
        <f t="shared" si="18"/>
        <v>0.91666666666666663</v>
      </c>
      <c r="R162" s="2">
        <f t="shared" si="19"/>
        <v>8.333333333333337E-2</v>
      </c>
      <c r="S162" s="1"/>
      <c r="T162" s="1"/>
      <c r="U162" s="1"/>
      <c r="V162" s="1"/>
    </row>
    <row r="163" spans="1:22" ht="12.75" customHeight="1">
      <c r="A163" s="24" t="s">
        <v>42</v>
      </c>
      <c r="G163" s="1">
        <v>16</v>
      </c>
      <c r="K163" s="25"/>
      <c r="L163" s="2"/>
      <c r="M163" s="2"/>
      <c r="O163" s="2">
        <f>G163/F162</f>
        <v>0.94117647058823528</v>
      </c>
      <c r="P163" s="21">
        <v>21</v>
      </c>
      <c r="Q163" s="27">
        <f t="shared" si="18"/>
        <v>0.95454545454545459</v>
      </c>
      <c r="R163" s="2">
        <f t="shared" si="19"/>
        <v>4.5454545454545414E-2</v>
      </c>
      <c r="S163" s="1"/>
      <c r="T163" s="1"/>
      <c r="U163" s="1"/>
      <c r="V163" s="1"/>
    </row>
    <row r="164" spans="1:22" ht="12.75" customHeight="1">
      <c r="A164" s="24" t="s">
        <v>49</v>
      </c>
      <c r="H164" s="1">
        <v>15</v>
      </c>
      <c r="K164" s="25"/>
      <c r="L164" s="2"/>
      <c r="M164" s="2"/>
      <c r="O164" s="2">
        <f>H164/G163</f>
        <v>0.9375</v>
      </c>
      <c r="P164" s="21">
        <v>19</v>
      </c>
      <c r="Q164" s="27">
        <f t="shared" si="18"/>
        <v>0.90476190476190477</v>
      </c>
      <c r="R164" s="2">
        <f t="shared" si="19"/>
        <v>9.5238095238095233E-2</v>
      </c>
      <c r="S164" s="1"/>
      <c r="T164" s="1"/>
      <c r="U164" s="1"/>
      <c r="V164" s="1"/>
    </row>
    <row r="165" spans="1:22" ht="12.75" customHeight="1">
      <c r="A165" s="24" t="s">
        <v>50</v>
      </c>
      <c r="I165" s="1">
        <v>15</v>
      </c>
      <c r="K165" s="25"/>
      <c r="L165" s="2"/>
      <c r="M165" s="2"/>
      <c r="O165" s="2">
        <f>I165/H164</f>
        <v>1</v>
      </c>
      <c r="P165" s="21">
        <v>19</v>
      </c>
      <c r="Q165" s="27">
        <f t="shared" si="18"/>
        <v>1</v>
      </c>
      <c r="R165" s="2">
        <f t="shared" si="19"/>
        <v>0</v>
      </c>
      <c r="S165" s="1"/>
      <c r="T165" s="1"/>
      <c r="U165" s="1"/>
      <c r="V165" s="1"/>
    </row>
    <row r="166" spans="1:22" ht="12.75" customHeight="1">
      <c r="A166" s="24" t="s">
        <v>51</v>
      </c>
      <c r="J166" s="1">
        <v>15</v>
      </c>
      <c r="K166" s="25">
        <v>12</v>
      </c>
      <c r="L166" s="2"/>
      <c r="M166" s="2"/>
      <c r="O166" s="2">
        <f>J166/I165</f>
        <v>1</v>
      </c>
      <c r="P166" s="21">
        <v>20</v>
      </c>
      <c r="Q166" s="27">
        <f t="shared" si="18"/>
        <v>1.0526315789473684</v>
      </c>
      <c r="R166" s="2">
        <f t="shared" si="19"/>
        <v>-5.2631578947368363E-2</v>
      </c>
      <c r="S166" s="1"/>
      <c r="T166" s="1"/>
      <c r="U166" s="1"/>
      <c r="V166" s="1"/>
    </row>
    <row r="167" spans="1:22" ht="12.75" customHeight="1">
      <c r="A167" s="24" t="s">
        <v>57</v>
      </c>
      <c r="J167" s="1">
        <v>4</v>
      </c>
      <c r="K167" s="25">
        <v>4</v>
      </c>
      <c r="L167" s="2"/>
      <c r="M167" s="2"/>
      <c r="O167" s="2"/>
      <c r="P167" s="21">
        <v>6</v>
      </c>
      <c r="Q167" s="27"/>
      <c r="R167" s="2"/>
      <c r="S167" s="1"/>
      <c r="T167" s="1"/>
      <c r="U167" s="1"/>
      <c r="V167" s="1"/>
    </row>
    <row r="168" spans="1:22" ht="12.75" customHeight="1">
      <c r="K168" s="1">
        <f>SUM(K166:K167)</f>
        <v>16</v>
      </c>
      <c r="L168" s="2">
        <f>K166/B158</f>
        <v>0.41379310344827586</v>
      </c>
      <c r="M168" s="2">
        <f>K168/B158</f>
        <v>0.55172413793103448</v>
      </c>
      <c r="N168" s="2">
        <f>M168-L168</f>
        <v>0.13793103448275862</v>
      </c>
      <c r="O168" s="2"/>
      <c r="S168" s="1" t="s">
        <v>53</v>
      </c>
      <c r="T168" s="1">
        <v>16</v>
      </c>
      <c r="U168" s="1">
        <f>SUM(K166:K167)</f>
        <v>16</v>
      </c>
      <c r="V168" s="1" t="s">
        <v>10</v>
      </c>
    </row>
    <row r="169" spans="1:22" ht="12.75" customHeight="1">
      <c r="L169" s="2"/>
      <c r="M169" s="2"/>
      <c r="N169" s="2"/>
      <c r="O169" s="2"/>
      <c r="S169" s="1" t="s">
        <v>54</v>
      </c>
      <c r="T169" s="27">
        <f>T168/B158</f>
        <v>0.55172413793103448</v>
      </c>
      <c r="U169" s="27">
        <f>T168/U168</f>
        <v>1</v>
      </c>
      <c r="V169" s="1" t="s">
        <v>55</v>
      </c>
    </row>
    <row r="170" spans="1:22" ht="12.75" customHeight="1">
      <c r="L170" s="2"/>
      <c r="M170" s="2"/>
      <c r="N170" s="2"/>
      <c r="O170" s="2"/>
      <c r="S170" s="1"/>
      <c r="T170" s="1"/>
      <c r="U170" s="1"/>
      <c r="V170" s="1"/>
    </row>
    <row r="171" spans="1:22" ht="12.75" customHeight="1">
      <c r="A171" s="3" t="s">
        <v>58</v>
      </c>
      <c r="D171" s="34"/>
      <c r="L171" s="2"/>
      <c r="M171" s="2"/>
      <c r="O171" s="2"/>
    </row>
    <row r="172" spans="1:22" ht="25.5" customHeight="1">
      <c r="B172" s="151" t="s">
        <v>1</v>
      </c>
      <c r="C172" s="152"/>
      <c r="D172" s="152"/>
      <c r="E172" s="152"/>
      <c r="F172" s="152"/>
      <c r="G172" s="152"/>
      <c r="H172" s="152"/>
      <c r="I172" s="152"/>
      <c r="J172" s="152"/>
      <c r="L172" s="4" t="s">
        <v>2</v>
      </c>
      <c r="M172" s="4" t="s">
        <v>3</v>
      </c>
      <c r="N172" s="5" t="s">
        <v>4</v>
      </c>
      <c r="O172" s="4" t="s">
        <v>5</v>
      </c>
      <c r="P172" s="6" t="s">
        <v>6</v>
      </c>
      <c r="Q172" s="6" t="s">
        <v>7</v>
      </c>
      <c r="R172" s="7" t="s">
        <v>8</v>
      </c>
      <c r="S172" s="1"/>
      <c r="T172" s="1"/>
      <c r="U172" s="1"/>
      <c r="V172" s="1"/>
    </row>
    <row r="173" spans="1:22" ht="12.75" customHeight="1">
      <c r="A173" s="9" t="s">
        <v>9</v>
      </c>
      <c r="B173" s="10">
        <v>1</v>
      </c>
      <c r="C173" s="10">
        <v>2</v>
      </c>
      <c r="D173" s="10">
        <v>3</v>
      </c>
      <c r="E173" s="10">
        <v>4</v>
      </c>
      <c r="F173" s="10">
        <v>5</v>
      </c>
      <c r="G173" s="10">
        <v>6</v>
      </c>
      <c r="H173" s="10">
        <v>7</v>
      </c>
      <c r="I173" s="10">
        <v>8</v>
      </c>
      <c r="J173" s="10">
        <v>9</v>
      </c>
      <c r="K173" s="11" t="s">
        <v>10</v>
      </c>
      <c r="L173" s="12"/>
      <c r="M173" s="12"/>
      <c r="N173" s="13"/>
      <c r="O173" s="14"/>
      <c r="P173" s="15"/>
      <c r="Q173" s="15"/>
      <c r="R173" s="2"/>
      <c r="S173" s="1"/>
      <c r="T173" s="1"/>
      <c r="U173" s="1"/>
      <c r="V173" s="1"/>
    </row>
    <row r="174" spans="1:22" ht="12.75" customHeight="1">
      <c r="A174" s="24" t="s">
        <v>28</v>
      </c>
      <c r="B174" s="19">
        <v>15</v>
      </c>
      <c r="C174" s="19"/>
      <c r="D174" s="19"/>
      <c r="E174" s="19"/>
      <c r="F174" s="19"/>
      <c r="G174" s="19"/>
      <c r="H174" s="19"/>
      <c r="I174" s="19"/>
      <c r="J174" s="19"/>
      <c r="K174" s="25"/>
      <c r="L174" s="12"/>
      <c r="M174" s="12"/>
      <c r="N174" s="13"/>
      <c r="O174" s="14"/>
      <c r="P174" s="21">
        <f>B174</f>
        <v>15</v>
      </c>
      <c r="Q174" s="15"/>
      <c r="R174" s="2"/>
      <c r="S174" s="1"/>
      <c r="T174" s="1"/>
      <c r="U174" s="1"/>
      <c r="V174" s="1"/>
    </row>
    <row r="175" spans="1:22" ht="12.75" customHeight="1">
      <c r="A175" s="24" t="s">
        <v>29</v>
      </c>
      <c r="C175" s="1">
        <v>12</v>
      </c>
      <c r="K175" s="25"/>
      <c r="L175" s="2"/>
      <c r="M175" s="2"/>
      <c r="O175" s="2">
        <f>C175/B174</f>
        <v>0.8</v>
      </c>
      <c r="P175" s="21">
        <v>12</v>
      </c>
      <c r="Q175" s="27">
        <f t="shared" ref="Q175:Q182" si="20">P175/P174</f>
        <v>0.8</v>
      </c>
      <c r="R175" s="2">
        <f t="shared" ref="R175:R182" si="21">100%-Q175</f>
        <v>0.19999999999999996</v>
      </c>
      <c r="S175" s="1"/>
      <c r="T175" s="1"/>
      <c r="U175" s="1"/>
      <c r="V175" s="1"/>
    </row>
    <row r="176" spans="1:22" ht="12.75" customHeight="1">
      <c r="A176" s="24" t="s">
        <v>35</v>
      </c>
      <c r="D176" s="1">
        <v>10</v>
      </c>
      <c r="K176" s="25"/>
      <c r="L176" s="2"/>
      <c r="M176" s="2"/>
      <c r="O176" s="2">
        <f>D176/C175</f>
        <v>0.83333333333333337</v>
      </c>
      <c r="P176" s="21">
        <v>11</v>
      </c>
      <c r="Q176" s="27">
        <f t="shared" si="20"/>
        <v>0.91666666666666663</v>
      </c>
      <c r="R176" s="2">
        <f t="shared" si="21"/>
        <v>8.333333333333337E-2</v>
      </c>
      <c r="S176" s="1"/>
      <c r="T176" s="1"/>
      <c r="U176" s="1"/>
      <c r="V176" s="1"/>
    </row>
    <row r="177" spans="1:22" ht="12.75" customHeight="1">
      <c r="A177" s="24" t="s">
        <v>36</v>
      </c>
      <c r="E177" s="1">
        <v>6</v>
      </c>
      <c r="K177" s="25"/>
      <c r="L177" s="2"/>
      <c r="M177" s="2"/>
      <c r="O177" s="2">
        <f>E177/D176</f>
        <v>0.6</v>
      </c>
      <c r="P177" s="21">
        <v>8</v>
      </c>
      <c r="Q177" s="27">
        <f t="shared" si="20"/>
        <v>0.72727272727272729</v>
      </c>
      <c r="R177" s="2">
        <f t="shared" si="21"/>
        <v>0.27272727272727271</v>
      </c>
      <c r="S177" s="1"/>
      <c r="T177" s="1"/>
      <c r="U177" s="1"/>
      <c r="V177" s="1"/>
    </row>
    <row r="178" spans="1:22" ht="12.75" customHeight="1">
      <c r="A178" s="24" t="s">
        <v>42</v>
      </c>
      <c r="F178" s="1">
        <v>5</v>
      </c>
      <c r="K178" s="25"/>
      <c r="L178" s="2"/>
      <c r="M178" s="2"/>
      <c r="O178" s="2">
        <f>F178/E177</f>
        <v>0.83333333333333337</v>
      </c>
      <c r="P178" s="21">
        <v>8</v>
      </c>
      <c r="Q178" s="27">
        <f t="shared" si="20"/>
        <v>1</v>
      </c>
      <c r="R178" s="2">
        <f t="shared" si="21"/>
        <v>0</v>
      </c>
      <c r="S178" s="1"/>
      <c r="T178" s="1"/>
      <c r="U178" s="1"/>
      <c r="V178" s="1"/>
    </row>
    <row r="179" spans="1:22" ht="12.75" customHeight="1">
      <c r="A179" s="24" t="s">
        <v>49</v>
      </c>
      <c r="G179" s="1">
        <v>4</v>
      </c>
      <c r="K179" s="25"/>
      <c r="L179" s="2"/>
      <c r="M179" s="2"/>
      <c r="O179" s="2">
        <f>G179/F178</f>
        <v>0.8</v>
      </c>
      <c r="P179" s="21">
        <v>7</v>
      </c>
      <c r="Q179" s="27">
        <f t="shared" si="20"/>
        <v>0.875</v>
      </c>
      <c r="R179" s="2">
        <f t="shared" si="21"/>
        <v>0.125</v>
      </c>
      <c r="S179" s="1"/>
      <c r="T179" s="1"/>
      <c r="U179" s="1"/>
      <c r="V179" s="1"/>
    </row>
    <row r="180" spans="1:22" ht="12.75" customHeight="1">
      <c r="A180" s="24" t="s">
        <v>50</v>
      </c>
      <c r="H180" s="1">
        <v>4</v>
      </c>
      <c r="K180" s="25"/>
      <c r="L180" s="2"/>
      <c r="M180" s="2"/>
      <c r="O180" s="2">
        <f>H180/G179</f>
        <v>1</v>
      </c>
      <c r="P180" s="21">
        <v>7</v>
      </c>
      <c r="Q180" s="27">
        <f t="shared" si="20"/>
        <v>1</v>
      </c>
      <c r="R180" s="2">
        <f t="shared" si="21"/>
        <v>0</v>
      </c>
      <c r="S180" s="1"/>
      <c r="T180" s="32">
        <f>P180/P178</f>
        <v>0.875</v>
      </c>
      <c r="U180" s="1"/>
      <c r="V180" s="1"/>
    </row>
    <row r="181" spans="1:22" ht="12.75" customHeight="1">
      <c r="A181" s="24" t="s">
        <v>51</v>
      </c>
      <c r="I181" s="1">
        <v>4</v>
      </c>
      <c r="K181" s="25"/>
      <c r="L181" s="2"/>
      <c r="M181" s="2"/>
      <c r="O181" s="2">
        <f>I181/H180</f>
        <v>1</v>
      </c>
      <c r="P181" s="21">
        <v>6</v>
      </c>
      <c r="Q181" s="27">
        <f t="shared" si="20"/>
        <v>0.8571428571428571</v>
      </c>
      <c r="R181" s="2">
        <f t="shared" si="21"/>
        <v>0.1428571428571429</v>
      </c>
      <c r="S181" s="1"/>
      <c r="T181" s="32"/>
      <c r="U181" s="1"/>
      <c r="V181" s="1"/>
    </row>
    <row r="182" spans="1:22" ht="12.75" customHeight="1">
      <c r="A182" s="24" t="s">
        <v>57</v>
      </c>
      <c r="J182" s="1">
        <v>4</v>
      </c>
      <c r="K182" s="25">
        <v>4</v>
      </c>
      <c r="L182" s="2"/>
      <c r="M182" s="2"/>
      <c r="O182" s="2">
        <f>J182/I181</f>
        <v>1</v>
      </c>
      <c r="P182" s="21">
        <v>6</v>
      </c>
      <c r="Q182" s="27">
        <f t="shared" si="20"/>
        <v>1</v>
      </c>
      <c r="R182" s="2">
        <f t="shared" si="21"/>
        <v>0</v>
      </c>
      <c r="S182" s="1"/>
      <c r="T182" s="32"/>
      <c r="U182" s="1"/>
      <c r="V182" s="1"/>
    </row>
    <row r="183" spans="1:22" ht="12.75" customHeight="1">
      <c r="A183" s="24" t="s">
        <v>59</v>
      </c>
      <c r="J183" s="1">
        <v>1</v>
      </c>
      <c r="K183" s="25"/>
      <c r="L183" s="2"/>
      <c r="M183" s="2"/>
      <c r="O183" s="2"/>
      <c r="P183" s="21">
        <v>2</v>
      </c>
      <c r="Q183" s="27"/>
      <c r="R183" s="2"/>
      <c r="S183" s="1"/>
      <c r="T183" s="32"/>
      <c r="U183" s="1"/>
      <c r="V183" s="1"/>
    </row>
    <row r="184" spans="1:22" ht="12.75" customHeight="1">
      <c r="A184" s="24" t="s">
        <v>60</v>
      </c>
      <c r="J184" s="1">
        <v>1</v>
      </c>
      <c r="K184" s="25"/>
      <c r="L184" s="2"/>
      <c r="M184" s="2"/>
      <c r="O184" s="2"/>
      <c r="P184" s="21">
        <v>2</v>
      </c>
      <c r="Q184" s="27"/>
      <c r="R184" s="2"/>
      <c r="S184" s="1"/>
      <c r="T184" s="32"/>
      <c r="U184" s="1"/>
      <c r="V184" s="1"/>
    </row>
    <row r="185" spans="1:22" ht="12.75" customHeight="1">
      <c r="A185" s="24" t="s">
        <v>61</v>
      </c>
      <c r="J185" s="1">
        <v>2</v>
      </c>
      <c r="K185" s="25">
        <v>1</v>
      </c>
      <c r="L185" s="2"/>
      <c r="M185" s="2"/>
      <c r="O185" s="2"/>
      <c r="P185" s="21">
        <v>2</v>
      </c>
      <c r="Q185" s="27"/>
      <c r="R185" s="2"/>
      <c r="S185" s="1"/>
      <c r="T185" s="32"/>
      <c r="U185" s="1"/>
      <c r="V185" s="1"/>
    </row>
    <row r="186" spans="1:22" ht="12.75" customHeight="1">
      <c r="A186" s="24" t="s">
        <v>62</v>
      </c>
      <c r="J186" s="1">
        <v>1</v>
      </c>
      <c r="K186" s="25">
        <v>1</v>
      </c>
      <c r="L186" s="2"/>
      <c r="M186" s="2"/>
      <c r="O186" s="2"/>
      <c r="P186" s="21">
        <v>1</v>
      </c>
      <c r="Q186" s="27"/>
      <c r="R186" s="2"/>
      <c r="S186" s="1"/>
      <c r="T186" s="32"/>
      <c r="U186" s="1"/>
      <c r="V186" s="1"/>
    </row>
    <row r="187" spans="1:22" ht="12.75" customHeight="1">
      <c r="K187" s="1">
        <f>SUM(K182:K186)</f>
        <v>6</v>
      </c>
      <c r="L187" s="2">
        <f>K182/B174</f>
        <v>0.26666666666666666</v>
      </c>
      <c r="M187" s="2">
        <f>K187/B174</f>
        <v>0.4</v>
      </c>
      <c r="N187" s="2">
        <f>M187-L187</f>
        <v>0.13333333333333336</v>
      </c>
      <c r="O187" s="2"/>
      <c r="S187" s="1" t="s">
        <v>53</v>
      </c>
      <c r="T187" s="1">
        <v>6</v>
      </c>
      <c r="U187" s="1">
        <f>K187</f>
        <v>6</v>
      </c>
      <c r="V187" s="1" t="s">
        <v>10</v>
      </c>
    </row>
    <row r="188" spans="1:22" ht="12.75" customHeight="1">
      <c r="L188" s="2"/>
      <c r="M188" s="2"/>
      <c r="N188" s="2"/>
      <c r="O188" s="2"/>
      <c r="S188" s="1" t="s">
        <v>54</v>
      </c>
      <c r="T188" s="27">
        <f>T187/B174</f>
        <v>0.4</v>
      </c>
      <c r="U188" s="27">
        <f>T187/U187</f>
        <v>1</v>
      </c>
      <c r="V188" s="1" t="s">
        <v>55</v>
      </c>
    </row>
    <row r="189" spans="1:22" ht="12.75" customHeight="1">
      <c r="L189" s="2"/>
      <c r="M189" s="2"/>
      <c r="N189" s="2"/>
      <c r="O189" s="2"/>
      <c r="S189" s="1"/>
      <c r="T189" s="1"/>
      <c r="U189" s="1"/>
      <c r="V189" s="1"/>
    </row>
    <row r="190" spans="1:22" ht="12.75" customHeight="1">
      <c r="A190" s="3" t="s">
        <v>63</v>
      </c>
      <c r="D190" s="34"/>
      <c r="L190" s="2"/>
      <c r="M190" s="2"/>
      <c r="O190" s="2"/>
    </row>
    <row r="191" spans="1:22" ht="25.5" customHeight="1">
      <c r="B191" s="151" t="s">
        <v>1</v>
      </c>
      <c r="C191" s="152"/>
      <c r="D191" s="152"/>
      <c r="E191" s="152"/>
      <c r="F191" s="152"/>
      <c r="G191" s="152"/>
      <c r="H191" s="152"/>
      <c r="I191" s="152"/>
      <c r="J191" s="152"/>
      <c r="L191" s="4" t="s">
        <v>2</v>
      </c>
      <c r="M191" s="4" t="s">
        <v>3</v>
      </c>
      <c r="N191" s="5" t="s">
        <v>4</v>
      </c>
      <c r="O191" s="4" t="s">
        <v>5</v>
      </c>
      <c r="P191" s="6" t="s">
        <v>6</v>
      </c>
      <c r="Q191" s="6" t="s">
        <v>7</v>
      </c>
      <c r="R191" s="7" t="s">
        <v>8</v>
      </c>
    </row>
    <row r="192" spans="1:22" ht="12.75" customHeight="1">
      <c r="A192" s="9" t="s">
        <v>9</v>
      </c>
      <c r="B192" s="10">
        <v>1</v>
      </c>
      <c r="C192" s="10">
        <v>2</v>
      </c>
      <c r="D192" s="10">
        <v>3</v>
      </c>
      <c r="E192" s="10">
        <v>4</v>
      </c>
      <c r="F192" s="10">
        <v>5</v>
      </c>
      <c r="G192" s="10">
        <v>6</v>
      </c>
      <c r="H192" s="10">
        <v>7</v>
      </c>
      <c r="I192" s="10">
        <v>8</v>
      </c>
      <c r="J192" s="10">
        <v>9</v>
      </c>
      <c r="K192" s="11" t="s">
        <v>10</v>
      </c>
      <c r="L192" s="12"/>
      <c r="M192" s="12"/>
      <c r="N192" s="13"/>
      <c r="O192" s="14"/>
      <c r="P192" s="15"/>
      <c r="Q192" s="15"/>
      <c r="R192" s="2"/>
    </row>
    <row r="193" spans="1:22" ht="12.75" customHeight="1">
      <c r="A193" s="24" t="s">
        <v>29</v>
      </c>
      <c r="B193" s="19">
        <v>41</v>
      </c>
      <c r="C193" s="19"/>
      <c r="D193" s="19"/>
      <c r="E193" s="19"/>
      <c r="F193" s="19"/>
      <c r="G193" s="19"/>
      <c r="H193" s="19"/>
      <c r="I193" s="19"/>
      <c r="J193" s="19"/>
      <c r="K193" s="25"/>
      <c r="L193" s="12"/>
      <c r="M193" s="12"/>
      <c r="N193" s="13"/>
      <c r="O193" s="14"/>
      <c r="P193" s="21">
        <f>B193</f>
        <v>41</v>
      </c>
      <c r="Q193" s="15"/>
      <c r="R193" s="2"/>
    </row>
    <row r="194" spans="1:22" ht="12.75" customHeight="1">
      <c r="A194" s="24" t="s">
        <v>35</v>
      </c>
      <c r="C194" s="1">
        <v>34</v>
      </c>
      <c r="K194" s="25"/>
      <c r="L194" s="2"/>
      <c r="M194" s="2"/>
      <c r="O194" s="2">
        <f>C194/B193</f>
        <v>0.82926829268292679</v>
      </c>
      <c r="P194" s="21">
        <v>34</v>
      </c>
      <c r="Q194" s="27">
        <f t="shared" ref="Q194:Q201" si="22">P194/P193</f>
        <v>0.82926829268292679</v>
      </c>
      <c r="R194" s="2">
        <f t="shared" ref="R194:R201" si="23">100%-Q194</f>
        <v>0.17073170731707321</v>
      </c>
    </row>
    <row r="195" spans="1:22" ht="12.75" customHeight="1">
      <c r="A195" s="24" t="s">
        <v>36</v>
      </c>
      <c r="D195" s="1">
        <v>29</v>
      </c>
      <c r="K195" s="25"/>
      <c r="L195" s="2"/>
      <c r="M195" s="2"/>
      <c r="O195" s="2">
        <f>D195/C194</f>
        <v>0.8529411764705882</v>
      </c>
      <c r="P195" s="21">
        <v>31</v>
      </c>
      <c r="Q195" s="27">
        <f t="shared" si="22"/>
        <v>0.91176470588235292</v>
      </c>
      <c r="R195" s="2">
        <f t="shared" si="23"/>
        <v>8.8235294117647078E-2</v>
      </c>
    </row>
    <row r="196" spans="1:22" ht="12.75" customHeight="1">
      <c r="A196" s="1">
        <v>1001</v>
      </c>
      <c r="E196" s="1">
        <v>25</v>
      </c>
      <c r="K196" s="25"/>
      <c r="L196" s="2"/>
      <c r="M196" s="2"/>
      <c r="O196" s="2">
        <f>E196/D195</f>
        <v>0.86206896551724133</v>
      </c>
      <c r="P196" s="21">
        <v>31</v>
      </c>
      <c r="Q196" s="27">
        <f t="shared" si="22"/>
        <v>1</v>
      </c>
      <c r="R196" s="2">
        <f t="shared" si="23"/>
        <v>0</v>
      </c>
    </row>
    <row r="197" spans="1:22" ht="12.75" customHeight="1">
      <c r="A197" s="1">
        <v>1002</v>
      </c>
      <c r="F197" s="1">
        <v>22</v>
      </c>
      <c r="K197" s="25"/>
      <c r="L197" s="2"/>
      <c r="M197" s="2"/>
      <c r="O197" s="2">
        <f>F197/E196</f>
        <v>0.88</v>
      </c>
      <c r="P197" s="21">
        <v>24</v>
      </c>
      <c r="Q197" s="27">
        <f t="shared" si="22"/>
        <v>0.77419354838709675</v>
      </c>
      <c r="R197" s="2">
        <f t="shared" si="23"/>
        <v>0.22580645161290325</v>
      </c>
    </row>
    <row r="198" spans="1:22" ht="12.75" customHeight="1">
      <c r="A198" s="24" t="s">
        <v>50</v>
      </c>
      <c r="G198" s="1">
        <v>21</v>
      </c>
      <c r="K198" s="25"/>
      <c r="L198" s="2"/>
      <c r="M198" s="2"/>
      <c r="O198" s="2">
        <f>G198/F197</f>
        <v>0.95454545454545459</v>
      </c>
      <c r="P198" s="21">
        <v>23</v>
      </c>
      <c r="Q198" s="27">
        <f t="shared" si="22"/>
        <v>0.95833333333333337</v>
      </c>
      <c r="R198" s="2">
        <f t="shared" si="23"/>
        <v>4.166666666666663E-2</v>
      </c>
    </row>
    <row r="199" spans="1:22" ht="12.75" customHeight="1">
      <c r="A199" s="24" t="s">
        <v>51</v>
      </c>
      <c r="H199" s="1">
        <v>21</v>
      </c>
      <c r="K199" s="25"/>
      <c r="L199" s="2"/>
      <c r="M199" s="2"/>
      <c r="O199" s="2">
        <f>H199/G198</f>
        <v>1</v>
      </c>
      <c r="P199" s="21">
        <v>22</v>
      </c>
      <c r="Q199" s="27">
        <f t="shared" si="22"/>
        <v>0.95652173913043481</v>
      </c>
      <c r="R199" s="2">
        <f t="shared" si="23"/>
        <v>4.3478260869565188E-2</v>
      </c>
    </row>
    <row r="200" spans="1:22" ht="12.75" customHeight="1">
      <c r="A200" s="24" t="s">
        <v>57</v>
      </c>
      <c r="I200" s="1">
        <v>19</v>
      </c>
      <c r="K200" s="25"/>
      <c r="L200" s="2"/>
      <c r="M200" s="2"/>
      <c r="O200" s="2">
        <f>I200/H199</f>
        <v>0.90476190476190477</v>
      </c>
      <c r="P200" s="21">
        <v>24</v>
      </c>
      <c r="Q200" s="27">
        <f t="shared" si="22"/>
        <v>1.0909090909090908</v>
      </c>
      <c r="R200" s="2">
        <f t="shared" si="23"/>
        <v>-9.0909090909090828E-2</v>
      </c>
    </row>
    <row r="201" spans="1:22" ht="12.75" customHeight="1">
      <c r="A201" s="24" t="s">
        <v>59</v>
      </c>
      <c r="J201" s="1">
        <v>19</v>
      </c>
      <c r="K201" s="25">
        <v>15</v>
      </c>
      <c r="L201" s="2"/>
      <c r="M201" s="2"/>
      <c r="O201" s="2">
        <f>J201/I200</f>
        <v>1</v>
      </c>
      <c r="P201" s="21">
        <v>21</v>
      </c>
      <c r="Q201" s="27">
        <f t="shared" si="22"/>
        <v>0.875</v>
      </c>
      <c r="R201" s="2">
        <f t="shared" si="23"/>
        <v>0.125</v>
      </c>
    </row>
    <row r="202" spans="1:22" ht="12.75" customHeight="1">
      <c r="A202" s="24" t="s">
        <v>60</v>
      </c>
      <c r="J202" s="1">
        <v>2</v>
      </c>
      <c r="K202" s="25">
        <v>5</v>
      </c>
      <c r="L202" s="2"/>
      <c r="M202" s="2"/>
      <c r="O202" s="2"/>
      <c r="P202" s="21">
        <v>6</v>
      </c>
      <c r="Q202" s="27"/>
      <c r="R202" s="2"/>
    </row>
    <row r="203" spans="1:22" ht="12.75" customHeight="1">
      <c r="A203" s="24" t="s">
        <v>61</v>
      </c>
      <c r="J203" s="1">
        <v>1</v>
      </c>
      <c r="K203" s="25">
        <v>1</v>
      </c>
      <c r="L203" s="2"/>
      <c r="M203" s="2"/>
      <c r="O203" s="2"/>
      <c r="P203" s="21">
        <v>1</v>
      </c>
      <c r="Q203" s="27"/>
      <c r="R203" s="2"/>
    </row>
    <row r="204" spans="1:22" ht="12.75" customHeight="1">
      <c r="A204" s="24" t="s">
        <v>62</v>
      </c>
      <c r="J204" s="1">
        <v>1</v>
      </c>
      <c r="K204" s="25"/>
      <c r="L204" s="2"/>
      <c r="M204" s="2"/>
      <c r="O204" s="2"/>
      <c r="P204" s="21">
        <v>1</v>
      </c>
      <c r="Q204" s="27"/>
      <c r="R204" s="2"/>
    </row>
    <row r="205" spans="1:22" ht="12.75" customHeight="1">
      <c r="A205" s="24"/>
      <c r="K205" s="1">
        <f>SUM(K201:K203)</f>
        <v>21</v>
      </c>
      <c r="L205" s="2">
        <f>K201/B193</f>
        <v>0.36585365853658536</v>
      </c>
      <c r="M205" s="2">
        <f>K205/B193</f>
        <v>0.51219512195121952</v>
      </c>
      <c r="N205" s="2">
        <f>M205-L205</f>
        <v>0.14634146341463417</v>
      </c>
      <c r="O205" s="2"/>
      <c r="P205" s="21"/>
      <c r="Q205" s="27"/>
      <c r="R205" s="2"/>
      <c r="S205" s="1" t="s">
        <v>53</v>
      </c>
      <c r="T205" s="1">
        <v>19</v>
      </c>
      <c r="U205" s="1">
        <f>SUM(K201:K203)</f>
        <v>21</v>
      </c>
      <c r="V205" s="1" t="s">
        <v>10</v>
      </c>
    </row>
    <row r="206" spans="1:22" ht="12.75" customHeight="1">
      <c r="L206" s="2"/>
      <c r="M206" s="2"/>
      <c r="O206" s="2"/>
      <c r="S206" s="1" t="s">
        <v>54</v>
      </c>
      <c r="T206" s="27">
        <f>T205/B193</f>
        <v>0.46341463414634149</v>
      </c>
      <c r="U206" s="27">
        <f>T205/U205</f>
        <v>0.90476190476190477</v>
      </c>
      <c r="V206" s="1" t="s">
        <v>55</v>
      </c>
    </row>
    <row r="207" spans="1:22" ht="12.75" customHeight="1">
      <c r="L207" s="2"/>
      <c r="M207" s="2"/>
      <c r="O207" s="2"/>
      <c r="S207" s="1"/>
      <c r="T207" s="27"/>
      <c r="U207" s="27"/>
      <c r="V207" s="1"/>
    </row>
    <row r="208" spans="1:22" ht="12.75" customHeight="1">
      <c r="A208" s="3" t="s">
        <v>64</v>
      </c>
      <c r="D208" s="34"/>
      <c r="L208" s="2"/>
      <c r="M208" s="2"/>
      <c r="O208" s="2"/>
    </row>
    <row r="209" spans="1:22" ht="25.5" customHeight="1">
      <c r="B209" s="151" t="s">
        <v>1</v>
      </c>
      <c r="C209" s="152"/>
      <c r="D209" s="152"/>
      <c r="E209" s="152"/>
      <c r="F209" s="152"/>
      <c r="G209" s="152"/>
      <c r="H209" s="152"/>
      <c r="I209" s="152"/>
      <c r="J209" s="152"/>
      <c r="L209" s="4" t="s">
        <v>2</v>
      </c>
      <c r="M209" s="4" t="s">
        <v>3</v>
      </c>
      <c r="N209" s="5" t="s">
        <v>4</v>
      </c>
      <c r="O209" s="4" t="s">
        <v>5</v>
      </c>
      <c r="P209" s="6" t="s">
        <v>6</v>
      </c>
      <c r="Q209" s="6" t="s">
        <v>7</v>
      </c>
      <c r="R209" s="7" t="s">
        <v>8</v>
      </c>
    </row>
    <row r="210" spans="1:22" ht="12.75" customHeight="1">
      <c r="A210" s="9" t="s">
        <v>9</v>
      </c>
      <c r="B210" s="10">
        <v>1</v>
      </c>
      <c r="C210" s="10">
        <v>2</v>
      </c>
      <c r="D210" s="10">
        <v>3</v>
      </c>
      <c r="E210" s="10">
        <v>4</v>
      </c>
      <c r="F210" s="10">
        <v>5</v>
      </c>
      <c r="G210" s="10">
        <v>6</v>
      </c>
      <c r="H210" s="10">
        <v>7</v>
      </c>
      <c r="I210" s="10">
        <v>8</v>
      </c>
      <c r="J210" s="10">
        <v>9</v>
      </c>
      <c r="K210" s="11" t="s">
        <v>10</v>
      </c>
      <c r="L210" s="12"/>
      <c r="M210" s="12"/>
      <c r="N210" s="13"/>
      <c r="O210" s="14"/>
      <c r="P210" s="15"/>
      <c r="Q210" s="15"/>
      <c r="R210" s="2"/>
    </row>
    <row r="211" spans="1:22" ht="12.75" customHeight="1">
      <c r="A211" s="24" t="s">
        <v>35</v>
      </c>
      <c r="B211" s="19">
        <v>14</v>
      </c>
      <c r="C211" s="19"/>
      <c r="D211" s="19"/>
      <c r="E211" s="19"/>
      <c r="F211" s="19"/>
      <c r="G211" s="19"/>
      <c r="H211" s="19"/>
      <c r="I211" s="19"/>
      <c r="J211" s="19"/>
      <c r="K211" s="25"/>
      <c r="L211" s="12"/>
      <c r="M211" s="12"/>
      <c r="N211" s="13"/>
      <c r="O211" s="14"/>
      <c r="P211" s="21">
        <f>B211</f>
        <v>14</v>
      </c>
      <c r="Q211" s="15"/>
      <c r="R211" s="2"/>
    </row>
    <row r="212" spans="1:22" ht="12.75" customHeight="1">
      <c r="A212" s="24" t="s">
        <v>36</v>
      </c>
      <c r="C212" s="1">
        <v>10</v>
      </c>
      <c r="K212" s="25"/>
      <c r="L212" s="2"/>
      <c r="M212" s="2"/>
      <c r="O212" s="2">
        <f>C212/B211</f>
        <v>0.7142857142857143</v>
      </c>
      <c r="P212" s="21">
        <v>11</v>
      </c>
      <c r="Q212" s="27">
        <f t="shared" ref="Q212:Q219" si="24">P212/P211</f>
        <v>0.7857142857142857</v>
      </c>
      <c r="R212" s="2">
        <f t="shared" ref="R212:R219" si="25">100%-Q212</f>
        <v>0.2142857142857143</v>
      </c>
    </row>
    <row r="213" spans="1:22" ht="12.75" customHeight="1">
      <c r="A213" s="1">
        <v>1001</v>
      </c>
      <c r="D213" s="1">
        <v>8</v>
      </c>
      <c r="K213" s="25"/>
      <c r="L213" s="2"/>
      <c r="M213" s="2"/>
      <c r="O213" s="2">
        <f>D213/C212</f>
        <v>0.8</v>
      </c>
      <c r="P213" s="21">
        <v>8</v>
      </c>
      <c r="Q213" s="27">
        <f t="shared" si="24"/>
        <v>0.72727272727272729</v>
      </c>
      <c r="R213" s="2">
        <f t="shared" si="25"/>
        <v>0.27272727272727271</v>
      </c>
    </row>
    <row r="214" spans="1:22" ht="12.75" customHeight="1">
      <c r="A214" s="1">
        <v>1002</v>
      </c>
      <c r="E214" s="1">
        <v>5</v>
      </c>
      <c r="K214" s="25"/>
      <c r="L214" s="2"/>
      <c r="M214" s="2"/>
      <c r="O214" s="2">
        <f>E214/D213</f>
        <v>0.625</v>
      </c>
      <c r="P214" s="21">
        <v>6</v>
      </c>
      <c r="Q214" s="27">
        <f t="shared" si="24"/>
        <v>0.75</v>
      </c>
      <c r="R214" s="2">
        <f t="shared" si="25"/>
        <v>0.25</v>
      </c>
    </row>
    <row r="215" spans="1:22" ht="12.75" customHeight="1">
      <c r="A215" s="24" t="s">
        <v>50</v>
      </c>
      <c r="F215" s="1">
        <v>3</v>
      </c>
      <c r="K215" s="25"/>
      <c r="L215" s="2"/>
      <c r="M215" s="2"/>
      <c r="O215" s="2">
        <f>F215/E214</f>
        <v>0.6</v>
      </c>
      <c r="P215" s="21">
        <v>5</v>
      </c>
      <c r="Q215" s="27">
        <f t="shared" si="24"/>
        <v>0.83333333333333337</v>
      </c>
      <c r="R215" s="2">
        <f t="shared" si="25"/>
        <v>0.16666666666666663</v>
      </c>
    </row>
    <row r="216" spans="1:22" ht="12.75" customHeight="1">
      <c r="A216" s="24" t="s">
        <v>51</v>
      </c>
      <c r="G216" s="1">
        <v>3</v>
      </c>
      <c r="K216" s="25"/>
      <c r="L216" s="2"/>
      <c r="M216" s="2"/>
      <c r="O216" s="2">
        <f>G216/F215</f>
        <v>1</v>
      </c>
      <c r="P216" s="21">
        <v>4</v>
      </c>
      <c r="Q216" s="27">
        <f t="shared" si="24"/>
        <v>0.8</v>
      </c>
      <c r="R216" s="2">
        <f t="shared" si="25"/>
        <v>0.19999999999999996</v>
      </c>
    </row>
    <row r="217" spans="1:22" ht="12.75" customHeight="1">
      <c r="A217" s="24" t="s">
        <v>57</v>
      </c>
      <c r="H217" s="1">
        <v>3</v>
      </c>
      <c r="K217" s="25"/>
      <c r="L217" s="2"/>
      <c r="M217" s="2"/>
      <c r="O217" s="2">
        <f>H217/G216</f>
        <v>1</v>
      </c>
      <c r="P217" s="21">
        <v>3</v>
      </c>
      <c r="Q217" s="27">
        <f t="shared" si="24"/>
        <v>0.75</v>
      </c>
      <c r="R217" s="2">
        <f t="shared" si="25"/>
        <v>0.25</v>
      </c>
    </row>
    <row r="218" spans="1:22" ht="12.75" customHeight="1">
      <c r="A218" s="24" t="s">
        <v>59</v>
      </c>
      <c r="I218" s="1">
        <v>3</v>
      </c>
      <c r="K218" s="25"/>
      <c r="L218" s="2"/>
      <c r="M218" s="2"/>
      <c r="O218" s="2">
        <f>I218/H217</f>
        <v>1</v>
      </c>
      <c r="P218" s="21">
        <v>4</v>
      </c>
      <c r="Q218" s="27">
        <f t="shared" si="24"/>
        <v>1.3333333333333333</v>
      </c>
      <c r="R218" s="2">
        <f t="shared" si="25"/>
        <v>-0.33333333333333326</v>
      </c>
    </row>
    <row r="219" spans="1:22" ht="12.75" customHeight="1">
      <c r="A219" s="24" t="s">
        <v>60</v>
      </c>
      <c r="J219" s="1">
        <v>3</v>
      </c>
      <c r="K219" s="25">
        <v>3</v>
      </c>
      <c r="L219" s="2"/>
      <c r="M219" s="2"/>
      <c r="O219" s="2">
        <f>J219/I218</f>
        <v>1</v>
      </c>
      <c r="P219" s="21">
        <v>4</v>
      </c>
      <c r="Q219" s="27">
        <f t="shared" si="24"/>
        <v>1</v>
      </c>
      <c r="R219" s="2">
        <f t="shared" si="25"/>
        <v>0</v>
      </c>
    </row>
    <row r="220" spans="1:22" ht="12.75" customHeight="1">
      <c r="A220" s="24" t="s">
        <v>61</v>
      </c>
      <c r="J220" s="1">
        <v>1</v>
      </c>
      <c r="K220" s="25"/>
      <c r="L220" s="2"/>
      <c r="M220" s="2"/>
      <c r="O220" s="2"/>
      <c r="P220" s="21">
        <v>1</v>
      </c>
      <c r="Q220" s="27"/>
      <c r="R220" s="2"/>
    </row>
    <row r="221" spans="1:22" ht="12.75" customHeight="1">
      <c r="A221" s="24" t="s">
        <v>62</v>
      </c>
      <c r="J221" s="1">
        <v>1</v>
      </c>
      <c r="K221" s="25">
        <v>1</v>
      </c>
      <c r="L221" s="2"/>
      <c r="M221" s="2"/>
      <c r="O221" s="2"/>
      <c r="P221" s="21">
        <v>1</v>
      </c>
      <c r="Q221" s="27"/>
      <c r="R221" s="2"/>
      <c r="S221" s="1" t="s">
        <v>53</v>
      </c>
      <c r="T221" s="1">
        <v>3</v>
      </c>
      <c r="U221" s="1">
        <f>SUM(K219:K221)</f>
        <v>4</v>
      </c>
      <c r="V221" s="1" t="s">
        <v>10</v>
      </c>
    </row>
    <row r="222" spans="1:22" ht="12.75" customHeight="1">
      <c r="K222" s="1">
        <f>SUM(K219:K221)</f>
        <v>4</v>
      </c>
      <c r="L222" s="2">
        <f>K219/B211</f>
        <v>0.21428571428571427</v>
      </c>
      <c r="M222" s="2">
        <f>K222/B211</f>
        <v>0.2857142857142857</v>
      </c>
      <c r="N222" s="2">
        <f>M222-L222</f>
        <v>7.1428571428571425E-2</v>
      </c>
      <c r="O222" s="2"/>
      <c r="S222" s="1" t="s">
        <v>54</v>
      </c>
      <c r="T222" s="27">
        <f>T221/B211</f>
        <v>0.21428571428571427</v>
      </c>
      <c r="U222" s="27">
        <f>T221/U221</f>
        <v>0.75</v>
      </c>
      <c r="V222" s="1" t="s">
        <v>55</v>
      </c>
    </row>
    <row r="223" spans="1:22" ht="12.75" customHeight="1">
      <c r="L223" s="2"/>
      <c r="M223" s="2"/>
      <c r="N223" s="2"/>
      <c r="O223" s="2"/>
      <c r="S223" s="1"/>
      <c r="T223" s="27"/>
      <c r="U223" s="27"/>
      <c r="V223" s="1"/>
    </row>
    <row r="224" spans="1:22" ht="12.75" customHeight="1">
      <c r="A224" s="3" t="s">
        <v>65</v>
      </c>
      <c r="D224" s="34"/>
      <c r="L224" s="2"/>
      <c r="M224" s="2"/>
      <c r="O224" s="2"/>
      <c r="S224" s="1"/>
      <c r="T224" s="1"/>
      <c r="U224" s="1"/>
      <c r="V224" s="1"/>
    </row>
    <row r="225" spans="1:22" ht="25.5" customHeight="1">
      <c r="B225" s="151" t="s">
        <v>1</v>
      </c>
      <c r="C225" s="152"/>
      <c r="D225" s="152"/>
      <c r="E225" s="152"/>
      <c r="F225" s="152"/>
      <c r="G225" s="152"/>
      <c r="H225" s="152"/>
      <c r="I225" s="152"/>
      <c r="J225" s="152"/>
      <c r="L225" s="4" t="s">
        <v>2</v>
      </c>
      <c r="M225" s="4" t="s">
        <v>3</v>
      </c>
      <c r="N225" s="5" t="s">
        <v>4</v>
      </c>
      <c r="O225" s="4" t="s">
        <v>5</v>
      </c>
      <c r="P225" s="6" t="s">
        <v>6</v>
      </c>
      <c r="Q225" s="6" t="s">
        <v>7</v>
      </c>
      <c r="R225" s="7" t="s">
        <v>8</v>
      </c>
      <c r="S225" s="1"/>
      <c r="T225" s="1"/>
      <c r="U225" s="1"/>
      <c r="V225" s="1"/>
    </row>
    <row r="226" spans="1:22" ht="12.75" customHeight="1">
      <c r="A226" s="9" t="s">
        <v>9</v>
      </c>
      <c r="B226" s="10">
        <v>1</v>
      </c>
      <c r="C226" s="10">
        <v>2</v>
      </c>
      <c r="D226" s="10">
        <v>3</v>
      </c>
      <c r="E226" s="10">
        <v>4</v>
      </c>
      <c r="F226" s="10">
        <v>5</v>
      </c>
      <c r="G226" s="10">
        <v>6</v>
      </c>
      <c r="H226" s="10">
        <v>7</v>
      </c>
      <c r="I226" s="10">
        <v>8</v>
      </c>
      <c r="J226" s="10">
        <v>9</v>
      </c>
      <c r="K226" s="11" t="s">
        <v>10</v>
      </c>
      <c r="L226" s="12"/>
      <c r="M226" s="12"/>
      <c r="N226" s="13"/>
      <c r="O226" s="14"/>
      <c r="P226" s="15"/>
      <c r="Q226" s="15"/>
      <c r="R226" s="2"/>
      <c r="S226" s="1"/>
      <c r="T226" s="1"/>
      <c r="U226" s="1"/>
      <c r="V226" s="1"/>
    </row>
    <row r="227" spans="1:22" ht="12.75" customHeight="1">
      <c r="A227" s="24" t="s">
        <v>36</v>
      </c>
      <c r="B227" s="19">
        <v>30</v>
      </c>
      <c r="C227" s="19"/>
      <c r="D227" s="19"/>
      <c r="E227" s="19"/>
      <c r="F227" s="19"/>
      <c r="G227" s="19"/>
      <c r="H227" s="19"/>
      <c r="I227" s="19"/>
      <c r="J227" s="19"/>
      <c r="K227" s="25"/>
      <c r="L227" s="12"/>
      <c r="M227" s="12"/>
      <c r="N227" s="13"/>
      <c r="O227" s="14"/>
      <c r="P227" s="21">
        <f>B227</f>
        <v>30</v>
      </c>
      <c r="Q227" s="15"/>
      <c r="R227" s="2"/>
      <c r="S227" s="1"/>
      <c r="T227" s="1"/>
      <c r="U227" s="1"/>
      <c r="V227" s="1"/>
    </row>
    <row r="228" spans="1:22" ht="12.75" customHeight="1">
      <c r="A228" s="1">
        <v>1001</v>
      </c>
      <c r="C228" s="1">
        <v>25</v>
      </c>
      <c r="K228" s="25"/>
      <c r="L228" s="2"/>
      <c r="M228" s="2"/>
      <c r="O228" s="2">
        <f>C228/B227</f>
        <v>0.83333333333333337</v>
      </c>
      <c r="P228" s="21">
        <v>25</v>
      </c>
      <c r="Q228" s="27">
        <f t="shared" ref="Q228:Q234" si="26">P228/P227</f>
        <v>0.83333333333333337</v>
      </c>
      <c r="R228" s="2">
        <f t="shared" ref="R228:R234" si="27">100%-Q228</f>
        <v>0.16666666666666663</v>
      </c>
      <c r="S228" s="1"/>
      <c r="T228" s="1"/>
      <c r="U228" s="1"/>
      <c r="V228" s="1"/>
    </row>
    <row r="229" spans="1:22" ht="12.75" customHeight="1">
      <c r="A229" s="1">
        <v>1002</v>
      </c>
      <c r="D229" s="1">
        <v>18</v>
      </c>
      <c r="K229" s="25"/>
      <c r="L229" s="2"/>
      <c r="M229" s="2"/>
      <c r="O229" s="2">
        <f>D229/C228</f>
        <v>0.72</v>
      </c>
      <c r="P229" s="21">
        <v>18</v>
      </c>
      <c r="Q229" s="27">
        <f t="shared" si="26"/>
        <v>0.72</v>
      </c>
      <c r="R229" s="2">
        <f t="shared" si="27"/>
        <v>0.28000000000000003</v>
      </c>
      <c r="S229" s="1"/>
      <c r="T229" s="1"/>
      <c r="U229" s="1"/>
      <c r="V229" s="1"/>
    </row>
    <row r="230" spans="1:22" ht="12.75" customHeight="1">
      <c r="A230" s="24" t="s">
        <v>50</v>
      </c>
      <c r="E230" s="1">
        <v>16</v>
      </c>
      <c r="K230" s="25"/>
      <c r="L230" s="2"/>
      <c r="M230" s="2"/>
      <c r="O230" s="2">
        <f>E230/D229</f>
        <v>0.88888888888888884</v>
      </c>
      <c r="P230" s="21">
        <v>19</v>
      </c>
      <c r="Q230" s="27">
        <f t="shared" si="26"/>
        <v>1.0555555555555556</v>
      </c>
      <c r="R230" s="2">
        <f t="shared" si="27"/>
        <v>-5.555555555555558E-2</v>
      </c>
      <c r="S230" s="1"/>
      <c r="T230" s="1"/>
      <c r="U230" s="1"/>
      <c r="V230" s="1"/>
    </row>
    <row r="231" spans="1:22" ht="12.75" customHeight="1">
      <c r="A231" s="24" t="s">
        <v>51</v>
      </c>
      <c r="F231" s="1">
        <v>13</v>
      </c>
      <c r="K231" s="25"/>
      <c r="L231" s="2"/>
      <c r="M231" s="2"/>
      <c r="O231" s="2">
        <f>F231/E230</f>
        <v>0.8125</v>
      </c>
      <c r="P231" s="21">
        <v>19</v>
      </c>
      <c r="Q231" s="27">
        <f t="shared" si="26"/>
        <v>1</v>
      </c>
      <c r="R231" s="2">
        <f t="shared" si="27"/>
        <v>0</v>
      </c>
      <c r="S231" s="1"/>
      <c r="T231" s="1"/>
      <c r="U231" s="1"/>
      <c r="V231" s="1"/>
    </row>
    <row r="232" spans="1:22" ht="12.75" customHeight="1">
      <c r="A232" s="24" t="s">
        <v>57</v>
      </c>
      <c r="G232" s="1">
        <v>9</v>
      </c>
      <c r="K232" s="25"/>
      <c r="L232" s="2"/>
      <c r="M232" s="2"/>
      <c r="O232" s="2">
        <f>G232/F231</f>
        <v>0.69230769230769229</v>
      </c>
      <c r="P232" s="21">
        <v>14</v>
      </c>
      <c r="Q232" s="27">
        <f t="shared" si="26"/>
        <v>0.73684210526315785</v>
      </c>
      <c r="R232" s="2">
        <f t="shared" si="27"/>
        <v>0.26315789473684215</v>
      </c>
      <c r="S232" s="1"/>
      <c r="T232" s="1"/>
      <c r="U232" s="1"/>
      <c r="V232" s="1"/>
    </row>
    <row r="233" spans="1:22" ht="12.75" customHeight="1">
      <c r="A233" s="24" t="s">
        <v>59</v>
      </c>
      <c r="H233" s="1">
        <v>9</v>
      </c>
      <c r="K233" s="25"/>
      <c r="L233" s="2"/>
      <c r="M233" s="2"/>
      <c r="O233" s="2">
        <f>H233/G232</f>
        <v>1</v>
      </c>
      <c r="P233" s="21">
        <v>15</v>
      </c>
      <c r="Q233" s="27">
        <f t="shared" si="26"/>
        <v>1.0714285714285714</v>
      </c>
      <c r="R233" s="2">
        <f t="shared" si="27"/>
        <v>-7.1428571428571397E-2</v>
      </c>
      <c r="S233" s="1"/>
      <c r="T233" s="1"/>
      <c r="U233" s="1"/>
      <c r="V233" s="1"/>
    </row>
    <row r="234" spans="1:22" ht="12.75" customHeight="1">
      <c r="A234" s="24" t="s">
        <v>60</v>
      </c>
      <c r="I234" s="1">
        <v>9</v>
      </c>
      <c r="K234" s="25"/>
      <c r="L234" s="2"/>
      <c r="M234" s="2"/>
      <c r="O234" s="2">
        <f>I234/H233</f>
        <v>1</v>
      </c>
      <c r="P234" s="21">
        <v>9</v>
      </c>
      <c r="Q234" s="27">
        <f t="shared" si="26"/>
        <v>0.6</v>
      </c>
      <c r="R234" s="2">
        <f t="shared" si="27"/>
        <v>0.4</v>
      </c>
      <c r="S234" s="1"/>
      <c r="T234" s="1"/>
      <c r="U234" s="1"/>
      <c r="V234" s="1"/>
    </row>
    <row r="235" spans="1:22" ht="12.75" customHeight="1">
      <c r="A235" s="24" t="s">
        <v>61</v>
      </c>
      <c r="J235" s="1">
        <v>9</v>
      </c>
      <c r="K235" s="25">
        <v>9</v>
      </c>
      <c r="L235" s="2"/>
      <c r="M235" s="2"/>
      <c r="O235" s="2"/>
      <c r="P235" s="21">
        <v>14</v>
      </c>
      <c r="Q235" s="27"/>
      <c r="R235" s="2"/>
      <c r="S235" s="1"/>
      <c r="T235" s="1"/>
      <c r="U235" s="1"/>
      <c r="V235" s="1"/>
    </row>
    <row r="236" spans="1:22" ht="12.75" customHeight="1">
      <c r="A236" s="24" t="s">
        <v>62</v>
      </c>
      <c r="J236" s="1">
        <v>4</v>
      </c>
      <c r="K236" s="25">
        <v>4</v>
      </c>
      <c r="L236" s="2"/>
      <c r="M236" s="2"/>
      <c r="O236" s="2"/>
      <c r="P236" s="21">
        <v>4</v>
      </c>
      <c r="Q236" s="27"/>
      <c r="R236" s="2"/>
      <c r="S236" s="1"/>
      <c r="T236" s="1"/>
      <c r="U236" s="1"/>
      <c r="V236" s="1"/>
    </row>
    <row r="237" spans="1:22" ht="12.75" customHeight="1">
      <c r="A237" s="24" t="s">
        <v>66</v>
      </c>
      <c r="J237" s="1">
        <v>1</v>
      </c>
      <c r="K237" s="25"/>
      <c r="L237" s="2"/>
      <c r="M237" s="2"/>
      <c r="O237" s="2"/>
      <c r="P237" s="21">
        <v>1</v>
      </c>
      <c r="Q237" s="27"/>
      <c r="R237" s="2"/>
      <c r="S237" s="1" t="s">
        <v>53</v>
      </c>
      <c r="T237" s="1">
        <v>11</v>
      </c>
      <c r="U237" s="1">
        <f>K239</f>
        <v>14</v>
      </c>
      <c r="V237" s="1" t="s">
        <v>10</v>
      </c>
    </row>
    <row r="238" spans="1:22" ht="12.75" customHeight="1">
      <c r="A238" s="24" t="s">
        <v>67</v>
      </c>
      <c r="J238" s="1">
        <v>1</v>
      </c>
      <c r="K238" s="25">
        <v>1</v>
      </c>
      <c r="L238" s="2"/>
      <c r="M238" s="2"/>
      <c r="O238" s="2"/>
      <c r="P238" s="21">
        <v>1</v>
      </c>
      <c r="Q238" s="27"/>
      <c r="R238" s="2"/>
      <c r="S238" s="1" t="s">
        <v>54</v>
      </c>
      <c r="T238" s="27">
        <f>T237/B227</f>
        <v>0.36666666666666664</v>
      </c>
      <c r="U238" s="27">
        <f>T237/U237</f>
        <v>0.7857142857142857</v>
      </c>
      <c r="V238" s="1" t="s">
        <v>55</v>
      </c>
    </row>
    <row r="239" spans="1:22" ht="12.75" customHeight="1">
      <c r="K239" s="1">
        <f>SUM(K235:K238)</f>
        <v>14</v>
      </c>
      <c r="L239" s="2">
        <f>K235/B227</f>
        <v>0.3</v>
      </c>
      <c r="M239" s="2">
        <f>K239/B227</f>
        <v>0.46666666666666667</v>
      </c>
      <c r="N239" s="2">
        <f>M239-L239</f>
        <v>0.16666666666666669</v>
      </c>
      <c r="O239" s="2"/>
      <c r="S239" s="1"/>
      <c r="T239" s="1"/>
      <c r="U239" s="1"/>
      <c r="V239" s="1"/>
    </row>
    <row r="240" spans="1:22" ht="12.75" customHeight="1">
      <c r="L240" s="2"/>
      <c r="M240" s="2"/>
      <c r="N240" s="2"/>
      <c r="O240" s="2"/>
      <c r="S240" s="1"/>
      <c r="T240" s="1"/>
      <c r="U240" s="1"/>
      <c r="V240" s="1"/>
    </row>
    <row r="241" spans="1:30" ht="12.75" customHeight="1">
      <c r="L241" s="2"/>
      <c r="M241" s="2"/>
      <c r="N241" s="2"/>
      <c r="O241" s="2"/>
    </row>
    <row r="242" spans="1:30" ht="26.25" customHeight="1">
      <c r="B242" s="145" t="s">
        <v>68</v>
      </c>
      <c r="C242" s="146"/>
      <c r="D242" s="146"/>
      <c r="E242" s="146"/>
      <c r="F242" s="146"/>
      <c r="G242" s="146"/>
      <c r="H242" s="146"/>
      <c r="I242" s="146"/>
      <c r="J242" s="146"/>
      <c r="K242" s="39" t="s">
        <v>42</v>
      </c>
      <c r="L242" s="2"/>
      <c r="M242" s="2"/>
      <c r="N242" s="1"/>
      <c r="O242" s="2"/>
      <c r="P242" s="1"/>
      <c r="Q242" s="1"/>
      <c r="R242" s="1"/>
    </row>
    <row r="243" spans="1:30" ht="20.25" customHeight="1">
      <c r="A243" s="147" t="s">
        <v>9</v>
      </c>
      <c r="B243" s="148" t="s">
        <v>69</v>
      </c>
      <c r="C243" s="143"/>
      <c r="D243" s="143"/>
      <c r="E243" s="143"/>
      <c r="F243" s="143"/>
      <c r="G243" s="143"/>
      <c r="H243" s="143"/>
      <c r="I243" s="143"/>
      <c r="J243" s="144"/>
      <c r="K243" s="149" t="s">
        <v>10</v>
      </c>
      <c r="L243" s="141" t="s">
        <v>2</v>
      </c>
      <c r="M243" s="141" t="s">
        <v>3</v>
      </c>
      <c r="N243" s="150" t="s">
        <v>4</v>
      </c>
      <c r="O243" s="141" t="s">
        <v>5</v>
      </c>
      <c r="P243" s="139" t="s">
        <v>6</v>
      </c>
      <c r="Q243" s="139" t="s">
        <v>7</v>
      </c>
      <c r="R243" s="141" t="s">
        <v>8</v>
      </c>
    </row>
    <row r="244" spans="1:30" ht="15.75" customHeight="1">
      <c r="A244" s="140"/>
      <c r="B244" s="40" t="s">
        <v>70</v>
      </c>
      <c r="C244" s="40" t="s">
        <v>71</v>
      </c>
      <c r="D244" s="40" t="s">
        <v>72</v>
      </c>
      <c r="E244" s="40" t="s">
        <v>73</v>
      </c>
      <c r="F244" s="40" t="s">
        <v>74</v>
      </c>
      <c r="G244" s="40" t="s">
        <v>75</v>
      </c>
      <c r="H244" s="40" t="s">
        <v>76</v>
      </c>
      <c r="I244" s="40" t="s">
        <v>77</v>
      </c>
      <c r="J244" s="40" t="s">
        <v>78</v>
      </c>
      <c r="K244" s="140"/>
      <c r="L244" s="140"/>
      <c r="M244" s="140"/>
      <c r="N244" s="140"/>
      <c r="O244" s="140"/>
      <c r="P244" s="140"/>
      <c r="Q244" s="140"/>
      <c r="R244" s="140"/>
    </row>
    <row r="245" spans="1:30" ht="15.75" customHeight="1">
      <c r="A245" s="40">
        <v>1001</v>
      </c>
      <c r="B245" s="41">
        <v>15</v>
      </c>
      <c r="C245" s="41"/>
      <c r="D245" s="41"/>
      <c r="E245" s="41"/>
      <c r="F245" s="41"/>
      <c r="G245" s="41"/>
      <c r="H245" s="41"/>
      <c r="I245" s="41"/>
      <c r="J245" s="41"/>
      <c r="K245" s="42"/>
      <c r="L245" s="43"/>
      <c r="M245" s="44"/>
      <c r="N245" s="45"/>
      <c r="O245" s="46"/>
      <c r="P245" s="47">
        <f>B245</f>
        <v>15</v>
      </c>
      <c r="Q245" s="48"/>
      <c r="R245" s="46"/>
    </row>
    <row r="246" spans="1:30" ht="15.75" customHeight="1">
      <c r="A246" s="40">
        <v>1002</v>
      </c>
      <c r="B246" s="41"/>
      <c r="C246" s="41">
        <v>13</v>
      </c>
      <c r="D246" s="41"/>
      <c r="E246" s="41"/>
      <c r="F246" s="41"/>
      <c r="G246" s="41"/>
      <c r="H246" s="41"/>
      <c r="I246" s="41"/>
      <c r="J246" s="41"/>
      <c r="K246" s="42"/>
      <c r="L246" s="49"/>
      <c r="M246" s="50"/>
      <c r="N246" s="51"/>
      <c r="O246" s="52">
        <f>IF(C246=0,"",C246/B245)</f>
        <v>0.8666666666666667</v>
      </c>
      <c r="P246" s="53">
        <v>13</v>
      </c>
      <c r="Q246" s="54">
        <f t="shared" ref="Q246:Q253" si="28">IF(P246=0,"",P246/P245)</f>
        <v>0.8666666666666667</v>
      </c>
      <c r="R246" s="54">
        <f t="shared" ref="R246:R253" si="29">IF(P246=0,"",100%-Q246)</f>
        <v>0.1333333333333333</v>
      </c>
      <c r="AC246" s="55" t="s">
        <v>35</v>
      </c>
      <c r="AD246" s="1">
        <v>1</v>
      </c>
    </row>
    <row r="247" spans="1:30" ht="15.75" customHeight="1">
      <c r="A247" s="40">
        <v>1101</v>
      </c>
      <c r="B247" s="41"/>
      <c r="C247" s="41"/>
      <c r="D247" s="41">
        <v>13</v>
      </c>
      <c r="E247" s="41"/>
      <c r="F247" s="41"/>
      <c r="G247" s="41"/>
      <c r="H247" s="41"/>
      <c r="I247" s="41"/>
      <c r="J247" s="41"/>
      <c r="K247" s="42"/>
      <c r="L247" s="49"/>
      <c r="M247" s="50"/>
      <c r="N247" s="51"/>
      <c r="O247" s="52">
        <f>IF(D247=0,"",D247/C246)</f>
        <v>1</v>
      </c>
      <c r="P247" s="53">
        <v>13</v>
      </c>
      <c r="Q247" s="54">
        <f t="shared" si="28"/>
        <v>1</v>
      </c>
      <c r="R247" s="54">
        <f t="shared" si="29"/>
        <v>0</v>
      </c>
      <c r="S247" s="8">
        <f>P247/P245</f>
        <v>0.8666666666666667</v>
      </c>
      <c r="AC247" s="55" t="s">
        <v>36</v>
      </c>
      <c r="AD247" s="1">
        <v>6</v>
      </c>
    </row>
    <row r="248" spans="1:30" ht="15.75" customHeight="1">
      <c r="A248" s="40">
        <v>1102</v>
      </c>
      <c r="B248" s="41"/>
      <c r="C248" s="41"/>
      <c r="D248" s="41"/>
      <c r="E248" s="41">
        <v>11</v>
      </c>
      <c r="F248" s="41"/>
      <c r="G248" s="41"/>
      <c r="H248" s="41"/>
      <c r="I248" s="41"/>
      <c r="J248" s="41"/>
      <c r="K248" s="42"/>
      <c r="L248" s="49"/>
      <c r="M248" s="50"/>
      <c r="N248" s="51"/>
      <c r="O248" s="52">
        <f>IF(E248=0,"",E248/D247)</f>
        <v>0.84615384615384615</v>
      </c>
      <c r="P248" s="53">
        <v>12</v>
      </c>
      <c r="Q248" s="54">
        <f t="shared" si="28"/>
        <v>0.92307692307692313</v>
      </c>
      <c r="R248" s="54">
        <f t="shared" si="29"/>
        <v>7.6923076923076872E-2</v>
      </c>
      <c r="AC248" s="55" t="s">
        <v>42</v>
      </c>
      <c r="AD248" s="1">
        <v>2</v>
      </c>
    </row>
    <row r="249" spans="1:30" ht="15.75" customHeight="1">
      <c r="A249" s="40">
        <v>1201</v>
      </c>
      <c r="B249" s="41"/>
      <c r="C249" s="41"/>
      <c r="D249" s="41"/>
      <c r="E249" s="41"/>
      <c r="F249" s="41">
        <v>10</v>
      </c>
      <c r="G249" s="41"/>
      <c r="H249" s="41"/>
      <c r="I249" s="41"/>
      <c r="J249" s="41"/>
      <c r="K249" s="42"/>
      <c r="L249" s="49"/>
      <c r="M249" s="50"/>
      <c r="N249" s="51"/>
      <c r="O249" s="52">
        <f>IF(F249=0,"",F249/E248)</f>
        <v>0.90909090909090906</v>
      </c>
      <c r="P249" s="53">
        <v>11</v>
      </c>
      <c r="Q249" s="54">
        <f t="shared" si="28"/>
        <v>0.91666666666666663</v>
      </c>
      <c r="R249" s="54">
        <f t="shared" si="29"/>
        <v>8.333333333333337E-2</v>
      </c>
    </row>
    <row r="250" spans="1:30" ht="15.75" customHeight="1">
      <c r="A250" s="40">
        <v>1202</v>
      </c>
      <c r="B250" s="41"/>
      <c r="C250" s="41"/>
      <c r="D250" s="41"/>
      <c r="E250" s="41"/>
      <c r="F250" s="41"/>
      <c r="G250" s="41">
        <v>8</v>
      </c>
      <c r="H250" s="41"/>
      <c r="I250" s="41"/>
      <c r="J250" s="41"/>
      <c r="K250" s="42"/>
      <c r="L250" s="49"/>
      <c r="M250" s="50"/>
      <c r="N250" s="51"/>
      <c r="O250" s="52">
        <f>IF(G250=0,"",G250/F249)</f>
        <v>0.8</v>
      </c>
      <c r="P250" s="53">
        <v>11</v>
      </c>
      <c r="Q250" s="54">
        <f t="shared" si="28"/>
        <v>1</v>
      </c>
      <c r="R250" s="54">
        <f t="shared" si="29"/>
        <v>0</v>
      </c>
    </row>
    <row r="251" spans="1:30" ht="15.75" customHeight="1">
      <c r="A251" s="40">
        <v>1301</v>
      </c>
      <c r="B251" s="41"/>
      <c r="C251" s="41"/>
      <c r="D251" s="41"/>
      <c r="E251" s="41"/>
      <c r="F251" s="41"/>
      <c r="G251" s="41"/>
      <c r="H251" s="41">
        <v>8</v>
      </c>
      <c r="I251" s="41"/>
      <c r="J251" s="41"/>
      <c r="K251" s="42"/>
      <c r="L251" s="49"/>
      <c r="M251" s="50"/>
      <c r="N251" s="51"/>
      <c r="O251" s="52">
        <f>IF(H251=0,"",H251/G250)</f>
        <v>1</v>
      </c>
      <c r="P251" s="53">
        <v>9</v>
      </c>
      <c r="Q251" s="54">
        <f t="shared" si="28"/>
        <v>0.81818181818181823</v>
      </c>
      <c r="R251" s="54">
        <f t="shared" si="29"/>
        <v>0.18181818181818177</v>
      </c>
    </row>
    <row r="252" spans="1:30" ht="15.75" customHeight="1">
      <c r="A252" s="40">
        <v>1302</v>
      </c>
      <c r="B252" s="41"/>
      <c r="C252" s="41"/>
      <c r="D252" s="41"/>
      <c r="E252" s="41"/>
      <c r="F252" s="41"/>
      <c r="G252" s="41"/>
      <c r="H252" s="41"/>
      <c r="I252" s="41">
        <v>5</v>
      </c>
      <c r="J252" s="41"/>
      <c r="K252" s="42"/>
      <c r="L252" s="49"/>
      <c r="M252" s="50"/>
      <c r="N252" s="51"/>
      <c r="O252" s="52">
        <f>IF(I252=0,"",I252/H251)</f>
        <v>0.625</v>
      </c>
      <c r="P252" s="53">
        <v>9</v>
      </c>
      <c r="Q252" s="54">
        <f t="shared" si="28"/>
        <v>1</v>
      </c>
      <c r="R252" s="54">
        <f t="shared" si="29"/>
        <v>0</v>
      </c>
    </row>
    <row r="253" spans="1:30" ht="15.75" customHeight="1">
      <c r="A253" s="40">
        <v>1401</v>
      </c>
      <c r="B253" s="41"/>
      <c r="C253" s="41"/>
      <c r="D253" s="41"/>
      <c r="E253" s="41"/>
      <c r="F253" s="41"/>
      <c r="G253" s="41"/>
      <c r="H253" s="41"/>
      <c r="I253" s="41"/>
      <c r="J253" s="41">
        <v>4</v>
      </c>
      <c r="K253" s="42">
        <v>4</v>
      </c>
      <c r="L253" s="49"/>
      <c r="M253" s="50"/>
      <c r="N253" s="51"/>
      <c r="O253" s="56">
        <f>IF(J253=0,"",J253/I252)</f>
        <v>0.8</v>
      </c>
      <c r="P253" s="53">
        <v>5</v>
      </c>
      <c r="Q253" s="57">
        <f t="shared" si="28"/>
        <v>0.55555555555555558</v>
      </c>
      <c r="R253" s="57">
        <f t="shared" si="29"/>
        <v>0.44444444444444442</v>
      </c>
    </row>
    <row r="254" spans="1:30" ht="15.75" customHeight="1">
      <c r="A254" s="40">
        <v>1402</v>
      </c>
      <c r="B254" s="41"/>
      <c r="C254" s="41"/>
      <c r="D254" s="41"/>
      <c r="E254" s="41"/>
      <c r="F254" s="41"/>
      <c r="G254" s="41"/>
      <c r="H254" s="41"/>
      <c r="I254" s="41"/>
      <c r="J254" s="41">
        <v>3</v>
      </c>
      <c r="K254" s="42">
        <v>2</v>
      </c>
      <c r="L254" s="49"/>
      <c r="M254" s="50"/>
      <c r="N254" s="58"/>
      <c r="O254" s="59"/>
      <c r="P254" s="53">
        <v>4</v>
      </c>
      <c r="Q254" s="60"/>
      <c r="R254" s="61"/>
    </row>
    <row r="255" spans="1:30" ht="15.75" customHeight="1">
      <c r="A255" s="40">
        <v>1501</v>
      </c>
      <c r="B255" s="41"/>
      <c r="C255" s="41"/>
      <c r="D255" s="41"/>
      <c r="E255" s="41"/>
      <c r="F255" s="41"/>
      <c r="G255" s="41"/>
      <c r="H255" s="41"/>
      <c r="I255" s="41"/>
      <c r="J255" s="41">
        <v>1</v>
      </c>
      <c r="K255" s="42">
        <v>1</v>
      </c>
      <c r="L255" s="49"/>
      <c r="M255" s="50"/>
      <c r="N255" s="58"/>
      <c r="O255" s="62"/>
      <c r="P255" s="63">
        <v>1</v>
      </c>
      <c r="Q255" s="64"/>
      <c r="R255" s="62"/>
    </row>
    <row r="256" spans="1:30" ht="15.75" customHeight="1">
      <c r="A256" s="40">
        <v>1502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2"/>
      <c r="L256" s="49"/>
      <c r="M256" s="50"/>
      <c r="N256" s="58"/>
      <c r="O256" s="62"/>
      <c r="P256" s="63">
        <v>1</v>
      </c>
      <c r="Q256" s="64"/>
      <c r="R256" s="62"/>
    </row>
    <row r="257" spans="1:20" ht="15.75" customHeight="1">
      <c r="A257" s="40">
        <v>1601</v>
      </c>
      <c r="B257" s="41"/>
      <c r="C257" s="41"/>
      <c r="D257" s="41"/>
      <c r="E257" s="41"/>
      <c r="F257" s="41"/>
      <c r="G257" s="41"/>
      <c r="H257" s="41"/>
      <c r="I257" s="41"/>
      <c r="J257" s="41"/>
      <c r="K257" s="42"/>
      <c r="L257" s="49"/>
      <c r="M257" s="50"/>
      <c r="N257" s="58"/>
      <c r="O257" s="62"/>
      <c r="P257" s="63">
        <v>1</v>
      </c>
      <c r="Q257" s="64"/>
      <c r="R257" s="62"/>
    </row>
    <row r="258" spans="1:20" ht="15.75" customHeight="1">
      <c r="A258" s="40">
        <v>1602</v>
      </c>
      <c r="B258" s="41"/>
      <c r="C258" s="41"/>
      <c r="D258" s="41"/>
      <c r="E258" s="41"/>
      <c r="F258" s="41"/>
      <c r="G258" s="41"/>
      <c r="H258" s="41"/>
      <c r="I258" s="41"/>
      <c r="J258" s="41"/>
      <c r="K258" s="42"/>
      <c r="L258" s="49"/>
      <c r="M258" s="50"/>
      <c r="N258" s="58"/>
      <c r="O258" s="50"/>
      <c r="P258" s="58"/>
      <c r="Q258" s="65"/>
      <c r="R258" s="62"/>
    </row>
    <row r="259" spans="1:20" ht="15.75" customHeight="1">
      <c r="A259" s="40">
        <v>1701</v>
      </c>
      <c r="B259" s="66"/>
      <c r="C259" s="66"/>
      <c r="D259" s="66"/>
      <c r="E259" s="66"/>
      <c r="F259" s="66"/>
      <c r="G259" s="66"/>
      <c r="H259" s="66"/>
      <c r="I259" s="66"/>
      <c r="J259" s="66"/>
      <c r="K259" s="67"/>
      <c r="L259" s="68"/>
      <c r="M259" s="2"/>
      <c r="N259" s="1"/>
      <c r="O259" s="69" t="s">
        <v>53</v>
      </c>
      <c r="P259" s="70">
        <v>5</v>
      </c>
      <c r="Q259" s="71">
        <f>IF(SUM(K247:K259)=0,"",SUM(K247:K259))</f>
        <v>7</v>
      </c>
      <c r="R259" s="72" t="s">
        <v>10</v>
      </c>
    </row>
    <row r="260" spans="1:20" ht="15.75" customHeight="1">
      <c r="A260" s="40">
        <v>1702</v>
      </c>
      <c r="B260" s="66"/>
      <c r="C260" s="66"/>
      <c r="D260" s="66"/>
      <c r="E260" s="66"/>
      <c r="F260" s="66"/>
      <c r="G260" s="66"/>
      <c r="H260" s="66"/>
      <c r="I260" s="66"/>
      <c r="J260" s="66"/>
      <c r="K260" s="67"/>
      <c r="L260" s="68"/>
      <c r="M260" s="2"/>
      <c r="N260" s="1"/>
      <c r="O260" s="73" t="s">
        <v>54</v>
      </c>
      <c r="P260" s="74">
        <f>IF(P259/B245=0,"",P259/B245)</f>
        <v>0.33333333333333331</v>
      </c>
      <c r="Q260" s="75">
        <f>IF(P259/Q259=0,"",P259/Q259)</f>
        <v>0.7142857142857143</v>
      </c>
      <c r="R260" s="76" t="s">
        <v>55</v>
      </c>
    </row>
    <row r="261" spans="1:20" ht="15.75" customHeight="1">
      <c r="A261" s="40">
        <v>1801</v>
      </c>
      <c r="B261" s="66"/>
      <c r="C261" s="66"/>
      <c r="D261" s="66"/>
      <c r="E261" s="66"/>
      <c r="F261" s="66"/>
      <c r="G261" s="66"/>
      <c r="H261" s="66"/>
      <c r="I261" s="66"/>
      <c r="J261" s="66"/>
      <c r="K261" s="67"/>
      <c r="L261" s="77"/>
      <c r="M261" s="78"/>
      <c r="N261" s="79"/>
      <c r="O261" s="78"/>
      <c r="P261" s="79"/>
      <c r="Q261" s="79"/>
      <c r="R261" s="80"/>
    </row>
    <row r="262" spans="1:20" ht="18" customHeight="1">
      <c r="A262" s="24"/>
      <c r="B262" s="1"/>
      <c r="C262" s="1"/>
      <c r="D262" s="142" t="s">
        <v>79</v>
      </c>
      <c r="E262" s="143"/>
      <c r="F262" s="143"/>
      <c r="G262" s="143"/>
      <c r="H262" s="143"/>
      <c r="I262" s="143"/>
      <c r="J262" s="144"/>
      <c r="K262" s="81">
        <f>SUM(K245:K258)</f>
        <v>7</v>
      </c>
      <c r="L262" s="82">
        <f>IF(K253=0,"",K253/B245)</f>
        <v>0.26666666666666666</v>
      </c>
      <c r="M262" s="82">
        <f>IF(K262=0,"",K262/B245)</f>
        <v>0.46666666666666667</v>
      </c>
      <c r="N262" s="82">
        <f>IF(K253=0,"",M262-L262)</f>
        <v>0.2</v>
      </c>
      <c r="O262" s="2"/>
      <c r="P262" s="1"/>
      <c r="Q262" s="27"/>
      <c r="R262" s="2"/>
    </row>
    <row r="263" spans="1:20" ht="12.75" customHeight="1">
      <c r="L263" s="2"/>
      <c r="M263" s="2"/>
      <c r="N263" s="2"/>
      <c r="O263" s="2"/>
    </row>
    <row r="264" spans="1:20" ht="12.75" customHeight="1">
      <c r="L264" s="2"/>
      <c r="M264" s="2"/>
      <c r="N264" s="2"/>
      <c r="O264" s="2"/>
      <c r="T264" s="32"/>
    </row>
    <row r="265" spans="1:20" ht="26.25" customHeight="1">
      <c r="B265" s="145" t="s">
        <v>68</v>
      </c>
      <c r="C265" s="146"/>
      <c r="D265" s="146"/>
      <c r="E265" s="146"/>
      <c r="F265" s="146"/>
      <c r="G265" s="146"/>
      <c r="H265" s="146"/>
      <c r="I265" s="146"/>
      <c r="J265" s="146"/>
      <c r="K265" s="39" t="s">
        <v>49</v>
      </c>
      <c r="L265" s="2"/>
      <c r="M265" s="2"/>
      <c r="N265" s="1"/>
      <c r="O265" s="2"/>
      <c r="P265" s="1"/>
      <c r="Q265" s="1"/>
      <c r="R265" s="1"/>
      <c r="T265" s="32"/>
    </row>
    <row r="266" spans="1:20" ht="20.25" customHeight="1">
      <c r="A266" s="147" t="s">
        <v>9</v>
      </c>
      <c r="B266" s="148" t="s">
        <v>69</v>
      </c>
      <c r="C266" s="143"/>
      <c r="D266" s="143"/>
      <c r="E266" s="143"/>
      <c r="F266" s="143"/>
      <c r="G266" s="143"/>
      <c r="H266" s="143"/>
      <c r="I266" s="143"/>
      <c r="J266" s="144"/>
      <c r="K266" s="149" t="s">
        <v>10</v>
      </c>
      <c r="L266" s="141" t="s">
        <v>2</v>
      </c>
      <c r="M266" s="141" t="s">
        <v>3</v>
      </c>
      <c r="N266" s="150" t="s">
        <v>4</v>
      </c>
      <c r="O266" s="141" t="s">
        <v>5</v>
      </c>
      <c r="P266" s="139" t="s">
        <v>6</v>
      </c>
      <c r="Q266" s="139" t="s">
        <v>7</v>
      </c>
      <c r="R266" s="141" t="s">
        <v>8</v>
      </c>
      <c r="T266" s="32"/>
    </row>
    <row r="267" spans="1:20" ht="15.75" customHeight="1">
      <c r="A267" s="140"/>
      <c r="B267" s="40" t="s">
        <v>70</v>
      </c>
      <c r="C267" s="40" t="s">
        <v>71</v>
      </c>
      <c r="D267" s="40" t="s">
        <v>72</v>
      </c>
      <c r="E267" s="40" t="s">
        <v>73</v>
      </c>
      <c r="F267" s="40" t="s">
        <v>74</v>
      </c>
      <c r="G267" s="40" t="s">
        <v>75</v>
      </c>
      <c r="H267" s="40" t="s">
        <v>76</v>
      </c>
      <c r="I267" s="40" t="s">
        <v>77</v>
      </c>
      <c r="J267" s="40" t="s">
        <v>78</v>
      </c>
      <c r="K267" s="140"/>
      <c r="L267" s="140"/>
      <c r="M267" s="140"/>
      <c r="N267" s="140"/>
      <c r="O267" s="140"/>
      <c r="P267" s="140"/>
      <c r="Q267" s="140"/>
      <c r="R267" s="140"/>
      <c r="T267" s="32"/>
    </row>
    <row r="268" spans="1:20" ht="15.75" customHeight="1">
      <c r="A268" s="40">
        <v>1002</v>
      </c>
      <c r="B268" s="41">
        <v>24</v>
      </c>
      <c r="C268" s="41"/>
      <c r="D268" s="41"/>
      <c r="E268" s="41"/>
      <c r="F268" s="41"/>
      <c r="G268" s="41"/>
      <c r="H268" s="41"/>
      <c r="I268" s="41"/>
      <c r="J268" s="41"/>
      <c r="K268" s="42"/>
      <c r="L268" s="43"/>
      <c r="M268" s="44"/>
      <c r="N268" s="45"/>
      <c r="O268" s="46"/>
      <c r="P268" s="47">
        <f>B268</f>
        <v>24</v>
      </c>
      <c r="Q268" s="48"/>
      <c r="R268" s="46"/>
      <c r="T268" s="32"/>
    </row>
    <row r="269" spans="1:20" ht="15.75" customHeight="1">
      <c r="A269" s="40">
        <v>1101</v>
      </c>
      <c r="B269" s="41"/>
      <c r="C269" s="41">
        <v>23</v>
      </c>
      <c r="D269" s="41"/>
      <c r="E269" s="41"/>
      <c r="F269" s="41"/>
      <c r="G269" s="41"/>
      <c r="H269" s="41"/>
      <c r="I269" s="41"/>
      <c r="J269" s="41"/>
      <c r="K269" s="42"/>
      <c r="L269" s="49"/>
      <c r="M269" s="50"/>
      <c r="N269" s="51"/>
      <c r="O269" s="52">
        <f>IF(C269=0,"",C269/B268)</f>
        <v>0.95833333333333337</v>
      </c>
      <c r="P269" s="53">
        <v>23</v>
      </c>
      <c r="Q269" s="54">
        <f t="shared" ref="Q269:Q276" si="30">IF(P269=0,"",P269/P268)</f>
        <v>0.95833333333333337</v>
      </c>
      <c r="R269" s="54">
        <f t="shared" ref="R269:R276" si="31">IF(P269=0,"",100%-Q269)</f>
        <v>4.166666666666663E-2</v>
      </c>
      <c r="T269" s="32"/>
    </row>
    <row r="270" spans="1:20" ht="15.75" customHeight="1">
      <c r="A270" s="40">
        <v>1102</v>
      </c>
      <c r="B270" s="41"/>
      <c r="C270" s="41"/>
      <c r="D270" s="41">
        <v>17</v>
      </c>
      <c r="E270" s="41"/>
      <c r="F270" s="41"/>
      <c r="G270" s="41"/>
      <c r="H270" s="41"/>
      <c r="I270" s="41"/>
      <c r="J270" s="41"/>
      <c r="K270" s="42"/>
      <c r="L270" s="49"/>
      <c r="M270" s="50"/>
      <c r="N270" s="51"/>
      <c r="O270" s="52">
        <f>IF(D270=0,"",D270/C269)</f>
        <v>0.73913043478260865</v>
      </c>
      <c r="P270" s="53">
        <v>21</v>
      </c>
      <c r="Q270" s="54">
        <f t="shared" si="30"/>
        <v>0.91304347826086951</v>
      </c>
      <c r="R270" s="54">
        <f t="shared" si="31"/>
        <v>8.6956521739130488E-2</v>
      </c>
      <c r="S270" s="8">
        <f>P270/P268</f>
        <v>0.875</v>
      </c>
      <c r="T270" s="32"/>
    </row>
    <row r="271" spans="1:20" ht="15.75" customHeight="1">
      <c r="A271" s="40">
        <v>1201</v>
      </c>
      <c r="B271" s="41"/>
      <c r="C271" s="41"/>
      <c r="D271" s="41"/>
      <c r="E271" s="41">
        <v>15</v>
      </c>
      <c r="F271" s="41"/>
      <c r="G271" s="41"/>
      <c r="H271" s="41"/>
      <c r="I271" s="41"/>
      <c r="J271" s="41"/>
      <c r="K271" s="42"/>
      <c r="L271" s="49"/>
      <c r="M271" s="50"/>
      <c r="N271" s="51"/>
      <c r="O271" s="52">
        <f>IF(E271=0,"",E271/D270)</f>
        <v>0.88235294117647056</v>
      </c>
      <c r="P271" s="53">
        <v>20</v>
      </c>
      <c r="Q271" s="54">
        <f t="shared" si="30"/>
        <v>0.95238095238095233</v>
      </c>
      <c r="R271" s="54">
        <f t="shared" si="31"/>
        <v>4.7619047619047672E-2</v>
      </c>
      <c r="T271" s="32"/>
    </row>
    <row r="272" spans="1:20" ht="15.75" customHeight="1">
      <c r="A272" s="40">
        <v>1202</v>
      </c>
      <c r="B272" s="41"/>
      <c r="C272" s="41"/>
      <c r="D272" s="41"/>
      <c r="E272" s="41"/>
      <c r="F272" s="41">
        <v>14</v>
      </c>
      <c r="G272" s="41"/>
      <c r="H272" s="41"/>
      <c r="I272" s="41"/>
      <c r="J272" s="41"/>
      <c r="K272" s="42"/>
      <c r="L272" s="49"/>
      <c r="M272" s="50"/>
      <c r="N272" s="51"/>
      <c r="O272" s="52">
        <f>IF(F272=0,"",F272/E271)</f>
        <v>0.93333333333333335</v>
      </c>
      <c r="P272" s="53">
        <v>19</v>
      </c>
      <c r="Q272" s="54">
        <f t="shared" si="30"/>
        <v>0.95</v>
      </c>
      <c r="R272" s="54">
        <f t="shared" si="31"/>
        <v>5.0000000000000044E-2</v>
      </c>
      <c r="T272" s="32"/>
    </row>
    <row r="273" spans="1:20" ht="15.75" customHeight="1">
      <c r="A273" s="40">
        <v>1301</v>
      </c>
      <c r="B273" s="41"/>
      <c r="C273" s="41"/>
      <c r="D273" s="41"/>
      <c r="E273" s="41"/>
      <c r="F273" s="41"/>
      <c r="G273" s="41">
        <v>14</v>
      </c>
      <c r="H273" s="41"/>
      <c r="I273" s="41"/>
      <c r="J273" s="41"/>
      <c r="K273" s="42"/>
      <c r="L273" s="49"/>
      <c r="M273" s="50"/>
      <c r="N273" s="51"/>
      <c r="O273" s="52">
        <f>IF(G273=0,"",G273/F272)</f>
        <v>1</v>
      </c>
      <c r="P273" s="53">
        <v>18</v>
      </c>
      <c r="Q273" s="54">
        <f t="shared" si="30"/>
        <v>0.94736842105263153</v>
      </c>
      <c r="R273" s="54">
        <f t="shared" si="31"/>
        <v>5.2631578947368474E-2</v>
      </c>
      <c r="T273" s="32"/>
    </row>
    <row r="274" spans="1:20" ht="15.75" customHeight="1">
      <c r="A274" s="40">
        <v>1302</v>
      </c>
      <c r="B274" s="41"/>
      <c r="C274" s="41"/>
      <c r="D274" s="41"/>
      <c r="E274" s="41"/>
      <c r="F274" s="41"/>
      <c r="G274" s="41"/>
      <c r="H274" s="41">
        <v>14</v>
      </c>
      <c r="I274" s="41"/>
      <c r="J274" s="41"/>
      <c r="K274" s="42"/>
      <c r="L274" s="49"/>
      <c r="M274" s="50"/>
      <c r="N274" s="51"/>
      <c r="O274" s="52">
        <f>IF(H274=0,"",H274/G273)</f>
        <v>1</v>
      </c>
      <c r="P274" s="53">
        <v>17</v>
      </c>
      <c r="Q274" s="54">
        <f t="shared" si="30"/>
        <v>0.94444444444444442</v>
      </c>
      <c r="R274" s="54">
        <f t="shared" si="31"/>
        <v>5.555555555555558E-2</v>
      </c>
      <c r="T274" s="32"/>
    </row>
    <row r="275" spans="1:20" ht="15.75" customHeight="1">
      <c r="A275" s="40">
        <v>1401</v>
      </c>
      <c r="B275" s="41"/>
      <c r="C275" s="41"/>
      <c r="D275" s="41"/>
      <c r="E275" s="41"/>
      <c r="F275" s="41"/>
      <c r="G275" s="41"/>
      <c r="H275" s="41"/>
      <c r="I275" s="41">
        <v>14</v>
      </c>
      <c r="J275" s="41"/>
      <c r="K275" s="42"/>
      <c r="L275" s="49"/>
      <c r="M275" s="50"/>
      <c r="N275" s="51"/>
      <c r="O275" s="52">
        <f>IF(I275=0,"",I275/H274)</f>
        <v>1</v>
      </c>
      <c r="P275" s="53">
        <v>17</v>
      </c>
      <c r="Q275" s="54">
        <f t="shared" si="30"/>
        <v>1</v>
      </c>
      <c r="R275" s="54">
        <f t="shared" si="31"/>
        <v>0</v>
      </c>
      <c r="T275" s="32"/>
    </row>
    <row r="276" spans="1:20" ht="15.75" customHeight="1">
      <c r="A276" s="40">
        <v>1402</v>
      </c>
      <c r="B276" s="41"/>
      <c r="C276" s="41"/>
      <c r="D276" s="41"/>
      <c r="E276" s="41"/>
      <c r="F276" s="41"/>
      <c r="G276" s="41"/>
      <c r="H276" s="41"/>
      <c r="I276" s="41"/>
      <c r="J276" s="41">
        <v>14</v>
      </c>
      <c r="K276" s="42">
        <v>10</v>
      </c>
      <c r="L276" s="49"/>
      <c r="M276" s="50"/>
      <c r="N276" s="51"/>
      <c r="O276" s="56">
        <f>IF(J276=0,"",J276/I275)</f>
        <v>1</v>
      </c>
      <c r="P276" s="53">
        <v>17</v>
      </c>
      <c r="Q276" s="57">
        <f t="shared" si="30"/>
        <v>1</v>
      </c>
      <c r="R276" s="57">
        <f t="shared" si="31"/>
        <v>0</v>
      </c>
      <c r="T276" s="32"/>
    </row>
    <row r="277" spans="1:20" ht="15.75" customHeight="1">
      <c r="A277" s="40">
        <v>1501</v>
      </c>
      <c r="B277" s="41"/>
      <c r="C277" s="41"/>
      <c r="D277" s="41"/>
      <c r="E277" s="41"/>
      <c r="F277" s="41"/>
      <c r="G277" s="41"/>
      <c r="H277" s="41"/>
      <c r="I277" s="41"/>
      <c r="J277" s="41">
        <v>1</v>
      </c>
      <c r="K277" s="42">
        <v>1</v>
      </c>
      <c r="L277" s="49"/>
      <c r="M277" s="50"/>
      <c r="N277" s="58"/>
      <c r="O277" s="59"/>
      <c r="P277" s="53">
        <v>4</v>
      </c>
      <c r="Q277" s="60"/>
      <c r="R277" s="61"/>
      <c r="T277" s="32"/>
    </row>
    <row r="278" spans="1:20" ht="15.75" customHeight="1">
      <c r="A278" s="40">
        <v>1502</v>
      </c>
      <c r="B278" s="41"/>
      <c r="C278" s="41"/>
      <c r="D278" s="41"/>
      <c r="E278" s="41"/>
      <c r="F278" s="41"/>
      <c r="G278" s="41"/>
      <c r="H278" s="41"/>
      <c r="I278" s="41"/>
      <c r="J278" s="41">
        <v>1</v>
      </c>
      <c r="K278" s="42"/>
      <c r="L278" s="49"/>
      <c r="M278" s="50"/>
      <c r="N278" s="58"/>
      <c r="O278" s="62"/>
      <c r="P278" s="63">
        <v>2</v>
      </c>
      <c r="Q278" s="64"/>
      <c r="R278" s="62"/>
      <c r="T278" s="32"/>
    </row>
    <row r="279" spans="1:20" ht="15.75" customHeight="1">
      <c r="A279" s="40">
        <v>1601</v>
      </c>
      <c r="B279" s="41"/>
      <c r="C279" s="41"/>
      <c r="D279" s="41"/>
      <c r="E279" s="41"/>
      <c r="F279" s="41"/>
      <c r="G279" s="41"/>
      <c r="H279" s="41"/>
      <c r="I279" s="41"/>
      <c r="J279" s="41"/>
      <c r="K279" s="42"/>
      <c r="L279" s="49"/>
      <c r="M279" s="50"/>
      <c r="N279" s="58"/>
      <c r="O279" s="62"/>
      <c r="P279" s="63">
        <v>1</v>
      </c>
      <c r="Q279" s="64"/>
      <c r="R279" s="62"/>
      <c r="T279" s="32"/>
    </row>
    <row r="280" spans="1:20" ht="15.75" customHeight="1">
      <c r="A280" s="40">
        <v>1602</v>
      </c>
      <c r="B280" s="41"/>
      <c r="C280" s="41"/>
      <c r="D280" s="41"/>
      <c r="E280" s="41"/>
      <c r="F280" s="41"/>
      <c r="G280" s="41"/>
      <c r="H280" s="41"/>
      <c r="I280" s="41"/>
      <c r="J280" s="41">
        <v>1</v>
      </c>
      <c r="K280" s="42"/>
      <c r="L280" s="49"/>
      <c r="M280" s="50"/>
      <c r="N280" s="58"/>
      <c r="O280" s="62"/>
      <c r="P280" s="63">
        <v>1</v>
      </c>
      <c r="Q280" s="64"/>
      <c r="R280" s="62"/>
      <c r="T280" s="32"/>
    </row>
    <row r="281" spans="1:20" ht="15.75" customHeight="1">
      <c r="A281" s="40">
        <v>1701</v>
      </c>
      <c r="B281" s="41"/>
      <c r="C281" s="41"/>
      <c r="D281" s="41"/>
      <c r="E281" s="41"/>
      <c r="F281" s="41"/>
      <c r="G281" s="41"/>
      <c r="H281" s="41"/>
      <c r="I281" s="41"/>
      <c r="J281" s="41"/>
      <c r="K281" s="42"/>
      <c r="L281" s="49"/>
      <c r="M281" s="50"/>
      <c r="N281" s="58"/>
      <c r="O281" s="50"/>
      <c r="P281" s="58"/>
      <c r="Q281" s="65"/>
      <c r="R281" s="62"/>
      <c r="T281" s="32"/>
    </row>
    <row r="282" spans="1:20" ht="15.75" customHeight="1">
      <c r="A282" s="40">
        <v>1702</v>
      </c>
      <c r="B282" s="66"/>
      <c r="C282" s="66"/>
      <c r="D282" s="66"/>
      <c r="E282" s="66"/>
      <c r="F282" s="66"/>
      <c r="G282" s="66"/>
      <c r="H282" s="66"/>
      <c r="I282" s="66"/>
      <c r="J282" s="66"/>
      <c r="K282" s="67"/>
      <c r="L282" s="68"/>
      <c r="M282" s="2"/>
      <c r="N282" s="1"/>
      <c r="O282" s="69" t="s">
        <v>53</v>
      </c>
      <c r="P282" s="70">
        <v>11</v>
      </c>
      <c r="Q282" s="71">
        <f>IF(SUM(K270:K282)=0,"",SUM(K270:K282))</f>
        <v>11</v>
      </c>
      <c r="R282" s="72" t="s">
        <v>10</v>
      </c>
      <c r="T282" s="32"/>
    </row>
    <row r="283" spans="1:20" ht="15.75" customHeight="1">
      <c r="A283" s="40">
        <v>1801</v>
      </c>
      <c r="B283" s="66"/>
      <c r="C283" s="66"/>
      <c r="D283" s="66"/>
      <c r="E283" s="66"/>
      <c r="F283" s="66"/>
      <c r="G283" s="66"/>
      <c r="H283" s="66"/>
      <c r="I283" s="66"/>
      <c r="J283" s="66"/>
      <c r="K283" s="67"/>
      <c r="L283" s="68"/>
      <c r="M283" s="2"/>
      <c r="N283" s="1"/>
      <c r="O283" s="73" t="s">
        <v>54</v>
      </c>
      <c r="P283" s="74">
        <f>IF(P282/B268=0,"",P282/B268)</f>
        <v>0.45833333333333331</v>
      </c>
      <c r="Q283" s="75">
        <f>IF(P282/Q282=0,"",P282/Q282)</f>
        <v>1</v>
      </c>
      <c r="R283" s="76" t="s">
        <v>55</v>
      </c>
      <c r="T283" s="32"/>
    </row>
    <row r="284" spans="1:20" ht="15.75" customHeight="1">
      <c r="A284" s="40">
        <v>1802</v>
      </c>
      <c r="B284" s="66"/>
      <c r="C284" s="66"/>
      <c r="D284" s="66"/>
      <c r="E284" s="66"/>
      <c r="F284" s="66"/>
      <c r="G284" s="66"/>
      <c r="H284" s="66"/>
      <c r="I284" s="66"/>
      <c r="J284" s="66"/>
      <c r="K284" s="67"/>
      <c r="L284" s="77"/>
      <c r="M284" s="78"/>
      <c r="N284" s="79"/>
      <c r="O284" s="78"/>
      <c r="P284" s="79"/>
      <c r="Q284" s="79"/>
      <c r="R284" s="80"/>
      <c r="T284" s="32"/>
    </row>
    <row r="285" spans="1:20" ht="18" customHeight="1">
      <c r="A285" s="24"/>
      <c r="B285" s="1"/>
      <c r="C285" s="1"/>
      <c r="D285" s="142" t="s">
        <v>79</v>
      </c>
      <c r="E285" s="143"/>
      <c r="F285" s="143"/>
      <c r="G285" s="143"/>
      <c r="H285" s="143"/>
      <c r="I285" s="143"/>
      <c r="J285" s="144"/>
      <c r="K285" s="81">
        <f>SUM(K268:K281)</f>
        <v>11</v>
      </c>
      <c r="L285" s="82">
        <f>IF(K276=0,"",K276/B268)</f>
        <v>0.41666666666666669</v>
      </c>
      <c r="M285" s="82">
        <f>IF(K285=0,"",K285/B268)</f>
        <v>0.45833333333333331</v>
      </c>
      <c r="N285" s="82">
        <f>IF(K276=0,"",M285-L285)</f>
        <v>4.166666666666663E-2</v>
      </c>
      <c r="O285" s="2"/>
      <c r="P285" s="1"/>
      <c r="Q285" s="27"/>
      <c r="R285" s="2"/>
      <c r="T285" s="32"/>
    </row>
    <row r="286" spans="1:20" ht="12.75" customHeight="1">
      <c r="L286" s="2"/>
      <c r="M286" s="2"/>
      <c r="N286" s="2"/>
      <c r="O286" s="2"/>
      <c r="T286" s="32"/>
    </row>
    <row r="287" spans="1:20" ht="12.75" customHeight="1">
      <c r="L287" s="2"/>
      <c r="M287" s="2"/>
      <c r="O287" s="2"/>
    </row>
    <row r="288" spans="1:20" ht="26.25" customHeight="1">
      <c r="B288" s="145" t="s">
        <v>68</v>
      </c>
      <c r="C288" s="146"/>
      <c r="D288" s="146"/>
      <c r="E288" s="146"/>
      <c r="F288" s="146"/>
      <c r="G288" s="146"/>
      <c r="H288" s="146"/>
      <c r="I288" s="146"/>
      <c r="J288" s="146"/>
      <c r="K288" s="39" t="s">
        <v>50</v>
      </c>
      <c r="L288" s="2"/>
      <c r="M288" s="2"/>
      <c r="N288" s="1"/>
      <c r="O288" s="2"/>
      <c r="P288" s="1"/>
      <c r="Q288" s="1"/>
      <c r="R288" s="1"/>
    </row>
    <row r="289" spans="1:19" ht="20.25" customHeight="1">
      <c r="A289" s="147" t="s">
        <v>9</v>
      </c>
      <c r="B289" s="148" t="s">
        <v>69</v>
      </c>
      <c r="C289" s="143"/>
      <c r="D289" s="143"/>
      <c r="E289" s="143"/>
      <c r="F289" s="143"/>
      <c r="G289" s="143"/>
      <c r="H289" s="143"/>
      <c r="I289" s="143"/>
      <c r="J289" s="144"/>
      <c r="K289" s="149" t="s">
        <v>10</v>
      </c>
      <c r="L289" s="141" t="s">
        <v>2</v>
      </c>
      <c r="M289" s="141" t="s">
        <v>3</v>
      </c>
      <c r="N289" s="150" t="s">
        <v>4</v>
      </c>
      <c r="O289" s="141" t="s">
        <v>5</v>
      </c>
      <c r="P289" s="139" t="s">
        <v>6</v>
      </c>
      <c r="Q289" s="139" t="s">
        <v>7</v>
      </c>
      <c r="R289" s="141" t="s">
        <v>8</v>
      </c>
    </row>
    <row r="290" spans="1:19" ht="15.75" customHeight="1">
      <c r="A290" s="140"/>
      <c r="B290" s="40" t="s">
        <v>70</v>
      </c>
      <c r="C290" s="40" t="s">
        <v>71</v>
      </c>
      <c r="D290" s="40" t="s">
        <v>72</v>
      </c>
      <c r="E290" s="40" t="s">
        <v>73</v>
      </c>
      <c r="F290" s="40" t="s">
        <v>74</v>
      </c>
      <c r="G290" s="40" t="s">
        <v>75</v>
      </c>
      <c r="H290" s="40" t="s">
        <v>76</v>
      </c>
      <c r="I290" s="40" t="s">
        <v>77</v>
      </c>
      <c r="J290" s="40" t="s">
        <v>78</v>
      </c>
      <c r="K290" s="140"/>
      <c r="L290" s="140"/>
      <c r="M290" s="140"/>
      <c r="N290" s="140"/>
      <c r="O290" s="140"/>
      <c r="P290" s="140"/>
      <c r="Q290" s="140"/>
      <c r="R290" s="140"/>
    </row>
    <row r="291" spans="1:19" ht="15.75" customHeight="1">
      <c r="A291" s="40">
        <v>1101</v>
      </c>
      <c r="B291" s="41">
        <v>15</v>
      </c>
      <c r="C291" s="41"/>
      <c r="D291" s="41"/>
      <c r="E291" s="41"/>
      <c r="F291" s="41"/>
      <c r="G291" s="41"/>
      <c r="H291" s="41"/>
      <c r="I291" s="41"/>
      <c r="J291" s="41"/>
      <c r="K291" s="42"/>
      <c r="L291" s="43"/>
      <c r="M291" s="44"/>
      <c r="N291" s="45"/>
      <c r="O291" s="46"/>
      <c r="P291" s="47">
        <f>B291</f>
        <v>15</v>
      </c>
      <c r="Q291" s="48"/>
      <c r="R291" s="46"/>
    </row>
    <row r="292" spans="1:19" ht="15.75" customHeight="1">
      <c r="A292" s="40">
        <v>1102</v>
      </c>
      <c r="B292" s="41"/>
      <c r="C292" s="41">
        <v>10</v>
      </c>
      <c r="D292" s="41"/>
      <c r="E292" s="41"/>
      <c r="F292" s="41"/>
      <c r="G292" s="41"/>
      <c r="H292" s="41"/>
      <c r="I292" s="41"/>
      <c r="J292" s="41"/>
      <c r="K292" s="42"/>
      <c r="L292" s="49"/>
      <c r="M292" s="50"/>
      <c r="N292" s="51"/>
      <c r="O292" s="52">
        <f>IF(C292=0,"",C292/B291)</f>
        <v>0.66666666666666663</v>
      </c>
      <c r="P292" s="53">
        <v>10</v>
      </c>
      <c r="Q292" s="54">
        <f t="shared" ref="Q292:Q299" si="32">IF(P292=0,"",P292/P291)</f>
        <v>0.66666666666666663</v>
      </c>
      <c r="R292" s="54">
        <f t="shared" ref="R292:R299" si="33">IF(P292=0,"",100%-Q292)</f>
        <v>0.33333333333333337</v>
      </c>
    </row>
    <row r="293" spans="1:19" ht="15.75" customHeight="1">
      <c r="A293" s="40">
        <v>1201</v>
      </c>
      <c r="B293" s="41"/>
      <c r="C293" s="41"/>
      <c r="D293" s="41">
        <v>9</v>
      </c>
      <c r="E293" s="41"/>
      <c r="F293" s="41"/>
      <c r="G293" s="41"/>
      <c r="H293" s="41"/>
      <c r="I293" s="41"/>
      <c r="J293" s="41"/>
      <c r="K293" s="42"/>
      <c r="L293" s="49"/>
      <c r="M293" s="50"/>
      <c r="N293" s="51"/>
      <c r="O293" s="52">
        <f>IF(D293=0,"",D293/C292)</f>
        <v>0.9</v>
      </c>
      <c r="P293" s="53">
        <v>9</v>
      </c>
      <c r="Q293" s="54">
        <f t="shared" si="32"/>
        <v>0.9</v>
      </c>
      <c r="R293" s="54">
        <f t="shared" si="33"/>
        <v>9.9999999999999978E-2</v>
      </c>
      <c r="S293" s="8">
        <f>P293/P291</f>
        <v>0.6</v>
      </c>
    </row>
    <row r="294" spans="1:19" ht="15.75" customHeight="1">
      <c r="A294" s="40">
        <v>1202</v>
      </c>
      <c r="B294" s="41"/>
      <c r="C294" s="41"/>
      <c r="D294" s="41"/>
      <c r="E294" s="41">
        <v>5</v>
      </c>
      <c r="F294" s="41"/>
      <c r="G294" s="41"/>
      <c r="H294" s="41"/>
      <c r="I294" s="41"/>
      <c r="J294" s="41"/>
      <c r="K294" s="42"/>
      <c r="L294" s="49"/>
      <c r="M294" s="50"/>
      <c r="N294" s="51"/>
      <c r="O294" s="52">
        <f>IF(E294=0,"",E294/D293)</f>
        <v>0.55555555555555558</v>
      </c>
      <c r="P294" s="53">
        <v>9</v>
      </c>
      <c r="Q294" s="54">
        <f t="shared" si="32"/>
        <v>1</v>
      </c>
      <c r="R294" s="54">
        <f t="shared" si="33"/>
        <v>0</v>
      </c>
    </row>
    <row r="295" spans="1:19" ht="15.75" customHeight="1">
      <c r="A295" s="40">
        <v>1301</v>
      </c>
      <c r="B295" s="41"/>
      <c r="C295" s="41"/>
      <c r="D295" s="41"/>
      <c r="E295" s="41"/>
      <c r="F295" s="41">
        <v>5</v>
      </c>
      <c r="G295" s="41"/>
      <c r="H295" s="41"/>
      <c r="I295" s="41"/>
      <c r="J295" s="41"/>
      <c r="K295" s="42"/>
      <c r="L295" s="49"/>
      <c r="M295" s="50"/>
      <c r="N295" s="51"/>
      <c r="O295" s="52">
        <f>IF(F295=0,"",F295/E294)</f>
        <v>1</v>
      </c>
      <c r="P295" s="53">
        <v>9</v>
      </c>
      <c r="Q295" s="54">
        <f t="shared" si="32"/>
        <v>1</v>
      </c>
      <c r="R295" s="54">
        <f t="shared" si="33"/>
        <v>0</v>
      </c>
    </row>
    <row r="296" spans="1:19" ht="15.75" customHeight="1">
      <c r="A296" s="40">
        <v>1302</v>
      </c>
      <c r="B296" s="41"/>
      <c r="C296" s="41"/>
      <c r="D296" s="41"/>
      <c r="E296" s="41"/>
      <c r="F296" s="41"/>
      <c r="G296" s="41">
        <v>5</v>
      </c>
      <c r="H296" s="41"/>
      <c r="I296" s="41"/>
      <c r="J296" s="41"/>
      <c r="K296" s="42"/>
      <c r="L296" s="49"/>
      <c r="M296" s="50"/>
      <c r="N296" s="51"/>
      <c r="O296" s="52">
        <f>IF(G296=0,"",G296/F295)</f>
        <v>1</v>
      </c>
      <c r="P296" s="53">
        <v>6</v>
      </c>
      <c r="Q296" s="54">
        <f t="shared" si="32"/>
        <v>0.66666666666666663</v>
      </c>
      <c r="R296" s="54">
        <f t="shared" si="33"/>
        <v>0.33333333333333337</v>
      </c>
    </row>
    <row r="297" spans="1:19" ht="15.75" customHeight="1">
      <c r="A297" s="40">
        <v>1401</v>
      </c>
      <c r="B297" s="41"/>
      <c r="C297" s="41"/>
      <c r="D297" s="41"/>
      <c r="E297" s="41"/>
      <c r="F297" s="41"/>
      <c r="G297" s="41"/>
      <c r="H297" s="41">
        <v>5</v>
      </c>
      <c r="I297" s="41"/>
      <c r="J297" s="41"/>
      <c r="K297" s="42"/>
      <c r="L297" s="49"/>
      <c r="M297" s="50"/>
      <c r="N297" s="51"/>
      <c r="O297" s="52">
        <f>IF(H297=0,"",H297/G296)</f>
        <v>1</v>
      </c>
      <c r="P297" s="53">
        <v>6</v>
      </c>
      <c r="Q297" s="54">
        <f t="shared" si="32"/>
        <v>1</v>
      </c>
      <c r="R297" s="54">
        <f t="shared" si="33"/>
        <v>0</v>
      </c>
    </row>
    <row r="298" spans="1:19" ht="15.75" customHeight="1">
      <c r="A298" s="40">
        <v>1402</v>
      </c>
      <c r="B298" s="41"/>
      <c r="C298" s="41"/>
      <c r="D298" s="41"/>
      <c r="E298" s="41"/>
      <c r="F298" s="41"/>
      <c r="G298" s="41"/>
      <c r="H298" s="41"/>
      <c r="I298" s="41">
        <v>3</v>
      </c>
      <c r="J298" s="41"/>
      <c r="K298" s="42"/>
      <c r="L298" s="49"/>
      <c r="M298" s="50"/>
      <c r="N298" s="51"/>
      <c r="O298" s="52">
        <f>IF(I298=0,"",I298/H297)</f>
        <v>0.6</v>
      </c>
      <c r="P298" s="53">
        <v>6</v>
      </c>
      <c r="Q298" s="54">
        <f t="shared" si="32"/>
        <v>1</v>
      </c>
      <c r="R298" s="54">
        <f t="shared" si="33"/>
        <v>0</v>
      </c>
    </row>
    <row r="299" spans="1:19" ht="15.75" customHeight="1">
      <c r="A299" s="40">
        <v>1501</v>
      </c>
      <c r="B299" s="41"/>
      <c r="C299" s="41"/>
      <c r="D299" s="41"/>
      <c r="E299" s="41"/>
      <c r="F299" s="41"/>
      <c r="G299" s="41"/>
      <c r="H299" s="41"/>
      <c r="I299" s="41"/>
      <c r="J299" s="41">
        <v>3</v>
      </c>
      <c r="K299" s="42">
        <v>3</v>
      </c>
      <c r="L299" s="49"/>
      <c r="M299" s="50"/>
      <c r="N299" s="51"/>
      <c r="O299" s="56">
        <f>IF(J299=0,"",J299/I298)</f>
        <v>1</v>
      </c>
      <c r="P299" s="53">
        <v>6</v>
      </c>
      <c r="Q299" s="57">
        <f t="shared" si="32"/>
        <v>1</v>
      </c>
      <c r="R299" s="57">
        <f t="shared" si="33"/>
        <v>0</v>
      </c>
    </row>
    <row r="300" spans="1:19" ht="15.75" customHeight="1">
      <c r="A300" s="40">
        <v>1502</v>
      </c>
      <c r="B300" s="41"/>
      <c r="C300" s="41"/>
      <c r="D300" s="41"/>
      <c r="E300" s="41"/>
      <c r="F300" s="41"/>
      <c r="G300" s="41"/>
      <c r="H300" s="41"/>
      <c r="I300" s="41"/>
      <c r="J300" s="41">
        <v>2</v>
      </c>
      <c r="K300" s="42">
        <v>1</v>
      </c>
      <c r="L300" s="49"/>
      <c r="M300" s="50"/>
      <c r="N300" s="58"/>
      <c r="O300" s="59"/>
      <c r="P300" s="53">
        <v>3</v>
      </c>
      <c r="Q300" s="60"/>
      <c r="R300" s="61"/>
    </row>
    <row r="301" spans="1:19" ht="15.75" customHeight="1">
      <c r="A301" s="40">
        <v>1601</v>
      </c>
      <c r="B301" s="41"/>
      <c r="C301" s="41"/>
      <c r="D301" s="41"/>
      <c r="E301" s="41"/>
      <c r="F301" s="41"/>
      <c r="G301" s="41"/>
      <c r="H301" s="41"/>
      <c r="I301" s="41"/>
      <c r="J301" s="41">
        <v>1</v>
      </c>
      <c r="K301" s="42">
        <v>1</v>
      </c>
      <c r="L301" s="49"/>
      <c r="M301" s="50"/>
      <c r="N301" s="58"/>
      <c r="O301" s="62"/>
      <c r="P301" s="63">
        <v>1</v>
      </c>
      <c r="Q301" s="64"/>
      <c r="R301" s="62"/>
    </row>
    <row r="302" spans="1:19" ht="15.75" customHeight="1">
      <c r="A302" s="40">
        <v>1602</v>
      </c>
      <c r="B302" s="41"/>
      <c r="C302" s="41"/>
      <c r="D302" s="41"/>
      <c r="E302" s="41"/>
      <c r="F302" s="41"/>
      <c r="G302" s="41"/>
      <c r="H302" s="41"/>
      <c r="I302" s="41"/>
      <c r="J302" s="41"/>
      <c r="K302" s="42"/>
      <c r="L302" s="49"/>
      <c r="M302" s="50"/>
      <c r="N302" s="58"/>
      <c r="O302" s="62"/>
      <c r="P302" s="63"/>
      <c r="Q302" s="64"/>
      <c r="R302" s="62"/>
    </row>
    <row r="303" spans="1:19" ht="15.75" customHeight="1">
      <c r="A303" s="40">
        <v>1701</v>
      </c>
      <c r="B303" s="41"/>
      <c r="C303" s="41"/>
      <c r="D303" s="41"/>
      <c r="E303" s="41"/>
      <c r="F303" s="41"/>
      <c r="G303" s="41"/>
      <c r="H303" s="41"/>
      <c r="I303" s="41"/>
      <c r="J303" s="41"/>
      <c r="K303" s="42"/>
      <c r="L303" s="49"/>
      <c r="M303" s="50"/>
      <c r="N303" s="58"/>
      <c r="O303" s="62"/>
      <c r="P303" s="63"/>
      <c r="Q303" s="64"/>
      <c r="R303" s="62"/>
    </row>
    <row r="304" spans="1:19" ht="15.75" customHeight="1">
      <c r="A304" s="40">
        <v>1702</v>
      </c>
      <c r="B304" s="41"/>
      <c r="C304" s="41"/>
      <c r="D304" s="41"/>
      <c r="E304" s="41"/>
      <c r="F304" s="41"/>
      <c r="G304" s="41"/>
      <c r="H304" s="41"/>
      <c r="I304" s="41"/>
      <c r="J304" s="41">
        <v>1</v>
      </c>
      <c r="K304" s="42"/>
      <c r="L304" s="49"/>
      <c r="M304" s="50"/>
      <c r="N304" s="58"/>
      <c r="O304" s="50"/>
      <c r="P304" s="53">
        <v>1</v>
      </c>
      <c r="Q304" s="65"/>
      <c r="R304" s="62"/>
    </row>
    <row r="305" spans="1:19" ht="15.75" customHeight="1">
      <c r="A305" s="40">
        <v>1801</v>
      </c>
      <c r="B305" s="66"/>
      <c r="C305" s="66"/>
      <c r="D305" s="66"/>
      <c r="E305" s="66"/>
      <c r="F305" s="66"/>
      <c r="G305" s="66"/>
      <c r="H305" s="66"/>
      <c r="I305" s="66"/>
      <c r="J305" s="66"/>
      <c r="K305" s="67"/>
      <c r="L305" s="68"/>
      <c r="M305" s="2"/>
      <c r="N305" s="1"/>
      <c r="O305" s="69" t="s">
        <v>53</v>
      </c>
      <c r="P305" s="70">
        <v>5</v>
      </c>
      <c r="Q305" s="71">
        <f>IF(SUM(K293:K305)=0,"",SUM(K293:K305))</f>
        <v>5</v>
      </c>
      <c r="R305" s="72" t="s">
        <v>10</v>
      </c>
    </row>
    <row r="306" spans="1:19" ht="15.75" customHeight="1">
      <c r="A306" s="40">
        <v>1802</v>
      </c>
      <c r="B306" s="66"/>
      <c r="C306" s="66"/>
      <c r="D306" s="66"/>
      <c r="E306" s="66"/>
      <c r="F306" s="66"/>
      <c r="G306" s="66"/>
      <c r="H306" s="66"/>
      <c r="I306" s="66"/>
      <c r="J306" s="66"/>
      <c r="K306" s="67"/>
      <c r="L306" s="68"/>
      <c r="M306" s="2"/>
      <c r="N306" s="1"/>
      <c r="O306" s="73" t="s">
        <v>54</v>
      </c>
      <c r="P306" s="74">
        <f>IF(P305/B291=0,"",P305/B291)</f>
        <v>0.33333333333333331</v>
      </c>
      <c r="Q306" s="75">
        <f>IF(P305/Q305=0,"",P305/Q305)</f>
        <v>1</v>
      </c>
      <c r="R306" s="76" t="s">
        <v>55</v>
      </c>
    </row>
    <row r="307" spans="1:19" ht="15.75" customHeight="1">
      <c r="A307" s="40">
        <v>1901</v>
      </c>
      <c r="B307" s="66"/>
      <c r="C307" s="66"/>
      <c r="D307" s="66"/>
      <c r="E307" s="66"/>
      <c r="F307" s="66"/>
      <c r="G307" s="66"/>
      <c r="H307" s="66"/>
      <c r="I307" s="66"/>
      <c r="J307" s="66"/>
      <c r="K307" s="67"/>
      <c r="L307" s="77"/>
      <c r="M307" s="78"/>
      <c r="N307" s="79"/>
      <c r="O307" s="78"/>
      <c r="P307" s="79"/>
      <c r="Q307" s="79"/>
      <c r="R307" s="80"/>
    </row>
    <row r="308" spans="1:19" ht="18" customHeight="1">
      <c r="A308" s="24"/>
      <c r="B308" s="1"/>
      <c r="C308" s="1"/>
      <c r="D308" s="142" t="s">
        <v>79</v>
      </c>
      <c r="E308" s="143"/>
      <c r="F308" s="143"/>
      <c r="G308" s="143"/>
      <c r="H308" s="143"/>
      <c r="I308" s="143"/>
      <c r="J308" s="144"/>
      <c r="K308" s="81">
        <f>SUM(K291:K304)</f>
        <v>5</v>
      </c>
      <c r="L308" s="82">
        <f>IF(K299=0,"",K299/B291)</f>
        <v>0.2</v>
      </c>
      <c r="M308" s="82">
        <f>IF(K308=0,"",K308/B291)</f>
        <v>0.33333333333333331</v>
      </c>
      <c r="N308" s="82">
        <f>IF(K299=0,"",M308-L308)</f>
        <v>0.1333333333333333</v>
      </c>
      <c r="O308" s="2"/>
      <c r="P308" s="1"/>
      <c r="Q308" s="27"/>
      <c r="R308" s="2"/>
    </row>
    <row r="309" spans="1:19" ht="12.75" customHeight="1">
      <c r="L309" s="2"/>
      <c r="M309" s="2"/>
      <c r="O309" s="2"/>
    </row>
    <row r="310" spans="1:19" ht="12.75" customHeight="1">
      <c r="L310" s="2"/>
      <c r="M310" s="2"/>
      <c r="O310" s="2"/>
    </row>
    <row r="311" spans="1:19" ht="26.25" customHeight="1">
      <c r="B311" s="145" t="s">
        <v>68</v>
      </c>
      <c r="C311" s="146"/>
      <c r="D311" s="146"/>
      <c r="E311" s="146"/>
      <c r="F311" s="146"/>
      <c r="G311" s="146"/>
      <c r="H311" s="146"/>
      <c r="I311" s="146"/>
      <c r="J311" s="146"/>
      <c r="K311" s="39" t="s">
        <v>51</v>
      </c>
      <c r="L311" s="2"/>
      <c r="M311" s="2"/>
      <c r="N311" s="1"/>
      <c r="O311" s="2"/>
      <c r="P311" s="1"/>
      <c r="Q311" s="1"/>
      <c r="R311" s="1"/>
    </row>
    <row r="312" spans="1:19" ht="20.25" customHeight="1">
      <c r="A312" s="147" t="s">
        <v>9</v>
      </c>
      <c r="B312" s="148" t="s">
        <v>69</v>
      </c>
      <c r="C312" s="143"/>
      <c r="D312" s="143"/>
      <c r="E312" s="143"/>
      <c r="F312" s="143"/>
      <c r="G312" s="143"/>
      <c r="H312" s="143"/>
      <c r="I312" s="143"/>
      <c r="J312" s="144"/>
      <c r="K312" s="149" t="s">
        <v>10</v>
      </c>
      <c r="L312" s="141" t="s">
        <v>2</v>
      </c>
      <c r="M312" s="141" t="s">
        <v>3</v>
      </c>
      <c r="N312" s="150" t="s">
        <v>4</v>
      </c>
      <c r="O312" s="141" t="s">
        <v>5</v>
      </c>
      <c r="P312" s="139" t="s">
        <v>6</v>
      </c>
      <c r="Q312" s="139" t="s">
        <v>7</v>
      </c>
      <c r="R312" s="141" t="s">
        <v>8</v>
      </c>
    </row>
    <row r="313" spans="1:19" ht="15.75" customHeight="1">
      <c r="A313" s="140"/>
      <c r="B313" s="40" t="s">
        <v>70</v>
      </c>
      <c r="C313" s="40" t="s">
        <v>71</v>
      </c>
      <c r="D313" s="40" t="s">
        <v>72</v>
      </c>
      <c r="E313" s="40" t="s">
        <v>73</v>
      </c>
      <c r="F313" s="40" t="s">
        <v>74</v>
      </c>
      <c r="G313" s="40" t="s">
        <v>75</v>
      </c>
      <c r="H313" s="40" t="s">
        <v>76</v>
      </c>
      <c r="I313" s="40" t="s">
        <v>77</v>
      </c>
      <c r="J313" s="40" t="s">
        <v>78</v>
      </c>
      <c r="K313" s="140"/>
      <c r="L313" s="140"/>
      <c r="M313" s="140"/>
      <c r="N313" s="140"/>
      <c r="O313" s="140"/>
      <c r="P313" s="140"/>
      <c r="Q313" s="140"/>
      <c r="R313" s="140"/>
    </row>
    <row r="314" spans="1:19" ht="15.75" customHeight="1">
      <c r="A314" s="40">
        <v>1102</v>
      </c>
      <c r="B314" s="41">
        <v>32</v>
      </c>
      <c r="C314" s="41"/>
      <c r="D314" s="41"/>
      <c r="E314" s="41"/>
      <c r="F314" s="41"/>
      <c r="G314" s="41"/>
      <c r="H314" s="41"/>
      <c r="I314" s="41"/>
      <c r="J314" s="41"/>
      <c r="K314" s="42"/>
      <c r="L314" s="43"/>
      <c r="M314" s="44"/>
      <c r="N314" s="45"/>
      <c r="O314" s="46"/>
      <c r="P314" s="47">
        <f>B314</f>
        <v>32</v>
      </c>
      <c r="Q314" s="48"/>
      <c r="R314" s="46"/>
    </row>
    <row r="315" spans="1:19" ht="15.75" customHeight="1">
      <c r="A315" s="40">
        <v>1201</v>
      </c>
      <c r="B315" s="41"/>
      <c r="C315" s="41">
        <v>27</v>
      </c>
      <c r="D315" s="41"/>
      <c r="E315" s="41"/>
      <c r="F315" s="41"/>
      <c r="G315" s="41"/>
      <c r="H315" s="41"/>
      <c r="I315" s="41"/>
      <c r="J315" s="41"/>
      <c r="K315" s="42"/>
      <c r="L315" s="49"/>
      <c r="M315" s="50"/>
      <c r="N315" s="51"/>
      <c r="O315" s="52">
        <f>IF(C315=0,"",C315/B314)</f>
        <v>0.84375</v>
      </c>
      <c r="P315" s="53">
        <v>27</v>
      </c>
      <c r="Q315" s="54">
        <f t="shared" ref="Q315:Q322" si="34">IF(P315=0,"",P315/P314)</f>
        <v>0.84375</v>
      </c>
      <c r="R315" s="54">
        <f t="shared" ref="R315:R322" si="35">IF(P315=0,"",100%-Q315)</f>
        <v>0.15625</v>
      </c>
    </row>
    <row r="316" spans="1:19" ht="15.75" customHeight="1">
      <c r="A316" s="40">
        <v>1202</v>
      </c>
      <c r="B316" s="41"/>
      <c r="C316" s="41"/>
      <c r="D316" s="41">
        <v>26</v>
      </c>
      <c r="E316" s="41"/>
      <c r="F316" s="41"/>
      <c r="G316" s="41"/>
      <c r="H316" s="41"/>
      <c r="I316" s="41"/>
      <c r="J316" s="41"/>
      <c r="K316" s="42"/>
      <c r="L316" s="49"/>
      <c r="M316" s="50"/>
      <c r="N316" s="51"/>
      <c r="O316" s="52">
        <f>IF(D316=0,"",D316/C315)</f>
        <v>0.96296296296296291</v>
      </c>
      <c r="P316" s="53">
        <v>27</v>
      </c>
      <c r="Q316" s="54">
        <f t="shared" si="34"/>
        <v>1</v>
      </c>
      <c r="R316" s="54">
        <f t="shared" si="35"/>
        <v>0</v>
      </c>
      <c r="S316" s="8">
        <f>P316/P314</f>
        <v>0.84375</v>
      </c>
    </row>
    <row r="317" spans="1:19" ht="15.75" customHeight="1">
      <c r="A317" s="40">
        <v>1301</v>
      </c>
      <c r="B317" s="41"/>
      <c r="C317" s="41"/>
      <c r="D317" s="41"/>
      <c r="E317" s="41">
        <v>24</v>
      </c>
      <c r="F317" s="41"/>
      <c r="G317" s="41"/>
      <c r="H317" s="41"/>
      <c r="I317" s="41"/>
      <c r="J317" s="41"/>
      <c r="K317" s="42"/>
      <c r="L317" s="49"/>
      <c r="M317" s="50"/>
      <c r="N317" s="51"/>
      <c r="O317" s="52">
        <f>IF(E317=0,"",E317/D316)</f>
        <v>0.92307692307692313</v>
      </c>
      <c r="P317" s="53">
        <v>27</v>
      </c>
      <c r="Q317" s="54">
        <f t="shared" si="34"/>
        <v>1</v>
      </c>
      <c r="R317" s="54">
        <f t="shared" si="35"/>
        <v>0</v>
      </c>
    </row>
    <row r="318" spans="1:19" ht="15.75" customHeight="1">
      <c r="A318" s="40">
        <v>1302</v>
      </c>
      <c r="B318" s="41"/>
      <c r="C318" s="41"/>
      <c r="D318" s="41"/>
      <c r="E318" s="41"/>
      <c r="F318" s="41">
        <v>24</v>
      </c>
      <c r="G318" s="41"/>
      <c r="H318" s="41"/>
      <c r="I318" s="41"/>
      <c r="J318" s="41"/>
      <c r="K318" s="42"/>
      <c r="L318" s="49"/>
      <c r="M318" s="50"/>
      <c r="N318" s="51"/>
      <c r="O318" s="52">
        <f>IF(F318=0,"",F318/E317)</f>
        <v>1</v>
      </c>
      <c r="P318" s="53">
        <v>26</v>
      </c>
      <c r="Q318" s="54">
        <f t="shared" si="34"/>
        <v>0.96296296296296291</v>
      </c>
      <c r="R318" s="54">
        <f t="shared" si="35"/>
        <v>3.703703703703709E-2</v>
      </c>
    </row>
    <row r="319" spans="1:19" ht="15.75" customHeight="1">
      <c r="A319" s="40">
        <v>1401</v>
      </c>
      <c r="B319" s="41"/>
      <c r="C319" s="41"/>
      <c r="D319" s="41"/>
      <c r="E319" s="41"/>
      <c r="F319" s="41"/>
      <c r="G319" s="41">
        <v>24</v>
      </c>
      <c r="H319" s="41"/>
      <c r="I319" s="41"/>
      <c r="J319" s="41"/>
      <c r="K319" s="42"/>
      <c r="L319" s="49"/>
      <c r="M319" s="50"/>
      <c r="N319" s="51"/>
      <c r="O319" s="52">
        <f>IF(G319=0,"",G319/F318)</f>
        <v>1</v>
      </c>
      <c r="P319" s="53">
        <v>26</v>
      </c>
      <c r="Q319" s="54">
        <f t="shared" si="34"/>
        <v>1</v>
      </c>
      <c r="R319" s="54">
        <f t="shared" si="35"/>
        <v>0</v>
      </c>
    </row>
    <row r="320" spans="1:19" ht="15.75" customHeight="1">
      <c r="A320" s="40">
        <v>1402</v>
      </c>
      <c r="B320" s="41"/>
      <c r="C320" s="41"/>
      <c r="D320" s="41"/>
      <c r="E320" s="41"/>
      <c r="F320" s="41"/>
      <c r="G320" s="41"/>
      <c r="H320" s="41">
        <v>23</v>
      </c>
      <c r="I320" s="41"/>
      <c r="J320" s="41"/>
      <c r="K320" s="42"/>
      <c r="L320" s="49"/>
      <c r="M320" s="50"/>
      <c r="N320" s="51"/>
      <c r="O320" s="52">
        <f>IF(H320=0,"",H320/G319)</f>
        <v>0.95833333333333337</v>
      </c>
      <c r="P320" s="53">
        <v>26</v>
      </c>
      <c r="Q320" s="54">
        <f t="shared" si="34"/>
        <v>1</v>
      </c>
      <c r="R320" s="54">
        <f t="shared" si="35"/>
        <v>0</v>
      </c>
    </row>
    <row r="321" spans="1:18" ht="15.75" customHeight="1">
      <c r="A321" s="40">
        <v>1501</v>
      </c>
      <c r="B321" s="41"/>
      <c r="C321" s="41"/>
      <c r="D321" s="41"/>
      <c r="E321" s="41"/>
      <c r="F321" s="41"/>
      <c r="G321" s="41"/>
      <c r="H321" s="41"/>
      <c r="I321" s="41">
        <v>22</v>
      </c>
      <c r="J321" s="41"/>
      <c r="K321" s="42"/>
      <c r="L321" s="49"/>
      <c r="M321" s="50"/>
      <c r="N321" s="51"/>
      <c r="O321" s="52">
        <f>IF(I321=0,"",I321/H320)</f>
        <v>0.95652173913043481</v>
      </c>
      <c r="P321" s="53">
        <v>24</v>
      </c>
      <c r="Q321" s="54">
        <f t="shared" si="34"/>
        <v>0.92307692307692313</v>
      </c>
      <c r="R321" s="54">
        <f t="shared" si="35"/>
        <v>7.6923076923076872E-2</v>
      </c>
    </row>
    <row r="322" spans="1:18" ht="15.75" customHeight="1">
      <c r="A322" s="40">
        <v>1502</v>
      </c>
      <c r="B322" s="41"/>
      <c r="C322" s="41"/>
      <c r="D322" s="41"/>
      <c r="E322" s="41"/>
      <c r="F322" s="41"/>
      <c r="G322" s="41"/>
      <c r="H322" s="41"/>
      <c r="I322" s="41"/>
      <c r="J322" s="41">
        <v>21</v>
      </c>
      <c r="K322" s="42">
        <v>19</v>
      </c>
      <c r="L322" s="49"/>
      <c r="M322" s="50"/>
      <c r="N322" s="51"/>
      <c r="O322" s="56">
        <f>IF(J322=0,"",J322/I321)</f>
        <v>0.95454545454545459</v>
      </c>
      <c r="P322" s="53">
        <v>24</v>
      </c>
      <c r="Q322" s="57">
        <f t="shared" si="34"/>
        <v>1</v>
      </c>
      <c r="R322" s="57">
        <f t="shared" si="35"/>
        <v>0</v>
      </c>
    </row>
    <row r="323" spans="1:18" ht="15.75" customHeight="1">
      <c r="A323" s="40">
        <v>1601</v>
      </c>
      <c r="B323" s="41"/>
      <c r="C323" s="41"/>
      <c r="D323" s="41"/>
      <c r="E323" s="41"/>
      <c r="F323" s="41"/>
      <c r="G323" s="41"/>
      <c r="H323" s="41"/>
      <c r="I323" s="41"/>
      <c r="J323" s="41">
        <v>3</v>
      </c>
      <c r="K323" s="42">
        <v>3</v>
      </c>
      <c r="L323" s="49"/>
      <c r="M323" s="50"/>
      <c r="N323" s="58"/>
      <c r="O323" s="59"/>
      <c r="P323" s="53">
        <v>5</v>
      </c>
      <c r="Q323" s="60"/>
      <c r="R323" s="61"/>
    </row>
    <row r="324" spans="1:18" ht="15.75" customHeight="1">
      <c r="A324" s="40">
        <v>1602</v>
      </c>
      <c r="B324" s="41"/>
      <c r="C324" s="41"/>
      <c r="D324" s="41"/>
      <c r="E324" s="41"/>
      <c r="F324" s="41"/>
      <c r="G324" s="41"/>
      <c r="H324" s="41"/>
      <c r="I324" s="41"/>
      <c r="J324" s="41">
        <v>1</v>
      </c>
      <c r="K324" s="42">
        <v>2</v>
      </c>
      <c r="L324" s="49"/>
      <c r="M324" s="50"/>
      <c r="N324" s="58"/>
      <c r="O324" s="62"/>
      <c r="P324" s="63">
        <v>2</v>
      </c>
      <c r="Q324" s="64"/>
      <c r="R324" s="62"/>
    </row>
    <row r="325" spans="1:18" ht="15.75" customHeight="1">
      <c r="A325" s="40">
        <v>1701</v>
      </c>
      <c r="B325" s="41"/>
      <c r="C325" s="41"/>
      <c r="D325" s="41"/>
      <c r="E325" s="41"/>
      <c r="F325" s="41"/>
      <c r="G325" s="41"/>
      <c r="H325" s="41"/>
      <c r="I325" s="41"/>
      <c r="J325" s="41"/>
      <c r="K325" s="42"/>
      <c r="L325" s="49"/>
      <c r="M325" s="50"/>
      <c r="N325" s="58"/>
      <c r="O325" s="62"/>
      <c r="P325" s="63"/>
      <c r="Q325" s="64"/>
      <c r="R325" s="62"/>
    </row>
    <row r="326" spans="1:18" ht="15.75" customHeight="1">
      <c r="A326" s="40">
        <v>1702</v>
      </c>
      <c r="B326" s="41"/>
      <c r="C326" s="41"/>
      <c r="D326" s="41"/>
      <c r="E326" s="41"/>
      <c r="F326" s="41"/>
      <c r="G326" s="41"/>
      <c r="H326" s="41"/>
      <c r="I326" s="41"/>
      <c r="J326" s="41"/>
      <c r="K326" s="42"/>
      <c r="L326" s="49"/>
      <c r="M326" s="50"/>
      <c r="N326" s="58"/>
      <c r="O326" s="62"/>
      <c r="P326" s="63"/>
      <c r="Q326" s="64"/>
      <c r="R326" s="62"/>
    </row>
    <row r="327" spans="1:18" ht="15.75" customHeight="1">
      <c r="A327" s="40">
        <v>1801</v>
      </c>
      <c r="B327" s="41"/>
      <c r="C327" s="41"/>
      <c r="D327" s="41"/>
      <c r="E327" s="41"/>
      <c r="F327" s="41"/>
      <c r="G327" s="41"/>
      <c r="H327" s="41"/>
      <c r="I327" s="41"/>
      <c r="J327" s="41"/>
      <c r="K327" s="42"/>
      <c r="L327" s="49"/>
      <c r="M327" s="50"/>
      <c r="N327" s="58"/>
      <c r="O327" s="50"/>
      <c r="P327" s="58"/>
      <c r="Q327" s="65"/>
      <c r="R327" s="62"/>
    </row>
    <row r="328" spans="1:18" ht="15.75" customHeight="1">
      <c r="A328" s="40">
        <v>1802</v>
      </c>
      <c r="B328" s="66"/>
      <c r="C328" s="66"/>
      <c r="D328" s="66"/>
      <c r="E328" s="66"/>
      <c r="F328" s="66"/>
      <c r="G328" s="66"/>
      <c r="H328" s="66"/>
      <c r="I328" s="66"/>
      <c r="J328" s="66"/>
      <c r="K328" s="67"/>
      <c r="L328" s="68"/>
      <c r="M328" s="2"/>
      <c r="N328" s="1"/>
      <c r="O328" s="69" t="s">
        <v>53</v>
      </c>
      <c r="P328" s="70">
        <v>12</v>
      </c>
      <c r="Q328" s="71">
        <f>IF(SUM(K316:K328)=0,"",SUM(K316:K328))</f>
        <v>24</v>
      </c>
      <c r="R328" s="72" t="s">
        <v>10</v>
      </c>
    </row>
    <row r="329" spans="1:18" ht="15.75" customHeight="1">
      <c r="A329" s="40">
        <v>1901</v>
      </c>
      <c r="B329" s="66"/>
      <c r="C329" s="66"/>
      <c r="D329" s="66"/>
      <c r="E329" s="66"/>
      <c r="F329" s="66"/>
      <c r="G329" s="66"/>
      <c r="H329" s="66"/>
      <c r="I329" s="66"/>
      <c r="J329" s="66"/>
      <c r="K329" s="67"/>
      <c r="L329" s="68"/>
      <c r="M329" s="2"/>
      <c r="N329" s="1"/>
      <c r="O329" s="73" t="s">
        <v>54</v>
      </c>
      <c r="P329" s="74">
        <f>IF(P328/B314=0,"",P328/B314)</f>
        <v>0.375</v>
      </c>
      <c r="Q329" s="75">
        <f>IF(P328/Q328=0,"",P328/Q328)</f>
        <v>0.5</v>
      </c>
      <c r="R329" s="76" t="s">
        <v>55</v>
      </c>
    </row>
    <row r="330" spans="1:18" ht="15.75" customHeight="1">
      <c r="A330" s="40">
        <v>1902</v>
      </c>
      <c r="B330" s="66"/>
      <c r="C330" s="66"/>
      <c r="D330" s="66"/>
      <c r="E330" s="66"/>
      <c r="F330" s="66"/>
      <c r="G330" s="66"/>
      <c r="H330" s="66"/>
      <c r="I330" s="66"/>
      <c r="J330" s="66"/>
      <c r="K330" s="67"/>
      <c r="L330" s="77"/>
      <c r="M330" s="78"/>
      <c r="N330" s="79"/>
      <c r="O330" s="78"/>
      <c r="P330" s="79"/>
      <c r="Q330" s="79"/>
      <c r="R330" s="80"/>
    </row>
    <row r="331" spans="1:18" ht="18" customHeight="1">
      <c r="A331" s="24"/>
      <c r="B331" s="1"/>
      <c r="C331" s="1"/>
      <c r="D331" s="142" t="s">
        <v>79</v>
      </c>
      <c r="E331" s="143"/>
      <c r="F331" s="143"/>
      <c r="G331" s="143"/>
      <c r="H331" s="143"/>
      <c r="I331" s="143"/>
      <c r="J331" s="144"/>
      <c r="K331" s="81">
        <f>SUM(K314:K327)</f>
        <v>24</v>
      </c>
      <c r="L331" s="82">
        <f>IF(K322=0,"",K322/B314)</f>
        <v>0.59375</v>
      </c>
      <c r="M331" s="82">
        <f>IF(K331=0,"",K331/B314)</f>
        <v>0.75</v>
      </c>
      <c r="N331" s="82">
        <f>IF(K322=0,"",M331-L331)</f>
        <v>0.15625</v>
      </c>
      <c r="O331" s="2"/>
      <c r="P331" s="1"/>
      <c r="Q331" s="27"/>
      <c r="R331" s="2"/>
    </row>
    <row r="332" spans="1:18" ht="12.75" customHeight="1">
      <c r="L332" s="2"/>
      <c r="M332" s="2"/>
      <c r="O332" s="2"/>
    </row>
    <row r="333" spans="1:18" ht="12.75" customHeight="1">
      <c r="L333" s="2"/>
      <c r="M333" s="2"/>
      <c r="O333" s="2"/>
    </row>
    <row r="334" spans="1:18" ht="26.25" customHeight="1">
      <c r="B334" s="145" t="s">
        <v>68</v>
      </c>
      <c r="C334" s="146"/>
      <c r="D334" s="146"/>
      <c r="E334" s="146"/>
      <c r="F334" s="146"/>
      <c r="G334" s="146"/>
      <c r="H334" s="146"/>
      <c r="I334" s="146"/>
      <c r="J334" s="146"/>
      <c r="K334" s="39" t="s">
        <v>57</v>
      </c>
      <c r="L334" s="2"/>
      <c r="M334" s="2"/>
      <c r="N334" s="1"/>
      <c r="O334" s="2"/>
      <c r="P334" s="1"/>
      <c r="Q334" s="1"/>
      <c r="R334" s="1"/>
    </row>
    <row r="335" spans="1:18" ht="20.25" customHeight="1">
      <c r="A335" s="147" t="s">
        <v>9</v>
      </c>
      <c r="B335" s="148" t="s">
        <v>69</v>
      </c>
      <c r="C335" s="143"/>
      <c r="D335" s="143"/>
      <c r="E335" s="143"/>
      <c r="F335" s="143"/>
      <c r="G335" s="143"/>
      <c r="H335" s="143"/>
      <c r="I335" s="143"/>
      <c r="J335" s="144"/>
      <c r="K335" s="149" t="s">
        <v>10</v>
      </c>
      <c r="L335" s="141" t="s">
        <v>2</v>
      </c>
      <c r="M335" s="141" t="s">
        <v>3</v>
      </c>
      <c r="N335" s="150" t="s">
        <v>4</v>
      </c>
      <c r="O335" s="141" t="s">
        <v>5</v>
      </c>
      <c r="P335" s="139" t="s">
        <v>6</v>
      </c>
      <c r="Q335" s="139" t="s">
        <v>7</v>
      </c>
      <c r="R335" s="141" t="s">
        <v>8</v>
      </c>
    </row>
    <row r="336" spans="1:18" ht="15.75" customHeight="1">
      <c r="A336" s="140"/>
      <c r="B336" s="40" t="s">
        <v>70</v>
      </c>
      <c r="C336" s="40" t="s">
        <v>71</v>
      </c>
      <c r="D336" s="40" t="s">
        <v>72</v>
      </c>
      <c r="E336" s="40" t="s">
        <v>73</v>
      </c>
      <c r="F336" s="40" t="s">
        <v>74</v>
      </c>
      <c r="G336" s="40" t="s">
        <v>75</v>
      </c>
      <c r="H336" s="40" t="s">
        <v>76</v>
      </c>
      <c r="I336" s="40" t="s">
        <v>77</v>
      </c>
      <c r="J336" s="40" t="s">
        <v>78</v>
      </c>
      <c r="K336" s="140"/>
      <c r="L336" s="140"/>
      <c r="M336" s="140"/>
      <c r="N336" s="140"/>
      <c r="O336" s="140"/>
      <c r="P336" s="140"/>
      <c r="Q336" s="140"/>
      <c r="R336" s="140"/>
    </row>
    <row r="337" spans="1:19" ht="15.75" customHeight="1">
      <c r="A337" s="40">
        <v>1201</v>
      </c>
      <c r="B337" s="41">
        <v>24</v>
      </c>
      <c r="C337" s="41"/>
      <c r="D337" s="41"/>
      <c r="E337" s="41"/>
      <c r="F337" s="41"/>
      <c r="G337" s="41"/>
      <c r="H337" s="41"/>
      <c r="I337" s="41"/>
      <c r="J337" s="41"/>
      <c r="K337" s="42"/>
      <c r="L337" s="43"/>
      <c r="M337" s="44"/>
      <c r="N337" s="45"/>
      <c r="O337" s="46"/>
      <c r="P337" s="47">
        <f>B337</f>
        <v>24</v>
      </c>
      <c r="Q337" s="48"/>
      <c r="R337" s="46"/>
    </row>
    <row r="338" spans="1:19" ht="15.75" customHeight="1">
      <c r="A338" s="40">
        <v>1202</v>
      </c>
      <c r="B338" s="41"/>
      <c r="C338" s="41">
        <v>18</v>
      </c>
      <c r="D338" s="41"/>
      <c r="E338" s="41"/>
      <c r="F338" s="41"/>
      <c r="G338" s="41"/>
      <c r="H338" s="41"/>
      <c r="I338" s="41"/>
      <c r="J338" s="41"/>
      <c r="K338" s="42"/>
      <c r="L338" s="49"/>
      <c r="M338" s="50"/>
      <c r="N338" s="51"/>
      <c r="O338" s="52">
        <f>IF(C338=0,"",C338/B337)</f>
        <v>0.75</v>
      </c>
      <c r="P338" s="53">
        <v>18</v>
      </c>
      <c r="Q338" s="54">
        <f t="shared" ref="Q338:Q345" si="36">IF(P338=0,"",P338/P337)</f>
        <v>0.75</v>
      </c>
      <c r="R338" s="54">
        <f t="shared" ref="R338:R345" si="37">IF(P338=0,"",100%-Q338)</f>
        <v>0.25</v>
      </c>
    </row>
    <row r="339" spans="1:19" ht="15.75" customHeight="1">
      <c r="A339" s="40">
        <v>1301</v>
      </c>
      <c r="B339" s="41"/>
      <c r="C339" s="41"/>
      <c r="D339" s="41">
        <v>17</v>
      </c>
      <c r="E339" s="41"/>
      <c r="F339" s="41"/>
      <c r="G339" s="41"/>
      <c r="H339" s="41"/>
      <c r="I339" s="41"/>
      <c r="J339" s="41"/>
      <c r="K339" s="42"/>
      <c r="L339" s="49"/>
      <c r="M339" s="50"/>
      <c r="N339" s="51"/>
      <c r="O339" s="52">
        <f>IF(D339=0,"",D339/C338)</f>
        <v>0.94444444444444442</v>
      </c>
      <c r="P339" s="53">
        <v>18</v>
      </c>
      <c r="Q339" s="54">
        <f t="shared" si="36"/>
        <v>1</v>
      </c>
      <c r="R339" s="54">
        <f t="shared" si="37"/>
        <v>0</v>
      </c>
      <c r="S339" s="8">
        <f>P339/P337</f>
        <v>0.75</v>
      </c>
    </row>
    <row r="340" spans="1:19" ht="15.75" customHeight="1">
      <c r="A340" s="40">
        <v>1302</v>
      </c>
      <c r="B340" s="41"/>
      <c r="C340" s="41"/>
      <c r="D340" s="41"/>
      <c r="E340" s="41">
        <v>15</v>
      </c>
      <c r="F340" s="41"/>
      <c r="G340" s="41"/>
      <c r="H340" s="41"/>
      <c r="I340" s="41"/>
      <c r="J340" s="41"/>
      <c r="K340" s="42"/>
      <c r="L340" s="49"/>
      <c r="M340" s="50"/>
      <c r="N340" s="51"/>
      <c r="O340" s="52">
        <f>IF(E340=0,"",E340/D339)</f>
        <v>0.88235294117647056</v>
      </c>
      <c r="P340" s="53">
        <v>16</v>
      </c>
      <c r="Q340" s="54">
        <f t="shared" si="36"/>
        <v>0.88888888888888884</v>
      </c>
      <c r="R340" s="54">
        <f t="shared" si="37"/>
        <v>0.11111111111111116</v>
      </c>
    </row>
    <row r="341" spans="1:19" ht="15.75" customHeight="1">
      <c r="A341" s="40">
        <v>1401</v>
      </c>
      <c r="B341" s="41"/>
      <c r="C341" s="41"/>
      <c r="D341" s="41"/>
      <c r="E341" s="41"/>
      <c r="F341" s="41">
        <v>14</v>
      </c>
      <c r="G341" s="41"/>
      <c r="H341" s="41"/>
      <c r="I341" s="41"/>
      <c r="J341" s="41"/>
      <c r="K341" s="42"/>
      <c r="L341" s="49"/>
      <c r="M341" s="50"/>
      <c r="N341" s="51"/>
      <c r="O341" s="52">
        <f>IF(F341=0,"",F341/E340)</f>
        <v>0.93333333333333335</v>
      </c>
      <c r="P341" s="53">
        <v>14</v>
      </c>
      <c r="Q341" s="54">
        <f t="shared" si="36"/>
        <v>0.875</v>
      </c>
      <c r="R341" s="54">
        <f t="shared" si="37"/>
        <v>0.125</v>
      </c>
    </row>
    <row r="342" spans="1:19" ht="15.75" customHeight="1">
      <c r="A342" s="40">
        <v>1402</v>
      </c>
      <c r="B342" s="41"/>
      <c r="C342" s="41"/>
      <c r="D342" s="41"/>
      <c r="E342" s="41"/>
      <c r="F342" s="41"/>
      <c r="G342" s="41">
        <v>14</v>
      </c>
      <c r="H342" s="41"/>
      <c r="I342" s="41"/>
      <c r="J342" s="41"/>
      <c r="K342" s="42"/>
      <c r="L342" s="49"/>
      <c r="M342" s="50"/>
      <c r="N342" s="51"/>
      <c r="O342" s="52">
        <f>IF(G342=0,"",G342/F341)</f>
        <v>1</v>
      </c>
      <c r="P342" s="53">
        <v>14</v>
      </c>
      <c r="Q342" s="54">
        <f t="shared" si="36"/>
        <v>1</v>
      </c>
      <c r="R342" s="54">
        <f t="shared" si="37"/>
        <v>0</v>
      </c>
    </row>
    <row r="343" spans="1:19" ht="15.75" customHeight="1">
      <c r="A343" s="40">
        <v>1501</v>
      </c>
      <c r="B343" s="41"/>
      <c r="C343" s="41"/>
      <c r="D343" s="41"/>
      <c r="E343" s="41"/>
      <c r="F343" s="41"/>
      <c r="G343" s="41"/>
      <c r="H343" s="41">
        <v>13</v>
      </c>
      <c r="I343" s="41"/>
      <c r="J343" s="41"/>
      <c r="K343" s="42"/>
      <c r="L343" s="49"/>
      <c r="M343" s="50"/>
      <c r="N343" s="51"/>
      <c r="O343" s="52">
        <f>IF(H343=0,"",H343/G342)</f>
        <v>0.9285714285714286</v>
      </c>
      <c r="P343" s="53">
        <v>13</v>
      </c>
      <c r="Q343" s="54">
        <f t="shared" si="36"/>
        <v>0.9285714285714286</v>
      </c>
      <c r="R343" s="54">
        <f t="shared" si="37"/>
        <v>7.1428571428571397E-2</v>
      </c>
    </row>
    <row r="344" spans="1:19" ht="15.75" customHeight="1">
      <c r="A344" s="40">
        <v>1502</v>
      </c>
      <c r="B344" s="41"/>
      <c r="C344" s="41"/>
      <c r="D344" s="41"/>
      <c r="E344" s="41"/>
      <c r="F344" s="41"/>
      <c r="G344" s="41"/>
      <c r="H344" s="41"/>
      <c r="I344" s="41">
        <v>13</v>
      </c>
      <c r="J344" s="41"/>
      <c r="K344" s="42"/>
      <c r="L344" s="49"/>
      <c r="M344" s="50"/>
      <c r="N344" s="51"/>
      <c r="O344" s="52">
        <f>IF(I344=0,"",I344/H343)</f>
        <v>1</v>
      </c>
      <c r="P344" s="53">
        <v>13</v>
      </c>
      <c r="Q344" s="54">
        <f t="shared" si="36"/>
        <v>1</v>
      </c>
      <c r="R344" s="54">
        <f t="shared" si="37"/>
        <v>0</v>
      </c>
    </row>
    <row r="345" spans="1:19" ht="15.75" customHeight="1">
      <c r="A345" s="40">
        <v>1601</v>
      </c>
      <c r="B345" s="41"/>
      <c r="C345" s="41"/>
      <c r="D345" s="41"/>
      <c r="E345" s="41"/>
      <c r="F345" s="41"/>
      <c r="G345" s="41"/>
      <c r="H345" s="41"/>
      <c r="I345" s="41"/>
      <c r="J345" s="41">
        <v>9</v>
      </c>
      <c r="K345" s="42">
        <v>8</v>
      </c>
      <c r="L345" s="49"/>
      <c r="M345" s="50"/>
      <c r="N345" s="51"/>
      <c r="O345" s="56">
        <f>IF(J345=0,"",J345/I344)</f>
        <v>0.69230769230769229</v>
      </c>
      <c r="P345" s="53">
        <v>13</v>
      </c>
      <c r="Q345" s="57">
        <f t="shared" si="36"/>
        <v>1</v>
      </c>
      <c r="R345" s="57">
        <f t="shared" si="37"/>
        <v>0</v>
      </c>
    </row>
    <row r="346" spans="1:19" ht="15.75" customHeight="1">
      <c r="A346" s="40">
        <v>1602</v>
      </c>
      <c r="B346" s="41"/>
      <c r="C346" s="41"/>
      <c r="D346" s="41"/>
      <c r="E346" s="41"/>
      <c r="F346" s="41"/>
      <c r="G346" s="41"/>
      <c r="H346" s="41"/>
      <c r="I346" s="41"/>
      <c r="J346" s="41">
        <v>1</v>
      </c>
      <c r="K346" s="42">
        <v>1</v>
      </c>
      <c r="L346" s="49"/>
      <c r="M346" s="50"/>
      <c r="N346" s="58"/>
      <c r="O346" s="59"/>
      <c r="P346" s="53">
        <v>3</v>
      </c>
      <c r="Q346" s="60"/>
      <c r="R346" s="61"/>
    </row>
    <row r="347" spans="1:19" ht="15.75" customHeight="1">
      <c r="A347" s="40">
        <v>1701</v>
      </c>
      <c r="B347" s="41"/>
      <c r="C347" s="41"/>
      <c r="D347" s="41"/>
      <c r="E347" s="41"/>
      <c r="F347" s="41"/>
      <c r="G347" s="41"/>
      <c r="H347" s="41"/>
      <c r="I347" s="41"/>
      <c r="J347" s="41"/>
      <c r="K347" s="42"/>
      <c r="L347" s="49"/>
      <c r="M347" s="50"/>
      <c r="N347" s="58"/>
      <c r="O347" s="62"/>
      <c r="P347" s="63">
        <v>2</v>
      </c>
      <c r="Q347" s="64"/>
      <c r="R347" s="62"/>
    </row>
    <row r="348" spans="1:19" ht="15.75" customHeight="1">
      <c r="A348" s="40">
        <v>1702</v>
      </c>
      <c r="B348" s="41"/>
      <c r="C348" s="41"/>
      <c r="D348" s="41"/>
      <c r="E348" s="41"/>
      <c r="F348" s="41"/>
      <c r="G348" s="41"/>
      <c r="H348" s="41"/>
      <c r="I348" s="41"/>
      <c r="J348" s="41"/>
      <c r="K348" s="42"/>
      <c r="L348" s="49"/>
      <c r="M348" s="50"/>
      <c r="N348" s="58"/>
      <c r="O348" s="62"/>
      <c r="P348" s="63"/>
      <c r="Q348" s="64"/>
      <c r="R348" s="62"/>
    </row>
    <row r="349" spans="1:19" ht="15.75" customHeight="1">
      <c r="A349" s="40">
        <v>1801</v>
      </c>
      <c r="B349" s="41"/>
      <c r="C349" s="41"/>
      <c r="D349" s="41"/>
      <c r="E349" s="41"/>
      <c r="F349" s="41"/>
      <c r="G349" s="41"/>
      <c r="H349" s="41"/>
      <c r="I349" s="41"/>
      <c r="J349" s="41"/>
      <c r="K349" s="42"/>
      <c r="L349" s="49"/>
      <c r="M349" s="50"/>
      <c r="N349" s="58"/>
      <c r="O349" s="62"/>
      <c r="P349" s="63"/>
      <c r="Q349" s="64"/>
      <c r="R349" s="62"/>
    </row>
    <row r="350" spans="1:19" ht="15.75" customHeight="1">
      <c r="A350" s="40">
        <v>1802</v>
      </c>
      <c r="B350" s="41"/>
      <c r="C350" s="41"/>
      <c r="D350" s="41"/>
      <c r="E350" s="41"/>
      <c r="F350" s="41"/>
      <c r="G350" s="41"/>
      <c r="H350" s="41"/>
      <c r="I350" s="41"/>
      <c r="J350" s="41"/>
      <c r="K350" s="42"/>
      <c r="L350" s="49"/>
      <c r="M350" s="50"/>
      <c r="N350" s="58"/>
      <c r="O350" s="50"/>
      <c r="P350" s="58"/>
      <c r="Q350" s="65"/>
      <c r="R350" s="62"/>
    </row>
    <row r="351" spans="1:19" ht="15.75" customHeight="1">
      <c r="A351" s="40">
        <v>1901</v>
      </c>
      <c r="B351" s="66"/>
      <c r="C351" s="66"/>
      <c r="D351" s="66"/>
      <c r="E351" s="66"/>
      <c r="F351" s="66"/>
      <c r="G351" s="66"/>
      <c r="H351" s="66"/>
      <c r="I351" s="66"/>
      <c r="J351" s="66"/>
      <c r="K351" s="67"/>
      <c r="L351" s="68"/>
      <c r="M351" s="2"/>
      <c r="N351" s="1"/>
      <c r="O351" s="69" t="s">
        <v>53</v>
      </c>
      <c r="P351" s="70">
        <v>7</v>
      </c>
      <c r="Q351" s="71">
        <f>IF(SUM(K339:K351)=0,"",SUM(K339:K351))</f>
        <v>9</v>
      </c>
      <c r="R351" s="72" t="s">
        <v>10</v>
      </c>
    </row>
    <row r="352" spans="1:19" ht="15.75" customHeight="1">
      <c r="A352" s="40">
        <v>1902</v>
      </c>
      <c r="B352" s="66"/>
      <c r="C352" s="66"/>
      <c r="D352" s="66"/>
      <c r="E352" s="66"/>
      <c r="F352" s="66"/>
      <c r="G352" s="66"/>
      <c r="H352" s="66"/>
      <c r="I352" s="66"/>
      <c r="J352" s="66"/>
      <c r="K352" s="67"/>
      <c r="L352" s="68"/>
      <c r="M352" s="2"/>
      <c r="N352" s="1"/>
      <c r="O352" s="73" t="s">
        <v>54</v>
      </c>
      <c r="P352" s="74">
        <f>IF(P351/B337=0,"",P351/B337)</f>
        <v>0.29166666666666669</v>
      </c>
      <c r="Q352" s="75">
        <f>IF(P351/Q351=0,"",P351/Q351)</f>
        <v>0.77777777777777779</v>
      </c>
      <c r="R352" s="76" t="s">
        <v>55</v>
      </c>
    </row>
    <row r="353" spans="1:19" ht="15.75" customHeight="1">
      <c r="A353" s="40">
        <v>2001</v>
      </c>
      <c r="B353" s="66"/>
      <c r="C353" s="66"/>
      <c r="D353" s="66"/>
      <c r="E353" s="66"/>
      <c r="F353" s="66"/>
      <c r="G353" s="66"/>
      <c r="H353" s="66"/>
      <c r="I353" s="66"/>
      <c r="J353" s="66"/>
      <c r="K353" s="67"/>
      <c r="L353" s="77"/>
      <c r="M353" s="78"/>
      <c r="N353" s="79"/>
      <c r="O353" s="78"/>
      <c r="P353" s="79"/>
      <c r="Q353" s="79"/>
      <c r="R353" s="80"/>
    </row>
    <row r="354" spans="1:19" ht="18" customHeight="1">
      <c r="A354" s="24"/>
      <c r="B354" s="1"/>
      <c r="C354" s="1"/>
      <c r="D354" s="142" t="s">
        <v>79</v>
      </c>
      <c r="E354" s="143"/>
      <c r="F354" s="143"/>
      <c r="G354" s="143"/>
      <c r="H354" s="143"/>
      <c r="I354" s="143"/>
      <c r="J354" s="144"/>
      <c r="K354" s="81">
        <f>SUM(K337:K350)</f>
        <v>9</v>
      </c>
      <c r="L354" s="82">
        <f>IF(K345=0,"",K345/B337)</f>
        <v>0.33333333333333331</v>
      </c>
      <c r="M354" s="82">
        <f>IF(K354=0,"",K354/B337)</f>
        <v>0.375</v>
      </c>
      <c r="N354" s="82">
        <f>IF(K345=0,"",M354-L354)</f>
        <v>4.1666666666666685E-2</v>
      </c>
      <c r="O354" s="2"/>
      <c r="P354" s="1"/>
      <c r="Q354" s="27"/>
      <c r="R354" s="2"/>
    </row>
    <row r="355" spans="1:19" ht="12.75" customHeight="1">
      <c r="L355" s="2"/>
      <c r="M355" s="2"/>
      <c r="O355" s="2"/>
    </row>
    <row r="356" spans="1:19" ht="12.75" customHeight="1">
      <c r="L356" s="2"/>
      <c r="M356" s="2"/>
      <c r="O356" s="2"/>
    </row>
    <row r="357" spans="1:19" ht="26.25" customHeight="1">
      <c r="B357" s="145" t="s">
        <v>68</v>
      </c>
      <c r="C357" s="146"/>
      <c r="D357" s="146"/>
      <c r="E357" s="146"/>
      <c r="F357" s="146"/>
      <c r="G357" s="146"/>
      <c r="H357" s="146"/>
      <c r="I357" s="146"/>
      <c r="J357" s="146"/>
      <c r="K357" s="39" t="s">
        <v>59</v>
      </c>
      <c r="L357" s="2"/>
      <c r="M357" s="2"/>
      <c r="N357" s="1"/>
      <c r="O357" s="2"/>
      <c r="P357" s="1"/>
      <c r="Q357" s="1"/>
      <c r="R357" s="1"/>
    </row>
    <row r="358" spans="1:19" ht="20.25" customHeight="1">
      <c r="A358" s="147" t="s">
        <v>9</v>
      </c>
      <c r="B358" s="148" t="s">
        <v>69</v>
      </c>
      <c r="C358" s="143"/>
      <c r="D358" s="143"/>
      <c r="E358" s="143"/>
      <c r="F358" s="143"/>
      <c r="G358" s="143"/>
      <c r="H358" s="143"/>
      <c r="I358" s="143"/>
      <c r="J358" s="144"/>
      <c r="K358" s="149" t="s">
        <v>10</v>
      </c>
      <c r="L358" s="141" t="s">
        <v>2</v>
      </c>
      <c r="M358" s="141" t="s">
        <v>3</v>
      </c>
      <c r="N358" s="150" t="s">
        <v>4</v>
      </c>
      <c r="O358" s="141" t="s">
        <v>5</v>
      </c>
      <c r="P358" s="139" t="s">
        <v>6</v>
      </c>
      <c r="Q358" s="139" t="s">
        <v>7</v>
      </c>
      <c r="R358" s="141" t="s">
        <v>8</v>
      </c>
    </row>
    <row r="359" spans="1:19" ht="15.75" customHeight="1">
      <c r="A359" s="140"/>
      <c r="B359" s="40" t="s">
        <v>70</v>
      </c>
      <c r="C359" s="40" t="s">
        <v>71</v>
      </c>
      <c r="D359" s="40" t="s">
        <v>72</v>
      </c>
      <c r="E359" s="40" t="s">
        <v>73</v>
      </c>
      <c r="F359" s="40" t="s">
        <v>74</v>
      </c>
      <c r="G359" s="40" t="s">
        <v>75</v>
      </c>
      <c r="H359" s="40" t="s">
        <v>76</v>
      </c>
      <c r="I359" s="40" t="s">
        <v>77</v>
      </c>
      <c r="J359" s="40" t="s">
        <v>78</v>
      </c>
      <c r="K359" s="140"/>
      <c r="L359" s="140"/>
      <c r="M359" s="140"/>
      <c r="N359" s="140"/>
      <c r="O359" s="140"/>
      <c r="P359" s="140"/>
      <c r="Q359" s="140"/>
      <c r="R359" s="140"/>
    </row>
    <row r="360" spans="1:19" ht="15.75" customHeight="1">
      <c r="A360" s="40">
        <v>1202</v>
      </c>
      <c r="B360" s="41">
        <v>39</v>
      </c>
      <c r="C360" s="41"/>
      <c r="D360" s="41"/>
      <c r="E360" s="41"/>
      <c r="F360" s="41"/>
      <c r="G360" s="41"/>
      <c r="H360" s="41"/>
      <c r="I360" s="41"/>
      <c r="J360" s="41"/>
      <c r="K360" s="42"/>
      <c r="L360" s="43"/>
      <c r="M360" s="44"/>
      <c r="N360" s="45"/>
      <c r="O360" s="46"/>
      <c r="P360" s="47">
        <f>B360</f>
        <v>39</v>
      </c>
      <c r="Q360" s="48"/>
      <c r="R360" s="46"/>
    </row>
    <row r="361" spans="1:19" ht="15.75" customHeight="1">
      <c r="A361" s="40">
        <v>1301</v>
      </c>
      <c r="B361" s="41"/>
      <c r="C361" s="41">
        <v>30</v>
      </c>
      <c r="D361" s="41"/>
      <c r="E361" s="41"/>
      <c r="F361" s="41"/>
      <c r="G361" s="41"/>
      <c r="H361" s="41"/>
      <c r="I361" s="41"/>
      <c r="J361" s="41"/>
      <c r="K361" s="42"/>
      <c r="L361" s="49"/>
      <c r="M361" s="50"/>
      <c r="N361" s="51"/>
      <c r="O361" s="52">
        <f>IF(C361=0,"",C361/B360)</f>
        <v>0.76923076923076927</v>
      </c>
      <c r="P361" s="53">
        <v>30</v>
      </c>
      <c r="Q361" s="54">
        <f t="shared" ref="Q361:Q368" si="38">IF(P361=0,"",P361/P360)</f>
        <v>0.76923076923076927</v>
      </c>
      <c r="R361" s="54">
        <f t="shared" ref="R361:R368" si="39">IF(P361=0,"",100%-Q361)</f>
        <v>0.23076923076923073</v>
      </c>
    </row>
    <row r="362" spans="1:19" ht="15.75" customHeight="1">
      <c r="A362" s="40">
        <v>1302</v>
      </c>
      <c r="B362" s="41"/>
      <c r="C362" s="41"/>
      <c r="D362" s="41">
        <v>27</v>
      </c>
      <c r="E362" s="41"/>
      <c r="F362" s="41"/>
      <c r="G362" s="41"/>
      <c r="H362" s="41"/>
      <c r="I362" s="41"/>
      <c r="J362" s="41"/>
      <c r="K362" s="42"/>
      <c r="L362" s="49"/>
      <c r="M362" s="50"/>
      <c r="N362" s="51"/>
      <c r="O362" s="52">
        <f>IF(D362=0,"",D362/C361)</f>
        <v>0.9</v>
      </c>
      <c r="P362" s="53">
        <v>28</v>
      </c>
      <c r="Q362" s="54">
        <f t="shared" si="38"/>
        <v>0.93333333333333335</v>
      </c>
      <c r="R362" s="54">
        <f t="shared" si="39"/>
        <v>6.6666666666666652E-2</v>
      </c>
      <c r="S362" s="8">
        <f>P362/P360</f>
        <v>0.71794871794871795</v>
      </c>
    </row>
    <row r="363" spans="1:19" ht="15.75" customHeight="1">
      <c r="A363" s="40">
        <v>1401</v>
      </c>
      <c r="B363" s="41"/>
      <c r="C363" s="41"/>
      <c r="D363" s="41"/>
      <c r="E363" s="41">
        <v>23</v>
      </c>
      <c r="F363" s="41"/>
      <c r="G363" s="41"/>
      <c r="H363" s="41"/>
      <c r="I363" s="41"/>
      <c r="J363" s="41"/>
      <c r="K363" s="42"/>
      <c r="L363" s="49"/>
      <c r="M363" s="50"/>
      <c r="N363" s="51"/>
      <c r="O363" s="52">
        <f>IF(E363=0,"",E363/D362)</f>
        <v>0.85185185185185186</v>
      </c>
      <c r="P363" s="53">
        <v>24</v>
      </c>
      <c r="Q363" s="54">
        <f t="shared" si="38"/>
        <v>0.8571428571428571</v>
      </c>
      <c r="R363" s="54">
        <f t="shared" si="39"/>
        <v>0.1428571428571429</v>
      </c>
    </row>
    <row r="364" spans="1:19" ht="15.75" customHeight="1">
      <c r="A364" s="40">
        <v>1402</v>
      </c>
      <c r="B364" s="41"/>
      <c r="C364" s="41"/>
      <c r="D364" s="41"/>
      <c r="E364" s="41"/>
      <c r="F364" s="41">
        <v>20</v>
      </c>
      <c r="G364" s="41"/>
      <c r="H364" s="41"/>
      <c r="I364" s="41"/>
      <c r="J364" s="41"/>
      <c r="K364" s="42"/>
      <c r="L364" s="49"/>
      <c r="M364" s="50"/>
      <c r="N364" s="51"/>
      <c r="O364" s="52">
        <f>IF(F364=0,"",F364/E363)</f>
        <v>0.86956521739130432</v>
      </c>
      <c r="P364" s="53">
        <v>22</v>
      </c>
      <c r="Q364" s="54">
        <f t="shared" si="38"/>
        <v>0.91666666666666663</v>
      </c>
      <c r="R364" s="54">
        <f t="shared" si="39"/>
        <v>8.333333333333337E-2</v>
      </c>
    </row>
    <row r="365" spans="1:19" ht="15.75" customHeight="1">
      <c r="A365" s="40">
        <v>1501</v>
      </c>
      <c r="B365" s="41"/>
      <c r="C365" s="41"/>
      <c r="D365" s="41"/>
      <c r="E365" s="41"/>
      <c r="F365" s="41"/>
      <c r="G365" s="41">
        <v>13</v>
      </c>
      <c r="H365" s="41"/>
      <c r="I365" s="41"/>
      <c r="J365" s="41"/>
      <c r="K365" s="42"/>
      <c r="L365" s="49"/>
      <c r="M365" s="50"/>
      <c r="N365" s="51"/>
      <c r="O365" s="52">
        <f>IF(G365=0,"",G365/F364)</f>
        <v>0.65</v>
      </c>
      <c r="P365" s="53">
        <v>16</v>
      </c>
      <c r="Q365" s="54">
        <f t="shared" si="38"/>
        <v>0.72727272727272729</v>
      </c>
      <c r="R365" s="54">
        <f t="shared" si="39"/>
        <v>0.27272727272727271</v>
      </c>
    </row>
    <row r="366" spans="1:19" ht="15.75" customHeight="1">
      <c r="A366" s="40">
        <v>1502</v>
      </c>
      <c r="B366" s="41"/>
      <c r="C366" s="41"/>
      <c r="D366" s="41"/>
      <c r="E366" s="41"/>
      <c r="F366" s="41"/>
      <c r="G366" s="41"/>
      <c r="H366" s="41">
        <v>13</v>
      </c>
      <c r="I366" s="41"/>
      <c r="J366" s="41"/>
      <c r="K366" s="42"/>
      <c r="L366" s="49"/>
      <c r="M366" s="50"/>
      <c r="N366" s="51"/>
      <c r="O366" s="52">
        <f>IF(H366=0,"",H366/G365)</f>
        <v>1</v>
      </c>
      <c r="P366" s="53">
        <v>16</v>
      </c>
      <c r="Q366" s="54">
        <f t="shared" si="38"/>
        <v>1</v>
      </c>
      <c r="R366" s="54">
        <f t="shared" si="39"/>
        <v>0</v>
      </c>
    </row>
    <row r="367" spans="1:19" ht="15.75" customHeight="1">
      <c r="A367" s="40">
        <v>1601</v>
      </c>
      <c r="B367" s="41"/>
      <c r="C367" s="41"/>
      <c r="D367" s="41"/>
      <c r="E367" s="41"/>
      <c r="F367" s="41"/>
      <c r="G367" s="41"/>
      <c r="H367" s="41"/>
      <c r="I367" s="41">
        <v>13</v>
      </c>
      <c r="J367" s="41"/>
      <c r="K367" s="42"/>
      <c r="L367" s="49"/>
      <c r="M367" s="50"/>
      <c r="N367" s="51"/>
      <c r="O367" s="52">
        <f>IF(I367=0,"",I367/H366)</f>
        <v>1</v>
      </c>
      <c r="P367" s="53">
        <v>15</v>
      </c>
      <c r="Q367" s="54">
        <f t="shared" si="38"/>
        <v>0.9375</v>
      </c>
      <c r="R367" s="54">
        <f t="shared" si="39"/>
        <v>6.25E-2</v>
      </c>
    </row>
    <row r="368" spans="1:19" ht="15.75" customHeight="1">
      <c r="A368" s="40">
        <v>1602</v>
      </c>
      <c r="B368" s="41"/>
      <c r="C368" s="41"/>
      <c r="D368" s="41"/>
      <c r="E368" s="41"/>
      <c r="F368" s="41"/>
      <c r="G368" s="41"/>
      <c r="H368" s="41"/>
      <c r="I368" s="41"/>
      <c r="J368" s="41">
        <v>13</v>
      </c>
      <c r="K368" s="42">
        <v>9</v>
      </c>
      <c r="L368" s="49"/>
      <c r="M368" s="50"/>
      <c r="N368" s="51"/>
      <c r="O368" s="56">
        <f>IF(J368=0,"",J368/I367)</f>
        <v>1</v>
      </c>
      <c r="P368" s="53">
        <v>14</v>
      </c>
      <c r="Q368" s="57">
        <f t="shared" si="38"/>
        <v>0.93333333333333335</v>
      </c>
      <c r="R368" s="57">
        <f t="shared" si="39"/>
        <v>6.6666666666666652E-2</v>
      </c>
    </row>
    <row r="369" spans="1:18" ht="15.75" customHeight="1">
      <c r="A369" s="40">
        <v>1701</v>
      </c>
      <c r="B369" s="41"/>
      <c r="C369" s="41"/>
      <c r="D369" s="41"/>
      <c r="E369" s="41"/>
      <c r="F369" s="41"/>
      <c r="G369" s="41"/>
      <c r="H369" s="41"/>
      <c r="I369" s="41"/>
      <c r="J369" s="41">
        <v>1</v>
      </c>
      <c r="K369" s="42"/>
      <c r="L369" s="49"/>
      <c r="M369" s="50"/>
      <c r="N369" s="58"/>
      <c r="O369" s="59"/>
      <c r="P369" s="53">
        <v>2</v>
      </c>
      <c r="Q369" s="60"/>
      <c r="R369" s="61"/>
    </row>
    <row r="370" spans="1:18" ht="15.75" customHeight="1">
      <c r="A370" s="40">
        <v>1702</v>
      </c>
      <c r="B370" s="41"/>
      <c r="C370" s="41"/>
      <c r="D370" s="41"/>
      <c r="E370" s="41"/>
      <c r="F370" s="41"/>
      <c r="G370" s="41"/>
      <c r="H370" s="41"/>
      <c r="I370" s="41"/>
      <c r="J370" s="41"/>
      <c r="K370" s="42"/>
      <c r="L370" s="49"/>
      <c r="M370" s="50"/>
      <c r="N370" s="58"/>
      <c r="O370" s="62"/>
      <c r="P370" s="63">
        <v>1</v>
      </c>
      <c r="Q370" s="64"/>
      <c r="R370" s="62"/>
    </row>
    <row r="371" spans="1:18" ht="15.75" customHeight="1">
      <c r="A371" s="40">
        <v>1801</v>
      </c>
      <c r="B371" s="41"/>
      <c r="C371" s="41"/>
      <c r="D371" s="41"/>
      <c r="E371" s="41"/>
      <c r="F371" s="41"/>
      <c r="G371" s="41"/>
      <c r="H371" s="41"/>
      <c r="I371" s="41"/>
      <c r="J371" s="41"/>
      <c r="K371" s="42"/>
      <c r="L371" s="49"/>
      <c r="M371" s="50"/>
      <c r="N371" s="58"/>
      <c r="O371" s="62"/>
      <c r="P371" s="63"/>
      <c r="Q371" s="64"/>
      <c r="R371" s="62"/>
    </row>
    <row r="372" spans="1:18" ht="15.75" customHeight="1">
      <c r="A372" s="40">
        <v>1802</v>
      </c>
      <c r="B372" s="41"/>
      <c r="C372" s="41"/>
      <c r="D372" s="41"/>
      <c r="E372" s="41"/>
      <c r="F372" s="41"/>
      <c r="G372" s="41"/>
      <c r="H372" s="41"/>
      <c r="I372" s="41"/>
      <c r="J372" s="41"/>
      <c r="K372" s="42"/>
      <c r="L372" s="49"/>
      <c r="M372" s="50"/>
      <c r="N372" s="58"/>
      <c r="O372" s="62"/>
      <c r="P372" s="63"/>
      <c r="Q372" s="64"/>
      <c r="R372" s="62"/>
    </row>
    <row r="373" spans="1:18" ht="15.75" customHeight="1">
      <c r="A373" s="40">
        <v>1901</v>
      </c>
      <c r="B373" s="41"/>
      <c r="C373" s="41"/>
      <c r="D373" s="41"/>
      <c r="E373" s="41"/>
      <c r="F373" s="41"/>
      <c r="G373" s="41"/>
      <c r="H373" s="41"/>
      <c r="I373" s="41"/>
      <c r="J373" s="41"/>
      <c r="K373" s="42"/>
      <c r="L373" s="49"/>
      <c r="M373" s="50"/>
      <c r="N373" s="58"/>
      <c r="O373" s="50"/>
      <c r="P373" s="58"/>
      <c r="Q373" s="65"/>
      <c r="R373" s="62"/>
    </row>
    <row r="374" spans="1:18" ht="15.75" customHeight="1">
      <c r="A374" s="40">
        <v>1902</v>
      </c>
      <c r="B374" s="66"/>
      <c r="C374" s="66"/>
      <c r="D374" s="66"/>
      <c r="E374" s="66"/>
      <c r="F374" s="66"/>
      <c r="G374" s="66"/>
      <c r="H374" s="66"/>
      <c r="I374" s="66"/>
      <c r="J374" s="66"/>
      <c r="K374" s="67"/>
      <c r="L374" s="68"/>
      <c r="M374" s="2"/>
      <c r="N374" s="1"/>
      <c r="O374" s="69" t="s">
        <v>53</v>
      </c>
      <c r="P374" s="70">
        <v>8</v>
      </c>
      <c r="Q374" s="71">
        <f>IF(SUM(K362:K374)=0,"",SUM(K362:K374))</f>
        <v>9</v>
      </c>
      <c r="R374" s="72" t="s">
        <v>10</v>
      </c>
    </row>
    <row r="375" spans="1:18" ht="15.75" customHeight="1">
      <c r="A375" s="40">
        <v>2001</v>
      </c>
      <c r="B375" s="66"/>
      <c r="C375" s="66"/>
      <c r="D375" s="66"/>
      <c r="E375" s="66"/>
      <c r="F375" s="66"/>
      <c r="G375" s="66"/>
      <c r="H375" s="66"/>
      <c r="I375" s="66"/>
      <c r="J375" s="66"/>
      <c r="K375" s="67"/>
      <c r="L375" s="68"/>
      <c r="M375" s="2"/>
      <c r="N375" s="1"/>
      <c r="O375" s="73" t="s">
        <v>54</v>
      </c>
      <c r="P375" s="74">
        <f>IF(P374/B360=0,"",P374/B360)</f>
        <v>0.20512820512820512</v>
      </c>
      <c r="Q375" s="75">
        <f>IF(P374/Q374=0,"",P374/Q374)</f>
        <v>0.88888888888888884</v>
      </c>
      <c r="R375" s="76" t="s">
        <v>55</v>
      </c>
    </row>
    <row r="376" spans="1:18" ht="15.75" customHeight="1">
      <c r="A376" s="40">
        <v>2002</v>
      </c>
      <c r="B376" s="66"/>
      <c r="C376" s="66"/>
      <c r="D376" s="66"/>
      <c r="E376" s="66"/>
      <c r="F376" s="66"/>
      <c r="G376" s="66"/>
      <c r="H376" s="66"/>
      <c r="I376" s="66"/>
      <c r="J376" s="66"/>
      <c r="K376" s="67"/>
      <c r="L376" s="77"/>
      <c r="M376" s="78"/>
      <c r="N376" s="79"/>
      <c r="O376" s="78"/>
      <c r="P376" s="79"/>
      <c r="Q376" s="79"/>
      <c r="R376" s="80"/>
    </row>
    <row r="377" spans="1:18" ht="18" customHeight="1">
      <c r="A377" s="24"/>
      <c r="B377" s="1"/>
      <c r="C377" s="1"/>
      <c r="D377" s="142" t="s">
        <v>79</v>
      </c>
      <c r="E377" s="143"/>
      <c r="F377" s="143"/>
      <c r="G377" s="143"/>
      <c r="H377" s="143"/>
      <c r="I377" s="143"/>
      <c r="J377" s="144"/>
      <c r="K377" s="81">
        <f>SUM(K360:K373)</f>
        <v>9</v>
      </c>
      <c r="L377" s="82">
        <f>IF(K368=0,"",K368/B360)</f>
        <v>0.23076923076923078</v>
      </c>
      <c r="M377" s="82">
        <f>IF(K377=0,"",K377/B360)</f>
        <v>0.23076923076923078</v>
      </c>
      <c r="N377" s="82">
        <f>IF(K368=0,"",M377-L377)</f>
        <v>0</v>
      </c>
      <c r="O377" s="2"/>
      <c r="P377" s="1"/>
      <c r="Q377" s="27"/>
      <c r="R377" s="2"/>
    </row>
    <row r="378" spans="1:18" ht="12.75" customHeight="1">
      <c r="L378" s="2"/>
      <c r="M378" s="2"/>
      <c r="O378" s="2"/>
    </row>
    <row r="379" spans="1:18" ht="12.75" customHeight="1">
      <c r="L379" s="2"/>
      <c r="M379" s="2"/>
      <c r="O379" s="2"/>
    </row>
    <row r="380" spans="1:18" ht="26.25" customHeight="1">
      <c r="B380" s="145" t="s">
        <v>68</v>
      </c>
      <c r="C380" s="146"/>
      <c r="D380" s="146"/>
      <c r="E380" s="146"/>
      <c r="F380" s="146"/>
      <c r="G380" s="146"/>
      <c r="H380" s="146"/>
      <c r="I380" s="146"/>
      <c r="J380" s="146"/>
      <c r="K380" s="39" t="s">
        <v>60</v>
      </c>
      <c r="L380" s="2"/>
      <c r="M380" s="2"/>
      <c r="N380" s="1"/>
      <c r="O380" s="2"/>
      <c r="P380" s="1"/>
      <c r="Q380" s="1"/>
      <c r="R380" s="1"/>
    </row>
    <row r="381" spans="1:18" ht="20.25" customHeight="1">
      <c r="A381" s="147" t="s">
        <v>9</v>
      </c>
      <c r="B381" s="148" t="s">
        <v>69</v>
      </c>
      <c r="C381" s="143"/>
      <c r="D381" s="143"/>
      <c r="E381" s="143"/>
      <c r="F381" s="143"/>
      <c r="G381" s="143"/>
      <c r="H381" s="143"/>
      <c r="I381" s="143"/>
      <c r="J381" s="144"/>
      <c r="K381" s="149" t="s">
        <v>10</v>
      </c>
      <c r="L381" s="141" t="s">
        <v>2</v>
      </c>
      <c r="M381" s="141" t="s">
        <v>3</v>
      </c>
      <c r="N381" s="150" t="s">
        <v>4</v>
      </c>
      <c r="O381" s="141" t="s">
        <v>5</v>
      </c>
      <c r="P381" s="139" t="s">
        <v>6</v>
      </c>
      <c r="Q381" s="139" t="s">
        <v>7</v>
      </c>
      <c r="R381" s="141" t="s">
        <v>8</v>
      </c>
    </row>
    <row r="382" spans="1:18" ht="15.75" customHeight="1">
      <c r="A382" s="140"/>
      <c r="B382" s="40" t="s">
        <v>70</v>
      </c>
      <c r="C382" s="40" t="s">
        <v>71</v>
      </c>
      <c r="D382" s="40" t="s">
        <v>72</v>
      </c>
      <c r="E382" s="40" t="s">
        <v>73</v>
      </c>
      <c r="F382" s="40" t="s">
        <v>74</v>
      </c>
      <c r="G382" s="40" t="s">
        <v>75</v>
      </c>
      <c r="H382" s="40" t="s">
        <v>76</v>
      </c>
      <c r="I382" s="40" t="s">
        <v>77</v>
      </c>
      <c r="J382" s="40" t="s">
        <v>78</v>
      </c>
      <c r="K382" s="140"/>
      <c r="L382" s="140"/>
      <c r="M382" s="140"/>
      <c r="N382" s="140"/>
      <c r="O382" s="140"/>
      <c r="P382" s="140"/>
      <c r="Q382" s="140"/>
      <c r="R382" s="140"/>
    </row>
    <row r="383" spans="1:18" ht="15.75" customHeight="1">
      <c r="A383" s="40">
        <v>1301</v>
      </c>
      <c r="B383" s="41">
        <v>9</v>
      </c>
      <c r="C383" s="41"/>
      <c r="D383" s="41"/>
      <c r="E383" s="41"/>
      <c r="F383" s="41"/>
      <c r="G383" s="41"/>
      <c r="H383" s="41"/>
      <c r="I383" s="41"/>
      <c r="J383" s="41"/>
      <c r="K383" s="42"/>
      <c r="L383" s="43"/>
      <c r="M383" s="44"/>
      <c r="N383" s="45"/>
      <c r="O383" s="46"/>
      <c r="P383" s="47">
        <f>B383</f>
        <v>9</v>
      </c>
      <c r="Q383" s="48"/>
      <c r="R383" s="46"/>
    </row>
    <row r="384" spans="1:18" ht="15.75" customHeight="1">
      <c r="A384" s="40">
        <v>1302</v>
      </c>
      <c r="B384" s="41"/>
      <c r="C384" s="41">
        <v>7</v>
      </c>
      <c r="D384" s="41"/>
      <c r="E384" s="41"/>
      <c r="F384" s="41"/>
      <c r="G384" s="41"/>
      <c r="H384" s="41"/>
      <c r="I384" s="41"/>
      <c r="J384" s="41"/>
      <c r="K384" s="42"/>
      <c r="L384" s="49"/>
      <c r="M384" s="50"/>
      <c r="N384" s="51"/>
      <c r="O384" s="52">
        <f>IF(C384=0,"",C384/B383)</f>
        <v>0.77777777777777779</v>
      </c>
      <c r="P384" s="53">
        <v>7</v>
      </c>
      <c r="Q384" s="54">
        <f t="shared" ref="Q384:Q391" si="40">IF(P384=0,"",P384/P383)</f>
        <v>0.77777777777777779</v>
      </c>
      <c r="R384" s="54">
        <f t="shared" ref="R384:R391" si="41">IF(P384=0,"",100%-Q384)</f>
        <v>0.22222222222222221</v>
      </c>
    </row>
    <row r="385" spans="1:19" ht="15.75" customHeight="1">
      <c r="A385" s="40">
        <v>1401</v>
      </c>
      <c r="B385" s="41"/>
      <c r="C385" s="41"/>
      <c r="D385" s="41">
        <v>5</v>
      </c>
      <c r="E385" s="41"/>
      <c r="F385" s="41"/>
      <c r="G385" s="41"/>
      <c r="H385" s="41"/>
      <c r="I385" s="41"/>
      <c r="J385" s="41"/>
      <c r="K385" s="42"/>
      <c r="L385" s="49"/>
      <c r="M385" s="50"/>
      <c r="N385" s="51"/>
      <c r="O385" s="52">
        <f>IF(D385=0,"",D385/C384)</f>
        <v>0.7142857142857143</v>
      </c>
      <c r="P385" s="53">
        <v>7</v>
      </c>
      <c r="Q385" s="54">
        <f t="shared" si="40"/>
        <v>1</v>
      </c>
      <c r="R385" s="54">
        <f t="shared" si="41"/>
        <v>0</v>
      </c>
      <c r="S385" s="8">
        <f>P385/P383</f>
        <v>0.77777777777777779</v>
      </c>
    </row>
    <row r="386" spans="1:19" ht="15.75" customHeight="1">
      <c r="A386" s="40">
        <v>1402</v>
      </c>
      <c r="B386" s="41"/>
      <c r="C386" s="41"/>
      <c r="D386" s="41"/>
      <c r="E386" s="41">
        <v>4</v>
      </c>
      <c r="F386" s="41"/>
      <c r="G386" s="41"/>
      <c r="H386" s="41"/>
      <c r="I386" s="41"/>
      <c r="J386" s="41"/>
      <c r="K386" s="42"/>
      <c r="L386" s="49"/>
      <c r="M386" s="50"/>
      <c r="N386" s="51"/>
      <c r="O386" s="52">
        <f>IF(E386=0,"",E386/D385)</f>
        <v>0.8</v>
      </c>
      <c r="P386" s="53">
        <v>7</v>
      </c>
      <c r="Q386" s="54">
        <f t="shared" si="40"/>
        <v>1</v>
      </c>
      <c r="R386" s="54">
        <f t="shared" si="41"/>
        <v>0</v>
      </c>
    </row>
    <row r="387" spans="1:19" ht="15.75" customHeight="1">
      <c r="A387" s="40">
        <v>1501</v>
      </c>
      <c r="B387" s="41"/>
      <c r="C387" s="41"/>
      <c r="D387" s="41"/>
      <c r="E387" s="41"/>
      <c r="F387" s="41">
        <v>4</v>
      </c>
      <c r="G387" s="41"/>
      <c r="H387" s="41"/>
      <c r="I387" s="41"/>
      <c r="J387" s="41"/>
      <c r="K387" s="42"/>
      <c r="L387" s="49"/>
      <c r="M387" s="50"/>
      <c r="N387" s="51"/>
      <c r="O387" s="52">
        <f>IF(F387=0,"",F387/E386)</f>
        <v>1</v>
      </c>
      <c r="P387" s="53">
        <v>7</v>
      </c>
      <c r="Q387" s="54">
        <f t="shared" si="40"/>
        <v>1</v>
      </c>
      <c r="R387" s="54">
        <f t="shared" si="41"/>
        <v>0</v>
      </c>
    </row>
    <row r="388" spans="1:19" ht="15.75" customHeight="1">
      <c r="A388" s="40">
        <v>1502</v>
      </c>
      <c r="B388" s="41"/>
      <c r="C388" s="41"/>
      <c r="D388" s="41"/>
      <c r="E388" s="41"/>
      <c r="F388" s="41"/>
      <c r="G388" s="41">
        <v>4</v>
      </c>
      <c r="H388" s="41"/>
      <c r="I388" s="41"/>
      <c r="J388" s="41"/>
      <c r="K388" s="42"/>
      <c r="L388" s="49"/>
      <c r="M388" s="50"/>
      <c r="N388" s="51"/>
      <c r="O388" s="52">
        <f>IF(G388=0,"",G388/F387)</f>
        <v>1</v>
      </c>
      <c r="P388" s="53">
        <v>7</v>
      </c>
      <c r="Q388" s="54">
        <f t="shared" si="40"/>
        <v>1</v>
      </c>
      <c r="R388" s="54">
        <f t="shared" si="41"/>
        <v>0</v>
      </c>
    </row>
    <row r="389" spans="1:19" ht="15.75" customHeight="1">
      <c r="A389" s="40">
        <v>1601</v>
      </c>
      <c r="B389" s="41"/>
      <c r="C389" s="41"/>
      <c r="D389" s="41"/>
      <c r="E389" s="41"/>
      <c r="F389" s="41"/>
      <c r="G389" s="41"/>
      <c r="H389" s="41">
        <v>4</v>
      </c>
      <c r="I389" s="41"/>
      <c r="J389" s="41"/>
      <c r="K389" s="42"/>
      <c r="L389" s="49"/>
      <c r="M389" s="50"/>
      <c r="N389" s="51"/>
      <c r="O389" s="52">
        <f>IF(H389=0,"",H389/G388)</f>
        <v>1</v>
      </c>
      <c r="P389" s="53">
        <v>6</v>
      </c>
      <c r="Q389" s="54">
        <f t="shared" si="40"/>
        <v>0.8571428571428571</v>
      </c>
      <c r="R389" s="54">
        <f t="shared" si="41"/>
        <v>0.1428571428571429</v>
      </c>
    </row>
    <row r="390" spans="1:19" ht="15.75" customHeight="1">
      <c r="A390" s="40">
        <v>1602</v>
      </c>
      <c r="B390" s="41"/>
      <c r="C390" s="41"/>
      <c r="D390" s="41"/>
      <c r="E390" s="41"/>
      <c r="F390" s="41"/>
      <c r="G390" s="41"/>
      <c r="H390" s="41"/>
      <c r="I390" s="41">
        <v>2</v>
      </c>
      <c r="J390" s="41"/>
      <c r="K390" s="42"/>
      <c r="L390" s="49"/>
      <c r="M390" s="50"/>
      <c r="N390" s="51"/>
      <c r="O390" s="52">
        <f>IF(I390=0,"",I390/H389)</f>
        <v>0.5</v>
      </c>
      <c r="P390" s="53">
        <v>6</v>
      </c>
      <c r="Q390" s="54">
        <f t="shared" si="40"/>
        <v>1</v>
      </c>
      <c r="R390" s="54">
        <f t="shared" si="41"/>
        <v>0</v>
      </c>
    </row>
    <row r="391" spans="1:19" ht="15.75" customHeight="1">
      <c r="A391" s="40">
        <v>1701</v>
      </c>
      <c r="B391" s="41"/>
      <c r="C391" s="41"/>
      <c r="D391" s="41"/>
      <c r="E391" s="41"/>
      <c r="F391" s="41"/>
      <c r="G391" s="41"/>
      <c r="H391" s="41"/>
      <c r="I391" s="41"/>
      <c r="J391" s="41">
        <v>2</v>
      </c>
      <c r="K391" s="42">
        <v>2</v>
      </c>
      <c r="L391" s="49"/>
      <c r="M391" s="50"/>
      <c r="N391" s="51"/>
      <c r="O391" s="56">
        <f>IF(J391=0,"",J391/I390)</f>
        <v>1</v>
      </c>
      <c r="P391" s="53">
        <v>6</v>
      </c>
      <c r="Q391" s="57">
        <f t="shared" si="40"/>
        <v>1</v>
      </c>
      <c r="R391" s="57">
        <f t="shared" si="41"/>
        <v>0</v>
      </c>
    </row>
    <row r="392" spans="1:19" ht="15.75" customHeight="1">
      <c r="A392" s="40">
        <v>1702</v>
      </c>
      <c r="B392" s="41"/>
      <c r="C392" s="41"/>
      <c r="D392" s="41"/>
      <c r="E392" s="41"/>
      <c r="F392" s="41"/>
      <c r="G392" s="41"/>
      <c r="H392" s="41"/>
      <c r="I392" s="41"/>
      <c r="J392" s="41">
        <v>2</v>
      </c>
      <c r="K392" s="42">
        <v>2</v>
      </c>
      <c r="L392" s="49"/>
      <c r="M392" s="50"/>
      <c r="N392" s="58"/>
      <c r="O392" s="59"/>
      <c r="P392" s="53">
        <v>4</v>
      </c>
      <c r="Q392" s="60"/>
      <c r="R392" s="61"/>
    </row>
    <row r="393" spans="1:19" ht="15.75" customHeight="1">
      <c r="A393" s="40">
        <v>1801</v>
      </c>
      <c r="B393" s="41"/>
      <c r="C393" s="41"/>
      <c r="D393" s="41"/>
      <c r="E393" s="41"/>
      <c r="F393" s="41"/>
      <c r="G393" s="41"/>
      <c r="H393" s="41"/>
      <c r="I393" s="41"/>
      <c r="J393" s="41">
        <v>2</v>
      </c>
      <c r="K393" s="42">
        <v>1</v>
      </c>
      <c r="L393" s="49"/>
      <c r="M393" s="50"/>
      <c r="N393" s="58"/>
      <c r="O393" s="62"/>
      <c r="P393" s="63">
        <v>2</v>
      </c>
      <c r="Q393" s="64"/>
      <c r="R393" s="62"/>
    </row>
    <row r="394" spans="1:19" ht="15.75" customHeight="1">
      <c r="A394" s="40">
        <v>1802</v>
      </c>
      <c r="B394" s="41"/>
      <c r="C394" s="41"/>
      <c r="D394" s="41"/>
      <c r="E394" s="41"/>
      <c r="F394" s="41"/>
      <c r="G394" s="41"/>
      <c r="H394" s="41"/>
      <c r="I394" s="41"/>
      <c r="J394" s="41"/>
      <c r="K394" s="42"/>
      <c r="L394" s="49"/>
      <c r="M394" s="50"/>
      <c r="N394" s="58"/>
      <c r="O394" s="62"/>
      <c r="P394" s="63"/>
      <c r="Q394" s="64"/>
      <c r="R394" s="62"/>
    </row>
    <row r="395" spans="1:19" ht="15.75" customHeight="1">
      <c r="A395" s="40">
        <v>1901</v>
      </c>
      <c r="B395" s="41"/>
      <c r="C395" s="41"/>
      <c r="D395" s="41"/>
      <c r="E395" s="41"/>
      <c r="F395" s="41"/>
      <c r="G395" s="41"/>
      <c r="H395" s="41"/>
      <c r="I395" s="41"/>
      <c r="J395" s="41"/>
      <c r="K395" s="42"/>
      <c r="L395" s="49"/>
      <c r="M395" s="50"/>
      <c r="N395" s="58"/>
      <c r="O395" s="62"/>
      <c r="P395" s="63"/>
      <c r="Q395" s="64"/>
      <c r="R395" s="62"/>
    </row>
    <row r="396" spans="1:19" ht="15.75" customHeight="1">
      <c r="A396" s="40">
        <v>1902</v>
      </c>
      <c r="B396" s="41"/>
      <c r="C396" s="41"/>
      <c r="D396" s="41"/>
      <c r="E396" s="41"/>
      <c r="F396" s="41"/>
      <c r="G396" s="41"/>
      <c r="H396" s="41"/>
      <c r="I396" s="41"/>
      <c r="J396" s="41"/>
      <c r="K396" s="42"/>
      <c r="L396" s="49"/>
      <c r="M396" s="50"/>
      <c r="N396" s="58"/>
      <c r="O396" s="50"/>
      <c r="P396" s="58"/>
      <c r="Q396" s="65"/>
      <c r="R396" s="62"/>
    </row>
    <row r="397" spans="1:19" ht="15.75" customHeight="1">
      <c r="A397" s="40">
        <v>2001</v>
      </c>
      <c r="B397" s="66"/>
      <c r="C397" s="66"/>
      <c r="D397" s="66"/>
      <c r="E397" s="66"/>
      <c r="F397" s="66"/>
      <c r="G397" s="66"/>
      <c r="H397" s="66"/>
      <c r="I397" s="66"/>
      <c r="J397" s="66"/>
      <c r="K397" s="67"/>
      <c r="L397" s="68"/>
      <c r="M397" s="2"/>
      <c r="N397" s="1"/>
      <c r="O397" s="69" t="s">
        <v>53</v>
      </c>
      <c r="P397" s="70">
        <v>3</v>
      </c>
      <c r="Q397" s="71">
        <f>IF(SUM(K385:K393)=0,"",SUM(K385:K393))</f>
        <v>5</v>
      </c>
      <c r="R397" s="72" t="s">
        <v>10</v>
      </c>
    </row>
    <row r="398" spans="1:19" ht="15.75" customHeight="1">
      <c r="A398" s="40">
        <v>2002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7"/>
      <c r="L398" s="68"/>
      <c r="M398" s="2"/>
      <c r="N398" s="1"/>
      <c r="O398" s="73" t="s">
        <v>54</v>
      </c>
      <c r="P398" s="74">
        <f>IF(P397/B383=0,"",P397/B383)</f>
        <v>0.33333333333333331</v>
      </c>
      <c r="Q398" s="75">
        <f>IF(P397/Q397=0,"",P397/Q397)</f>
        <v>0.6</v>
      </c>
      <c r="R398" s="76" t="s">
        <v>55</v>
      </c>
    </row>
    <row r="399" spans="1:19" ht="15.75" customHeight="1">
      <c r="A399" s="40">
        <v>2101</v>
      </c>
      <c r="B399" s="66"/>
      <c r="C399" s="66"/>
      <c r="D399" s="66"/>
      <c r="E399" s="66"/>
      <c r="F399" s="66"/>
      <c r="G399" s="66"/>
      <c r="H399" s="66"/>
      <c r="I399" s="66"/>
      <c r="J399" s="66"/>
      <c r="K399" s="67"/>
      <c r="L399" s="77"/>
      <c r="M399" s="78"/>
      <c r="N399" s="79"/>
      <c r="O399" s="78"/>
      <c r="P399" s="79"/>
      <c r="Q399" s="79"/>
      <c r="R399" s="80"/>
    </row>
    <row r="400" spans="1:19" ht="18" customHeight="1">
      <c r="A400" s="24"/>
      <c r="B400" s="1"/>
      <c r="C400" s="1"/>
      <c r="D400" s="142" t="s">
        <v>79</v>
      </c>
      <c r="E400" s="143"/>
      <c r="F400" s="143"/>
      <c r="G400" s="143"/>
      <c r="H400" s="143"/>
      <c r="I400" s="143"/>
      <c r="J400" s="144"/>
      <c r="K400" s="81">
        <f>SUM(K383:K396)</f>
        <v>5</v>
      </c>
      <c r="L400" s="82">
        <f>IF(K391=0,"",K391/B383)</f>
        <v>0.22222222222222221</v>
      </c>
      <c r="M400" s="82">
        <f>IF(K400=0,"",K400/B383)</f>
        <v>0.55555555555555558</v>
      </c>
      <c r="N400" s="82">
        <f>IF(K391=0,"",M400-L400)</f>
        <v>0.33333333333333337</v>
      </c>
      <c r="O400" s="2"/>
      <c r="P400" s="1"/>
      <c r="Q400" s="27"/>
      <c r="R400" s="2"/>
    </row>
    <row r="401" spans="1:19" ht="12.75" customHeight="1">
      <c r="L401" s="2"/>
      <c r="M401" s="2"/>
      <c r="O401" s="2"/>
    </row>
    <row r="402" spans="1:19" ht="12.75" customHeight="1">
      <c r="L402" s="2"/>
      <c r="M402" s="2"/>
      <c r="O402" s="2"/>
    </row>
    <row r="403" spans="1:19" ht="26.25" customHeight="1">
      <c r="B403" s="145" t="s">
        <v>68</v>
      </c>
      <c r="C403" s="146"/>
      <c r="D403" s="146"/>
      <c r="E403" s="146"/>
      <c r="F403" s="146"/>
      <c r="G403" s="146"/>
      <c r="H403" s="146"/>
      <c r="I403" s="146"/>
      <c r="J403" s="146"/>
      <c r="K403" s="39" t="s">
        <v>61</v>
      </c>
      <c r="L403" s="2"/>
      <c r="M403" s="2"/>
      <c r="N403" s="1"/>
      <c r="O403" s="2"/>
      <c r="P403" s="1"/>
      <c r="Q403" s="1"/>
      <c r="R403" s="1"/>
    </row>
    <row r="404" spans="1:19" ht="20.25" customHeight="1">
      <c r="A404" s="147" t="s">
        <v>9</v>
      </c>
      <c r="B404" s="148" t="s">
        <v>69</v>
      </c>
      <c r="C404" s="143"/>
      <c r="D404" s="143"/>
      <c r="E404" s="143"/>
      <c r="F404" s="143"/>
      <c r="G404" s="143"/>
      <c r="H404" s="143"/>
      <c r="I404" s="143"/>
      <c r="J404" s="144"/>
      <c r="K404" s="149" t="s">
        <v>10</v>
      </c>
      <c r="L404" s="141" t="s">
        <v>2</v>
      </c>
      <c r="M404" s="141" t="s">
        <v>3</v>
      </c>
      <c r="N404" s="150" t="s">
        <v>4</v>
      </c>
      <c r="O404" s="141" t="s">
        <v>5</v>
      </c>
      <c r="P404" s="139" t="s">
        <v>6</v>
      </c>
      <c r="Q404" s="139" t="s">
        <v>7</v>
      </c>
      <c r="R404" s="141" t="s">
        <v>8</v>
      </c>
    </row>
    <row r="405" spans="1:19" ht="15.75" customHeight="1">
      <c r="A405" s="140"/>
      <c r="B405" s="40" t="s">
        <v>70</v>
      </c>
      <c r="C405" s="40" t="s">
        <v>71</v>
      </c>
      <c r="D405" s="40" t="s">
        <v>72</v>
      </c>
      <c r="E405" s="40" t="s">
        <v>73</v>
      </c>
      <c r="F405" s="40" t="s">
        <v>74</v>
      </c>
      <c r="G405" s="40" t="s">
        <v>75</v>
      </c>
      <c r="H405" s="40" t="s">
        <v>76</v>
      </c>
      <c r="I405" s="40" t="s">
        <v>77</v>
      </c>
      <c r="J405" s="40" t="s">
        <v>78</v>
      </c>
      <c r="K405" s="140"/>
      <c r="L405" s="140"/>
      <c r="M405" s="140"/>
      <c r="N405" s="140"/>
      <c r="O405" s="140"/>
      <c r="P405" s="140"/>
      <c r="Q405" s="140"/>
      <c r="R405" s="140"/>
    </row>
    <row r="406" spans="1:19" ht="15.75" customHeight="1">
      <c r="A406" s="40">
        <v>1302</v>
      </c>
      <c r="B406" s="41">
        <v>35</v>
      </c>
      <c r="C406" s="41"/>
      <c r="D406" s="41"/>
      <c r="E406" s="41"/>
      <c r="F406" s="41"/>
      <c r="G406" s="41"/>
      <c r="H406" s="41"/>
      <c r="I406" s="41"/>
      <c r="J406" s="41"/>
      <c r="K406" s="42"/>
      <c r="L406" s="43"/>
      <c r="M406" s="44"/>
      <c r="N406" s="45"/>
      <c r="O406" s="46"/>
      <c r="P406" s="47">
        <f>B406</f>
        <v>35</v>
      </c>
      <c r="Q406" s="48"/>
      <c r="R406" s="46"/>
    </row>
    <row r="407" spans="1:19" ht="15.75" customHeight="1">
      <c r="A407" s="40">
        <v>1401</v>
      </c>
      <c r="B407" s="41"/>
      <c r="C407" s="41">
        <v>16</v>
      </c>
      <c r="D407" s="41"/>
      <c r="E407" s="41"/>
      <c r="F407" s="41"/>
      <c r="G407" s="41"/>
      <c r="H407" s="41"/>
      <c r="I407" s="41"/>
      <c r="J407" s="41"/>
      <c r="K407" s="42"/>
      <c r="L407" s="49"/>
      <c r="M407" s="50"/>
      <c r="N407" s="51"/>
      <c r="O407" s="52">
        <f>IF(C407=0,"",C407/B406)</f>
        <v>0.45714285714285713</v>
      </c>
      <c r="P407" s="53">
        <v>16</v>
      </c>
      <c r="Q407" s="54">
        <f t="shared" ref="Q407:Q414" si="42">IF(P407=0,"",P407/P406)</f>
        <v>0.45714285714285713</v>
      </c>
      <c r="R407" s="54">
        <f t="shared" ref="R407:R414" si="43">IF(P407=0,"",100%-Q407)</f>
        <v>0.54285714285714293</v>
      </c>
    </row>
    <row r="408" spans="1:19" ht="15.75" customHeight="1">
      <c r="A408" s="40">
        <v>1402</v>
      </c>
      <c r="B408" s="41"/>
      <c r="C408" s="41"/>
      <c r="D408" s="41">
        <v>13</v>
      </c>
      <c r="E408" s="41"/>
      <c r="F408" s="41"/>
      <c r="G408" s="41"/>
      <c r="H408" s="41"/>
      <c r="I408" s="41"/>
      <c r="J408" s="41"/>
      <c r="K408" s="42"/>
      <c r="L408" s="49"/>
      <c r="M408" s="50"/>
      <c r="N408" s="51"/>
      <c r="O408" s="52">
        <f>IF(D408=0,"",D408/C407)</f>
        <v>0.8125</v>
      </c>
      <c r="P408" s="53">
        <v>15</v>
      </c>
      <c r="Q408" s="54">
        <f t="shared" si="42"/>
        <v>0.9375</v>
      </c>
      <c r="R408" s="54">
        <f t="shared" si="43"/>
        <v>6.25E-2</v>
      </c>
      <c r="S408" s="8">
        <f>P408/P406</f>
        <v>0.42857142857142855</v>
      </c>
    </row>
    <row r="409" spans="1:19" ht="15.75" customHeight="1">
      <c r="A409" s="40">
        <v>1501</v>
      </c>
      <c r="B409" s="41"/>
      <c r="C409" s="41"/>
      <c r="D409" s="41"/>
      <c r="E409" s="41">
        <v>11</v>
      </c>
      <c r="F409" s="41"/>
      <c r="G409" s="41"/>
      <c r="H409" s="41"/>
      <c r="I409" s="41"/>
      <c r="J409" s="41"/>
      <c r="K409" s="42"/>
      <c r="L409" s="49"/>
      <c r="M409" s="50"/>
      <c r="N409" s="51"/>
      <c r="O409" s="52">
        <f>IF(E409=0,"",E409/D408)</f>
        <v>0.84615384615384615</v>
      </c>
      <c r="P409" s="53">
        <v>13</v>
      </c>
      <c r="Q409" s="54">
        <f t="shared" si="42"/>
        <v>0.8666666666666667</v>
      </c>
      <c r="R409" s="54">
        <f t="shared" si="43"/>
        <v>0.1333333333333333</v>
      </c>
    </row>
    <row r="410" spans="1:19" ht="15.75" customHeight="1">
      <c r="A410" s="40">
        <v>1502</v>
      </c>
      <c r="B410" s="41"/>
      <c r="C410" s="41"/>
      <c r="D410" s="41"/>
      <c r="E410" s="41"/>
      <c r="F410" s="41">
        <v>11</v>
      </c>
      <c r="G410" s="41"/>
      <c r="H410" s="41"/>
      <c r="I410" s="41"/>
      <c r="J410" s="41"/>
      <c r="K410" s="42"/>
      <c r="L410" s="49"/>
      <c r="M410" s="50"/>
      <c r="N410" s="51"/>
      <c r="O410" s="52">
        <f>IF(F410=0,"",F410/E409)</f>
        <v>1</v>
      </c>
      <c r="P410" s="53">
        <v>13</v>
      </c>
      <c r="Q410" s="54">
        <f t="shared" si="42"/>
        <v>1</v>
      </c>
      <c r="R410" s="54">
        <f t="shared" si="43"/>
        <v>0</v>
      </c>
    </row>
    <row r="411" spans="1:19" ht="15.75" customHeight="1">
      <c r="A411" s="40">
        <v>1601</v>
      </c>
      <c r="B411" s="41"/>
      <c r="C411" s="41"/>
      <c r="D411" s="41"/>
      <c r="E411" s="41"/>
      <c r="F411" s="41"/>
      <c r="G411" s="41">
        <v>11</v>
      </c>
      <c r="H411" s="41"/>
      <c r="I411" s="41"/>
      <c r="J411" s="41"/>
      <c r="K411" s="42"/>
      <c r="L411" s="49"/>
      <c r="M411" s="50"/>
      <c r="N411" s="51"/>
      <c r="O411" s="52">
        <f>IF(G411=0,"",G411/F410)</f>
        <v>1</v>
      </c>
      <c r="P411" s="53">
        <v>13</v>
      </c>
      <c r="Q411" s="54">
        <f t="shared" si="42"/>
        <v>1</v>
      </c>
      <c r="R411" s="54">
        <f t="shared" si="43"/>
        <v>0</v>
      </c>
    </row>
    <row r="412" spans="1:19" ht="15.75" customHeight="1">
      <c r="A412" s="40">
        <v>1602</v>
      </c>
      <c r="B412" s="41"/>
      <c r="C412" s="41"/>
      <c r="D412" s="41"/>
      <c r="E412" s="41"/>
      <c r="F412" s="41"/>
      <c r="G412" s="41"/>
      <c r="H412" s="41">
        <v>11</v>
      </c>
      <c r="I412" s="41"/>
      <c r="J412" s="41"/>
      <c r="K412" s="42"/>
      <c r="L412" s="49"/>
      <c r="M412" s="50"/>
      <c r="N412" s="51"/>
      <c r="O412" s="52">
        <f>IF(H412=0,"",H412/G411)</f>
        <v>1</v>
      </c>
      <c r="P412" s="53">
        <v>13</v>
      </c>
      <c r="Q412" s="54">
        <f t="shared" si="42"/>
        <v>1</v>
      </c>
      <c r="R412" s="54">
        <f t="shared" si="43"/>
        <v>0</v>
      </c>
    </row>
    <row r="413" spans="1:19" ht="15.75" customHeight="1">
      <c r="A413" s="40">
        <v>1701</v>
      </c>
      <c r="B413" s="41"/>
      <c r="C413" s="41"/>
      <c r="D413" s="41"/>
      <c r="E413" s="41"/>
      <c r="F413" s="41"/>
      <c r="G413" s="41"/>
      <c r="H413" s="41"/>
      <c r="I413" s="41">
        <v>11</v>
      </c>
      <c r="J413" s="41"/>
      <c r="K413" s="42"/>
      <c r="L413" s="49"/>
      <c r="M413" s="50"/>
      <c r="N413" s="51"/>
      <c r="O413" s="52">
        <f>IF(I413=0,"",I413/H412)</f>
        <v>1</v>
      </c>
      <c r="P413" s="53">
        <v>13</v>
      </c>
      <c r="Q413" s="54">
        <f t="shared" si="42"/>
        <v>1</v>
      </c>
      <c r="R413" s="54">
        <f t="shared" si="43"/>
        <v>0</v>
      </c>
    </row>
    <row r="414" spans="1:19" ht="15.75" customHeight="1">
      <c r="A414" s="40">
        <v>1702</v>
      </c>
      <c r="B414" s="41"/>
      <c r="C414" s="41"/>
      <c r="D414" s="41"/>
      <c r="E414" s="41"/>
      <c r="F414" s="41"/>
      <c r="G414" s="41"/>
      <c r="H414" s="41"/>
      <c r="I414" s="41"/>
      <c r="J414" s="41">
        <v>9</v>
      </c>
      <c r="K414" s="42">
        <v>5</v>
      </c>
      <c r="L414" s="49"/>
      <c r="M414" s="50"/>
      <c r="N414" s="51"/>
      <c r="O414" s="56">
        <f>IF(J414=0,"",J414/I413)</f>
        <v>0.81818181818181823</v>
      </c>
      <c r="P414" s="53">
        <v>11</v>
      </c>
      <c r="Q414" s="57">
        <f t="shared" si="42"/>
        <v>0.84615384615384615</v>
      </c>
      <c r="R414" s="57">
        <f t="shared" si="43"/>
        <v>0.15384615384615385</v>
      </c>
    </row>
    <row r="415" spans="1:19" ht="15.75" customHeight="1">
      <c r="A415" s="40">
        <v>1801</v>
      </c>
      <c r="B415" s="41"/>
      <c r="C415" s="41"/>
      <c r="D415" s="41"/>
      <c r="E415" s="41"/>
      <c r="F415" s="41"/>
      <c r="G415" s="41"/>
      <c r="H415" s="41"/>
      <c r="I415" s="41"/>
      <c r="J415" s="41">
        <v>4</v>
      </c>
      <c r="K415" s="42">
        <v>5</v>
      </c>
      <c r="L415" s="49"/>
      <c r="M415" s="50"/>
      <c r="N415" s="58"/>
      <c r="O415" s="59"/>
      <c r="P415" s="53">
        <v>6</v>
      </c>
      <c r="Q415" s="60"/>
      <c r="R415" s="61"/>
    </row>
    <row r="416" spans="1:19" ht="15.75" customHeight="1">
      <c r="A416" s="40">
        <v>1802</v>
      </c>
      <c r="B416" s="41"/>
      <c r="C416" s="41"/>
      <c r="D416" s="41"/>
      <c r="E416" s="41"/>
      <c r="F416" s="41"/>
      <c r="G416" s="41"/>
      <c r="H416" s="41"/>
      <c r="I416" s="41"/>
      <c r="J416" s="41">
        <v>1</v>
      </c>
      <c r="K416" s="42">
        <v>1</v>
      </c>
      <c r="L416" s="49"/>
      <c r="M416" s="50"/>
      <c r="N416" s="58"/>
      <c r="O416" s="62"/>
      <c r="P416" s="63">
        <v>1</v>
      </c>
      <c r="Q416" s="64"/>
      <c r="R416" s="62"/>
    </row>
    <row r="417" spans="1:19" ht="15.75" customHeight="1">
      <c r="A417" s="40">
        <v>1901</v>
      </c>
      <c r="B417" s="41"/>
      <c r="C417" s="41"/>
      <c r="D417" s="41"/>
      <c r="E417" s="41"/>
      <c r="F417" s="41"/>
      <c r="G417" s="41"/>
      <c r="H417" s="41"/>
      <c r="I417" s="41"/>
      <c r="J417" s="41"/>
      <c r="K417" s="42"/>
      <c r="L417" s="49"/>
      <c r="M417" s="50"/>
      <c r="N417" s="58"/>
      <c r="O417" s="62"/>
      <c r="P417" s="63">
        <v>1</v>
      </c>
      <c r="Q417" s="64"/>
      <c r="R417" s="62"/>
    </row>
    <row r="418" spans="1:19" ht="15.75" customHeight="1">
      <c r="A418" s="40">
        <v>1902</v>
      </c>
      <c r="B418" s="41"/>
      <c r="C418" s="41"/>
      <c r="D418" s="41"/>
      <c r="E418" s="41"/>
      <c r="F418" s="41"/>
      <c r="G418" s="41"/>
      <c r="H418" s="41"/>
      <c r="I418" s="41"/>
      <c r="J418" s="41"/>
      <c r="K418" s="42"/>
      <c r="L418" s="49"/>
      <c r="M418" s="50"/>
      <c r="N418" s="58"/>
      <c r="O418" s="62"/>
      <c r="P418" s="63"/>
      <c r="Q418" s="64"/>
      <c r="R418" s="62"/>
    </row>
    <row r="419" spans="1:19" ht="15.75" customHeight="1">
      <c r="A419" s="40">
        <v>2001</v>
      </c>
      <c r="B419" s="41"/>
      <c r="C419" s="41"/>
      <c r="D419" s="41"/>
      <c r="E419" s="41"/>
      <c r="F419" s="41"/>
      <c r="G419" s="41"/>
      <c r="H419" s="41"/>
      <c r="I419" s="41"/>
      <c r="J419" s="41"/>
      <c r="K419" s="42"/>
      <c r="L419" s="49"/>
      <c r="M419" s="50"/>
      <c r="N419" s="58"/>
      <c r="O419" s="50"/>
      <c r="P419" s="58"/>
      <c r="Q419" s="65"/>
      <c r="R419" s="62"/>
    </row>
    <row r="420" spans="1:19" ht="15.75" customHeight="1">
      <c r="A420" s="40">
        <v>2002</v>
      </c>
      <c r="B420" s="66"/>
      <c r="C420" s="66"/>
      <c r="D420" s="66"/>
      <c r="E420" s="66"/>
      <c r="F420" s="66"/>
      <c r="G420" s="66"/>
      <c r="H420" s="66"/>
      <c r="I420" s="66"/>
      <c r="J420" s="66"/>
      <c r="K420" s="67"/>
      <c r="L420" s="68"/>
      <c r="M420" s="2"/>
      <c r="N420" s="1"/>
      <c r="O420" s="69" t="s">
        <v>53</v>
      </c>
      <c r="P420" s="70">
        <v>3</v>
      </c>
      <c r="Q420" s="71">
        <f>IF(SUM(K408:K416)=0,"",SUM(K408:K416))</f>
        <v>11</v>
      </c>
      <c r="R420" s="72" t="s">
        <v>10</v>
      </c>
    </row>
    <row r="421" spans="1:19" ht="15.75" customHeight="1">
      <c r="A421" s="40">
        <v>2101</v>
      </c>
      <c r="B421" s="66"/>
      <c r="C421" s="66"/>
      <c r="D421" s="66"/>
      <c r="E421" s="66"/>
      <c r="F421" s="66"/>
      <c r="G421" s="66"/>
      <c r="H421" s="66"/>
      <c r="I421" s="66"/>
      <c r="J421" s="66"/>
      <c r="K421" s="67"/>
      <c r="L421" s="68"/>
      <c r="M421" s="2"/>
      <c r="N421" s="1"/>
      <c r="O421" s="73" t="s">
        <v>54</v>
      </c>
      <c r="P421" s="74">
        <f>IF(P420/B406=0,"",P420/B406)</f>
        <v>8.5714285714285715E-2</v>
      </c>
      <c r="Q421" s="75">
        <f>IF(P420/Q420=0,"",P420/Q420)</f>
        <v>0.27272727272727271</v>
      </c>
      <c r="R421" s="76" t="s">
        <v>55</v>
      </c>
    </row>
    <row r="422" spans="1:19" ht="15.75" customHeight="1">
      <c r="A422" s="40">
        <v>2102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7"/>
      <c r="L422" s="77"/>
      <c r="M422" s="78"/>
      <c r="N422" s="79"/>
      <c r="O422" s="78"/>
      <c r="P422" s="79"/>
      <c r="Q422" s="79"/>
      <c r="R422" s="80"/>
    </row>
    <row r="423" spans="1:19" ht="18" customHeight="1">
      <c r="A423" s="24"/>
      <c r="B423" s="1"/>
      <c r="C423" s="1"/>
      <c r="D423" s="142" t="s">
        <v>79</v>
      </c>
      <c r="E423" s="143"/>
      <c r="F423" s="143"/>
      <c r="G423" s="143"/>
      <c r="H423" s="143"/>
      <c r="I423" s="143"/>
      <c r="J423" s="144"/>
      <c r="K423" s="81">
        <f>SUM(K406:K419)</f>
        <v>11</v>
      </c>
      <c r="L423" s="82">
        <f>IF(K414=0,"",K414/B406)</f>
        <v>0.14285714285714285</v>
      </c>
      <c r="M423" s="82">
        <f>IF(K423=0,"",K423/B406)</f>
        <v>0.31428571428571428</v>
      </c>
      <c r="N423" s="82">
        <f>IF(K414=0,"",M423-L423)</f>
        <v>0.17142857142857143</v>
      </c>
      <c r="O423" s="2"/>
      <c r="P423" s="1"/>
      <c r="Q423" s="27"/>
      <c r="R423" s="2"/>
    </row>
    <row r="424" spans="1:19" ht="12.75" customHeight="1">
      <c r="L424" s="2"/>
      <c r="M424" s="2"/>
      <c r="O424" s="2"/>
    </row>
    <row r="425" spans="1:19" ht="12.75" customHeight="1">
      <c r="L425" s="2"/>
      <c r="M425" s="2"/>
      <c r="O425" s="2"/>
    </row>
    <row r="426" spans="1:19" ht="26.25" customHeight="1">
      <c r="B426" s="145" t="s">
        <v>68</v>
      </c>
      <c r="C426" s="146"/>
      <c r="D426" s="146"/>
      <c r="E426" s="146"/>
      <c r="F426" s="146"/>
      <c r="G426" s="146"/>
      <c r="H426" s="146"/>
      <c r="I426" s="146"/>
      <c r="J426" s="146"/>
      <c r="K426" s="39" t="s">
        <v>62</v>
      </c>
      <c r="L426" s="2"/>
      <c r="M426" s="2"/>
      <c r="N426" s="1"/>
      <c r="O426" s="2"/>
      <c r="P426" s="1"/>
      <c r="Q426" s="1"/>
      <c r="R426" s="1"/>
    </row>
    <row r="427" spans="1:19" ht="20.25" customHeight="1">
      <c r="A427" s="147" t="s">
        <v>9</v>
      </c>
      <c r="B427" s="148" t="s">
        <v>69</v>
      </c>
      <c r="C427" s="143"/>
      <c r="D427" s="143"/>
      <c r="E427" s="143"/>
      <c r="F427" s="143"/>
      <c r="G427" s="143"/>
      <c r="H427" s="143"/>
      <c r="I427" s="143"/>
      <c r="J427" s="144"/>
      <c r="K427" s="149" t="s">
        <v>10</v>
      </c>
      <c r="L427" s="141" t="s">
        <v>2</v>
      </c>
      <c r="M427" s="141" t="s">
        <v>3</v>
      </c>
      <c r="N427" s="150" t="s">
        <v>4</v>
      </c>
      <c r="O427" s="141" t="s">
        <v>5</v>
      </c>
      <c r="P427" s="139" t="s">
        <v>6</v>
      </c>
      <c r="Q427" s="139" t="s">
        <v>7</v>
      </c>
      <c r="R427" s="141" t="s">
        <v>8</v>
      </c>
    </row>
    <row r="428" spans="1:19" ht="15.75" customHeight="1">
      <c r="A428" s="140"/>
      <c r="B428" s="40" t="s">
        <v>70</v>
      </c>
      <c r="C428" s="40" t="s">
        <v>71</v>
      </c>
      <c r="D428" s="40" t="s">
        <v>72</v>
      </c>
      <c r="E428" s="40" t="s">
        <v>73</v>
      </c>
      <c r="F428" s="40" t="s">
        <v>74</v>
      </c>
      <c r="G428" s="40" t="s">
        <v>75</v>
      </c>
      <c r="H428" s="40" t="s">
        <v>76</v>
      </c>
      <c r="I428" s="40" t="s">
        <v>77</v>
      </c>
      <c r="J428" s="40" t="s">
        <v>78</v>
      </c>
      <c r="K428" s="140"/>
      <c r="L428" s="140"/>
      <c r="M428" s="140"/>
      <c r="N428" s="140"/>
      <c r="O428" s="140"/>
      <c r="P428" s="140"/>
      <c r="Q428" s="140"/>
      <c r="R428" s="140"/>
    </row>
    <row r="429" spans="1:19" ht="15.75" customHeight="1">
      <c r="A429" s="40">
        <v>1401</v>
      </c>
      <c r="B429" s="41">
        <v>15</v>
      </c>
      <c r="C429" s="41"/>
      <c r="D429" s="41"/>
      <c r="E429" s="41"/>
      <c r="F429" s="41"/>
      <c r="G429" s="41"/>
      <c r="H429" s="41"/>
      <c r="I429" s="41"/>
      <c r="J429" s="41"/>
      <c r="K429" s="42"/>
      <c r="L429" s="43"/>
      <c r="M429" s="44"/>
      <c r="N429" s="45"/>
      <c r="O429" s="46"/>
      <c r="P429" s="47">
        <f>B429</f>
        <v>15</v>
      </c>
      <c r="Q429" s="48"/>
      <c r="R429" s="46"/>
    </row>
    <row r="430" spans="1:19" ht="15.75" customHeight="1">
      <c r="A430" s="40">
        <v>1402</v>
      </c>
      <c r="B430" s="41"/>
      <c r="C430" s="41">
        <v>12</v>
      </c>
      <c r="D430" s="41"/>
      <c r="E430" s="41"/>
      <c r="F430" s="41"/>
      <c r="G430" s="41"/>
      <c r="H430" s="41"/>
      <c r="I430" s="41"/>
      <c r="J430" s="41"/>
      <c r="K430" s="42"/>
      <c r="L430" s="49"/>
      <c r="M430" s="50"/>
      <c r="N430" s="51"/>
      <c r="O430" s="52">
        <f>IF(C430=0,"",C430/B429)</f>
        <v>0.8</v>
      </c>
      <c r="P430" s="53">
        <v>12</v>
      </c>
      <c r="Q430" s="54">
        <f t="shared" ref="Q430:Q437" si="44">IF(P430=0,"",P430/P429)</f>
        <v>0.8</v>
      </c>
      <c r="R430" s="54">
        <f t="shared" ref="R430:R437" si="45">IF(P430=0,"",100%-Q430)</f>
        <v>0.19999999999999996</v>
      </c>
    </row>
    <row r="431" spans="1:19" ht="15.75" customHeight="1">
      <c r="A431" s="40">
        <v>1501</v>
      </c>
      <c r="B431" s="41"/>
      <c r="C431" s="41"/>
      <c r="D431" s="41">
        <v>7</v>
      </c>
      <c r="E431" s="41"/>
      <c r="F431" s="41"/>
      <c r="G431" s="41"/>
      <c r="H431" s="41"/>
      <c r="I431" s="41"/>
      <c r="J431" s="41"/>
      <c r="K431" s="42"/>
      <c r="L431" s="49"/>
      <c r="M431" s="50"/>
      <c r="N431" s="51"/>
      <c r="O431" s="52">
        <f>IF(D431=0,"",D431/C430)</f>
        <v>0.58333333333333337</v>
      </c>
      <c r="P431" s="53">
        <v>12</v>
      </c>
      <c r="Q431" s="54">
        <f t="shared" si="44"/>
        <v>1</v>
      </c>
      <c r="R431" s="54">
        <f t="shared" si="45"/>
        <v>0</v>
      </c>
      <c r="S431" s="8">
        <f>P431/P429</f>
        <v>0.8</v>
      </c>
    </row>
    <row r="432" spans="1:19" ht="15.75" customHeight="1">
      <c r="A432" s="40">
        <v>1502</v>
      </c>
      <c r="B432" s="41"/>
      <c r="C432" s="41"/>
      <c r="D432" s="41"/>
      <c r="E432" s="41">
        <v>5</v>
      </c>
      <c r="F432" s="41"/>
      <c r="G432" s="41"/>
      <c r="H432" s="41"/>
      <c r="I432" s="41"/>
      <c r="J432" s="41"/>
      <c r="K432" s="42"/>
      <c r="L432" s="49"/>
      <c r="M432" s="50"/>
      <c r="N432" s="51"/>
      <c r="O432" s="52">
        <f>IF(E432=0,"",E432/D431)</f>
        <v>0.7142857142857143</v>
      </c>
      <c r="P432" s="53">
        <v>10</v>
      </c>
      <c r="Q432" s="54">
        <f t="shared" si="44"/>
        <v>0.83333333333333337</v>
      </c>
      <c r="R432" s="54">
        <f t="shared" si="45"/>
        <v>0.16666666666666663</v>
      </c>
    </row>
    <row r="433" spans="1:18" ht="15.75" customHeight="1">
      <c r="A433" s="40">
        <v>1601</v>
      </c>
      <c r="B433" s="41"/>
      <c r="C433" s="41"/>
      <c r="D433" s="41"/>
      <c r="E433" s="41"/>
      <c r="F433" s="41">
        <v>5</v>
      </c>
      <c r="G433" s="41"/>
      <c r="H433" s="41"/>
      <c r="I433" s="41"/>
      <c r="J433" s="41"/>
      <c r="K433" s="42"/>
      <c r="L433" s="49"/>
      <c r="M433" s="50"/>
      <c r="N433" s="51"/>
      <c r="O433" s="52">
        <f>IF(F433=0,"",F433/E432)</f>
        <v>1</v>
      </c>
      <c r="P433" s="53">
        <v>10</v>
      </c>
      <c r="Q433" s="54">
        <f t="shared" si="44"/>
        <v>1</v>
      </c>
      <c r="R433" s="54">
        <f t="shared" si="45"/>
        <v>0</v>
      </c>
    </row>
    <row r="434" spans="1:18" ht="15.75" customHeight="1">
      <c r="A434" s="40">
        <v>1602</v>
      </c>
      <c r="B434" s="41"/>
      <c r="C434" s="41"/>
      <c r="D434" s="41"/>
      <c r="E434" s="41"/>
      <c r="F434" s="41"/>
      <c r="G434" s="41">
        <v>5</v>
      </c>
      <c r="H434" s="41"/>
      <c r="I434" s="41"/>
      <c r="J434" s="41"/>
      <c r="K434" s="42"/>
      <c r="L434" s="49"/>
      <c r="M434" s="50"/>
      <c r="N434" s="51"/>
      <c r="O434" s="52">
        <f>IF(G434=0,"",G434/F433)</f>
        <v>1</v>
      </c>
      <c r="P434" s="53">
        <v>7</v>
      </c>
      <c r="Q434" s="54">
        <f t="shared" si="44"/>
        <v>0.7</v>
      </c>
      <c r="R434" s="54">
        <f t="shared" si="45"/>
        <v>0.30000000000000004</v>
      </c>
    </row>
    <row r="435" spans="1:18" ht="15.75" customHeight="1">
      <c r="A435" s="40">
        <v>1701</v>
      </c>
      <c r="B435" s="41"/>
      <c r="C435" s="41"/>
      <c r="D435" s="41"/>
      <c r="E435" s="41"/>
      <c r="F435" s="41"/>
      <c r="G435" s="41"/>
      <c r="H435" s="41">
        <v>5</v>
      </c>
      <c r="I435" s="41"/>
      <c r="J435" s="41"/>
      <c r="K435" s="42"/>
      <c r="L435" s="49"/>
      <c r="M435" s="50"/>
      <c r="N435" s="51"/>
      <c r="O435" s="52">
        <f>IF(H435=0,"",H435/G434)</f>
        <v>1</v>
      </c>
      <c r="P435" s="53">
        <v>7</v>
      </c>
      <c r="Q435" s="54">
        <f t="shared" si="44"/>
        <v>1</v>
      </c>
      <c r="R435" s="54">
        <f t="shared" si="45"/>
        <v>0</v>
      </c>
    </row>
    <row r="436" spans="1:18" ht="15.75" customHeight="1">
      <c r="A436" s="40">
        <v>1702</v>
      </c>
      <c r="B436" s="41"/>
      <c r="C436" s="41"/>
      <c r="D436" s="41"/>
      <c r="E436" s="41"/>
      <c r="F436" s="41"/>
      <c r="G436" s="41"/>
      <c r="H436" s="41"/>
      <c r="I436" s="41">
        <v>6</v>
      </c>
      <c r="J436" s="41"/>
      <c r="K436" s="42"/>
      <c r="L436" s="49"/>
      <c r="M436" s="50"/>
      <c r="N436" s="51"/>
      <c r="O436" s="52">
        <f>IF(I436=0,"",I436/H435)</f>
        <v>1.2</v>
      </c>
      <c r="P436" s="53">
        <v>7</v>
      </c>
      <c r="Q436" s="54">
        <f t="shared" si="44"/>
        <v>1</v>
      </c>
      <c r="R436" s="54">
        <f t="shared" si="45"/>
        <v>0</v>
      </c>
    </row>
    <row r="437" spans="1:18" ht="15.75" customHeight="1">
      <c r="A437" s="40">
        <v>1801</v>
      </c>
      <c r="B437" s="41"/>
      <c r="C437" s="41"/>
      <c r="D437" s="41"/>
      <c r="E437" s="41"/>
      <c r="F437" s="41"/>
      <c r="G437" s="41"/>
      <c r="H437" s="41"/>
      <c r="I437" s="41"/>
      <c r="J437" s="41">
        <v>5</v>
      </c>
      <c r="K437" s="42">
        <v>5</v>
      </c>
      <c r="L437" s="49"/>
      <c r="M437" s="50"/>
      <c r="N437" s="51"/>
      <c r="O437" s="56">
        <f>IF(J437=0,"",J437/I436)</f>
        <v>0.83333333333333337</v>
      </c>
      <c r="P437" s="53">
        <v>7</v>
      </c>
      <c r="Q437" s="57">
        <f t="shared" si="44"/>
        <v>1</v>
      </c>
      <c r="R437" s="57">
        <f t="shared" si="45"/>
        <v>0</v>
      </c>
    </row>
    <row r="438" spans="1:18" ht="15.75" customHeight="1">
      <c r="A438" s="40">
        <v>1802</v>
      </c>
      <c r="B438" s="41"/>
      <c r="C438" s="41"/>
      <c r="D438" s="41"/>
      <c r="E438" s="41"/>
      <c r="F438" s="41"/>
      <c r="G438" s="41"/>
      <c r="H438" s="41"/>
      <c r="I438" s="41"/>
      <c r="J438" s="41">
        <v>1</v>
      </c>
      <c r="K438" s="42">
        <v>1</v>
      </c>
      <c r="L438" s="49"/>
      <c r="M438" s="50"/>
      <c r="N438" s="58"/>
      <c r="O438" s="59"/>
      <c r="P438" s="53">
        <v>4</v>
      </c>
      <c r="Q438" s="60"/>
      <c r="R438" s="61"/>
    </row>
    <row r="439" spans="1:18" ht="15.75" customHeight="1">
      <c r="A439" s="40">
        <v>1901</v>
      </c>
      <c r="B439" s="41"/>
      <c r="C439" s="41"/>
      <c r="D439" s="41"/>
      <c r="E439" s="41"/>
      <c r="F439" s="41"/>
      <c r="G439" s="41"/>
      <c r="H439" s="41"/>
      <c r="I439" s="41"/>
      <c r="J439" s="41">
        <v>1</v>
      </c>
      <c r="K439" s="42"/>
      <c r="L439" s="49"/>
      <c r="M439" s="50"/>
      <c r="N439" s="58"/>
      <c r="O439" s="62"/>
      <c r="P439" s="63">
        <v>1</v>
      </c>
      <c r="Q439" s="64"/>
      <c r="R439" s="62"/>
    </row>
    <row r="440" spans="1:18" ht="15.75" customHeight="1">
      <c r="A440" s="40">
        <v>1902</v>
      </c>
      <c r="B440" s="41"/>
      <c r="C440" s="41"/>
      <c r="D440" s="41"/>
      <c r="E440" s="41"/>
      <c r="F440" s="41"/>
      <c r="G440" s="41"/>
      <c r="H440" s="41"/>
      <c r="I440" s="41"/>
      <c r="J440" s="41">
        <v>1</v>
      </c>
      <c r="K440" s="42"/>
      <c r="L440" s="49"/>
      <c r="M440" s="50"/>
      <c r="N440" s="58"/>
      <c r="O440" s="62"/>
      <c r="P440" s="63">
        <v>1</v>
      </c>
      <c r="Q440" s="64"/>
      <c r="R440" s="62"/>
    </row>
    <row r="441" spans="1:18" ht="15.75" customHeight="1">
      <c r="A441" s="40">
        <v>2001</v>
      </c>
      <c r="B441" s="41"/>
      <c r="C441" s="41"/>
      <c r="D441" s="41"/>
      <c r="E441" s="41"/>
      <c r="F441" s="41"/>
      <c r="G441" s="41"/>
      <c r="H441" s="41"/>
      <c r="I441" s="41"/>
      <c r="J441" s="41">
        <v>1</v>
      </c>
      <c r="K441" s="42">
        <v>1</v>
      </c>
      <c r="L441" s="49"/>
      <c r="M441" s="50"/>
      <c r="N441" s="58"/>
      <c r="O441" s="62"/>
      <c r="P441" s="63">
        <v>1</v>
      </c>
      <c r="Q441" s="64"/>
      <c r="R441" s="62"/>
    </row>
    <row r="442" spans="1:18" ht="15.75" customHeight="1">
      <c r="A442" s="40">
        <v>2002</v>
      </c>
      <c r="B442" s="41"/>
      <c r="C442" s="41"/>
      <c r="D442" s="41"/>
      <c r="E442" s="41"/>
      <c r="F442" s="41"/>
      <c r="G442" s="41"/>
      <c r="H442" s="41"/>
      <c r="I442" s="41"/>
      <c r="J442" s="41"/>
      <c r="K442" s="42"/>
      <c r="L442" s="49"/>
      <c r="M442" s="50"/>
      <c r="N442" s="58"/>
      <c r="O442" s="50"/>
      <c r="P442" s="58"/>
      <c r="Q442" s="65"/>
      <c r="R442" s="62"/>
    </row>
    <row r="443" spans="1:18" ht="15.75" customHeight="1">
      <c r="A443" s="40">
        <v>2101</v>
      </c>
      <c r="B443" s="66"/>
      <c r="C443" s="66"/>
      <c r="D443" s="66"/>
      <c r="E443" s="66"/>
      <c r="F443" s="66"/>
      <c r="G443" s="66"/>
      <c r="H443" s="66"/>
      <c r="I443" s="66"/>
      <c r="J443" s="66"/>
      <c r="K443" s="67"/>
      <c r="L443" s="68"/>
      <c r="M443" s="2"/>
      <c r="N443" s="1"/>
      <c r="O443" s="69" t="s">
        <v>53</v>
      </c>
      <c r="P443" s="70">
        <v>3</v>
      </c>
      <c r="Q443" s="71">
        <f>IF(SUM(K431:K443)=0,"",SUM(K431:K443))</f>
        <v>7</v>
      </c>
      <c r="R443" s="72" t="s">
        <v>10</v>
      </c>
    </row>
    <row r="444" spans="1:18" ht="15.75" customHeight="1">
      <c r="A444" s="40">
        <v>2102</v>
      </c>
      <c r="B444" s="66"/>
      <c r="C444" s="66"/>
      <c r="D444" s="66"/>
      <c r="E444" s="66"/>
      <c r="F444" s="66"/>
      <c r="G444" s="66"/>
      <c r="H444" s="66"/>
      <c r="I444" s="66"/>
      <c r="J444" s="66"/>
      <c r="K444" s="67"/>
      <c r="L444" s="68"/>
      <c r="M444" s="2"/>
      <c r="N444" s="1"/>
      <c r="O444" s="73" t="s">
        <v>54</v>
      </c>
      <c r="P444" s="74">
        <f>IF(P443/B429=0,"",P443/B429)</f>
        <v>0.2</v>
      </c>
      <c r="Q444" s="75">
        <f>IF(P443/Q443=0,"",P443/Q443)</f>
        <v>0.42857142857142855</v>
      </c>
      <c r="R444" s="76" t="s">
        <v>55</v>
      </c>
    </row>
    <row r="445" spans="1:18" ht="15.75" customHeight="1">
      <c r="A445" s="40">
        <v>2201</v>
      </c>
      <c r="B445" s="66"/>
      <c r="C445" s="66"/>
      <c r="D445" s="66"/>
      <c r="E445" s="66"/>
      <c r="F445" s="66"/>
      <c r="G445" s="66"/>
      <c r="H445" s="66"/>
      <c r="I445" s="66"/>
      <c r="J445" s="66"/>
      <c r="K445" s="67"/>
      <c r="L445" s="77"/>
      <c r="M445" s="78"/>
      <c r="N445" s="79"/>
      <c r="O445" s="78"/>
      <c r="P445" s="79"/>
      <c r="Q445" s="79"/>
      <c r="R445" s="80"/>
    </row>
    <row r="446" spans="1:18" ht="18" customHeight="1">
      <c r="A446" s="24"/>
      <c r="B446" s="1"/>
      <c r="C446" s="1"/>
      <c r="D446" s="142" t="s">
        <v>79</v>
      </c>
      <c r="E446" s="143"/>
      <c r="F446" s="143"/>
      <c r="G446" s="143"/>
      <c r="H446" s="143"/>
      <c r="I446" s="143"/>
      <c r="J446" s="144"/>
      <c r="K446" s="81">
        <f>SUM(K429:K442)</f>
        <v>7</v>
      </c>
      <c r="L446" s="82">
        <f>IF(K437=0,"",K437/B429)</f>
        <v>0.33333333333333331</v>
      </c>
      <c r="M446" s="82">
        <f>IF(K446=0,"",K446/B429)</f>
        <v>0.46666666666666667</v>
      </c>
      <c r="N446" s="82">
        <f>IF(K437=0,"",M446-L446)</f>
        <v>0.13333333333333336</v>
      </c>
      <c r="O446" s="2"/>
      <c r="P446" s="1"/>
      <c r="Q446" s="27"/>
      <c r="R446" s="2"/>
    </row>
    <row r="447" spans="1:18" ht="12.75" customHeight="1">
      <c r="L447" s="2"/>
      <c r="M447" s="2"/>
      <c r="O447" s="2"/>
    </row>
    <row r="448" spans="1:18" ht="12.75" customHeight="1">
      <c r="L448" s="2"/>
      <c r="M448" s="2"/>
      <c r="O448" s="2"/>
    </row>
    <row r="449" spans="1:33" ht="26.25" customHeight="1">
      <c r="B449" s="145" t="s">
        <v>68</v>
      </c>
      <c r="C449" s="146"/>
      <c r="D449" s="146"/>
      <c r="E449" s="146"/>
      <c r="F449" s="146"/>
      <c r="G449" s="146"/>
      <c r="H449" s="146"/>
      <c r="I449" s="146"/>
      <c r="J449" s="146"/>
      <c r="K449" s="39" t="s">
        <v>66</v>
      </c>
      <c r="L449" s="2"/>
      <c r="M449" s="2"/>
      <c r="N449" s="1"/>
      <c r="O449" s="2"/>
      <c r="P449" s="1"/>
      <c r="Q449" s="1"/>
      <c r="R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20.25" customHeight="1">
      <c r="A450" s="147" t="s">
        <v>9</v>
      </c>
      <c r="B450" s="148" t="s">
        <v>69</v>
      </c>
      <c r="C450" s="143"/>
      <c r="D450" s="143"/>
      <c r="E450" s="143"/>
      <c r="F450" s="143"/>
      <c r="G450" s="143"/>
      <c r="H450" s="143"/>
      <c r="I450" s="143"/>
      <c r="J450" s="144"/>
      <c r="K450" s="149" t="s">
        <v>10</v>
      </c>
      <c r="L450" s="141" t="s">
        <v>2</v>
      </c>
      <c r="M450" s="141" t="s">
        <v>3</v>
      </c>
      <c r="N450" s="150" t="s">
        <v>4</v>
      </c>
      <c r="O450" s="141" t="s">
        <v>5</v>
      </c>
      <c r="P450" s="139" t="s">
        <v>6</v>
      </c>
      <c r="Q450" s="139" t="s">
        <v>7</v>
      </c>
      <c r="R450" s="141" t="s">
        <v>8</v>
      </c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>
      <c r="A451" s="140"/>
      <c r="B451" s="40" t="s">
        <v>70</v>
      </c>
      <c r="C451" s="40" t="s">
        <v>71</v>
      </c>
      <c r="D451" s="40" t="s">
        <v>72</v>
      </c>
      <c r="E451" s="40" t="s">
        <v>73</v>
      </c>
      <c r="F451" s="40" t="s">
        <v>74</v>
      </c>
      <c r="G451" s="40" t="s">
        <v>75</v>
      </c>
      <c r="H451" s="40" t="s">
        <v>76</v>
      </c>
      <c r="I451" s="40" t="s">
        <v>77</v>
      </c>
      <c r="J451" s="40" t="s">
        <v>78</v>
      </c>
      <c r="K451" s="140"/>
      <c r="L451" s="140"/>
      <c r="M451" s="140"/>
      <c r="N451" s="140"/>
      <c r="O451" s="140"/>
      <c r="P451" s="140"/>
      <c r="Q451" s="140"/>
      <c r="R451" s="140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>
      <c r="A452" s="40">
        <v>1402</v>
      </c>
      <c r="B452" s="41">
        <v>32</v>
      </c>
      <c r="C452" s="41"/>
      <c r="D452" s="41"/>
      <c r="E452" s="41"/>
      <c r="F452" s="41"/>
      <c r="G452" s="41"/>
      <c r="H452" s="41"/>
      <c r="I452" s="41"/>
      <c r="J452" s="41"/>
      <c r="K452" s="42"/>
      <c r="L452" s="43"/>
      <c r="M452" s="44"/>
      <c r="N452" s="45"/>
      <c r="O452" s="46"/>
      <c r="P452" s="47">
        <f>B452</f>
        <v>32</v>
      </c>
      <c r="Q452" s="48"/>
      <c r="R452" s="46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>
      <c r="A453" s="40">
        <v>1501</v>
      </c>
      <c r="B453" s="41"/>
      <c r="C453" s="41">
        <v>31</v>
      </c>
      <c r="D453" s="41"/>
      <c r="E453" s="41"/>
      <c r="F453" s="41"/>
      <c r="G453" s="41"/>
      <c r="H453" s="41"/>
      <c r="I453" s="41"/>
      <c r="J453" s="41"/>
      <c r="K453" s="42"/>
      <c r="L453" s="49"/>
      <c r="M453" s="50"/>
      <c r="N453" s="51"/>
      <c r="O453" s="52">
        <f>IF(C453=0,"",C453/B452)</f>
        <v>0.96875</v>
      </c>
      <c r="P453" s="53">
        <v>31</v>
      </c>
      <c r="Q453" s="54">
        <f t="shared" ref="Q453:Q460" si="46">IF(P453=0,"",P453/P452)</f>
        <v>0.96875</v>
      </c>
      <c r="R453" s="54">
        <f t="shared" ref="R453:R460" si="47">IF(P453=0,"",100%-Q453)</f>
        <v>3.125E-2</v>
      </c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>
      <c r="A454" s="40">
        <v>1502</v>
      </c>
      <c r="B454" s="41"/>
      <c r="C454" s="41"/>
      <c r="D454" s="41">
        <v>30</v>
      </c>
      <c r="E454" s="41"/>
      <c r="F454" s="41"/>
      <c r="G454" s="41"/>
      <c r="H454" s="41"/>
      <c r="I454" s="41"/>
      <c r="J454" s="41"/>
      <c r="K454" s="42"/>
      <c r="L454" s="49"/>
      <c r="M454" s="50"/>
      <c r="N454" s="51"/>
      <c r="O454" s="52">
        <f>IF(D454=0,"",D454/C453)</f>
        <v>0.967741935483871</v>
      </c>
      <c r="P454" s="53">
        <v>30</v>
      </c>
      <c r="Q454" s="54">
        <f t="shared" si="46"/>
        <v>0.967741935483871</v>
      </c>
      <c r="R454" s="54">
        <f t="shared" si="47"/>
        <v>3.2258064516129004E-2</v>
      </c>
      <c r="S454" s="8">
        <f>P454/P452</f>
        <v>0.9375</v>
      </c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>
      <c r="A455" s="40">
        <v>1601</v>
      </c>
      <c r="B455" s="41"/>
      <c r="C455" s="41"/>
      <c r="D455" s="41"/>
      <c r="E455" s="41">
        <v>17</v>
      </c>
      <c r="F455" s="41"/>
      <c r="G455" s="41"/>
      <c r="H455" s="41"/>
      <c r="I455" s="41"/>
      <c r="J455" s="41"/>
      <c r="K455" s="42"/>
      <c r="L455" s="49"/>
      <c r="M455" s="50"/>
      <c r="N455" s="51"/>
      <c r="O455" s="52">
        <f>IF(E455=0,"",E455/D454)</f>
        <v>0.56666666666666665</v>
      </c>
      <c r="P455" s="53">
        <v>28</v>
      </c>
      <c r="Q455" s="54">
        <f t="shared" si="46"/>
        <v>0.93333333333333335</v>
      </c>
      <c r="R455" s="54">
        <f t="shared" si="47"/>
        <v>6.6666666666666652E-2</v>
      </c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>
      <c r="A456" s="40">
        <v>1602</v>
      </c>
      <c r="B456" s="41"/>
      <c r="C456" s="41"/>
      <c r="D456" s="41"/>
      <c r="E456" s="41"/>
      <c r="F456" s="41">
        <v>15</v>
      </c>
      <c r="G456" s="41"/>
      <c r="H456" s="41"/>
      <c r="I456" s="41"/>
      <c r="J456" s="41"/>
      <c r="K456" s="42"/>
      <c r="L456" s="49"/>
      <c r="M456" s="50"/>
      <c r="N456" s="51"/>
      <c r="O456" s="52">
        <f>IF(F456=0,"",F456/E455)</f>
        <v>0.88235294117647056</v>
      </c>
      <c r="P456" s="53">
        <v>28</v>
      </c>
      <c r="Q456" s="54">
        <f t="shared" si="46"/>
        <v>1</v>
      </c>
      <c r="R456" s="54">
        <f t="shared" si="47"/>
        <v>0</v>
      </c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>
      <c r="A457" s="40">
        <v>1701</v>
      </c>
      <c r="B457" s="41"/>
      <c r="C457" s="41"/>
      <c r="D457" s="41"/>
      <c r="E457" s="41"/>
      <c r="F457" s="41"/>
      <c r="G457" s="41">
        <v>12</v>
      </c>
      <c r="H457" s="41"/>
      <c r="I457" s="41"/>
      <c r="J457" s="41"/>
      <c r="K457" s="42"/>
      <c r="L457" s="49"/>
      <c r="M457" s="50"/>
      <c r="N457" s="51"/>
      <c r="O457" s="52">
        <f>IF(G457=0,"",G457/F456)</f>
        <v>0.8</v>
      </c>
      <c r="P457" s="53">
        <v>26</v>
      </c>
      <c r="Q457" s="54">
        <f t="shared" si="46"/>
        <v>0.9285714285714286</v>
      </c>
      <c r="R457" s="54">
        <f t="shared" si="47"/>
        <v>7.1428571428571397E-2</v>
      </c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>
      <c r="A458" s="40">
        <v>1702</v>
      </c>
      <c r="B458" s="41"/>
      <c r="C458" s="41"/>
      <c r="D458" s="41"/>
      <c r="E458" s="41"/>
      <c r="F458" s="41"/>
      <c r="G458" s="41"/>
      <c r="H458" s="41">
        <v>12</v>
      </c>
      <c r="I458" s="41"/>
      <c r="J458" s="41"/>
      <c r="K458" s="42"/>
      <c r="L458" s="49"/>
      <c r="M458" s="50"/>
      <c r="N458" s="51"/>
      <c r="O458" s="52">
        <f>IF(H458=0,"",H458/G457)</f>
        <v>1</v>
      </c>
      <c r="P458" s="53">
        <v>23</v>
      </c>
      <c r="Q458" s="54">
        <f t="shared" si="46"/>
        <v>0.88461538461538458</v>
      </c>
      <c r="R458" s="54">
        <f t="shared" si="47"/>
        <v>0.11538461538461542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>
      <c r="A459" s="40">
        <v>1801</v>
      </c>
      <c r="B459" s="41"/>
      <c r="C459" s="41"/>
      <c r="D459" s="41"/>
      <c r="E459" s="41"/>
      <c r="F459" s="41"/>
      <c r="G459" s="41"/>
      <c r="H459" s="41"/>
      <c r="I459" s="41">
        <v>17</v>
      </c>
      <c r="J459" s="41"/>
      <c r="K459" s="42"/>
      <c r="L459" s="49"/>
      <c r="M459" s="50"/>
      <c r="N459" s="51"/>
      <c r="O459" s="52">
        <f>IF(I459=0,"",I459/H458)</f>
        <v>1.4166666666666667</v>
      </c>
      <c r="P459" s="53">
        <v>23</v>
      </c>
      <c r="Q459" s="54">
        <f t="shared" si="46"/>
        <v>1</v>
      </c>
      <c r="R459" s="54">
        <f t="shared" si="47"/>
        <v>0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>
      <c r="A460" s="40">
        <v>1802</v>
      </c>
      <c r="B460" s="41"/>
      <c r="C460" s="41"/>
      <c r="D460" s="41"/>
      <c r="E460" s="41"/>
      <c r="F460" s="41"/>
      <c r="G460" s="41"/>
      <c r="H460" s="41"/>
      <c r="I460" s="41"/>
      <c r="J460" s="41">
        <v>15</v>
      </c>
      <c r="K460" s="42">
        <v>11</v>
      </c>
      <c r="L460" s="49"/>
      <c r="M460" s="50"/>
      <c r="N460" s="51"/>
      <c r="O460" s="56">
        <f>IF(J460=0,"",J460/I459)</f>
        <v>0.88235294117647056</v>
      </c>
      <c r="P460" s="53">
        <v>23</v>
      </c>
      <c r="Q460" s="57">
        <f t="shared" si="46"/>
        <v>1</v>
      </c>
      <c r="R460" s="57">
        <f t="shared" si="47"/>
        <v>0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>
      <c r="A461" s="40">
        <v>1901</v>
      </c>
      <c r="B461" s="41"/>
      <c r="C461" s="41"/>
      <c r="D461" s="41"/>
      <c r="E461" s="41"/>
      <c r="F461" s="41"/>
      <c r="G461" s="41"/>
      <c r="H461" s="41"/>
      <c r="I461" s="41"/>
      <c r="J461" s="41">
        <v>7</v>
      </c>
      <c r="K461" s="42">
        <v>5</v>
      </c>
      <c r="L461" s="49"/>
      <c r="M461" s="50"/>
      <c r="N461" s="58"/>
      <c r="O461" s="59"/>
      <c r="P461" s="53">
        <v>12</v>
      </c>
      <c r="Q461" s="60"/>
      <c r="R461" s="6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>
      <c r="A462" s="40">
        <v>1902</v>
      </c>
      <c r="B462" s="41"/>
      <c r="C462" s="41"/>
      <c r="D462" s="41"/>
      <c r="E462" s="41"/>
      <c r="F462" s="41"/>
      <c r="G462" s="41"/>
      <c r="H462" s="41"/>
      <c r="I462" s="41"/>
      <c r="J462" s="41">
        <v>4</v>
      </c>
      <c r="K462" s="42"/>
      <c r="L462" s="49"/>
      <c r="M462" s="50"/>
      <c r="N462" s="58"/>
      <c r="O462" s="62"/>
      <c r="P462" s="63">
        <v>4</v>
      </c>
      <c r="Q462" s="64"/>
      <c r="R462" s="62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>
      <c r="A463" s="40">
        <v>2001</v>
      </c>
      <c r="B463" s="41"/>
      <c r="C463" s="41"/>
      <c r="D463" s="41"/>
      <c r="E463" s="41"/>
      <c r="F463" s="41"/>
      <c r="G463" s="41"/>
      <c r="H463" s="41"/>
      <c r="I463" s="41"/>
      <c r="J463" s="41">
        <v>4</v>
      </c>
      <c r="K463" s="42">
        <v>3</v>
      </c>
      <c r="L463" s="49"/>
      <c r="M463" s="50"/>
      <c r="N463" s="58"/>
      <c r="O463" s="62"/>
      <c r="P463" s="63">
        <v>4</v>
      </c>
      <c r="Q463" s="64"/>
      <c r="R463" s="62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>
      <c r="A464" s="40">
        <v>2002</v>
      </c>
      <c r="B464" s="41"/>
      <c r="C464" s="41"/>
      <c r="D464" s="41"/>
      <c r="E464" s="41"/>
      <c r="F464" s="41"/>
      <c r="G464" s="41"/>
      <c r="H464" s="41"/>
      <c r="I464" s="41"/>
      <c r="J464" s="41">
        <v>1</v>
      </c>
      <c r="K464" s="42"/>
      <c r="L464" s="49"/>
      <c r="M464" s="50"/>
      <c r="N464" s="58"/>
      <c r="O464" s="62"/>
      <c r="P464" s="63">
        <v>1</v>
      </c>
      <c r="Q464" s="64"/>
      <c r="R464" s="62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>
      <c r="A465" s="40">
        <v>2101</v>
      </c>
      <c r="B465" s="41"/>
      <c r="C465" s="41"/>
      <c r="D465" s="41"/>
      <c r="E465" s="41"/>
      <c r="F465" s="41"/>
      <c r="G465" s="41"/>
      <c r="H465" s="41"/>
      <c r="I465" s="41"/>
      <c r="J465" s="41">
        <v>1</v>
      </c>
      <c r="K465" s="42"/>
      <c r="L465" s="49"/>
      <c r="M465" s="50"/>
      <c r="N465" s="58"/>
      <c r="O465" s="50"/>
      <c r="P465" s="58">
        <v>1</v>
      </c>
      <c r="Q465" s="65"/>
      <c r="R465" s="62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>
      <c r="A466" s="40">
        <v>2102</v>
      </c>
      <c r="B466" s="66"/>
      <c r="C466" s="66"/>
      <c r="D466" s="66"/>
      <c r="E466" s="66"/>
      <c r="F466" s="66"/>
      <c r="G466" s="66"/>
      <c r="H466" s="66"/>
      <c r="I466" s="66"/>
      <c r="J466" s="66">
        <v>1</v>
      </c>
      <c r="K466" s="67"/>
      <c r="L466" s="68"/>
      <c r="M466" s="2"/>
      <c r="N466" s="1"/>
      <c r="O466" s="69" t="s">
        <v>53</v>
      </c>
      <c r="P466" s="70">
        <v>11</v>
      </c>
      <c r="Q466" s="71">
        <f>K469</f>
        <v>19</v>
      </c>
      <c r="R466" s="72" t="s">
        <v>10</v>
      </c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>
      <c r="A467" s="40">
        <v>2201</v>
      </c>
      <c r="B467" s="66"/>
      <c r="C467" s="66"/>
      <c r="D467" s="66"/>
      <c r="E467" s="66"/>
      <c r="F467" s="66"/>
      <c r="G467" s="66"/>
      <c r="H467" s="66"/>
      <c r="I467" s="66"/>
      <c r="J467" s="66">
        <v>1</v>
      </c>
      <c r="K467" s="67">
        <v>1</v>
      </c>
      <c r="L467" s="68"/>
      <c r="M467" s="2"/>
      <c r="N467" s="1"/>
      <c r="O467" s="73" t="s">
        <v>54</v>
      </c>
      <c r="P467" s="74">
        <f>IF(P466/B452=0,"",P466/B452)</f>
        <v>0.34375</v>
      </c>
      <c r="Q467" s="75">
        <f>IF(P466/Q466=0,"",P466/Q466)</f>
        <v>0.57894736842105265</v>
      </c>
      <c r="R467" s="76" t="s">
        <v>55</v>
      </c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>
      <c r="A468" s="40">
        <v>2202</v>
      </c>
      <c r="B468" s="66"/>
      <c r="C468" s="66"/>
      <c r="D468" s="66"/>
      <c r="E468" s="66"/>
      <c r="F468" s="66"/>
      <c r="G468" s="66"/>
      <c r="H468" s="66"/>
      <c r="I468" s="66"/>
      <c r="J468" s="66"/>
      <c r="K468" s="67"/>
      <c r="L468" s="77"/>
      <c r="M468" s="78"/>
      <c r="N468" s="79"/>
      <c r="O468" s="78"/>
      <c r="P468" s="79"/>
      <c r="Q468" s="79"/>
      <c r="R468" s="80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" customHeight="1">
      <c r="A469" s="24"/>
      <c r="B469" s="1"/>
      <c r="C469" s="1"/>
      <c r="D469" s="142" t="s">
        <v>79</v>
      </c>
      <c r="E469" s="143"/>
      <c r="F469" s="143"/>
      <c r="G469" s="143"/>
      <c r="H469" s="143"/>
      <c r="I469" s="143"/>
      <c r="J469" s="144"/>
      <c r="K469" s="81">
        <f>SUM(K452:K465)</f>
        <v>19</v>
      </c>
      <c r="L469" s="82">
        <f>IF(K460=0,"",K460/B452)</f>
        <v>0.34375</v>
      </c>
      <c r="M469" s="82">
        <f>IF(K469=0,"",K469/B452)</f>
        <v>0.59375</v>
      </c>
      <c r="N469" s="82">
        <f>IF(K460=0,"",M469-L469)</f>
        <v>0.25</v>
      </c>
      <c r="O469" s="2"/>
      <c r="P469" s="1"/>
      <c r="Q469" s="27"/>
      <c r="R469" s="2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1"/>
      <c r="O470" s="2"/>
      <c r="P470" s="83"/>
      <c r="Q470" s="27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1"/>
      <c r="O471" s="2"/>
      <c r="P471" s="83"/>
      <c r="Q471" s="27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26.25" customHeight="1">
      <c r="B472" s="145" t="s">
        <v>68</v>
      </c>
      <c r="C472" s="146"/>
      <c r="D472" s="146"/>
      <c r="E472" s="146"/>
      <c r="F472" s="146"/>
      <c r="G472" s="146"/>
      <c r="H472" s="146"/>
      <c r="I472" s="146"/>
      <c r="J472" s="146"/>
      <c r="K472" s="39" t="s">
        <v>67</v>
      </c>
      <c r="L472" s="2"/>
      <c r="M472" s="2"/>
      <c r="N472" s="1"/>
      <c r="O472" s="2"/>
      <c r="P472" s="1"/>
      <c r="Q472" s="1"/>
      <c r="R472" s="1"/>
      <c r="T472" s="3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20.25" customHeight="1">
      <c r="A473" s="147" t="s">
        <v>9</v>
      </c>
      <c r="B473" s="148" t="s">
        <v>69</v>
      </c>
      <c r="C473" s="143"/>
      <c r="D473" s="143"/>
      <c r="E473" s="143"/>
      <c r="F473" s="143"/>
      <c r="G473" s="143"/>
      <c r="H473" s="143"/>
      <c r="I473" s="143"/>
      <c r="J473" s="144"/>
      <c r="K473" s="149" t="s">
        <v>10</v>
      </c>
      <c r="L473" s="141" t="s">
        <v>2</v>
      </c>
      <c r="M473" s="141" t="s">
        <v>3</v>
      </c>
      <c r="N473" s="150" t="s">
        <v>4</v>
      </c>
      <c r="O473" s="141" t="s">
        <v>5</v>
      </c>
      <c r="P473" s="139" t="s">
        <v>6</v>
      </c>
      <c r="Q473" s="139" t="s">
        <v>7</v>
      </c>
      <c r="R473" s="141" t="s">
        <v>8</v>
      </c>
      <c r="T473" s="3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>
      <c r="A474" s="140"/>
      <c r="B474" s="40" t="s">
        <v>70</v>
      </c>
      <c r="C474" s="40" t="s">
        <v>71</v>
      </c>
      <c r="D474" s="40" t="s">
        <v>72</v>
      </c>
      <c r="E474" s="40" t="s">
        <v>73</v>
      </c>
      <c r="F474" s="40" t="s">
        <v>74</v>
      </c>
      <c r="G474" s="40" t="s">
        <v>75</v>
      </c>
      <c r="H474" s="40" t="s">
        <v>76</v>
      </c>
      <c r="I474" s="40" t="s">
        <v>77</v>
      </c>
      <c r="J474" s="40" t="s">
        <v>78</v>
      </c>
      <c r="K474" s="140"/>
      <c r="L474" s="140"/>
      <c r="M474" s="140"/>
      <c r="N474" s="140"/>
      <c r="O474" s="140"/>
      <c r="P474" s="140"/>
      <c r="Q474" s="140"/>
      <c r="R474" s="140"/>
      <c r="T474" s="3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>
      <c r="A475" s="40">
        <v>1501</v>
      </c>
      <c r="B475" s="41">
        <v>14</v>
      </c>
      <c r="C475" s="41"/>
      <c r="D475" s="41"/>
      <c r="E475" s="41"/>
      <c r="F475" s="41"/>
      <c r="G475" s="41"/>
      <c r="H475" s="41"/>
      <c r="I475" s="41"/>
      <c r="J475" s="41"/>
      <c r="K475" s="42"/>
      <c r="L475" s="43"/>
      <c r="M475" s="44"/>
      <c r="N475" s="45"/>
      <c r="O475" s="46"/>
      <c r="P475" s="47">
        <f>B475</f>
        <v>14</v>
      </c>
      <c r="Q475" s="48"/>
      <c r="R475" s="46"/>
      <c r="T475" s="3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>
      <c r="A476" s="40">
        <v>1502</v>
      </c>
      <c r="B476" s="41"/>
      <c r="C476" s="41">
        <v>11</v>
      </c>
      <c r="D476" s="41"/>
      <c r="E476" s="41"/>
      <c r="F476" s="41"/>
      <c r="G476" s="41"/>
      <c r="H476" s="41"/>
      <c r="I476" s="41"/>
      <c r="J476" s="41"/>
      <c r="K476" s="42"/>
      <c r="L476" s="49"/>
      <c r="M476" s="50"/>
      <c r="N476" s="51"/>
      <c r="O476" s="52">
        <f>IF(C476=0,"",C476/B475)</f>
        <v>0.7857142857142857</v>
      </c>
      <c r="P476" s="53">
        <v>11</v>
      </c>
      <c r="Q476" s="54">
        <f t="shared" ref="Q476:Q483" si="48">IF(P476=0,"",P476/P475)</f>
        <v>0.7857142857142857</v>
      </c>
      <c r="R476" s="54">
        <f t="shared" ref="R476:R483" si="49">IF(P476=0,"",100%-Q476)</f>
        <v>0.2142857142857143</v>
      </c>
      <c r="T476" s="3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>
      <c r="A477" s="40">
        <v>1601</v>
      </c>
      <c r="B477" s="41"/>
      <c r="C477" s="41"/>
      <c r="D477" s="41">
        <v>9</v>
      </c>
      <c r="E477" s="41"/>
      <c r="F477" s="41"/>
      <c r="G477" s="41"/>
      <c r="H477" s="41"/>
      <c r="I477" s="41"/>
      <c r="J477" s="41"/>
      <c r="K477" s="42"/>
      <c r="L477" s="49"/>
      <c r="M477" s="50"/>
      <c r="N477" s="51"/>
      <c r="O477" s="52">
        <f>IF(D477=0,"",D477/C476)</f>
        <v>0.81818181818181823</v>
      </c>
      <c r="P477" s="53">
        <v>9</v>
      </c>
      <c r="Q477" s="54">
        <f t="shared" si="48"/>
        <v>0.81818181818181823</v>
      </c>
      <c r="R477" s="54">
        <f t="shared" si="49"/>
        <v>0.18181818181818177</v>
      </c>
      <c r="S477" s="8">
        <f>P477/P475</f>
        <v>0.6428571428571429</v>
      </c>
      <c r="T477" s="3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>
      <c r="A478" s="40">
        <v>1602</v>
      </c>
      <c r="B478" s="41"/>
      <c r="C478" s="41"/>
      <c r="D478" s="41"/>
      <c r="E478" s="41">
        <v>7</v>
      </c>
      <c r="F478" s="41"/>
      <c r="G478" s="41"/>
      <c r="H478" s="41"/>
      <c r="I478" s="41"/>
      <c r="J478" s="41"/>
      <c r="K478" s="42"/>
      <c r="L478" s="49"/>
      <c r="M478" s="50"/>
      <c r="N478" s="51"/>
      <c r="O478" s="52">
        <f>IF(E478=0,"",E478/D477)</f>
        <v>0.77777777777777779</v>
      </c>
      <c r="P478" s="53">
        <v>7</v>
      </c>
      <c r="Q478" s="54">
        <f t="shared" si="48"/>
        <v>0.77777777777777779</v>
      </c>
      <c r="R478" s="54">
        <f t="shared" si="49"/>
        <v>0.22222222222222221</v>
      </c>
      <c r="T478" s="3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>
      <c r="A479" s="40">
        <v>1701</v>
      </c>
      <c r="B479" s="41"/>
      <c r="C479" s="41"/>
      <c r="D479" s="41"/>
      <c r="E479" s="41"/>
      <c r="F479" s="41">
        <v>7</v>
      </c>
      <c r="G479" s="41"/>
      <c r="H479" s="41"/>
      <c r="I479" s="41"/>
      <c r="J479" s="41"/>
      <c r="K479" s="42"/>
      <c r="L479" s="49"/>
      <c r="M479" s="50"/>
      <c r="N479" s="51"/>
      <c r="O479" s="52">
        <f>IF(F479=0,"",F479/E478)</f>
        <v>1</v>
      </c>
      <c r="P479" s="53">
        <v>7</v>
      </c>
      <c r="Q479" s="54">
        <f t="shared" si="48"/>
        <v>1</v>
      </c>
      <c r="R479" s="54">
        <f t="shared" si="49"/>
        <v>0</v>
      </c>
      <c r="T479" s="3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>
      <c r="A480" s="40">
        <v>1702</v>
      </c>
      <c r="B480" s="41"/>
      <c r="C480" s="41"/>
      <c r="D480" s="41"/>
      <c r="E480" s="41"/>
      <c r="F480" s="41"/>
      <c r="G480" s="41">
        <v>7</v>
      </c>
      <c r="H480" s="41"/>
      <c r="I480" s="41"/>
      <c r="J480" s="41"/>
      <c r="K480" s="42"/>
      <c r="L480" s="49"/>
      <c r="M480" s="50"/>
      <c r="N480" s="51"/>
      <c r="O480" s="52">
        <f>IF(G480=0,"",G480/F479)</f>
        <v>1</v>
      </c>
      <c r="P480" s="53">
        <v>7</v>
      </c>
      <c r="Q480" s="54">
        <f t="shared" si="48"/>
        <v>1</v>
      </c>
      <c r="R480" s="54">
        <f t="shared" si="49"/>
        <v>0</v>
      </c>
      <c r="T480" s="3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>
      <c r="A481" s="40">
        <v>1801</v>
      </c>
      <c r="B481" s="41"/>
      <c r="C481" s="41"/>
      <c r="D481" s="41"/>
      <c r="E481" s="41"/>
      <c r="F481" s="41"/>
      <c r="G481" s="41"/>
      <c r="H481" s="41">
        <v>7</v>
      </c>
      <c r="I481" s="41"/>
      <c r="J481" s="41"/>
      <c r="K481" s="42"/>
      <c r="L481" s="49"/>
      <c r="M481" s="50"/>
      <c r="N481" s="51"/>
      <c r="O481" s="52">
        <f>IF(H481=0,"",H481/G480)</f>
        <v>1</v>
      </c>
      <c r="P481" s="53">
        <v>7</v>
      </c>
      <c r="Q481" s="54">
        <f t="shared" si="48"/>
        <v>1</v>
      </c>
      <c r="R481" s="54">
        <f t="shared" si="49"/>
        <v>0</v>
      </c>
      <c r="T481" s="3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>
      <c r="A482" s="40">
        <v>1802</v>
      </c>
      <c r="B482" s="41"/>
      <c r="C482" s="41"/>
      <c r="D482" s="41"/>
      <c r="E482" s="41"/>
      <c r="F482" s="41"/>
      <c r="G482" s="41"/>
      <c r="H482" s="41"/>
      <c r="I482" s="41">
        <v>7</v>
      </c>
      <c r="J482" s="41"/>
      <c r="K482" s="42"/>
      <c r="L482" s="49"/>
      <c r="M482" s="50"/>
      <c r="N482" s="51"/>
      <c r="O482" s="52">
        <f>IF(I482=0,"",I482/H481)</f>
        <v>1</v>
      </c>
      <c r="P482" s="53">
        <v>7</v>
      </c>
      <c r="Q482" s="54">
        <f t="shared" si="48"/>
        <v>1</v>
      </c>
      <c r="R482" s="54">
        <f t="shared" si="49"/>
        <v>0</v>
      </c>
      <c r="T482" s="3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>
      <c r="A483" s="40">
        <v>1901</v>
      </c>
      <c r="B483" s="41"/>
      <c r="C483" s="41"/>
      <c r="D483" s="41"/>
      <c r="E483" s="41"/>
      <c r="F483" s="41"/>
      <c r="G483" s="41"/>
      <c r="H483" s="41"/>
      <c r="I483" s="41"/>
      <c r="J483" s="41">
        <v>7</v>
      </c>
      <c r="K483" s="42">
        <v>4</v>
      </c>
      <c r="L483" s="49"/>
      <c r="M483" s="50"/>
      <c r="N483" s="51"/>
      <c r="O483" s="56">
        <f>IF(J483=0,"",J483/I482)</f>
        <v>1</v>
      </c>
      <c r="P483" s="53">
        <v>7</v>
      </c>
      <c r="Q483" s="57">
        <f t="shared" si="48"/>
        <v>1</v>
      </c>
      <c r="R483" s="57">
        <f t="shared" si="49"/>
        <v>0</v>
      </c>
      <c r="T483" s="3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>
      <c r="A484" s="40">
        <v>1902</v>
      </c>
      <c r="B484" s="41"/>
      <c r="C484" s="41"/>
      <c r="D484" s="41"/>
      <c r="E484" s="41"/>
      <c r="F484" s="41"/>
      <c r="G484" s="41"/>
      <c r="H484" s="41"/>
      <c r="I484" s="41"/>
      <c r="J484" s="41">
        <v>2</v>
      </c>
      <c r="K484" s="42">
        <v>1</v>
      </c>
      <c r="L484" s="49"/>
      <c r="M484" s="50"/>
      <c r="N484" s="58"/>
      <c r="O484" s="59"/>
      <c r="P484" s="53">
        <v>3</v>
      </c>
      <c r="Q484" s="60"/>
      <c r="R484" s="61"/>
      <c r="T484" s="3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>
      <c r="A485" s="40">
        <v>2001</v>
      </c>
      <c r="B485" s="41"/>
      <c r="C485" s="41"/>
      <c r="D485" s="41"/>
      <c r="E485" s="41"/>
      <c r="F485" s="41"/>
      <c r="G485" s="41"/>
      <c r="H485" s="41"/>
      <c r="I485" s="41"/>
      <c r="J485" s="41">
        <v>2</v>
      </c>
      <c r="K485" s="42">
        <v>2</v>
      </c>
      <c r="L485" s="49"/>
      <c r="M485" s="50"/>
      <c r="N485" s="58"/>
      <c r="O485" s="62"/>
      <c r="P485" s="63">
        <v>2</v>
      </c>
      <c r="Q485" s="64"/>
      <c r="R485" s="62"/>
      <c r="T485" s="3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>
      <c r="A486" s="40">
        <v>2002</v>
      </c>
      <c r="B486" s="41"/>
      <c r="C486" s="41"/>
      <c r="D486" s="41"/>
      <c r="E486" s="41"/>
      <c r="F486" s="41"/>
      <c r="G486" s="41"/>
      <c r="H486" s="41"/>
      <c r="I486" s="41"/>
      <c r="J486" s="41"/>
      <c r="K486" s="42"/>
      <c r="L486" s="49"/>
      <c r="M486" s="50"/>
      <c r="N486" s="58"/>
      <c r="O486" s="62"/>
      <c r="P486" s="63"/>
      <c r="Q486" s="64"/>
      <c r="R486" s="62"/>
      <c r="T486" s="3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>
      <c r="A487" s="40">
        <v>2101</v>
      </c>
      <c r="B487" s="41"/>
      <c r="C487" s="41"/>
      <c r="D487" s="41"/>
      <c r="E487" s="41"/>
      <c r="F487" s="41"/>
      <c r="G487" s="41"/>
      <c r="H487" s="41"/>
      <c r="I487" s="41"/>
      <c r="J487" s="41"/>
      <c r="K487" s="42"/>
      <c r="L487" s="49"/>
      <c r="M487" s="50"/>
      <c r="N487" s="58"/>
      <c r="O487" s="62"/>
      <c r="P487" s="63"/>
      <c r="Q487" s="64"/>
      <c r="R487" s="62"/>
      <c r="T487" s="3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>
      <c r="A488" s="40">
        <v>2102</v>
      </c>
      <c r="B488" s="41"/>
      <c r="C488" s="41"/>
      <c r="D488" s="41"/>
      <c r="E488" s="41"/>
      <c r="F488" s="41"/>
      <c r="G488" s="41"/>
      <c r="H488" s="41"/>
      <c r="I488" s="41"/>
      <c r="J488" s="41"/>
      <c r="K488" s="42"/>
      <c r="L488" s="49"/>
      <c r="M488" s="50"/>
      <c r="N488" s="58"/>
      <c r="O488" s="50"/>
      <c r="P488" s="58"/>
      <c r="Q488" s="65"/>
      <c r="R488" s="62"/>
      <c r="T488" s="3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>
      <c r="A489" s="40">
        <v>2201</v>
      </c>
      <c r="B489" s="66"/>
      <c r="C489" s="66"/>
      <c r="D489" s="66"/>
      <c r="E489" s="66"/>
      <c r="F489" s="66"/>
      <c r="G489" s="66"/>
      <c r="H489" s="66"/>
      <c r="I489" s="66"/>
      <c r="J489" s="66"/>
      <c r="K489" s="67"/>
      <c r="L489" s="68"/>
      <c r="M489" s="2"/>
      <c r="N489" s="1"/>
      <c r="O489" s="69" t="s">
        <v>53</v>
      </c>
      <c r="P489" s="70">
        <v>4</v>
      </c>
      <c r="Q489" s="71">
        <f>IF(SUM(K477:K489)=0,"",SUM(K477:K489))</f>
        <v>7</v>
      </c>
      <c r="R489" s="72" t="s">
        <v>10</v>
      </c>
      <c r="T489" s="3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>
      <c r="A490" s="40">
        <v>2202</v>
      </c>
      <c r="B490" s="66"/>
      <c r="C490" s="66"/>
      <c r="D490" s="66"/>
      <c r="E490" s="66"/>
      <c r="F490" s="66"/>
      <c r="G490" s="66"/>
      <c r="H490" s="66"/>
      <c r="I490" s="66"/>
      <c r="J490" s="66"/>
      <c r="K490" s="67"/>
      <c r="L490" s="68"/>
      <c r="M490" s="2"/>
      <c r="N490" s="1"/>
      <c r="O490" s="73" t="s">
        <v>54</v>
      </c>
      <c r="P490" s="74">
        <f>IF(P489/B475=0,"",P489/B475)</f>
        <v>0.2857142857142857</v>
      </c>
      <c r="Q490" s="75">
        <f>IF(P489/Q489=0,"",P489/Q489)</f>
        <v>0.5714285714285714</v>
      </c>
      <c r="R490" s="76" t="s">
        <v>55</v>
      </c>
      <c r="T490" s="3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>
      <c r="A491" s="40">
        <v>2301</v>
      </c>
      <c r="B491" s="66"/>
      <c r="C491" s="66"/>
      <c r="D491" s="66"/>
      <c r="E491" s="66"/>
      <c r="F491" s="66"/>
      <c r="G491" s="66"/>
      <c r="H491" s="66"/>
      <c r="I491" s="66"/>
      <c r="J491" s="66"/>
      <c r="K491" s="67"/>
      <c r="L491" s="77"/>
      <c r="M491" s="78"/>
      <c r="N491" s="79"/>
      <c r="O491" s="78"/>
      <c r="P491" s="79"/>
      <c r="Q491" s="79"/>
      <c r="R491" s="80"/>
      <c r="T491" s="3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" customHeight="1">
      <c r="A492" s="24"/>
      <c r="B492" s="1"/>
      <c r="C492" s="1"/>
      <c r="D492" s="142" t="s">
        <v>79</v>
      </c>
      <c r="E492" s="143"/>
      <c r="F492" s="143"/>
      <c r="G492" s="143"/>
      <c r="H492" s="143"/>
      <c r="I492" s="143"/>
      <c r="J492" s="144"/>
      <c r="K492" s="81">
        <f>SUM(K475:K488)</f>
        <v>7</v>
      </c>
      <c r="L492" s="82">
        <f>IF(K483=0,"",K483/B475)</f>
        <v>0.2857142857142857</v>
      </c>
      <c r="M492" s="82">
        <f>IF(K492=0,"",K492/B475)</f>
        <v>0.5</v>
      </c>
      <c r="N492" s="82">
        <f>IF(K483=0,"",M492-L492)</f>
        <v>0.2142857142857143</v>
      </c>
      <c r="O492" s="2"/>
      <c r="P492" s="1"/>
      <c r="Q492" s="27"/>
      <c r="R492" s="2"/>
      <c r="T492" s="3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>
      <c r="A493" s="2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1"/>
      <c r="O493" s="2"/>
      <c r="P493" s="83"/>
      <c r="Q493" s="27"/>
      <c r="R493" s="2"/>
      <c r="S493" s="1"/>
      <c r="T493" s="3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>
      <c r="A494" s="2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1"/>
      <c r="O494" s="2"/>
      <c r="P494" s="83"/>
      <c r="Q494" s="27"/>
      <c r="R494" s="2"/>
      <c r="S494" s="1"/>
      <c r="T494" s="3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26.25" customHeight="1">
      <c r="A495" s="145" t="s">
        <v>68</v>
      </c>
      <c r="B495" s="146"/>
      <c r="C495" s="146"/>
      <c r="D495" s="146"/>
      <c r="E495" s="146"/>
      <c r="F495" s="146"/>
      <c r="G495" s="146"/>
      <c r="H495" s="146"/>
      <c r="I495" s="146"/>
      <c r="K495" s="39" t="s">
        <v>80</v>
      </c>
      <c r="L495" s="79"/>
      <c r="M495" s="79"/>
      <c r="N495" s="1"/>
      <c r="O495" s="2"/>
      <c r="P495" s="1"/>
      <c r="Q495" s="1"/>
      <c r="R495" s="1"/>
    </row>
    <row r="496" spans="1:33" ht="20.25" customHeight="1">
      <c r="A496" s="147" t="s">
        <v>9</v>
      </c>
      <c r="B496" s="148" t="s">
        <v>69</v>
      </c>
      <c r="C496" s="143"/>
      <c r="D496" s="143"/>
      <c r="E496" s="143"/>
      <c r="F496" s="143"/>
      <c r="G496" s="143"/>
      <c r="H496" s="143"/>
      <c r="I496" s="143"/>
      <c r="J496" s="144"/>
      <c r="K496" s="149" t="s">
        <v>10</v>
      </c>
      <c r="L496" s="141" t="s">
        <v>2</v>
      </c>
      <c r="M496" s="141" t="s">
        <v>3</v>
      </c>
      <c r="N496" s="150" t="s">
        <v>4</v>
      </c>
      <c r="O496" s="141" t="s">
        <v>5</v>
      </c>
      <c r="P496" s="139" t="s">
        <v>6</v>
      </c>
      <c r="Q496" s="139" t="s">
        <v>7</v>
      </c>
      <c r="R496" s="141" t="s">
        <v>8</v>
      </c>
    </row>
    <row r="497" spans="1:33" ht="15.75" customHeight="1">
      <c r="A497" s="140"/>
      <c r="B497" s="40" t="s">
        <v>70</v>
      </c>
      <c r="C497" s="40" t="s">
        <v>71</v>
      </c>
      <c r="D497" s="40" t="s">
        <v>72</v>
      </c>
      <c r="E497" s="40" t="s">
        <v>73</v>
      </c>
      <c r="F497" s="40" t="s">
        <v>74</v>
      </c>
      <c r="G497" s="40" t="s">
        <v>75</v>
      </c>
      <c r="H497" s="40" t="s">
        <v>76</v>
      </c>
      <c r="I497" s="40" t="s">
        <v>77</v>
      </c>
      <c r="J497" s="40" t="s">
        <v>78</v>
      </c>
      <c r="K497" s="140"/>
      <c r="L497" s="140"/>
      <c r="M497" s="140"/>
      <c r="N497" s="140"/>
      <c r="O497" s="140"/>
      <c r="P497" s="140"/>
      <c r="Q497" s="140"/>
      <c r="R497" s="140"/>
    </row>
    <row r="498" spans="1:33" ht="15.75" customHeight="1">
      <c r="A498" s="40">
        <v>1502</v>
      </c>
      <c r="B498" s="41">
        <v>30</v>
      </c>
      <c r="C498" s="41"/>
      <c r="D498" s="41"/>
      <c r="E498" s="41"/>
      <c r="F498" s="41"/>
      <c r="G498" s="41"/>
      <c r="H498" s="41"/>
      <c r="I498" s="41"/>
      <c r="J498" s="41"/>
      <c r="K498" s="42"/>
      <c r="L498" s="43"/>
      <c r="M498" s="44"/>
      <c r="N498" s="45"/>
      <c r="O498" s="46"/>
      <c r="P498" s="47">
        <f>B498</f>
        <v>30</v>
      </c>
      <c r="Q498" s="48"/>
      <c r="R498" s="46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>
      <c r="A499" s="40">
        <v>1601</v>
      </c>
      <c r="B499" s="41"/>
      <c r="C499" s="41">
        <v>24</v>
      </c>
      <c r="D499" s="41"/>
      <c r="E499" s="41"/>
      <c r="F499" s="41"/>
      <c r="G499" s="41"/>
      <c r="H499" s="41"/>
      <c r="I499" s="41"/>
      <c r="J499" s="41"/>
      <c r="K499" s="42"/>
      <c r="L499" s="49"/>
      <c r="M499" s="50"/>
      <c r="N499" s="51"/>
      <c r="O499" s="52">
        <f>IF(C499=0,"",C499/B498)</f>
        <v>0.8</v>
      </c>
      <c r="P499" s="53">
        <v>24</v>
      </c>
      <c r="Q499" s="54">
        <f t="shared" ref="Q499:Q506" si="50">IF(P499=0,"",P499/P498)</f>
        <v>0.8</v>
      </c>
      <c r="R499" s="54">
        <f t="shared" ref="R499:R506" si="51">IF(P499=0,"",100%-Q499)</f>
        <v>0.19999999999999996</v>
      </c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>
      <c r="A500" s="40">
        <v>1602</v>
      </c>
      <c r="B500" s="41"/>
      <c r="C500" s="41"/>
      <c r="D500" s="41">
        <v>17</v>
      </c>
      <c r="E500" s="41"/>
      <c r="F500" s="41"/>
      <c r="G500" s="41"/>
      <c r="H500" s="41"/>
      <c r="I500" s="41"/>
      <c r="J500" s="41"/>
      <c r="K500" s="42"/>
      <c r="L500" s="49"/>
      <c r="M500" s="50"/>
      <c r="N500" s="51"/>
      <c r="O500" s="52">
        <f>IF(D500=0,"",D500/C499)</f>
        <v>0.70833333333333337</v>
      </c>
      <c r="P500" s="53">
        <v>21</v>
      </c>
      <c r="Q500" s="54">
        <f t="shared" si="50"/>
        <v>0.875</v>
      </c>
      <c r="R500" s="54">
        <f t="shared" si="51"/>
        <v>0.125</v>
      </c>
      <c r="S500" s="8">
        <f>P500/P498</f>
        <v>0.7</v>
      </c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>
      <c r="A501" s="40">
        <v>1701</v>
      </c>
      <c r="B501" s="41"/>
      <c r="C501" s="41"/>
      <c r="D501" s="41"/>
      <c r="E501" s="41">
        <v>13</v>
      </c>
      <c r="F501" s="41"/>
      <c r="G501" s="41"/>
      <c r="H501" s="41"/>
      <c r="I501" s="41"/>
      <c r="J501" s="41"/>
      <c r="K501" s="42"/>
      <c r="L501" s="49"/>
      <c r="M501" s="50"/>
      <c r="N501" s="51"/>
      <c r="O501" s="52">
        <f>IF(E501=0,"",E501/D500)</f>
        <v>0.76470588235294112</v>
      </c>
      <c r="P501" s="53">
        <v>20</v>
      </c>
      <c r="Q501" s="54">
        <f t="shared" si="50"/>
        <v>0.95238095238095233</v>
      </c>
      <c r="R501" s="54">
        <f t="shared" si="51"/>
        <v>4.7619047619047672E-2</v>
      </c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>
      <c r="A502" s="40">
        <v>1702</v>
      </c>
      <c r="B502" s="41"/>
      <c r="C502" s="41"/>
      <c r="D502" s="41"/>
      <c r="E502" s="41"/>
      <c r="F502" s="41">
        <v>12</v>
      </c>
      <c r="G502" s="41"/>
      <c r="H502" s="41"/>
      <c r="I502" s="41"/>
      <c r="J502" s="41"/>
      <c r="K502" s="42"/>
      <c r="L502" s="49"/>
      <c r="M502" s="50"/>
      <c r="N502" s="51"/>
      <c r="O502" s="52">
        <f>IF(F502=0,"",F502/E501)</f>
        <v>0.92307692307692313</v>
      </c>
      <c r="P502" s="53">
        <v>16</v>
      </c>
      <c r="Q502" s="54">
        <f t="shared" si="50"/>
        <v>0.8</v>
      </c>
      <c r="R502" s="54">
        <f t="shared" si="51"/>
        <v>0.19999999999999996</v>
      </c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>
      <c r="A503" s="40">
        <v>1801</v>
      </c>
      <c r="B503" s="41"/>
      <c r="C503" s="41"/>
      <c r="D503" s="41"/>
      <c r="E503" s="41"/>
      <c r="F503" s="41"/>
      <c r="G503" s="41">
        <v>10</v>
      </c>
      <c r="H503" s="41"/>
      <c r="I503" s="41"/>
      <c r="J503" s="41"/>
      <c r="K503" s="42"/>
      <c r="L503" s="49"/>
      <c r="M503" s="50"/>
      <c r="N503" s="51"/>
      <c r="O503" s="52">
        <f>IF(G503=0,"",G503/F502)</f>
        <v>0.83333333333333337</v>
      </c>
      <c r="P503" s="53">
        <v>15</v>
      </c>
      <c r="Q503" s="54">
        <f t="shared" si="50"/>
        <v>0.9375</v>
      </c>
      <c r="R503" s="54">
        <f t="shared" si="51"/>
        <v>6.25E-2</v>
      </c>
      <c r="T503" s="8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>
      <c r="A504" s="40">
        <v>1802</v>
      </c>
      <c r="B504" s="41"/>
      <c r="C504" s="41"/>
      <c r="D504" s="41"/>
      <c r="E504" s="41"/>
      <c r="F504" s="41"/>
      <c r="G504" s="41"/>
      <c r="H504" s="41">
        <v>9</v>
      </c>
      <c r="I504" s="41"/>
      <c r="J504" s="41"/>
      <c r="K504" s="42"/>
      <c r="L504" s="49"/>
      <c r="M504" s="50"/>
      <c r="N504" s="51"/>
      <c r="O504" s="52">
        <f>IF(H504=0,"",H504/G503)</f>
        <v>0.9</v>
      </c>
      <c r="P504" s="53">
        <v>14</v>
      </c>
      <c r="Q504" s="54">
        <f t="shared" si="50"/>
        <v>0.93333333333333335</v>
      </c>
      <c r="R504" s="54">
        <f t="shared" si="51"/>
        <v>6.6666666666666652E-2</v>
      </c>
    </row>
    <row r="505" spans="1:33" ht="15.75" customHeight="1">
      <c r="A505" s="40">
        <v>1901</v>
      </c>
      <c r="B505" s="41"/>
      <c r="C505" s="41"/>
      <c r="D505" s="41"/>
      <c r="E505" s="41"/>
      <c r="F505" s="41"/>
      <c r="G505" s="41"/>
      <c r="H505" s="41"/>
      <c r="I505" s="41">
        <v>9</v>
      </c>
      <c r="J505" s="41"/>
      <c r="K505" s="42"/>
      <c r="L505" s="49"/>
      <c r="M505" s="50"/>
      <c r="N505" s="51"/>
      <c r="O505" s="52">
        <f>IF(I505=0,"",I505/H504)</f>
        <v>1</v>
      </c>
      <c r="P505" s="53">
        <v>14</v>
      </c>
      <c r="Q505" s="54">
        <f t="shared" si="50"/>
        <v>1</v>
      </c>
      <c r="R505" s="54">
        <f t="shared" si="51"/>
        <v>0</v>
      </c>
    </row>
    <row r="506" spans="1:33" ht="15.75" customHeight="1">
      <c r="A506" s="40">
        <v>1902</v>
      </c>
      <c r="B506" s="41"/>
      <c r="C506" s="41"/>
      <c r="D506" s="41"/>
      <c r="E506" s="41"/>
      <c r="F506" s="41"/>
      <c r="G506" s="41"/>
      <c r="H506" s="41"/>
      <c r="I506" s="41"/>
      <c r="J506" s="41">
        <v>9</v>
      </c>
      <c r="K506" s="42">
        <v>7</v>
      </c>
      <c r="L506" s="49"/>
      <c r="M506" s="50"/>
      <c r="N506" s="51"/>
      <c r="O506" s="56">
        <f>IF(J506=0,"",J506/I505)</f>
        <v>1</v>
      </c>
      <c r="P506" s="53">
        <v>13</v>
      </c>
      <c r="Q506" s="57">
        <f t="shared" si="50"/>
        <v>0.9285714285714286</v>
      </c>
      <c r="R506" s="57">
        <f t="shared" si="51"/>
        <v>7.1428571428571397E-2</v>
      </c>
    </row>
    <row r="507" spans="1:33" ht="15.75" customHeight="1">
      <c r="A507" s="40">
        <v>2001</v>
      </c>
      <c r="B507" s="41"/>
      <c r="C507" s="41"/>
      <c r="D507" s="41"/>
      <c r="E507" s="41"/>
      <c r="F507" s="41"/>
      <c r="G507" s="41"/>
      <c r="H507" s="41"/>
      <c r="I507" s="41"/>
      <c r="J507" s="41">
        <v>5</v>
      </c>
      <c r="K507" s="42">
        <v>5</v>
      </c>
      <c r="L507" s="49"/>
      <c r="M507" s="50"/>
      <c r="N507" s="58"/>
      <c r="O507" s="59"/>
      <c r="P507" s="53">
        <v>6</v>
      </c>
      <c r="Q507" s="60"/>
      <c r="R507" s="61"/>
    </row>
    <row r="508" spans="1:33" ht="15.75" customHeight="1">
      <c r="A508" s="40">
        <v>2002</v>
      </c>
      <c r="B508" s="41"/>
      <c r="C508" s="41"/>
      <c r="D508" s="41"/>
      <c r="E508" s="41"/>
      <c r="F508" s="41"/>
      <c r="G508" s="41"/>
      <c r="H508" s="41"/>
      <c r="I508" s="41"/>
      <c r="J508" s="41">
        <v>1</v>
      </c>
      <c r="K508" s="42">
        <v>1</v>
      </c>
      <c r="L508" s="49"/>
      <c r="M508" s="50"/>
      <c r="N508" s="58"/>
      <c r="O508" s="62"/>
      <c r="P508" s="63">
        <v>1</v>
      </c>
      <c r="Q508" s="64"/>
      <c r="R508" s="62"/>
    </row>
    <row r="509" spans="1:33" ht="15.75" customHeight="1">
      <c r="A509" s="40">
        <v>2101</v>
      </c>
      <c r="B509" s="41"/>
      <c r="C509" s="41"/>
      <c r="D509" s="41"/>
      <c r="E509" s="41"/>
      <c r="F509" s="41"/>
      <c r="G509" s="41"/>
      <c r="H509" s="41"/>
      <c r="I509" s="41"/>
      <c r="J509" s="41"/>
      <c r="K509" s="42"/>
      <c r="L509" s="49"/>
      <c r="M509" s="50"/>
      <c r="N509" s="58"/>
      <c r="O509" s="62"/>
      <c r="P509" s="63"/>
      <c r="Q509" s="64"/>
      <c r="R509" s="62"/>
    </row>
    <row r="510" spans="1:33" ht="15.75" customHeight="1">
      <c r="A510" s="40">
        <v>2102</v>
      </c>
      <c r="B510" s="41"/>
      <c r="C510" s="41"/>
      <c r="D510" s="41"/>
      <c r="E510" s="41"/>
      <c r="F510" s="41"/>
      <c r="G510" s="41"/>
      <c r="H510" s="41"/>
      <c r="I510" s="41"/>
      <c r="J510" s="41"/>
      <c r="K510" s="42"/>
      <c r="L510" s="49"/>
      <c r="M510" s="50"/>
      <c r="N510" s="58"/>
      <c r="O510" s="62"/>
      <c r="P510" s="63"/>
      <c r="Q510" s="64"/>
      <c r="R510" s="62"/>
    </row>
    <row r="511" spans="1:33" ht="15.75" customHeight="1">
      <c r="A511" s="40">
        <v>2201</v>
      </c>
      <c r="B511" s="41"/>
      <c r="C511" s="41"/>
      <c r="D511" s="41"/>
      <c r="E511" s="41"/>
      <c r="F511" s="41"/>
      <c r="G511" s="41"/>
      <c r="H511" s="41"/>
      <c r="I511" s="41"/>
      <c r="J511" s="41"/>
      <c r="K511" s="42"/>
      <c r="L511" s="49"/>
      <c r="M511" s="50"/>
      <c r="N511" s="58"/>
      <c r="O511" s="50"/>
      <c r="P511" s="58"/>
      <c r="Q511" s="65"/>
      <c r="R511" s="62"/>
    </row>
    <row r="512" spans="1:33" ht="15.75" customHeight="1">
      <c r="A512" s="40">
        <v>2202</v>
      </c>
      <c r="B512" s="66"/>
      <c r="C512" s="66"/>
      <c r="D512" s="66"/>
      <c r="E512" s="66"/>
      <c r="F512" s="66"/>
      <c r="G512" s="66"/>
      <c r="H512" s="66"/>
      <c r="I512" s="66"/>
      <c r="J512" s="66"/>
      <c r="K512" s="67"/>
      <c r="L512" s="68"/>
      <c r="M512" s="2"/>
      <c r="N512" s="1"/>
      <c r="O512" s="69" t="s">
        <v>53</v>
      </c>
      <c r="P512" s="70">
        <v>9</v>
      </c>
      <c r="Q512" s="71">
        <f>IF(SUM(K500:K512)=0,"",SUM(K500:K512))</f>
        <v>13</v>
      </c>
      <c r="R512" s="72" t="s">
        <v>10</v>
      </c>
    </row>
    <row r="513" spans="1:19" ht="15.75" customHeight="1">
      <c r="A513" s="40">
        <v>2301</v>
      </c>
      <c r="B513" s="66"/>
      <c r="C513" s="66"/>
      <c r="D513" s="66"/>
      <c r="E513" s="66"/>
      <c r="F513" s="66"/>
      <c r="G513" s="66"/>
      <c r="H513" s="66"/>
      <c r="I513" s="66"/>
      <c r="J513" s="66"/>
      <c r="K513" s="67"/>
      <c r="L513" s="68"/>
      <c r="M513" s="2"/>
      <c r="N513" s="1"/>
      <c r="O513" s="73" t="s">
        <v>54</v>
      </c>
      <c r="P513" s="74">
        <f>IF(P512/B498=0,"",P512/B498)</f>
        <v>0.3</v>
      </c>
      <c r="Q513" s="75">
        <f>IF(P512/Q512=0,"",P512/Q512)</f>
        <v>0.69230769230769229</v>
      </c>
      <c r="R513" s="76" t="s">
        <v>55</v>
      </c>
    </row>
    <row r="514" spans="1:19" ht="15.75" customHeight="1">
      <c r="A514" s="40">
        <v>2302</v>
      </c>
      <c r="B514" s="66"/>
      <c r="C514" s="66"/>
      <c r="D514" s="66"/>
      <c r="E514" s="66"/>
      <c r="F514" s="66"/>
      <c r="G514" s="66"/>
      <c r="H514" s="66"/>
      <c r="I514" s="66"/>
      <c r="J514" s="66"/>
      <c r="K514" s="67"/>
      <c r="L514" s="77"/>
      <c r="M514" s="78"/>
      <c r="N514" s="79"/>
      <c r="O514" s="78"/>
      <c r="P514" s="79"/>
      <c r="Q514" s="79"/>
      <c r="R514" s="80"/>
    </row>
    <row r="515" spans="1:19" ht="18" customHeight="1">
      <c r="A515" s="24"/>
      <c r="B515" s="1"/>
      <c r="C515" s="1"/>
      <c r="D515" s="142" t="s">
        <v>79</v>
      </c>
      <c r="E515" s="143"/>
      <c r="F515" s="143"/>
      <c r="G515" s="143"/>
      <c r="H515" s="143"/>
      <c r="I515" s="143"/>
      <c r="J515" s="144"/>
      <c r="K515" s="81">
        <f>SUM(K498:K511)</f>
        <v>13</v>
      </c>
      <c r="L515" s="82">
        <f>IF(K506=0,"",K506/B498)</f>
        <v>0.23333333333333334</v>
      </c>
      <c r="M515" s="82">
        <f>IF(K515=0,"",K515/B498)</f>
        <v>0.43333333333333335</v>
      </c>
      <c r="N515" s="82">
        <f>IF(K506=0,"",M515-L515)</f>
        <v>0.2</v>
      </c>
      <c r="O515" s="2"/>
      <c r="P515" s="1"/>
      <c r="Q515" s="27"/>
      <c r="R515" s="2"/>
    </row>
    <row r="516" spans="1:19" ht="12.75" customHeight="1">
      <c r="L516" s="2"/>
      <c r="M516" s="2"/>
      <c r="O516" s="2"/>
    </row>
    <row r="517" spans="1:19" ht="12.75" customHeight="1">
      <c r="L517" s="2"/>
      <c r="M517" s="2"/>
      <c r="O517" s="2"/>
    </row>
    <row r="518" spans="1:19" ht="26.25" customHeight="1">
      <c r="A518" s="145" t="s">
        <v>68</v>
      </c>
      <c r="B518" s="146"/>
      <c r="C518" s="146"/>
      <c r="D518" s="146"/>
      <c r="E518" s="146"/>
      <c r="F518" s="146"/>
      <c r="G518" s="146"/>
      <c r="H518" s="146"/>
      <c r="I518" s="146"/>
      <c r="K518" s="39" t="s">
        <v>81</v>
      </c>
      <c r="L518" s="79"/>
      <c r="M518" s="79"/>
      <c r="N518" s="1"/>
      <c r="O518" s="2"/>
      <c r="P518" s="1"/>
      <c r="Q518" s="1"/>
      <c r="R518" s="1"/>
    </row>
    <row r="519" spans="1:19" ht="20.25" customHeight="1">
      <c r="A519" s="147" t="s">
        <v>9</v>
      </c>
      <c r="B519" s="148" t="s">
        <v>69</v>
      </c>
      <c r="C519" s="143"/>
      <c r="D519" s="143"/>
      <c r="E519" s="143"/>
      <c r="F519" s="143"/>
      <c r="G519" s="143"/>
      <c r="H519" s="143"/>
      <c r="I519" s="143"/>
      <c r="J519" s="144"/>
      <c r="K519" s="149" t="s">
        <v>10</v>
      </c>
      <c r="L519" s="141" t="s">
        <v>2</v>
      </c>
      <c r="M519" s="141" t="s">
        <v>3</v>
      </c>
      <c r="N519" s="150" t="s">
        <v>4</v>
      </c>
      <c r="O519" s="141" t="s">
        <v>5</v>
      </c>
      <c r="P519" s="139" t="s">
        <v>6</v>
      </c>
      <c r="Q519" s="139" t="s">
        <v>7</v>
      </c>
      <c r="R519" s="141" t="s">
        <v>8</v>
      </c>
    </row>
    <row r="520" spans="1:19" ht="15.75" customHeight="1">
      <c r="A520" s="140"/>
      <c r="B520" s="40" t="s">
        <v>70</v>
      </c>
      <c r="C520" s="40" t="s">
        <v>71</v>
      </c>
      <c r="D520" s="40" t="s">
        <v>72</v>
      </c>
      <c r="E520" s="40" t="s">
        <v>73</v>
      </c>
      <c r="F520" s="40" t="s">
        <v>74</v>
      </c>
      <c r="G520" s="40" t="s">
        <v>75</v>
      </c>
      <c r="H520" s="40" t="s">
        <v>76</v>
      </c>
      <c r="I520" s="40" t="s">
        <v>77</v>
      </c>
      <c r="J520" s="40" t="s">
        <v>78</v>
      </c>
      <c r="K520" s="140"/>
      <c r="L520" s="140"/>
      <c r="M520" s="140"/>
      <c r="N520" s="140"/>
      <c r="O520" s="140"/>
      <c r="P520" s="140"/>
      <c r="Q520" s="140"/>
      <c r="R520" s="140"/>
    </row>
    <row r="521" spans="1:19" ht="15.75" customHeight="1">
      <c r="A521" s="40">
        <v>1601</v>
      </c>
      <c r="B521" s="41">
        <v>15</v>
      </c>
      <c r="C521" s="41"/>
      <c r="D521" s="41"/>
      <c r="E521" s="41"/>
      <c r="F521" s="41"/>
      <c r="G521" s="41"/>
      <c r="H521" s="41"/>
      <c r="I521" s="41"/>
      <c r="J521" s="41"/>
      <c r="K521" s="42"/>
      <c r="L521" s="43"/>
      <c r="M521" s="44"/>
      <c r="N521" s="45"/>
      <c r="O521" s="46"/>
      <c r="P521" s="47">
        <f>B521</f>
        <v>15</v>
      </c>
      <c r="Q521" s="48"/>
      <c r="R521" s="46"/>
    </row>
    <row r="522" spans="1:19" ht="15.75" customHeight="1">
      <c r="A522" s="40">
        <v>1602</v>
      </c>
      <c r="B522" s="41"/>
      <c r="C522" s="41">
        <v>12</v>
      </c>
      <c r="D522" s="41"/>
      <c r="E522" s="41"/>
      <c r="F522" s="41"/>
      <c r="G522" s="41"/>
      <c r="H522" s="41"/>
      <c r="I522" s="41"/>
      <c r="J522" s="41"/>
      <c r="K522" s="42"/>
      <c r="L522" s="49"/>
      <c r="M522" s="50"/>
      <c r="N522" s="51"/>
      <c r="O522" s="52">
        <f>IF(C522=0,"",C522/B521)</f>
        <v>0.8</v>
      </c>
      <c r="P522" s="53">
        <v>13</v>
      </c>
      <c r="Q522" s="54">
        <f t="shared" ref="Q522:Q529" si="52">IF(P522=0,"",P522/P521)</f>
        <v>0.8666666666666667</v>
      </c>
      <c r="R522" s="54">
        <f t="shared" ref="R522:R529" si="53">IF(P522=0,"",100%-Q522)</f>
        <v>0.1333333333333333</v>
      </c>
    </row>
    <row r="523" spans="1:19" ht="15.75" customHeight="1">
      <c r="A523" s="40">
        <v>1701</v>
      </c>
      <c r="B523" s="41"/>
      <c r="C523" s="41"/>
      <c r="D523" s="41">
        <v>11</v>
      </c>
      <c r="E523" s="41"/>
      <c r="F523" s="41"/>
      <c r="G523" s="41"/>
      <c r="H523" s="41"/>
      <c r="I523" s="41"/>
      <c r="J523" s="41"/>
      <c r="K523" s="42"/>
      <c r="L523" s="49"/>
      <c r="M523" s="50"/>
      <c r="N523" s="51"/>
      <c r="O523" s="52">
        <f>IF(D523=0,"",D523/C522)</f>
        <v>0.91666666666666663</v>
      </c>
      <c r="P523" s="53">
        <v>13</v>
      </c>
      <c r="Q523" s="54">
        <f t="shared" si="52"/>
        <v>1</v>
      </c>
      <c r="R523" s="54">
        <f t="shared" si="53"/>
        <v>0</v>
      </c>
      <c r="S523" s="8">
        <f>P523/P521</f>
        <v>0.8666666666666667</v>
      </c>
    </row>
    <row r="524" spans="1:19" ht="15.75" customHeight="1">
      <c r="A524" s="40">
        <v>1702</v>
      </c>
      <c r="B524" s="41"/>
      <c r="C524" s="41"/>
      <c r="D524" s="41"/>
      <c r="E524" s="41">
        <v>8</v>
      </c>
      <c r="F524" s="41"/>
      <c r="G524" s="41"/>
      <c r="H524" s="41"/>
      <c r="I524" s="41"/>
      <c r="J524" s="41"/>
      <c r="K524" s="42"/>
      <c r="L524" s="49"/>
      <c r="M524" s="50"/>
      <c r="N524" s="51"/>
      <c r="O524" s="52">
        <f>IF(E524=0,"",E524/D523)</f>
        <v>0.72727272727272729</v>
      </c>
      <c r="P524" s="53">
        <v>13</v>
      </c>
      <c r="Q524" s="54">
        <f t="shared" si="52"/>
        <v>1</v>
      </c>
      <c r="R524" s="54">
        <f t="shared" si="53"/>
        <v>0</v>
      </c>
    </row>
    <row r="525" spans="1:19" ht="15.75" customHeight="1">
      <c r="A525" s="40">
        <v>1801</v>
      </c>
      <c r="B525" s="41"/>
      <c r="C525" s="41"/>
      <c r="D525" s="41"/>
      <c r="E525" s="41"/>
      <c r="F525" s="41">
        <v>8</v>
      </c>
      <c r="G525" s="41"/>
      <c r="H525" s="41"/>
      <c r="I525" s="41"/>
      <c r="J525" s="41"/>
      <c r="K525" s="42"/>
      <c r="L525" s="49"/>
      <c r="M525" s="50"/>
      <c r="N525" s="51"/>
      <c r="O525" s="52">
        <f>IF(F525=0,"",F525/E524)</f>
        <v>1</v>
      </c>
      <c r="P525" s="53">
        <v>11</v>
      </c>
      <c r="Q525" s="54">
        <f t="shared" si="52"/>
        <v>0.84615384615384615</v>
      </c>
      <c r="R525" s="54">
        <f t="shared" si="53"/>
        <v>0.15384615384615385</v>
      </c>
    </row>
    <row r="526" spans="1:19" ht="15.75" customHeight="1">
      <c r="A526" s="40">
        <v>1802</v>
      </c>
      <c r="B526" s="41"/>
      <c r="C526" s="41"/>
      <c r="D526" s="41"/>
      <c r="E526" s="41"/>
      <c r="F526" s="41"/>
      <c r="G526" s="41">
        <v>8</v>
      </c>
      <c r="H526" s="41"/>
      <c r="I526" s="41"/>
      <c r="J526" s="41"/>
      <c r="K526" s="42"/>
      <c r="L526" s="49"/>
      <c r="M526" s="50"/>
      <c r="N526" s="51"/>
      <c r="O526" s="52">
        <f>IF(G526=0,"",G526/F525)</f>
        <v>1</v>
      </c>
      <c r="P526" s="53">
        <v>8</v>
      </c>
      <c r="Q526" s="54">
        <f t="shared" si="52"/>
        <v>0.72727272727272729</v>
      </c>
      <c r="R526" s="54">
        <f t="shared" si="53"/>
        <v>0.27272727272727271</v>
      </c>
    </row>
    <row r="527" spans="1:19" ht="15.75" customHeight="1">
      <c r="A527" s="40">
        <v>1901</v>
      </c>
      <c r="B527" s="41"/>
      <c r="C527" s="41"/>
      <c r="D527" s="41"/>
      <c r="E527" s="41"/>
      <c r="F527" s="41"/>
      <c r="G527" s="41"/>
      <c r="H527" s="41">
        <v>8</v>
      </c>
      <c r="I527" s="41"/>
      <c r="J527" s="41"/>
      <c r="K527" s="42"/>
      <c r="L527" s="49"/>
      <c r="M527" s="50"/>
      <c r="N527" s="51"/>
      <c r="O527" s="52">
        <f>IF(H527=0,"",H527/G526)</f>
        <v>1</v>
      </c>
      <c r="P527" s="53">
        <v>8</v>
      </c>
      <c r="Q527" s="54">
        <f t="shared" si="52"/>
        <v>1</v>
      </c>
      <c r="R527" s="54">
        <f t="shared" si="53"/>
        <v>0</v>
      </c>
    </row>
    <row r="528" spans="1:19" ht="15.75" customHeight="1">
      <c r="A528" s="40">
        <v>1902</v>
      </c>
      <c r="B528" s="41"/>
      <c r="C528" s="41"/>
      <c r="D528" s="41"/>
      <c r="E528" s="41"/>
      <c r="F528" s="41"/>
      <c r="G528" s="41"/>
      <c r="H528" s="41"/>
      <c r="I528" s="41">
        <v>8</v>
      </c>
      <c r="J528" s="41"/>
      <c r="K528" s="42"/>
      <c r="L528" s="49"/>
      <c r="M528" s="50"/>
      <c r="N528" s="51"/>
      <c r="O528" s="52">
        <f>IF(I528=0,"",I528/H527)</f>
        <v>1</v>
      </c>
      <c r="P528" s="53">
        <v>8</v>
      </c>
      <c r="Q528" s="54">
        <f t="shared" si="52"/>
        <v>1</v>
      </c>
      <c r="R528" s="54">
        <f t="shared" si="53"/>
        <v>0</v>
      </c>
    </row>
    <row r="529" spans="1:18" ht="15.75" customHeight="1">
      <c r="A529" s="40">
        <v>2001</v>
      </c>
      <c r="B529" s="41"/>
      <c r="C529" s="41"/>
      <c r="D529" s="41"/>
      <c r="E529" s="41"/>
      <c r="F529" s="41"/>
      <c r="G529" s="41"/>
      <c r="H529" s="41"/>
      <c r="I529" s="41"/>
      <c r="J529" s="41">
        <v>8</v>
      </c>
      <c r="K529" s="42">
        <v>5</v>
      </c>
      <c r="L529" s="49"/>
      <c r="M529" s="50"/>
      <c r="N529" s="51"/>
      <c r="O529" s="56">
        <f>IF(J529=0,"",J529/I528)</f>
        <v>1</v>
      </c>
      <c r="P529" s="53">
        <v>8</v>
      </c>
      <c r="Q529" s="57">
        <f t="shared" si="52"/>
        <v>1</v>
      </c>
      <c r="R529" s="57">
        <f t="shared" si="53"/>
        <v>0</v>
      </c>
    </row>
    <row r="530" spans="1:18" ht="15.75" customHeight="1">
      <c r="A530" s="40">
        <v>2002</v>
      </c>
      <c r="B530" s="41"/>
      <c r="C530" s="41"/>
      <c r="D530" s="41"/>
      <c r="E530" s="41"/>
      <c r="F530" s="41"/>
      <c r="G530" s="41"/>
      <c r="H530" s="41"/>
      <c r="I530" s="41"/>
      <c r="J530" s="41">
        <v>3</v>
      </c>
      <c r="K530" s="42">
        <v>3</v>
      </c>
      <c r="L530" s="49"/>
      <c r="M530" s="50"/>
      <c r="N530" s="58"/>
      <c r="O530" s="59"/>
      <c r="P530" s="53">
        <v>3</v>
      </c>
      <c r="Q530" s="60"/>
      <c r="R530" s="61"/>
    </row>
    <row r="531" spans="1:18" ht="15.75" customHeight="1">
      <c r="A531" s="40">
        <v>2101</v>
      </c>
      <c r="B531" s="41"/>
      <c r="C531" s="41"/>
      <c r="D531" s="41"/>
      <c r="E531" s="41"/>
      <c r="F531" s="41"/>
      <c r="G531" s="41"/>
      <c r="H531" s="41"/>
      <c r="I531" s="41"/>
      <c r="J531" s="41"/>
      <c r="K531" s="42"/>
      <c r="L531" s="49"/>
      <c r="M531" s="50"/>
      <c r="N531" s="58"/>
      <c r="O531" s="62"/>
      <c r="P531" s="63"/>
      <c r="Q531" s="64"/>
      <c r="R531" s="62"/>
    </row>
    <row r="532" spans="1:18" ht="15.75" customHeight="1">
      <c r="A532" s="40">
        <v>2102</v>
      </c>
      <c r="B532" s="41"/>
      <c r="C532" s="41"/>
      <c r="D532" s="41"/>
      <c r="E532" s="41"/>
      <c r="F532" s="41"/>
      <c r="G532" s="41"/>
      <c r="H532" s="41"/>
      <c r="I532" s="41"/>
      <c r="J532" s="41"/>
      <c r="K532" s="42"/>
      <c r="L532" s="49"/>
      <c r="M532" s="50"/>
      <c r="N532" s="58"/>
      <c r="O532" s="62"/>
      <c r="P532" s="63"/>
      <c r="Q532" s="64"/>
      <c r="R532" s="62"/>
    </row>
    <row r="533" spans="1:18" ht="15.75" customHeight="1">
      <c r="A533" s="40">
        <v>2201</v>
      </c>
      <c r="B533" s="41"/>
      <c r="C533" s="41"/>
      <c r="D533" s="41"/>
      <c r="E533" s="41"/>
      <c r="F533" s="41"/>
      <c r="G533" s="41"/>
      <c r="H533" s="41"/>
      <c r="I533" s="41"/>
      <c r="J533" s="41"/>
      <c r="K533" s="42"/>
      <c r="L533" s="49"/>
      <c r="M533" s="50"/>
      <c r="N533" s="58"/>
      <c r="O533" s="62"/>
      <c r="P533" s="63"/>
      <c r="Q533" s="64"/>
      <c r="R533" s="62"/>
    </row>
    <row r="534" spans="1:18" ht="15.75" customHeight="1">
      <c r="A534" s="40">
        <v>2202</v>
      </c>
      <c r="B534" s="41"/>
      <c r="C534" s="41"/>
      <c r="D534" s="41"/>
      <c r="E534" s="41"/>
      <c r="F534" s="41"/>
      <c r="G534" s="41"/>
      <c r="H534" s="41"/>
      <c r="I534" s="41"/>
      <c r="J534" s="41"/>
      <c r="K534" s="42"/>
      <c r="L534" s="49"/>
      <c r="M534" s="50"/>
      <c r="N534" s="58"/>
      <c r="O534" s="50"/>
      <c r="P534" s="58"/>
      <c r="Q534" s="65"/>
      <c r="R534" s="62"/>
    </row>
    <row r="535" spans="1:18" ht="15.75" customHeight="1">
      <c r="A535" s="40">
        <v>2301</v>
      </c>
      <c r="B535" s="66"/>
      <c r="C535" s="66"/>
      <c r="D535" s="66"/>
      <c r="E535" s="66"/>
      <c r="F535" s="66"/>
      <c r="G535" s="66"/>
      <c r="H535" s="66"/>
      <c r="I535" s="66"/>
      <c r="J535" s="66"/>
      <c r="K535" s="67"/>
      <c r="L535" s="68"/>
      <c r="M535" s="2"/>
      <c r="N535" s="1"/>
      <c r="O535" s="69" t="s">
        <v>53</v>
      </c>
      <c r="P535" s="70">
        <v>6</v>
      </c>
      <c r="Q535" s="71">
        <f>IF(SUM(K523:K535)=0,"",SUM(K523:K535))</f>
        <v>8</v>
      </c>
      <c r="R535" s="72" t="s">
        <v>10</v>
      </c>
    </row>
    <row r="536" spans="1:18" ht="15.75" customHeight="1">
      <c r="A536" s="40">
        <v>2302</v>
      </c>
      <c r="B536" s="66"/>
      <c r="C536" s="66"/>
      <c r="D536" s="66"/>
      <c r="E536" s="66"/>
      <c r="F536" s="66"/>
      <c r="G536" s="66"/>
      <c r="H536" s="66"/>
      <c r="I536" s="66"/>
      <c r="J536" s="66"/>
      <c r="K536" s="67"/>
      <c r="L536" s="68"/>
      <c r="M536" s="2"/>
      <c r="N536" s="1"/>
      <c r="O536" s="73" t="s">
        <v>54</v>
      </c>
      <c r="P536" s="74">
        <f>IF(P535/B521=0,"",P535/B521)</f>
        <v>0.4</v>
      </c>
      <c r="Q536" s="75">
        <f>IF(P535/Q535=0,"",P535/Q535)</f>
        <v>0.75</v>
      </c>
      <c r="R536" s="76" t="s">
        <v>55</v>
      </c>
    </row>
    <row r="537" spans="1:18" ht="15.75" customHeight="1">
      <c r="A537" s="40">
        <v>2401</v>
      </c>
      <c r="B537" s="66"/>
      <c r="C537" s="66"/>
      <c r="D537" s="66"/>
      <c r="E537" s="66"/>
      <c r="F537" s="66"/>
      <c r="G537" s="66"/>
      <c r="H537" s="66"/>
      <c r="I537" s="66"/>
      <c r="J537" s="66"/>
      <c r="K537" s="67"/>
      <c r="L537" s="77"/>
      <c r="M537" s="78"/>
      <c r="N537" s="79"/>
      <c r="O537" s="78"/>
      <c r="P537" s="79"/>
      <c r="Q537" s="79"/>
      <c r="R537" s="80"/>
    </row>
    <row r="538" spans="1:18" ht="18" customHeight="1">
      <c r="A538" s="24"/>
      <c r="B538" s="1"/>
      <c r="C538" s="1"/>
      <c r="D538" s="142" t="s">
        <v>79</v>
      </c>
      <c r="E538" s="143"/>
      <c r="F538" s="143"/>
      <c r="G538" s="143"/>
      <c r="H538" s="143"/>
      <c r="I538" s="143"/>
      <c r="J538" s="144"/>
      <c r="K538" s="81">
        <f>SUM(K521:K534)</f>
        <v>8</v>
      </c>
      <c r="L538" s="82">
        <f>IF(K529=0,"",K529/B521)</f>
        <v>0.33333333333333331</v>
      </c>
      <c r="M538" s="82">
        <f>IF(K538=0,"",K538/B521)</f>
        <v>0.53333333333333333</v>
      </c>
      <c r="N538" s="82">
        <f>IF(K529=0,"",M538-L538)</f>
        <v>0.2</v>
      </c>
      <c r="O538" s="2"/>
      <c r="P538" s="1"/>
      <c r="Q538" s="27"/>
      <c r="R538" s="2"/>
    </row>
    <row r="539" spans="1:18" ht="12.75" customHeight="1">
      <c r="L539" s="2"/>
      <c r="M539" s="2"/>
      <c r="O539" s="2"/>
    </row>
    <row r="540" spans="1:18" ht="12.75" customHeight="1">
      <c r="L540" s="2"/>
      <c r="M540" s="2"/>
      <c r="O540" s="2"/>
    </row>
    <row r="541" spans="1:18" ht="26.25" customHeight="1">
      <c r="A541" s="145" t="s">
        <v>68</v>
      </c>
      <c r="B541" s="146"/>
      <c r="C541" s="146"/>
      <c r="D541" s="146"/>
      <c r="E541" s="146"/>
      <c r="F541" s="146"/>
      <c r="G541" s="146"/>
      <c r="H541" s="146"/>
      <c r="I541" s="146"/>
      <c r="J541" s="79"/>
      <c r="K541" s="39" t="s">
        <v>82</v>
      </c>
      <c r="L541" s="79"/>
      <c r="M541" s="79"/>
      <c r="N541" s="1"/>
      <c r="O541" s="2"/>
      <c r="P541" s="1"/>
      <c r="Q541" s="1"/>
      <c r="R541" s="1"/>
    </row>
    <row r="542" spans="1:18" ht="20.25" customHeight="1">
      <c r="A542" s="147" t="s">
        <v>9</v>
      </c>
      <c r="B542" s="148" t="s">
        <v>69</v>
      </c>
      <c r="C542" s="143"/>
      <c r="D542" s="143"/>
      <c r="E542" s="143"/>
      <c r="F542" s="143"/>
      <c r="G542" s="143"/>
      <c r="H542" s="143"/>
      <c r="I542" s="143"/>
      <c r="J542" s="144"/>
      <c r="K542" s="149" t="s">
        <v>10</v>
      </c>
      <c r="L542" s="141" t="s">
        <v>2</v>
      </c>
      <c r="M542" s="141" t="s">
        <v>3</v>
      </c>
      <c r="N542" s="150" t="s">
        <v>4</v>
      </c>
      <c r="O542" s="141" t="s">
        <v>5</v>
      </c>
      <c r="P542" s="139" t="s">
        <v>6</v>
      </c>
      <c r="Q542" s="139" t="s">
        <v>7</v>
      </c>
      <c r="R542" s="141" t="s">
        <v>8</v>
      </c>
    </row>
    <row r="543" spans="1:18" ht="15.75" customHeight="1">
      <c r="A543" s="140"/>
      <c r="B543" s="40" t="s">
        <v>70</v>
      </c>
      <c r="C543" s="40" t="s">
        <v>71</v>
      </c>
      <c r="D543" s="40" t="s">
        <v>72</v>
      </c>
      <c r="E543" s="40" t="s">
        <v>73</v>
      </c>
      <c r="F543" s="40" t="s">
        <v>74</v>
      </c>
      <c r="G543" s="40" t="s">
        <v>75</v>
      </c>
      <c r="H543" s="40" t="s">
        <v>76</v>
      </c>
      <c r="I543" s="40" t="s">
        <v>77</v>
      </c>
      <c r="J543" s="40" t="s">
        <v>78</v>
      </c>
      <c r="K543" s="140"/>
      <c r="L543" s="140"/>
      <c r="M543" s="140"/>
      <c r="N543" s="140"/>
      <c r="O543" s="140"/>
      <c r="P543" s="140"/>
      <c r="Q543" s="140"/>
      <c r="R543" s="140"/>
    </row>
    <row r="544" spans="1:18" ht="15.75" customHeight="1">
      <c r="A544" s="40">
        <v>1602</v>
      </c>
      <c r="B544" s="41">
        <v>46</v>
      </c>
      <c r="C544" s="41"/>
      <c r="D544" s="41"/>
      <c r="E544" s="41"/>
      <c r="F544" s="41"/>
      <c r="G544" s="41"/>
      <c r="H544" s="41"/>
      <c r="I544" s="41"/>
      <c r="J544" s="41"/>
      <c r="K544" s="42"/>
      <c r="L544" s="43"/>
      <c r="M544" s="44"/>
      <c r="N544" s="45"/>
      <c r="O544" s="46"/>
      <c r="P544" s="47">
        <f>B544</f>
        <v>46</v>
      </c>
      <c r="Q544" s="48"/>
      <c r="R544" s="46"/>
    </row>
    <row r="545" spans="1:19" ht="15.75" customHeight="1">
      <c r="A545" s="40">
        <v>1701</v>
      </c>
      <c r="B545" s="41"/>
      <c r="C545" s="41">
        <v>37</v>
      </c>
      <c r="D545" s="41"/>
      <c r="E545" s="41"/>
      <c r="F545" s="41"/>
      <c r="G545" s="41"/>
      <c r="H545" s="41"/>
      <c r="I545" s="41"/>
      <c r="J545" s="41"/>
      <c r="K545" s="42"/>
      <c r="L545" s="49"/>
      <c r="M545" s="50"/>
      <c r="N545" s="51"/>
      <c r="O545" s="52">
        <f>IF(C545=0,"",C545/B544)</f>
        <v>0.80434782608695654</v>
      </c>
      <c r="P545" s="53">
        <v>37</v>
      </c>
      <c r="Q545" s="54">
        <f t="shared" ref="Q545:Q552" si="54">IF(P545=0,"",P545/P544)</f>
        <v>0.80434782608695654</v>
      </c>
      <c r="R545" s="54">
        <f t="shared" ref="R545:R552" si="55">IF(P545=0,"",100%-Q545)</f>
        <v>0.19565217391304346</v>
      </c>
    </row>
    <row r="546" spans="1:19" ht="15.75" customHeight="1">
      <c r="A546" s="40">
        <v>1702</v>
      </c>
      <c r="B546" s="41"/>
      <c r="C546" s="41"/>
      <c r="D546" s="41">
        <v>30</v>
      </c>
      <c r="E546" s="41"/>
      <c r="F546" s="41"/>
      <c r="G546" s="41"/>
      <c r="H546" s="41"/>
      <c r="I546" s="41"/>
      <c r="J546" s="41"/>
      <c r="K546" s="42"/>
      <c r="L546" s="49"/>
      <c r="M546" s="50"/>
      <c r="N546" s="51"/>
      <c r="O546" s="52">
        <f>IF(D546=0,"",D546/C545)</f>
        <v>0.81081081081081086</v>
      </c>
      <c r="P546" s="53">
        <v>31</v>
      </c>
      <c r="Q546" s="54">
        <f t="shared" si="54"/>
        <v>0.83783783783783783</v>
      </c>
      <c r="R546" s="54">
        <f t="shared" si="55"/>
        <v>0.16216216216216217</v>
      </c>
      <c r="S546" s="8">
        <f>P546/P544</f>
        <v>0.67391304347826086</v>
      </c>
    </row>
    <row r="547" spans="1:19" ht="15.75" customHeight="1">
      <c r="A547" s="40">
        <v>1801</v>
      </c>
      <c r="B547" s="41"/>
      <c r="C547" s="41"/>
      <c r="D547" s="41"/>
      <c r="E547" s="41">
        <v>26</v>
      </c>
      <c r="F547" s="41"/>
      <c r="G547" s="41"/>
      <c r="H547" s="41"/>
      <c r="I547" s="41"/>
      <c r="J547" s="41"/>
      <c r="K547" s="42"/>
      <c r="L547" s="49"/>
      <c r="M547" s="50"/>
      <c r="N547" s="51"/>
      <c r="O547" s="52">
        <f>IF(E547=0,"",E547/D546)</f>
        <v>0.8666666666666667</v>
      </c>
      <c r="P547" s="53">
        <v>29</v>
      </c>
      <c r="Q547" s="54">
        <f t="shared" si="54"/>
        <v>0.93548387096774188</v>
      </c>
      <c r="R547" s="54">
        <f t="shared" si="55"/>
        <v>6.4516129032258118E-2</v>
      </c>
    </row>
    <row r="548" spans="1:19" ht="15.75" customHeight="1">
      <c r="A548" s="40">
        <v>1802</v>
      </c>
      <c r="B548" s="41"/>
      <c r="C548" s="41"/>
      <c r="D548" s="41"/>
      <c r="E548" s="41"/>
      <c r="F548" s="41">
        <v>22</v>
      </c>
      <c r="G548" s="41"/>
      <c r="H548" s="41"/>
      <c r="I548" s="41"/>
      <c r="J548" s="41"/>
      <c r="K548" s="42"/>
      <c r="L548" s="49"/>
      <c r="M548" s="50"/>
      <c r="N548" s="51"/>
      <c r="O548" s="52">
        <f>IF(F548=0,"",F548/E547)</f>
        <v>0.84615384615384615</v>
      </c>
      <c r="P548" s="53">
        <v>27</v>
      </c>
      <c r="Q548" s="54">
        <f t="shared" si="54"/>
        <v>0.93103448275862066</v>
      </c>
      <c r="R548" s="54">
        <f t="shared" si="55"/>
        <v>6.8965517241379337E-2</v>
      </c>
    </row>
    <row r="549" spans="1:19" ht="15.75" customHeight="1">
      <c r="A549" s="40">
        <v>1901</v>
      </c>
      <c r="B549" s="41"/>
      <c r="C549" s="41"/>
      <c r="D549" s="41"/>
      <c r="E549" s="41"/>
      <c r="F549" s="41"/>
      <c r="G549" s="41">
        <v>21</v>
      </c>
      <c r="H549" s="41"/>
      <c r="I549" s="41"/>
      <c r="J549" s="41"/>
      <c r="K549" s="42"/>
      <c r="L549" s="49"/>
      <c r="M549" s="50"/>
      <c r="N549" s="51"/>
      <c r="O549" s="52">
        <f>IF(G549=0,"",G549/F548)</f>
        <v>0.95454545454545459</v>
      </c>
      <c r="P549" s="53">
        <v>27</v>
      </c>
      <c r="Q549" s="54">
        <f t="shared" si="54"/>
        <v>1</v>
      </c>
      <c r="R549" s="54">
        <f t="shared" si="55"/>
        <v>0</v>
      </c>
    </row>
    <row r="550" spans="1:19" ht="15.75" customHeight="1">
      <c r="A550" s="40">
        <v>1902</v>
      </c>
      <c r="B550" s="41"/>
      <c r="C550" s="41"/>
      <c r="D550" s="41"/>
      <c r="E550" s="41"/>
      <c r="F550" s="41"/>
      <c r="G550" s="41"/>
      <c r="H550" s="41">
        <v>21</v>
      </c>
      <c r="I550" s="41"/>
      <c r="J550" s="41"/>
      <c r="K550" s="42"/>
      <c r="L550" s="49"/>
      <c r="M550" s="50"/>
      <c r="N550" s="51"/>
      <c r="O550" s="52">
        <f>IF(H550=0,"",H550/G549)</f>
        <v>1</v>
      </c>
      <c r="P550" s="53">
        <v>27</v>
      </c>
      <c r="Q550" s="54">
        <f t="shared" si="54"/>
        <v>1</v>
      </c>
      <c r="R550" s="54">
        <f t="shared" si="55"/>
        <v>0</v>
      </c>
    </row>
    <row r="551" spans="1:19" ht="15.75" customHeight="1">
      <c r="A551" s="40">
        <v>2001</v>
      </c>
      <c r="B551" s="41"/>
      <c r="C551" s="41"/>
      <c r="D551" s="41"/>
      <c r="E551" s="41"/>
      <c r="F551" s="41"/>
      <c r="G551" s="41"/>
      <c r="H551" s="41"/>
      <c r="I551" s="41">
        <v>21</v>
      </c>
      <c r="J551" s="41"/>
      <c r="K551" s="42"/>
      <c r="L551" s="49"/>
      <c r="M551" s="50"/>
      <c r="N551" s="51"/>
      <c r="O551" s="52">
        <f>IF(I551=0,"",I551/H550)</f>
        <v>1</v>
      </c>
      <c r="P551" s="53">
        <v>27</v>
      </c>
      <c r="Q551" s="54">
        <f t="shared" si="54"/>
        <v>1</v>
      </c>
      <c r="R551" s="54">
        <f t="shared" si="55"/>
        <v>0</v>
      </c>
    </row>
    <row r="552" spans="1:19" ht="15.75" customHeight="1">
      <c r="A552" s="40">
        <v>2002</v>
      </c>
      <c r="B552" s="41"/>
      <c r="C552" s="41"/>
      <c r="D552" s="41"/>
      <c r="E552" s="41"/>
      <c r="F552" s="41"/>
      <c r="G552" s="41"/>
      <c r="H552" s="41"/>
      <c r="I552" s="41"/>
      <c r="J552" s="41">
        <v>21</v>
      </c>
      <c r="K552" s="42">
        <v>15</v>
      </c>
      <c r="L552" s="49"/>
      <c r="M552" s="50"/>
      <c r="N552" s="51"/>
      <c r="O552" s="56">
        <f>IF(J552=0,"",J552/I551)</f>
        <v>1</v>
      </c>
      <c r="P552" s="53">
        <v>27</v>
      </c>
      <c r="Q552" s="57">
        <f t="shared" si="54"/>
        <v>1</v>
      </c>
      <c r="R552" s="57">
        <f t="shared" si="55"/>
        <v>0</v>
      </c>
    </row>
    <row r="553" spans="1:19" ht="15.75" customHeight="1">
      <c r="A553" s="40">
        <v>2101</v>
      </c>
      <c r="B553" s="41"/>
      <c r="C553" s="41"/>
      <c r="D553" s="41"/>
      <c r="E553" s="41"/>
      <c r="F553" s="41"/>
      <c r="G553" s="41"/>
      <c r="H553" s="41"/>
      <c r="I553" s="41"/>
      <c r="J553" s="41">
        <v>11</v>
      </c>
      <c r="K553" s="42">
        <v>5</v>
      </c>
      <c r="L553" s="49"/>
      <c r="M553" s="50"/>
      <c r="N553" s="58"/>
      <c r="O553" s="59"/>
      <c r="P553" s="53">
        <v>12</v>
      </c>
      <c r="Q553" s="60"/>
      <c r="R553" s="61"/>
    </row>
    <row r="554" spans="1:19" ht="15.75" customHeight="1">
      <c r="A554" s="40">
        <v>2102</v>
      </c>
      <c r="B554" s="41"/>
      <c r="C554" s="41"/>
      <c r="D554" s="41"/>
      <c r="E554" s="41"/>
      <c r="F554" s="41"/>
      <c r="G554" s="41"/>
      <c r="H554" s="41"/>
      <c r="I554" s="41"/>
      <c r="J554" s="41">
        <v>2</v>
      </c>
      <c r="K554" s="42">
        <v>2</v>
      </c>
      <c r="L554" s="49"/>
      <c r="M554" s="50"/>
      <c r="N554" s="58"/>
      <c r="O554" s="62"/>
      <c r="P554" s="63">
        <v>6</v>
      </c>
      <c r="Q554" s="64"/>
      <c r="R554" s="62"/>
    </row>
    <row r="555" spans="1:19" ht="15.75" customHeight="1">
      <c r="A555" s="40">
        <v>2201</v>
      </c>
      <c r="B555" s="41"/>
      <c r="C555" s="41"/>
      <c r="D555" s="41"/>
      <c r="E555" s="41"/>
      <c r="F555" s="41"/>
      <c r="G555" s="41"/>
      <c r="H555" s="41"/>
      <c r="I555" s="41"/>
      <c r="J555" s="41">
        <v>3</v>
      </c>
      <c r="K555" s="42">
        <v>3</v>
      </c>
      <c r="L555" s="49"/>
      <c r="M555" s="50"/>
      <c r="N555" s="58"/>
      <c r="O555" s="62"/>
      <c r="P555" s="63">
        <v>4</v>
      </c>
      <c r="Q555" s="64"/>
      <c r="R555" s="62"/>
    </row>
    <row r="556" spans="1:19" ht="15.75" customHeight="1">
      <c r="A556" s="40">
        <v>2202</v>
      </c>
      <c r="B556" s="41"/>
      <c r="C556" s="41"/>
      <c r="D556" s="41"/>
      <c r="E556" s="41"/>
      <c r="F556" s="41"/>
      <c r="G556" s="41"/>
      <c r="H556" s="41"/>
      <c r="I556" s="41"/>
      <c r="J556" s="41">
        <v>1</v>
      </c>
      <c r="K556" s="84">
        <v>1</v>
      </c>
      <c r="L556" s="49"/>
      <c r="M556" s="50"/>
      <c r="N556" s="58"/>
      <c r="O556" s="62"/>
      <c r="P556" s="63">
        <v>1</v>
      </c>
      <c r="Q556" s="64"/>
      <c r="R556" s="62"/>
    </row>
    <row r="557" spans="1:19" ht="15.75" customHeight="1">
      <c r="A557" s="40">
        <v>2301</v>
      </c>
      <c r="B557" s="41"/>
      <c r="C557" s="41"/>
      <c r="D557" s="41"/>
      <c r="E557" s="41"/>
      <c r="F557" s="41"/>
      <c r="G557" s="41"/>
      <c r="H557" s="41"/>
      <c r="I557" s="41"/>
      <c r="J557" s="41"/>
      <c r="K557" s="42"/>
      <c r="L557" s="49"/>
      <c r="M557" s="50"/>
      <c r="N557" s="58"/>
      <c r="O557" s="50"/>
      <c r="P557" s="58"/>
      <c r="Q557" s="65"/>
      <c r="R557" s="62"/>
    </row>
    <row r="558" spans="1:19" ht="15.75" customHeight="1">
      <c r="A558" s="40">
        <v>2302</v>
      </c>
      <c r="B558" s="66"/>
      <c r="C558" s="66"/>
      <c r="D558" s="66"/>
      <c r="E558" s="66"/>
      <c r="F558" s="66"/>
      <c r="G558" s="66"/>
      <c r="H558" s="66"/>
      <c r="I558" s="66"/>
      <c r="J558" s="66"/>
      <c r="K558" s="67"/>
      <c r="L558" s="68"/>
      <c r="M558" s="2"/>
      <c r="N558" s="1"/>
      <c r="O558" s="69" t="s">
        <v>53</v>
      </c>
      <c r="P558" s="70">
        <v>20</v>
      </c>
      <c r="Q558" s="71">
        <f>IF(SUM(K546:K558)=0,"",SUM(K546:K558))</f>
        <v>26</v>
      </c>
      <c r="R558" s="72" t="s">
        <v>10</v>
      </c>
    </row>
    <row r="559" spans="1:19" ht="15.75" customHeight="1">
      <c r="A559" s="40">
        <v>2401</v>
      </c>
      <c r="B559" s="66"/>
      <c r="C559" s="66"/>
      <c r="D559" s="66"/>
      <c r="E559" s="66"/>
      <c r="F559" s="66"/>
      <c r="G559" s="66"/>
      <c r="H559" s="66"/>
      <c r="I559" s="66"/>
      <c r="J559" s="66"/>
      <c r="K559" s="67"/>
      <c r="L559" s="68"/>
      <c r="M559" s="2"/>
      <c r="N559" s="1"/>
      <c r="O559" s="73" t="s">
        <v>54</v>
      </c>
      <c r="P559" s="74">
        <f>IF(P558/B544=0,"",P558/B544)</f>
        <v>0.43478260869565216</v>
      </c>
      <c r="Q559" s="75">
        <f>IF(P558/Q558=0,"",P558/Q558)</f>
        <v>0.76923076923076927</v>
      </c>
      <c r="R559" s="76" t="s">
        <v>55</v>
      </c>
    </row>
    <row r="560" spans="1:19" ht="15.75" customHeight="1">
      <c r="A560" s="40">
        <v>2402</v>
      </c>
      <c r="B560" s="66"/>
      <c r="C560" s="66"/>
      <c r="D560" s="66"/>
      <c r="E560" s="66"/>
      <c r="F560" s="66"/>
      <c r="G560" s="66"/>
      <c r="H560" s="66"/>
      <c r="I560" s="66"/>
      <c r="J560" s="66"/>
      <c r="K560" s="67"/>
      <c r="L560" s="77"/>
      <c r="M560" s="78"/>
      <c r="N560" s="79"/>
      <c r="O560" s="78"/>
      <c r="P560" s="79"/>
      <c r="Q560" s="79"/>
      <c r="R560" s="80"/>
    </row>
    <row r="561" spans="1:19" ht="18" customHeight="1">
      <c r="A561" s="24"/>
      <c r="B561" s="1"/>
      <c r="C561" s="1"/>
      <c r="D561" s="142" t="s">
        <v>79</v>
      </c>
      <c r="E561" s="143"/>
      <c r="F561" s="143"/>
      <c r="G561" s="143"/>
      <c r="H561" s="143"/>
      <c r="I561" s="143"/>
      <c r="J561" s="144"/>
      <c r="K561" s="81">
        <f>SUM(K544:K557)</f>
        <v>26</v>
      </c>
      <c r="L561" s="82">
        <f>IF(K552=0,"",K552/B544)</f>
        <v>0.32608695652173914</v>
      </c>
      <c r="M561" s="82">
        <f>IF(K561=0,"",K561/B544)</f>
        <v>0.56521739130434778</v>
      </c>
      <c r="N561" s="82">
        <f>IF(K552=0,"",M561-L561)</f>
        <v>0.23913043478260865</v>
      </c>
      <c r="O561" s="2"/>
      <c r="P561" s="1"/>
      <c r="Q561" s="27"/>
      <c r="R561" s="2"/>
    </row>
    <row r="562" spans="1:19" ht="12.75" customHeight="1"/>
    <row r="563" spans="1:19" ht="12.75" customHeight="1"/>
    <row r="564" spans="1:19" ht="26.25" customHeight="1">
      <c r="A564" s="145" t="s">
        <v>68</v>
      </c>
      <c r="B564" s="146"/>
      <c r="C564" s="146"/>
      <c r="D564" s="146"/>
      <c r="E564" s="146"/>
      <c r="F564" s="146"/>
      <c r="G564" s="146"/>
      <c r="H564" s="146"/>
      <c r="I564" s="146"/>
      <c r="J564" s="79"/>
      <c r="K564" s="39" t="s">
        <v>83</v>
      </c>
      <c r="L564" s="79"/>
      <c r="M564" s="79"/>
      <c r="N564" s="1"/>
      <c r="O564" s="2"/>
      <c r="P564" s="1"/>
      <c r="Q564" s="1"/>
      <c r="R564" s="1"/>
    </row>
    <row r="565" spans="1:19" ht="20.25" customHeight="1">
      <c r="A565" s="147" t="s">
        <v>9</v>
      </c>
      <c r="B565" s="148" t="s">
        <v>69</v>
      </c>
      <c r="C565" s="143"/>
      <c r="D565" s="143"/>
      <c r="E565" s="143"/>
      <c r="F565" s="143"/>
      <c r="G565" s="143"/>
      <c r="H565" s="143"/>
      <c r="I565" s="143"/>
      <c r="J565" s="144"/>
      <c r="K565" s="149" t="s">
        <v>10</v>
      </c>
      <c r="L565" s="141" t="s">
        <v>2</v>
      </c>
      <c r="M565" s="141" t="s">
        <v>3</v>
      </c>
      <c r="N565" s="150" t="s">
        <v>4</v>
      </c>
      <c r="O565" s="141" t="s">
        <v>5</v>
      </c>
      <c r="P565" s="139" t="s">
        <v>6</v>
      </c>
      <c r="Q565" s="139" t="s">
        <v>7</v>
      </c>
      <c r="R565" s="141" t="s">
        <v>8</v>
      </c>
    </row>
    <row r="566" spans="1:19" ht="15.75" customHeight="1">
      <c r="A566" s="140"/>
      <c r="B566" s="40" t="s">
        <v>70</v>
      </c>
      <c r="C566" s="40" t="s">
        <v>71</v>
      </c>
      <c r="D566" s="40" t="s">
        <v>72</v>
      </c>
      <c r="E566" s="40" t="s">
        <v>73</v>
      </c>
      <c r="F566" s="40" t="s">
        <v>74</v>
      </c>
      <c r="G566" s="40" t="s">
        <v>75</v>
      </c>
      <c r="H566" s="40" t="s">
        <v>76</v>
      </c>
      <c r="I566" s="40" t="s">
        <v>77</v>
      </c>
      <c r="J566" s="40" t="s">
        <v>78</v>
      </c>
      <c r="K566" s="140"/>
      <c r="L566" s="140"/>
      <c r="M566" s="140"/>
      <c r="N566" s="140"/>
      <c r="O566" s="140"/>
      <c r="P566" s="140"/>
      <c r="Q566" s="140"/>
      <c r="R566" s="140"/>
    </row>
    <row r="567" spans="1:19" ht="15.75" customHeight="1">
      <c r="A567" s="40">
        <v>1701</v>
      </c>
      <c r="B567" s="41">
        <v>16</v>
      </c>
      <c r="C567" s="41"/>
      <c r="D567" s="41"/>
      <c r="E567" s="41"/>
      <c r="F567" s="41"/>
      <c r="G567" s="41"/>
      <c r="H567" s="41"/>
      <c r="I567" s="41"/>
      <c r="J567" s="41"/>
      <c r="K567" s="42"/>
      <c r="L567" s="43"/>
      <c r="M567" s="44"/>
      <c r="N567" s="45"/>
      <c r="O567" s="46"/>
      <c r="P567" s="47">
        <f>B567</f>
        <v>16</v>
      </c>
      <c r="Q567" s="48"/>
      <c r="R567" s="46"/>
    </row>
    <row r="568" spans="1:19" ht="15.75" customHeight="1">
      <c r="A568" s="40">
        <v>1702</v>
      </c>
      <c r="B568" s="41"/>
      <c r="C568" s="41">
        <v>9</v>
      </c>
      <c r="D568" s="41"/>
      <c r="E568" s="41"/>
      <c r="F568" s="41"/>
      <c r="G568" s="41"/>
      <c r="H568" s="41"/>
      <c r="I568" s="41"/>
      <c r="J568" s="41"/>
      <c r="K568" s="42"/>
      <c r="L568" s="49"/>
      <c r="M568" s="50"/>
      <c r="N568" s="51"/>
      <c r="O568" s="52">
        <f>IF(C568=0,"",C568/B567)</f>
        <v>0.5625</v>
      </c>
      <c r="P568" s="53">
        <v>9</v>
      </c>
      <c r="Q568" s="54">
        <f t="shared" ref="Q568:Q575" si="56">IF(P568=0,"",P568/P567)</f>
        <v>0.5625</v>
      </c>
      <c r="R568" s="54">
        <f t="shared" ref="R568:R575" si="57">IF(P568=0,"",100%-Q568)</f>
        <v>0.4375</v>
      </c>
    </row>
    <row r="569" spans="1:19" ht="15.75" customHeight="1">
      <c r="A569" s="40">
        <v>1801</v>
      </c>
      <c r="B569" s="41"/>
      <c r="C569" s="41"/>
      <c r="D569" s="41">
        <v>9</v>
      </c>
      <c r="E569" s="41"/>
      <c r="F569" s="41"/>
      <c r="G569" s="41"/>
      <c r="H569" s="41"/>
      <c r="I569" s="41"/>
      <c r="J569" s="41"/>
      <c r="K569" s="42"/>
      <c r="L569" s="49"/>
      <c r="M569" s="50"/>
      <c r="N569" s="51"/>
      <c r="O569" s="52">
        <f>IF(D569=0,"",D569/C568)</f>
        <v>1</v>
      </c>
      <c r="P569" s="53">
        <v>9</v>
      </c>
      <c r="Q569" s="54">
        <f t="shared" si="56"/>
        <v>1</v>
      </c>
      <c r="R569" s="54">
        <f t="shared" si="57"/>
        <v>0</v>
      </c>
      <c r="S569" s="8">
        <f>P569/P567</f>
        <v>0.5625</v>
      </c>
    </row>
    <row r="570" spans="1:19" ht="15.75" customHeight="1">
      <c r="A570" s="40">
        <v>1802</v>
      </c>
      <c r="B570" s="41"/>
      <c r="C570" s="41"/>
      <c r="D570" s="41"/>
      <c r="E570" s="41">
        <v>9</v>
      </c>
      <c r="F570" s="41"/>
      <c r="G570" s="41"/>
      <c r="H570" s="41"/>
      <c r="I570" s="41"/>
      <c r="J570" s="41"/>
      <c r="K570" s="42"/>
      <c r="L570" s="49"/>
      <c r="M570" s="50"/>
      <c r="N570" s="51"/>
      <c r="O570" s="52">
        <f>IF(E570=0,"",E570/D569)</f>
        <v>1</v>
      </c>
      <c r="P570" s="53">
        <v>9</v>
      </c>
      <c r="Q570" s="54">
        <f t="shared" si="56"/>
        <v>1</v>
      </c>
      <c r="R570" s="54">
        <f t="shared" si="57"/>
        <v>0</v>
      </c>
    </row>
    <row r="571" spans="1:19" ht="15.75" customHeight="1">
      <c r="A571" s="40">
        <v>1901</v>
      </c>
      <c r="B571" s="41"/>
      <c r="C571" s="41"/>
      <c r="D571" s="41"/>
      <c r="E571" s="41"/>
      <c r="F571" s="41">
        <v>9</v>
      </c>
      <c r="G571" s="41"/>
      <c r="H571" s="41"/>
      <c r="I571" s="41"/>
      <c r="J571" s="41"/>
      <c r="K571" s="42"/>
      <c r="L571" s="49"/>
      <c r="M571" s="50"/>
      <c r="N571" s="51"/>
      <c r="O571" s="52">
        <f>IF(F571=0,"",F571/E570)</f>
        <v>1</v>
      </c>
      <c r="P571" s="53">
        <v>9</v>
      </c>
      <c r="Q571" s="54">
        <f t="shared" si="56"/>
        <v>1</v>
      </c>
      <c r="R571" s="54">
        <f t="shared" si="57"/>
        <v>0</v>
      </c>
    </row>
    <row r="572" spans="1:19" ht="15.75" customHeight="1">
      <c r="A572" s="40">
        <v>1902</v>
      </c>
      <c r="B572" s="41"/>
      <c r="C572" s="41"/>
      <c r="D572" s="41"/>
      <c r="E572" s="41"/>
      <c r="F572" s="41"/>
      <c r="G572" s="41">
        <v>9</v>
      </c>
      <c r="H572" s="41"/>
      <c r="I572" s="41"/>
      <c r="J572" s="41"/>
      <c r="K572" s="42"/>
      <c r="L572" s="49"/>
      <c r="M572" s="50"/>
      <c r="N572" s="51"/>
      <c r="O572" s="52">
        <f>IF(G572=0,"",G572/F571)</f>
        <v>1</v>
      </c>
      <c r="P572" s="53">
        <v>9</v>
      </c>
      <c r="Q572" s="54">
        <f t="shared" si="56"/>
        <v>1</v>
      </c>
      <c r="R572" s="54">
        <f t="shared" si="57"/>
        <v>0</v>
      </c>
    </row>
    <row r="573" spans="1:19" ht="15.75" customHeight="1">
      <c r="A573" s="40">
        <v>2001</v>
      </c>
      <c r="B573" s="41"/>
      <c r="C573" s="41"/>
      <c r="D573" s="41"/>
      <c r="E573" s="41"/>
      <c r="F573" s="41"/>
      <c r="G573" s="41"/>
      <c r="H573" s="41">
        <v>9</v>
      </c>
      <c r="I573" s="41"/>
      <c r="J573" s="41"/>
      <c r="K573" s="42"/>
      <c r="L573" s="49"/>
      <c r="M573" s="50"/>
      <c r="N573" s="51"/>
      <c r="O573" s="52">
        <f>IF(H573=0,"",H573/G572)</f>
        <v>1</v>
      </c>
      <c r="P573" s="53">
        <v>9</v>
      </c>
      <c r="Q573" s="54">
        <f t="shared" si="56"/>
        <v>1</v>
      </c>
      <c r="R573" s="54">
        <f t="shared" si="57"/>
        <v>0</v>
      </c>
    </row>
    <row r="574" spans="1:19" ht="15.75" customHeight="1">
      <c r="A574" s="40">
        <v>2002</v>
      </c>
      <c r="B574" s="41"/>
      <c r="C574" s="41"/>
      <c r="D574" s="41"/>
      <c r="E574" s="41"/>
      <c r="F574" s="41"/>
      <c r="G574" s="41"/>
      <c r="H574" s="41"/>
      <c r="I574" s="41">
        <v>9</v>
      </c>
      <c r="J574" s="41"/>
      <c r="K574" s="42"/>
      <c r="L574" s="49"/>
      <c r="M574" s="50"/>
      <c r="N574" s="51"/>
      <c r="O574" s="52">
        <f>IF(I574=0,"",I574/H573)</f>
        <v>1</v>
      </c>
      <c r="P574" s="53">
        <v>9</v>
      </c>
      <c r="Q574" s="54">
        <f t="shared" si="56"/>
        <v>1</v>
      </c>
      <c r="R574" s="54">
        <f t="shared" si="57"/>
        <v>0</v>
      </c>
    </row>
    <row r="575" spans="1:19" ht="15.75" customHeight="1">
      <c r="A575" s="40">
        <v>2101</v>
      </c>
      <c r="B575" s="41"/>
      <c r="C575" s="41"/>
      <c r="D575" s="41"/>
      <c r="E575" s="41"/>
      <c r="F575" s="41"/>
      <c r="G575" s="41"/>
      <c r="H575" s="41"/>
      <c r="I575" s="41"/>
      <c r="J575" s="41">
        <v>9</v>
      </c>
      <c r="K575" s="42">
        <v>5</v>
      </c>
      <c r="L575" s="49"/>
      <c r="M575" s="50"/>
      <c r="N575" s="51"/>
      <c r="O575" s="56">
        <f>IF(J575=0,"",J575/I574)</f>
        <v>1</v>
      </c>
      <c r="P575" s="53">
        <v>9</v>
      </c>
      <c r="Q575" s="57">
        <f t="shared" si="56"/>
        <v>1</v>
      </c>
      <c r="R575" s="57">
        <f t="shared" si="57"/>
        <v>0</v>
      </c>
    </row>
    <row r="576" spans="1:19" ht="15.75" customHeight="1">
      <c r="A576" s="40">
        <v>2102</v>
      </c>
      <c r="B576" s="41"/>
      <c r="C576" s="41"/>
      <c r="D576" s="41"/>
      <c r="E576" s="41"/>
      <c r="F576" s="41"/>
      <c r="G576" s="41"/>
      <c r="H576" s="41"/>
      <c r="I576" s="41"/>
      <c r="J576" s="41">
        <v>4</v>
      </c>
      <c r="K576" s="42">
        <v>3</v>
      </c>
      <c r="L576" s="49"/>
      <c r="M576" s="50"/>
      <c r="N576" s="58"/>
      <c r="O576" s="59"/>
      <c r="P576" s="53">
        <v>4</v>
      </c>
      <c r="Q576" s="60"/>
      <c r="R576" s="61"/>
    </row>
    <row r="577" spans="1:23" ht="15.75" customHeight="1">
      <c r="A577" s="40">
        <v>2201</v>
      </c>
      <c r="B577" s="41"/>
      <c r="C577" s="41"/>
      <c r="D577" s="41"/>
      <c r="E577" s="41"/>
      <c r="F577" s="41"/>
      <c r="G577" s="41"/>
      <c r="H577" s="41"/>
      <c r="I577" s="41"/>
      <c r="J577" s="41">
        <v>1</v>
      </c>
      <c r="K577" s="42"/>
      <c r="L577" s="49"/>
      <c r="M577" s="50"/>
      <c r="N577" s="58"/>
      <c r="O577" s="62"/>
      <c r="P577" s="63">
        <v>1</v>
      </c>
      <c r="Q577" s="64"/>
      <c r="R577" s="62"/>
    </row>
    <row r="578" spans="1:23" ht="15.75" customHeight="1">
      <c r="A578" s="40">
        <v>2202</v>
      </c>
      <c r="B578" s="41"/>
      <c r="C578" s="41"/>
      <c r="D578" s="41"/>
      <c r="E578" s="41"/>
      <c r="F578" s="41"/>
      <c r="G578" s="41"/>
      <c r="H578" s="41"/>
      <c r="I578" s="41"/>
      <c r="J578" s="41">
        <v>1</v>
      </c>
      <c r="K578" s="84">
        <v>1</v>
      </c>
      <c r="L578" s="49"/>
      <c r="M578" s="50"/>
      <c r="N578" s="58"/>
      <c r="O578" s="62"/>
      <c r="P578" s="63">
        <v>1</v>
      </c>
      <c r="Q578" s="64"/>
      <c r="R578" s="62"/>
    </row>
    <row r="579" spans="1:23" ht="15.75" customHeight="1">
      <c r="A579" s="40">
        <v>2301</v>
      </c>
      <c r="B579" s="41"/>
      <c r="C579" s="41"/>
      <c r="D579" s="41"/>
      <c r="E579" s="41"/>
      <c r="F579" s="41"/>
      <c r="G579" s="41"/>
      <c r="H579" s="41"/>
      <c r="I579" s="41"/>
      <c r="J579" s="41"/>
      <c r="K579" s="42"/>
      <c r="L579" s="49"/>
      <c r="M579" s="50"/>
      <c r="N579" s="58"/>
      <c r="O579" s="62"/>
      <c r="P579" s="63"/>
      <c r="Q579" s="64"/>
      <c r="R579" s="62"/>
    </row>
    <row r="580" spans="1:23" ht="15.75" customHeight="1">
      <c r="A580" s="40">
        <v>2302</v>
      </c>
      <c r="B580" s="41"/>
      <c r="C580" s="41"/>
      <c r="D580" s="41"/>
      <c r="E580" s="41"/>
      <c r="F580" s="41"/>
      <c r="G580" s="41"/>
      <c r="H580" s="41"/>
      <c r="I580" s="41"/>
      <c r="J580" s="41"/>
      <c r="K580" s="42"/>
      <c r="L580" s="49"/>
      <c r="M580" s="50"/>
      <c r="N580" s="58"/>
      <c r="O580" s="50"/>
      <c r="P580" s="58"/>
      <c r="Q580" s="65"/>
      <c r="R580" s="62"/>
    </row>
    <row r="581" spans="1:23" ht="15.75" customHeight="1">
      <c r="A581" s="40">
        <v>2401</v>
      </c>
      <c r="B581" s="66"/>
      <c r="C581" s="66"/>
      <c r="D581" s="66"/>
      <c r="E581" s="66"/>
      <c r="F581" s="66"/>
      <c r="G581" s="66"/>
      <c r="H581" s="66"/>
      <c r="I581" s="66"/>
      <c r="J581" s="66"/>
      <c r="K581" s="67"/>
      <c r="L581" s="68"/>
      <c r="M581" s="2"/>
      <c r="N581" s="1"/>
      <c r="O581" s="69" t="s">
        <v>53</v>
      </c>
      <c r="P581" s="70">
        <v>5</v>
      </c>
      <c r="Q581" s="71">
        <f>IF(SUM(K569:K581)=0,"",SUM(K569:K581))</f>
        <v>9</v>
      </c>
      <c r="R581" s="72" t="s">
        <v>10</v>
      </c>
    </row>
    <row r="582" spans="1:23" ht="15.75" customHeight="1">
      <c r="A582" s="40">
        <v>2402</v>
      </c>
      <c r="B582" s="66"/>
      <c r="C582" s="66"/>
      <c r="D582" s="66"/>
      <c r="E582" s="66"/>
      <c r="F582" s="66"/>
      <c r="G582" s="66"/>
      <c r="H582" s="66"/>
      <c r="I582" s="66"/>
      <c r="J582" s="66"/>
      <c r="K582" s="67"/>
      <c r="L582" s="68"/>
      <c r="M582" s="2"/>
      <c r="N582" s="1"/>
      <c r="O582" s="73" t="s">
        <v>54</v>
      </c>
      <c r="P582" s="74">
        <f>IF(P581/B567=0,"",P581/B567)</f>
        <v>0.3125</v>
      </c>
      <c r="Q582" s="75">
        <f>IF(P581/Q581=0,"",P581/Q581)</f>
        <v>0.55555555555555558</v>
      </c>
      <c r="R582" s="76" t="s">
        <v>55</v>
      </c>
    </row>
    <row r="583" spans="1:23" ht="15.75" customHeight="1">
      <c r="A583" s="40">
        <v>2501</v>
      </c>
      <c r="B583" s="66"/>
      <c r="C583" s="66"/>
      <c r="D583" s="66"/>
      <c r="E583" s="66"/>
      <c r="F583" s="66"/>
      <c r="G583" s="66"/>
      <c r="H583" s="66"/>
      <c r="I583" s="66"/>
      <c r="J583" s="66"/>
      <c r="K583" s="67"/>
      <c r="L583" s="77"/>
      <c r="M583" s="78"/>
      <c r="N583" s="79"/>
      <c r="O583" s="78"/>
      <c r="P583" s="79"/>
      <c r="Q583" s="79"/>
      <c r="R583" s="80"/>
    </row>
    <row r="584" spans="1:23" ht="18" customHeight="1">
      <c r="A584" s="24"/>
      <c r="B584" s="1"/>
      <c r="C584" s="1"/>
      <c r="D584" s="142" t="s">
        <v>79</v>
      </c>
      <c r="E584" s="143"/>
      <c r="F584" s="143"/>
      <c r="G584" s="143"/>
      <c r="H584" s="143"/>
      <c r="I584" s="143"/>
      <c r="J584" s="144"/>
      <c r="K584" s="81">
        <f>SUM(K567:K580)</f>
        <v>9</v>
      </c>
      <c r="L584" s="82">
        <f>IF(K575=0,"",K575/B567)</f>
        <v>0.3125</v>
      </c>
      <c r="M584" s="82">
        <f>IF(K584=0,"",K584/B567)</f>
        <v>0.5625</v>
      </c>
      <c r="N584" s="82">
        <f>IF(K575=0,"",M584-L584)</f>
        <v>0.25</v>
      </c>
      <c r="O584" s="2"/>
      <c r="P584" s="1"/>
      <c r="Q584" s="27"/>
      <c r="R584" s="2"/>
    </row>
    <row r="585" spans="1:23" ht="12.75" customHeight="1">
      <c r="L585" s="2"/>
      <c r="M585" s="2"/>
      <c r="O585" s="2"/>
    </row>
    <row r="586" spans="1:23" ht="12.75" customHeight="1">
      <c r="L586" s="2"/>
      <c r="M586" s="2"/>
      <c r="O586" s="2"/>
    </row>
    <row r="587" spans="1:23" ht="26.25" customHeight="1">
      <c r="B587" s="145" t="s">
        <v>68</v>
      </c>
      <c r="C587" s="146"/>
      <c r="D587" s="146"/>
      <c r="E587" s="146"/>
      <c r="F587" s="146"/>
      <c r="G587" s="146"/>
      <c r="H587" s="146"/>
      <c r="I587" s="146"/>
      <c r="J587" s="146"/>
      <c r="K587" s="39" t="s">
        <v>84</v>
      </c>
      <c r="L587" s="2"/>
      <c r="M587" s="2"/>
      <c r="N587" s="1"/>
      <c r="O587" s="2"/>
      <c r="P587" s="1"/>
      <c r="Q587" s="1"/>
      <c r="R587" s="1"/>
      <c r="W587" s="132">
        <f>AVERAGE(P582,P605)</f>
        <v>0.31142241379310343</v>
      </c>
    </row>
    <row r="588" spans="1:23" ht="20.25" customHeight="1">
      <c r="A588" s="147" t="s">
        <v>9</v>
      </c>
      <c r="B588" s="148" t="s">
        <v>69</v>
      </c>
      <c r="C588" s="143"/>
      <c r="D588" s="143"/>
      <c r="E588" s="143"/>
      <c r="F588" s="143"/>
      <c r="G588" s="143"/>
      <c r="H588" s="143"/>
      <c r="I588" s="143"/>
      <c r="J588" s="144"/>
      <c r="K588" s="149" t="s">
        <v>10</v>
      </c>
      <c r="L588" s="141" t="s">
        <v>2</v>
      </c>
      <c r="M588" s="141" t="s">
        <v>3</v>
      </c>
      <c r="N588" s="150" t="s">
        <v>4</v>
      </c>
      <c r="O588" s="141" t="s">
        <v>5</v>
      </c>
      <c r="P588" s="139" t="s">
        <v>6</v>
      </c>
      <c r="Q588" s="139" t="s">
        <v>7</v>
      </c>
      <c r="R588" s="141" t="s">
        <v>8</v>
      </c>
    </row>
    <row r="589" spans="1:23" ht="15.75" customHeight="1">
      <c r="A589" s="140"/>
      <c r="B589" s="40" t="s">
        <v>70</v>
      </c>
      <c r="C589" s="40" t="s">
        <v>71</v>
      </c>
      <c r="D589" s="40" t="s">
        <v>72</v>
      </c>
      <c r="E589" s="40" t="s">
        <v>73</v>
      </c>
      <c r="F589" s="40" t="s">
        <v>74</v>
      </c>
      <c r="G589" s="40" t="s">
        <v>75</v>
      </c>
      <c r="H589" s="40" t="s">
        <v>76</v>
      </c>
      <c r="I589" s="40" t="s">
        <v>77</v>
      </c>
      <c r="J589" s="40" t="s">
        <v>78</v>
      </c>
      <c r="K589" s="140"/>
      <c r="L589" s="140"/>
      <c r="M589" s="140"/>
      <c r="N589" s="140"/>
      <c r="O589" s="140"/>
      <c r="P589" s="140"/>
      <c r="Q589" s="140"/>
      <c r="R589" s="140"/>
    </row>
    <row r="590" spans="1:23" ht="15.75" customHeight="1">
      <c r="A590" s="40">
        <v>1702</v>
      </c>
      <c r="B590" s="41">
        <v>29</v>
      </c>
      <c r="C590" s="41"/>
      <c r="D590" s="41"/>
      <c r="E590" s="41"/>
      <c r="F590" s="41"/>
      <c r="G590" s="41"/>
      <c r="H590" s="41"/>
      <c r="I590" s="41"/>
      <c r="J590" s="41"/>
      <c r="K590" s="42"/>
      <c r="L590" s="43"/>
      <c r="M590" s="44"/>
      <c r="N590" s="45"/>
      <c r="O590" s="46"/>
      <c r="P590" s="47">
        <f>B590</f>
        <v>29</v>
      </c>
      <c r="Q590" s="48"/>
      <c r="R590" s="46"/>
    </row>
    <row r="591" spans="1:23" ht="15.75" customHeight="1">
      <c r="A591" s="40">
        <v>1801</v>
      </c>
      <c r="B591" s="41"/>
      <c r="C591" s="41">
        <v>18</v>
      </c>
      <c r="D591" s="41"/>
      <c r="E591" s="41"/>
      <c r="F591" s="41"/>
      <c r="G591" s="41"/>
      <c r="H591" s="41"/>
      <c r="I591" s="41"/>
      <c r="J591" s="41"/>
      <c r="K591" s="42"/>
      <c r="L591" s="49"/>
      <c r="M591" s="50"/>
      <c r="N591" s="51"/>
      <c r="O591" s="52">
        <f>IF(C591=0,"",C591/B590)</f>
        <v>0.62068965517241381</v>
      </c>
      <c r="P591" s="53">
        <v>18</v>
      </c>
      <c r="Q591" s="54">
        <f t="shared" ref="Q591:Q598" si="58">IF(P591=0,"",P591/P590)</f>
        <v>0.62068965517241381</v>
      </c>
      <c r="R591" s="54">
        <f t="shared" ref="R591:R598" si="59">IF(P591=0,"",100%-Q591)</f>
        <v>0.37931034482758619</v>
      </c>
    </row>
    <row r="592" spans="1:23" ht="15.75" customHeight="1">
      <c r="A592" s="40">
        <v>1802</v>
      </c>
      <c r="B592" s="41"/>
      <c r="C592" s="41"/>
      <c r="D592" s="41">
        <v>18</v>
      </c>
      <c r="E592" s="41"/>
      <c r="F592" s="41"/>
      <c r="G592" s="41"/>
      <c r="H592" s="41"/>
      <c r="I592" s="41"/>
      <c r="J592" s="41"/>
      <c r="K592" s="42"/>
      <c r="L592" s="49"/>
      <c r="M592" s="50"/>
      <c r="N592" s="51"/>
      <c r="O592" s="52">
        <f>IF(D592=0,"",D592/C591)</f>
        <v>1</v>
      </c>
      <c r="P592" s="53">
        <v>18</v>
      </c>
      <c r="Q592" s="54">
        <f t="shared" si="58"/>
        <v>1</v>
      </c>
      <c r="R592" s="54">
        <f t="shared" si="59"/>
        <v>0</v>
      </c>
      <c r="S592" s="8">
        <f>P592/P590</f>
        <v>0.62068965517241381</v>
      </c>
    </row>
    <row r="593" spans="1:18" ht="15.75" customHeight="1">
      <c r="A593" s="40">
        <v>1901</v>
      </c>
      <c r="B593" s="41"/>
      <c r="C593" s="41"/>
      <c r="D593" s="41"/>
      <c r="E593" s="41">
        <v>14</v>
      </c>
      <c r="F593" s="41"/>
      <c r="G593" s="41"/>
      <c r="H593" s="41"/>
      <c r="I593" s="41"/>
      <c r="J593" s="41"/>
      <c r="K593" s="42"/>
      <c r="L593" s="49"/>
      <c r="M593" s="50"/>
      <c r="N593" s="51"/>
      <c r="O593" s="52">
        <f>IF(E593=0,"",E593/D592)</f>
        <v>0.77777777777777779</v>
      </c>
      <c r="P593" s="53">
        <v>15</v>
      </c>
      <c r="Q593" s="54">
        <f t="shared" si="58"/>
        <v>0.83333333333333337</v>
      </c>
      <c r="R593" s="54">
        <f t="shared" si="59"/>
        <v>0.16666666666666663</v>
      </c>
    </row>
    <row r="594" spans="1:18" ht="15.75" customHeight="1">
      <c r="A594" s="40">
        <v>1902</v>
      </c>
      <c r="B594" s="41"/>
      <c r="C594" s="41"/>
      <c r="D594" s="41"/>
      <c r="E594" s="41"/>
      <c r="F594" s="41">
        <v>13</v>
      </c>
      <c r="G594" s="41"/>
      <c r="H594" s="41"/>
      <c r="I594" s="41"/>
      <c r="J594" s="41"/>
      <c r="K594" s="42"/>
      <c r="L594" s="49"/>
      <c r="M594" s="50"/>
      <c r="N594" s="51"/>
      <c r="O594" s="52">
        <f>IF(F594=0,"",F594/E593)</f>
        <v>0.9285714285714286</v>
      </c>
      <c r="P594" s="53">
        <v>13</v>
      </c>
      <c r="Q594" s="54">
        <f t="shared" si="58"/>
        <v>0.8666666666666667</v>
      </c>
      <c r="R594" s="54">
        <f t="shared" si="59"/>
        <v>0.1333333333333333</v>
      </c>
    </row>
    <row r="595" spans="1:18" ht="15.75" customHeight="1">
      <c r="A595" s="40">
        <v>2001</v>
      </c>
      <c r="B595" s="41"/>
      <c r="C595" s="41"/>
      <c r="D595" s="41"/>
      <c r="E595" s="41"/>
      <c r="F595" s="41"/>
      <c r="G595" s="41">
        <v>13</v>
      </c>
      <c r="H595" s="41"/>
      <c r="I595" s="41"/>
      <c r="J595" s="41"/>
      <c r="K595" s="42"/>
      <c r="L595" s="49"/>
      <c r="M595" s="50"/>
      <c r="N595" s="51"/>
      <c r="O595" s="52">
        <f>IF(G595=0,"",G595/F594)</f>
        <v>1</v>
      </c>
      <c r="P595" s="53">
        <v>13</v>
      </c>
      <c r="Q595" s="54">
        <f t="shared" si="58"/>
        <v>1</v>
      </c>
      <c r="R595" s="54">
        <f t="shared" si="59"/>
        <v>0</v>
      </c>
    </row>
    <row r="596" spans="1:18" ht="15.75" customHeight="1">
      <c r="A596" s="40">
        <v>2002</v>
      </c>
      <c r="B596" s="41"/>
      <c r="C596" s="41"/>
      <c r="D596" s="41"/>
      <c r="E596" s="41"/>
      <c r="F596" s="41"/>
      <c r="G596" s="41"/>
      <c r="H596" s="41">
        <v>13</v>
      </c>
      <c r="I596" s="41"/>
      <c r="J596" s="41"/>
      <c r="K596" s="42"/>
      <c r="L596" s="49"/>
      <c r="M596" s="50"/>
      <c r="N596" s="51"/>
      <c r="O596" s="52">
        <f>IF(H596=0,"",H596/G595)</f>
        <v>1</v>
      </c>
      <c r="P596" s="53">
        <v>13</v>
      </c>
      <c r="Q596" s="54">
        <f t="shared" si="58"/>
        <v>1</v>
      </c>
      <c r="R596" s="54">
        <f t="shared" si="59"/>
        <v>0</v>
      </c>
    </row>
    <row r="597" spans="1:18" ht="15.75" customHeight="1">
      <c r="A597" s="40">
        <v>2101</v>
      </c>
      <c r="B597" s="41"/>
      <c r="C597" s="41"/>
      <c r="D597" s="41"/>
      <c r="E597" s="41"/>
      <c r="F597" s="41"/>
      <c r="G597" s="41"/>
      <c r="H597" s="41"/>
      <c r="I597" s="41">
        <v>11</v>
      </c>
      <c r="J597" s="41"/>
      <c r="K597" s="42"/>
      <c r="L597" s="49"/>
      <c r="M597" s="50"/>
      <c r="N597" s="51"/>
      <c r="O597" s="52">
        <f>IF(I597=0,"",I597/H596)</f>
        <v>0.84615384615384615</v>
      </c>
      <c r="P597" s="53">
        <v>13</v>
      </c>
      <c r="Q597" s="54">
        <f t="shared" si="58"/>
        <v>1</v>
      </c>
      <c r="R597" s="54">
        <f t="shared" si="59"/>
        <v>0</v>
      </c>
    </row>
    <row r="598" spans="1:18" ht="15.75" customHeight="1">
      <c r="A598" s="40">
        <v>2102</v>
      </c>
      <c r="B598" s="41"/>
      <c r="C598" s="41"/>
      <c r="D598" s="41"/>
      <c r="E598" s="41"/>
      <c r="F598" s="41"/>
      <c r="G598" s="41"/>
      <c r="H598" s="41"/>
      <c r="I598" s="41"/>
      <c r="J598" s="41">
        <v>11</v>
      </c>
      <c r="K598" s="42">
        <v>7</v>
      </c>
      <c r="L598" s="49"/>
      <c r="M598" s="50"/>
      <c r="N598" s="51"/>
      <c r="O598" s="56">
        <f>IF(J598=0,"",J598/I597)</f>
        <v>1</v>
      </c>
      <c r="P598" s="53">
        <v>13</v>
      </c>
      <c r="Q598" s="57">
        <f t="shared" si="58"/>
        <v>1</v>
      </c>
      <c r="R598" s="57">
        <f t="shared" si="59"/>
        <v>0</v>
      </c>
    </row>
    <row r="599" spans="1:18" ht="15.75" customHeight="1">
      <c r="A599" s="40">
        <v>2201</v>
      </c>
      <c r="B599" s="41"/>
      <c r="C599" s="41"/>
      <c r="D599" s="41"/>
      <c r="E599" s="41"/>
      <c r="F599" s="41"/>
      <c r="G599" s="41"/>
      <c r="H599" s="41"/>
      <c r="I599" s="41"/>
      <c r="J599" s="41">
        <v>7</v>
      </c>
      <c r="K599" s="42">
        <v>6</v>
      </c>
      <c r="L599" s="49"/>
      <c r="M599" s="50"/>
      <c r="N599" s="58"/>
      <c r="O599" s="59"/>
      <c r="P599" s="53">
        <v>6</v>
      </c>
      <c r="Q599" s="60"/>
      <c r="R599" s="60"/>
    </row>
    <row r="600" spans="1:18" ht="15.75" customHeight="1">
      <c r="A600" s="40">
        <v>2202</v>
      </c>
      <c r="B600" s="41"/>
      <c r="C600" s="41"/>
      <c r="D600" s="41"/>
      <c r="E600" s="41"/>
      <c r="F600" s="41"/>
      <c r="G600" s="41"/>
      <c r="H600" s="41"/>
      <c r="I600" s="41"/>
      <c r="J600" s="41"/>
      <c r="K600" s="42"/>
      <c r="L600" s="49"/>
      <c r="M600" s="50"/>
      <c r="N600" s="58"/>
      <c r="O600" s="62"/>
      <c r="P600" s="63"/>
      <c r="Q600" s="64"/>
      <c r="R600" s="62"/>
    </row>
    <row r="601" spans="1:18" ht="15.75" customHeight="1">
      <c r="A601" s="40">
        <v>2301</v>
      </c>
      <c r="B601" s="41"/>
      <c r="C601" s="41"/>
      <c r="D601" s="41"/>
      <c r="E601" s="41"/>
      <c r="F601" s="41"/>
      <c r="G601" s="41"/>
      <c r="H601" s="41"/>
      <c r="I601" s="41"/>
      <c r="J601" s="41"/>
      <c r="K601" s="42"/>
      <c r="L601" s="49"/>
      <c r="M601" s="50"/>
      <c r="N601" s="58"/>
      <c r="O601" s="62"/>
      <c r="P601" s="63"/>
      <c r="Q601" s="64"/>
      <c r="R601" s="62"/>
    </row>
    <row r="602" spans="1:18" ht="15.75" customHeight="1">
      <c r="A602" s="40">
        <v>2302</v>
      </c>
      <c r="B602" s="41"/>
      <c r="C602" s="41"/>
      <c r="D602" s="41"/>
      <c r="E602" s="41"/>
      <c r="F602" s="41"/>
      <c r="G602" s="41"/>
      <c r="H602" s="41"/>
      <c r="I602" s="41"/>
      <c r="J602" s="41"/>
      <c r="K602" s="42"/>
      <c r="L602" s="49"/>
      <c r="M602" s="50"/>
      <c r="N602" s="58"/>
      <c r="O602" s="62"/>
      <c r="P602" s="63"/>
      <c r="Q602" s="64"/>
      <c r="R602" s="62"/>
    </row>
    <row r="603" spans="1:18" ht="15.75" customHeight="1">
      <c r="A603" s="40">
        <v>2401</v>
      </c>
      <c r="B603" s="41"/>
      <c r="C603" s="41"/>
      <c r="D603" s="41"/>
      <c r="E603" s="41"/>
      <c r="F603" s="41"/>
      <c r="G603" s="41"/>
      <c r="H603" s="41"/>
      <c r="I603" s="41"/>
      <c r="J603" s="41"/>
      <c r="K603" s="42"/>
      <c r="L603" s="49"/>
      <c r="M603" s="50"/>
      <c r="N603" s="58"/>
      <c r="O603" s="50"/>
      <c r="P603" s="58"/>
      <c r="Q603" s="65"/>
      <c r="R603" s="62"/>
    </row>
    <row r="604" spans="1:18" ht="15.75" customHeight="1">
      <c r="A604" s="40">
        <v>2402</v>
      </c>
      <c r="B604" s="66"/>
      <c r="C604" s="66"/>
      <c r="D604" s="66"/>
      <c r="E604" s="66"/>
      <c r="F604" s="66"/>
      <c r="G604" s="66"/>
      <c r="H604" s="66"/>
      <c r="I604" s="66"/>
      <c r="J604" s="66"/>
      <c r="K604" s="67"/>
      <c r="L604" s="68"/>
      <c r="M604" s="2"/>
      <c r="N604" s="1"/>
      <c r="O604" s="69" t="s">
        <v>53</v>
      </c>
      <c r="P604" s="70">
        <v>9</v>
      </c>
      <c r="Q604" s="71">
        <f>IF(SUM(K592:K604)=0,"",SUM(K592:K604))</f>
        <v>13</v>
      </c>
      <c r="R604" s="72" t="s">
        <v>10</v>
      </c>
    </row>
    <row r="605" spans="1:18" ht="15.75" customHeight="1">
      <c r="A605" s="40">
        <v>2501</v>
      </c>
      <c r="B605" s="66"/>
      <c r="C605" s="66"/>
      <c r="D605" s="66"/>
      <c r="E605" s="66"/>
      <c r="F605" s="66"/>
      <c r="G605" s="66"/>
      <c r="H605" s="66"/>
      <c r="I605" s="66"/>
      <c r="J605" s="66"/>
      <c r="K605" s="67"/>
      <c r="L605" s="68"/>
      <c r="M605" s="2"/>
      <c r="N605" s="1"/>
      <c r="O605" s="73" t="s">
        <v>54</v>
      </c>
      <c r="P605" s="74">
        <f>IF(P604/B590=0,"",P604/B590)</f>
        <v>0.31034482758620691</v>
      </c>
      <c r="Q605" s="75">
        <f>IF(P604/Q604=0,"",P604/Q604)</f>
        <v>0.69230769230769229</v>
      </c>
      <c r="R605" s="76" t="s">
        <v>55</v>
      </c>
    </row>
    <row r="606" spans="1:18" ht="15.75" customHeight="1">
      <c r="A606" s="40">
        <v>2502</v>
      </c>
      <c r="B606" s="66"/>
      <c r="C606" s="66"/>
      <c r="D606" s="66"/>
      <c r="E606" s="66"/>
      <c r="F606" s="66"/>
      <c r="G606" s="66"/>
      <c r="H606" s="66"/>
      <c r="I606" s="66"/>
      <c r="J606" s="66"/>
      <c r="K606" s="67"/>
      <c r="L606" s="77"/>
      <c r="M606" s="78"/>
      <c r="N606" s="79"/>
      <c r="O606" s="78"/>
      <c r="P606" s="79"/>
      <c r="Q606" s="79"/>
      <c r="R606" s="80"/>
    </row>
    <row r="607" spans="1:18" ht="18" customHeight="1">
      <c r="A607" s="24"/>
      <c r="B607" s="1"/>
      <c r="C607" s="1"/>
      <c r="D607" s="142" t="s">
        <v>79</v>
      </c>
      <c r="E607" s="143"/>
      <c r="F607" s="143"/>
      <c r="G607" s="143"/>
      <c r="H607" s="143"/>
      <c r="I607" s="143"/>
      <c r="J607" s="144"/>
      <c r="K607" s="81">
        <f>SUM(K590:K603)</f>
        <v>13</v>
      </c>
      <c r="L607" s="82">
        <f>IF(K598=0,"",K598/B590)</f>
        <v>0.2413793103448276</v>
      </c>
      <c r="M607" s="82">
        <f>IF(K607=0,"",K607/B590)</f>
        <v>0.44827586206896552</v>
      </c>
      <c r="N607" s="82">
        <f>IF(K598=0,"",M607-L607)</f>
        <v>0.20689655172413793</v>
      </c>
      <c r="O607" s="2"/>
      <c r="P607" s="1"/>
      <c r="Q607" s="27"/>
      <c r="R607" s="2"/>
    </row>
    <row r="608" spans="1:18" ht="12.75" customHeight="1">
      <c r="L608" s="2"/>
      <c r="M608" s="2"/>
      <c r="O608" s="2"/>
    </row>
    <row r="609" spans="1:19" ht="12.75" customHeight="1">
      <c r="L609" s="2"/>
      <c r="M609" s="2"/>
      <c r="O609" s="2"/>
    </row>
    <row r="610" spans="1:19" ht="26.25" customHeight="1">
      <c r="B610" s="145" t="s">
        <v>68</v>
      </c>
      <c r="C610" s="146"/>
      <c r="D610" s="146"/>
      <c r="E610" s="146"/>
      <c r="F610" s="146"/>
      <c r="G610" s="146"/>
      <c r="H610" s="146"/>
      <c r="I610" s="146"/>
      <c r="J610" s="146"/>
      <c r="K610" s="39" t="s">
        <v>85</v>
      </c>
      <c r="L610" s="2"/>
      <c r="M610" s="2"/>
      <c r="N610" s="1"/>
      <c r="O610" s="2"/>
      <c r="P610" s="1"/>
      <c r="Q610" s="1"/>
      <c r="R610" s="1"/>
    </row>
    <row r="611" spans="1:19" ht="20.25" customHeight="1">
      <c r="A611" s="147" t="s">
        <v>9</v>
      </c>
      <c r="B611" s="148" t="s">
        <v>69</v>
      </c>
      <c r="C611" s="143"/>
      <c r="D611" s="143"/>
      <c r="E611" s="143"/>
      <c r="F611" s="143"/>
      <c r="G611" s="143"/>
      <c r="H611" s="143"/>
      <c r="I611" s="143"/>
      <c r="J611" s="144"/>
      <c r="K611" s="149" t="s">
        <v>10</v>
      </c>
      <c r="L611" s="141" t="s">
        <v>2</v>
      </c>
      <c r="M611" s="141" t="s">
        <v>3</v>
      </c>
      <c r="N611" s="150" t="s">
        <v>4</v>
      </c>
      <c r="O611" s="141" t="s">
        <v>5</v>
      </c>
      <c r="P611" s="139" t="s">
        <v>6</v>
      </c>
      <c r="Q611" s="139" t="s">
        <v>7</v>
      </c>
      <c r="R611" s="141" t="s">
        <v>8</v>
      </c>
    </row>
    <row r="612" spans="1:19" ht="15.75" customHeight="1">
      <c r="A612" s="140"/>
      <c r="B612" s="40" t="s">
        <v>70</v>
      </c>
      <c r="C612" s="40" t="s">
        <v>71</v>
      </c>
      <c r="D612" s="40" t="s">
        <v>72</v>
      </c>
      <c r="E612" s="40" t="s">
        <v>73</v>
      </c>
      <c r="F612" s="40" t="s">
        <v>74</v>
      </c>
      <c r="G612" s="40" t="s">
        <v>75</v>
      </c>
      <c r="H612" s="40" t="s">
        <v>76</v>
      </c>
      <c r="I612" s="40" t="s">
        <v>77</v>
      </c>
      <c r="J612" s="40" t="s">
        <v>78</v>
      </c>
      <c r="K612" s="140"/>
      <c r="L612" s="140"/>
      <c r="M612" s="140"/>
      <c r="N612" s="140"/>
      <c r="O612" s="140"/>
      <c r="P612" s="140"/>
      <c r="Q612" s="140"/>
      <c r="R612" s="140"/>
    </row>
    <row r="613" spans="1:19" ht="15.75" customHeight="1">
      <c r="A613" s="40">
        <v>1801</v>
      </c>
      <c r="B613" s="41">
        <v>23</v>
      </c>
      <c r="C613" s="41"/>
      <c r="D613" s="41"/>
      <c r="E613" s="41"/>
      <c r="F613" s="41"/>
      <c r="G613" s="41"/>
      <c r="H613" s="41"/>
      <c r="I613" s="41"/>
      <c r="J613" s="41"/>
      <c r="K613" s="42"/>
      <c r="L613" s="43"/>
      <c r="M613" s="44"/>
      <c r="N613" s="45"/>
      <c r="O613" s="46"/>
      <c r="P613" s="47">
        <f>B613</f>
        <v>23</v>
      </c>
      <c r="Q613" s="48"/>
      <c r="R613" s="46"/>
    </row>
    <row r="614" spans="1:19" ht="20.25" customHeight="1">
      <c r="A614" s="40">
        <v>1802</v>
      </c>
      <c r="B614" s="41"/>
      <c r="C614" s="41">
        <v>13</v>
      </c>
      <c r="D614" s="41"/>
      <c r="E614" s="41"/>
      <c r="F614" s="41"/>
      <c r="G614" s="41"/>
      <c r="H614" s="41"/>
      <c r="I614" s="41"/>
      <c r="J614" s="41"/>
      <c r="K614" s="42"/>
      <c r="L614" s="49"/>
      <c r="M614" s="50"/>
      <c r="N614" s="51"/>
      <c r="O614" s="52">
        <f>IF(C614=0,"",C614/B613)</f>
        <v>0.56521739130434778</v>
      </c>
      <c r="P614" s="53">
        <v>13</v>
      </c>
      <c r="Q614" s="54">
        <f t="shared" ref="Q614:Q621" si="60">IF(P614=0,"",P614/P613)</f>
        <v>0.56521739130434778</v>
      </c>
      <c r="R614" s="54">
        <f t="shared" ref="R614:R621" si="61">IF(P614=0,"",100%-Q614)</f>
        <v>0.43478260869565222</v>
      </c>
    </row>
    <row r="615" spans="1:19" ht="15.75" customHeight="1">
      <c r="A615" s="40">
        <v>1901</v>
      </c>
      <c r="B615" s="41"/>
      <c r="C615" s="41"/>
      <c r="D615" s="41">
        <v>10</v>
      </c>
      <c r="E615" s="41"/>
      <c r="F615" s="41"/>
      <c r="G615" s="41"/>
      <c r="H615" s="41"/>
      <c r="I615" s="41"/>
      <c r="J615" s="41"/>
      <c r="K615" s="42"/>
      <c r="L615" s="49"/>
      <c r="M615" s="50"/>
      <c r="N615" s="51"/>
      <c r="O615" s="52">
        <f>IF(D615=0,"",D615/C614)</f>
        <v>0.76923076923076927</v>
      </c>
      <c r="P615" s="53">
        <v>11</v>
      </c>
      <c r="Q615" s="54">
        <f t="shared" si="60"/>
        <v>0.84615384615384615</v>
      </c>
      <c r="R615" s="54">
        <f t="shared" si="61"/>
        <v>0.15384615384615385</v>
      </c>
      <c r="S615" s="8">
        <f>P615/P613</f>
        <v>0.47826086956521741</v>
      </c>
    </row>
    <row r="616" spans="1:19" ht="15.75" customHeight="1">
      <c r="A616" s="40">
        <v>1902</v>
      </c>
      <c r="B616" s="41"/>
      <c r="C616" s="41"/>
      <c r="D616" s="41"/>
      <c r="E616" s="41">
        <v>10</v>
      </c>
      <c r="F616" s="41"/>
      <c r="G616" s="41"/>
      <c r="H616" s="41"/>
      <c r="I616" s="41"/>
      <c r="J616" s="41"/>
      <c r="K616" s="42"/>
      <c r="L616" s="49"/>
      <c r="M616" s="50"/>
      <c r="N616" s="51"/>
      <c r="O616" s="52">
        <f>IF(E616=0,"",E616/D615)</f>
        <v>1</v>
      </c>
      <c r="P616" s="53">
        <v>11</v>
      </c>
      <c r="Q616" s="54">
        <f t="shared" si="60"/>
        <v>1</v>
      </c>
      <c r="R616" s="54">
        <f t="shared" si="61"/>
        <v>0</v>
      </c>
    </row>
    <row r="617" spans="1:19" ht="15.75" customHeight="1">
      <c r="A617" s="40">
        <v>2001</v>
      </c>
      <c r="B617" s="41"/>
      <c r="C617" s="41"/>
      <c r="D617" s="41"/>
      <c r="E617" s="41"/>
      <c r="F617" s="41">
        <v>7</v>
      </c>
      <c r="G617" s="41"/>
      <c r="H617" s="41"/>
      <c r="I617" s="41"/>
      <c r="J617" s="41"/>
      <c r="K617" s="42"/>
      <c r="L617" s="49"/>
      <c r="M617" s="50"/>
      <c r="N617" s="51"/>
      <c r="O617" s="52">
        <f>IF(F617=0,"",F617/E616)</f>
        <v>0.7</v>
      </c>
      <c r="P617" s="53">
        <v>10</v>
      </c>
      <c r="Q617" s="54">
        <f t="shared" si="60"/>
        <v>0.90909090909090906</v>
      </c>
      <c r="R617" s="54">
        <f t="shared" si="61"/>
        <v>9.0909090909090939E-2</v>
      </c>
    </row>
    <row r="618" spans="1:19" ht="15.75" customHeight="1">
      <c r="A618" s="40">
        <v>2002</v>
      </c>
      <c r="B618" s="41"/>
      <c r="C618" s="41"/>
      <c r="D618" s="41"/>
      <c r="E618" s="41"/>
      <c r="F618" s="41"/>
      <c r="G618" s="41">
        <v>7</v>
      </c>
      <c r="H618" s="41"/>
      <c r="I618" s="41"/>
      <c r="J618" s="41"/>
      <c r="K618" s="42"/>
      <c r="L618" s="49"/>
      <c r="M618" s="50"/>
      <c r="N618" s="51"/>
      <c r="O618" s="52">
        <f>IF(G618=0,"",G618/F617)</f>
        <v>1</v>
      </c>
      <c r="P618" s="53">
        <v>9</v>
      </c>
      <c r="Q618" s="54">
        <f t="shared" si="60"/>
        <v>0.9</v>
      </c>
      <c r="R618" s="54">
        <f t="shared" si="61"/>
        <v>9.9999999999999978E-2</v>
      </c>
    </row>
    <row r="619" spans="1:19" ht="15.75" customHeight="1">
      <c r="A619" s="40">
        <v>2101</v>
      </c>
      <c r="B619" s="41"/>
      <c r="C619" s="41"/>
      <c r="D619" s="41"/>
      <c r="E619" s="41"/>
      <c r="F619" s="41"/>
      <c r="G619" s="41"/>
      <c r="H619" s="41">
        <v>7</v>
      </c>
      <c r="I619" s="41"/>
      <c r="J619" s="41"/>
      <c r="K619" s="42"/>
      <c r="L619" s="49"/>
      <c r="M619" s="50"/>
      <c r="N619" s="51"/>
      <c r="O619" s="52">
        <f>IF(H619=0,"",H619/G618)</f>
        <v>1</v>
      </c>
      <c r="P619" s="53">
        <v>9</v>
      </c>
      <c r="Q619" s="54">
        <f t="shared" si="60"/>
        <v>1</v>
      </c>
      <c r="R619" s="54">
        <f t="shared" si="61"/>
        <v>0</v>
      </c>
    </row>
    <row r="620" spans="1:19" ht="15.75" customHeight="1">
      <c r="A620" s="40">
        <v>2102</v>
      </c>
      <c r="B620" s="41"/>
      <c r="C620" s="41"/>
      <c r="D620" s="41"/>
      <c r="E620" s="41"/>
      <c r="F620" s="41"/>
      <c r="G620" s="41"/>
      <c r="H620" s="41"/>
      <c r="I620" s="41">
        <v>7</v>
      </c>
      <c r="J620" s="41"/>
      <c r="K620" s="42"/>
      <c r="L620" s="49"/>
      <c r="M620" s="50"/>
      <c r="N620" s="51"/>
      <c r="O620" s="52">
        <f>IF(I620=0,"",I620/H619)</f>
        <v>1</v>
      </c>
      <c r="P620" s="53">
        <v>9</v>
      </c>
      <c r="Q620" s="54">
        <f t="shared" si="60"/>
        <v>1</v>
      </c>
      <c r="R620" s="54">
        <f t="shared" si="61"/>
        <v>0</v>
      </c>
    </row>
    <row r="621" spans="1:19" ht="15.75" customHeight="1">
      <c r="A621" s="40">
        <v>2201</v>
      </c>
      <c r="B621" s="41"/>
      <c r="C621" s="41"/>
      <c r="D621" s="41"/>
      <c r="E621" s="41"/>
      <c r="F621" s="41"/>
      <c r="G621" s="41"/>
      <c r="H621" s="41"/>
      <c r="I621" s="41"/>
      <c r="J621" s="41">
        <v>6</v>
      </c>
      <c r="K621" s="42">
        <v>6</v>
      </c>
      <c r="L621" s="49"/>
      <c r="M621" s="50"/>
      <c r="N621" s="51"/>
      <c r="O621" s="56">
        <f>IF(J621=0,"",J621/I620)</f>
        <v>0.8571428571428571</v>
      </c>
      <c r="P621" s="53">
        <v>8</v>
      </c>
      <c r="Q621" s="57">
        <f t="shared" si="60"/>
        <v>0.88888888888888884</v>
      </c>
      <c r="R621" s="57">
        <f t="shared" si="61"/>
        <v>0.11111111111111116</v>
      </c>
    </row>
    <row r="622" spans="1:19" ht="15.75" customHeight="1">
      <c r="A622" s="40">
        <v>2202</v>
      </c>
      <c r="B622" s="41"/>
      <c r="C622" s="41"/>
      <c r="D622" s="41"/>
      <c r="E622" s="41"/>
      <c r="F622" s="41"/>
      <c r="G622" s="41"/>
      <c r="H622" s="41"/>
      <c r="I622" s="41"/>
      <c r="J622" s="41">
        <v>1</v>
      </c>
      <c r="K622" s="42"/>
      <c r="L622" s="49"/>
      <c r="M622" s="50"/>
      <c r="N622" s="58"/>
      <c r="O622" s="59"/>
      <c r="P622" s="53">
        <v>2</v>
      </c>
      <c r="Q622" s="60"/>
      <c r="R622" s="61"/>
    </row>
    <row r="623" spans="1:19" ht="15.75" customHeight="1">
      <c r="A623" s="40">
        <v>2301</v>
      </c>
      <c r="B623" s="41"/>
      <c r="C623" s="41"/>
      <c r="D623" s="41"/>
      <c r="E623" s="41"/>
      <c r="F623" s="41"/>
      <c r="G623" s="41"/>
      <c r="H623" s="41"/>
      <c r="I623" s="41"/>
      <c r="J623" s="41">
        <v>1</v>
      </c>
      <c r="K623" s="42"/>
      <c r="L623" s="49"/>
      <c r="M623" s="50"/>
      <c r="N623" s="58"/>
      <c r="O623" s="62"/>
      <c r="P623" s="63">
        <v>2</v>
      </c>
      <c r="Q623" s="64"/>
      <c r="R623" s="62"/>
    </row>
    <row r="624" spans="1:19" ht="15.75" customHeight="1">
      <c r="A624" s="40">
        <v>2302</v>
      </c>
      <c r="B624" s="41"/>
      <c r="C624" s="41"/>
      <c r="D624" s="41"/>
      <c r="E624" s="41"/>
      <c r="F624" s="41"/>
      <c r="G624" s="41"/>
      <c r="H624" s="41"/>
      <c r="I624" s="41"/>
      <c r="J624" s="41">
        <v>2</v>
      </c>
      <c r="K624" s="42">
        <v>2</v>
      </c>
      <c r="L624" s="49"/>
      <c r="M624" s="50"/>
      <c r="N624" s="58"/>
      <c r="O624" s="62"/>
      <c r="P624" s="63">
        <v>2</v>
      </c>
      <c r="Q624" s="64"/>
      <c r="R624" s="62"/>
    </row>
    <row r="625" spans="1:23" ht="15.75" customHeight="1">
      <c r="A625" s="40">
        <v>2401</v>
      </c>
      <c r="B625" s="41"/>
      <c r="C625" s="41"/>
      <c r="D625" s="41"/>
      <c r="E625" s="41"/>
      <c r="F625" s="41"/>
      <c r="G625" s="41"/>
      <c r="H625" s="41"/>
      <c r="I625" s="41"/>
      <c r="J625" s="41"/>
      <c r="K625" s="42"/>
      <c r="L625" s="49"/>
      <c r="M625" s="50"/>
      <c r="N625" s="58"/>
      <c r="O625" s="62"/>
      <c r="P625" s="63"/>
      <c r="Q625" s="64"/>
      <c r="R625" s="62"/>
    </row>
    <row r="626" spans="1:23" ht="15.75" customHeight="1">
      <c r="A626" s="40">
        <v>2402</v>
      </c>
      <c r="B626" s="41"/>
      <c r="C626" s="41"/>
      <c r="D626" s="41"/>
      <c r="E626" s="41"/>
      <c r="F626" s="41"/>
      <c r="G626" s="41"/>
      <c r="H626" s="41"/>
      <c r="I626" s="41"/>
      <c r="J626" s="41"/>
      <c r="K626" s="42"/>
      <c r="L626" s="49"/>
      <c r="M626" s="50"/>
      <c r="N626" s="58"/>
      <c r="O626" s="50"/>
      <c r="P626" s="58"/>
      <c r="Q626" s="65"/>
      <c r="R626" s="62"/>
    </row>
    <row r="627" spans="1:23" ht="15.75" customHeight="1">
      <c r="A627" s="40">
        <v>2501</v>
      </c>
      <c r="B627" s="66"/>
      <c r="C627" s="66"/>
      <c r="D627" s="66"/>
      <c r="E627" s="66"/>
      <c r="F627" s="66"/>
      <c r="G627" s="66"/>
      <c r="H627" s="66"/>
      <c r="I627" s="66"/>
      <c r="J627" s="66"/>
      <c r="K627" s="67"/>
      <c r="L627" s="68"/>
      <c r="M627" s="2"/>
      <c r="N627" s="1"/>
      <c r="O627" s="69" t="s">
        <v>53</v>
      </c>
      <c r="P627" s="70">
        <v>3</v>
      </c>
      <c r="Q627" s="71">
        <f>IF(SUM(K615:K627)=0,"",SUM(K615:K627))</f>
        <v>8</v>
      </c>
      <c r="R627" s="72" t="s">
        <v>10</v>
      </c>
    </row>
    <row r="628" spans="1:23" ht="15.75" customHeight="1">
      <c r="A628" s="40">
        <v>2502</v>
      </c>
      <c r="B628" s="66"/>
      <c r="C628" s="66"/>
      <c r="D628" s="66"/>
      <c r="E628" s="66"/>
      <c r="F628" s="66"/>
      <c r="G628" s="66"/>
      <c r="H628" s="66"/>
      <c r="I628" s="66"/>
      <c r="J628" s="66"/>
      <c r="K628" s="67"/>
      <c r="L628" s="68"/>
      <c r="M628" s="2"/>
      <c r="N628" s="1"/>
      <c r="O628" s="73" t="s">
        <v>54</v>
      </c>
      <c r="P628" s="74">
        <f>IF(P627/B613=0,"",P627/B613)</f>
        <v>0.13043478260869565</v>
      </c>
      <c r="Q628" s="75">
        <f>IF(P627/Q627=0,"",P627/Q627)</f>
        <v>0.375</v>
      </c>
      <c r="R628" s="76" t="s">
        <v>55</v>
      </c>
    </row>
    <row r="629" spans="1:23" ht="15.75" customHeight="1">
      <c r="A629" s="40">
        <v>2601</v>
      </c>
      <c r="B629" s="66"/>
      <c r="C629" s="66"/>
      <c r="D629" s="66"/>
      <c r="E629" s="66"/>
      <c r="F629" s="66"/>
      <c r="G629" s="66"/>
      <c r="H629" s="66"/>
      <c r="I629" s="66"/>
      <c r="J629" s="66"/>
      <c r="K629" s="67"/>
      <c r="L629" s="77"/>
      <c r="M629" s="78"/>
      <c r="N629" s="79"/>
      <c r="O629" s="78"/>
      <c r="P629" s="79"/>
      <c r="Q629" s="79"/>
      <c r="R629" s="80"/>
    </row>
    <row r="630" spans="1:23" ht="18" customHeight="1">
      <c r="A630" s="24"/>
      <c r="B630" s="1"/>
      <c r="C630" s="1"/>
      <c r="D630" s="142" t="s">
        <v>79</v>
      </c>
      <c r="E630" s="143"/>
      <c r="F630" s="143"/>
      <c r="G630" s="143"/>
      <c r="H630" s="143"/>
      <c r="I630" s="143"/>
      <c r="J630" s="144"/>
      <c r="K630" s="81">
        <f>SUM(K613:K626)</f>
        <v>8</v>
      </c>
      <c r="L630" s="82">
        <f>IF(K621=0,"",K621/B613)</f>
        <v>0.2608695652173913</v>
      </c>
      <c r="M630" s="82">
        <f>IF(K630=0,"",K630/B613)</f>
        <v>0.34782608695652173</v>
      </c>
      <c r="N630" s="82">
        <f>IF(K621=0,"",M630-L630)</f>
        <v>8.6956521739130432E-2</v>
      </c>
      <c r="O630" s="2"/>
      <c r="P630" s="1"/>
      <c r="Q630" s="27"/>
      <c r="R630" s="2"/>
    </row>
    <row r="631" spans="1:23" ht="12.75" customHeight="1">
      <c r="L631" s="2"/>
      <c r="M631" s="2"/>
      <c r="O631" s="2"/>
    </row>
    <row r="632" spans="1:23" ht="12.75" customHeight="1">
      <c r="L632" s="2"/>
      <c r="M632" s="2"/>
      <c r="O632" s="2"/>
    </row>
    <row r="633" spans="1:23" ht="26.25" customHeight="1">
      <c r="B633" s="145" t="s">
        <v>68</v>
      </c>
      <c r="C633" s="146"/>
      <c r="D633" s="146"/>
      <c r="E633" s="146"/>
      <c r="F633" s="146"/>
      <c r="G633" s="146"/>
      <c r="H633" s="146"/>
      <c r="I633" s="146"/>
      <c r="J633" s="146"/>
      <c r="K633" s="39" t="s">
        <v>86</v>
      </c>
      <c r="L633" s="2"/>
      <c r="M633" s="2"/>
      <c r="N633" s="1"/>
      <c r="O633" s="2"/>
      <c r="P633" s="1"/>
      <c r="Q633" s="1"/>
      <c r="R633" s="1"/>
      <c r="W633" s="130">
        <f>AVERAGE(L630,L652)</f>
        <v>0.33678398895790196</v>
      </c>
    </row>
    <row r="634" spans="1:23" ht="20.25" customHeight="1">
      <c r="A634" s="147" t="s">
        <v>9</v>
      </c>
      <c r="B634" s="148" t="s">
        <v>69</v>
      </c>
      <c r="C634" s="143"/>
      <c r="D634" s="143"/>
      <c r="E634" s="143"/>
      <c r="F634" s="143"/>
      <c r="G634" s="143"/>
      <c r="H634" s="143"/>
      <c r="I634" s="143"/>
      <c r="J634" s="144"/>
      <c r="K634" s="149" t="s">
        <v>10</v>
      </c>
      <c r="L634" s="141" t="s">
        <v>2</v>
      </c>
      <c r="M634" s="141" t="s">
        <v>3</v>
      </c>
      <c r="N634" s="150" t="s">
        <v>4</v>
      </c>
      <c r="O634" s="141" t="s">
        <v>5</v>
      </c>
      <c r="P634" s="139" t="s">
        <v>6</v>
      </c>
      <c r="Q634" s="139" t="s">
        <v>7</v>
      </c>
      <c r="R634" s="141" t="s">
        <v>8</v>
      </c>
    </row>
    <row r="635" spans="1:23" ht="15.75" customHeight="1">
      <c r="A635" s="140"/>
      <c r="B635" s="40" t="s">
        <v>70</v>
      </c>
      <c r="C635" s="40" t="s">
        <v>71</v>
      </c>
      <c r="D635" s="40" t="s">
        <v>72</v>
      </c>
      <c r="E635" s="40" t="s">
        <v>73</v>
      </c>
      <c r="F635" s="40" t="s">
        <v>74</v>
      </c>
      <c r="G635" s="40" t="s">
        <v>75</v>
      </c>
      <c r="H635" s="40" t="s">
        <v>76</v>
      </c>
      <c r="I635" s="40" t="s">
        <v>77</v>
      </c>
      <c r="J635" s="40" t="s">
        <v>78</v>
      </c>
      <c r="K635" s="140"/>
      <c r="L635" s="140"/>
      <c r="M635" s="140"/>
      <c r="N635" s="140"/>
      <c r="O635" s="140"/>
      <c r="P635" s="140"/>
      <c r="Q635" s="140"/>
      <c r="R635" s="140"/>
    </row>
    <row r="636" spans="1:23" ht="15.75" customHeight="1">
      <c r="A636" s="40">
        <v>1802</v>
      </c>
      <c r="B636" s="41">
        <v>63</v>
      </c>
      <c r="C636" s="41"/>
      <c r="D636" s="41"/>
      <c r="E636" s="41"/>
      <c r="F636" s="41"/>
      <c r="G636" s="41"/>
      <c r="H636" s="41"/>
      <c r="I636" s="41"/>
      <c r="J636" s="41"/>
      <c r="K636" s="42"/>
      <c r="L636" s="43"/>
      <c r="M636" s="44"/>
      <c r="N636" s="45"/>
      <c r="O636" s="46"/>
      <c r="P636" s="47">
        <f>B636</f>
        <v>63</v>
      </c>
      <c r="Q636" s="48"/>
      <c r="R636" s="46"/>
    </row>
    <row r="637" spans="1:23" ht="15.75" customHeight="1">
      <c r="A637" s="40">
        <v>1901</v>
      </c>
      <c r="B637" s="41"/>
      <c r="C637" s="41">
        <v>52</v>
      </c>
      <c r="D637" s="41"/>
      <c r="E637" s="41"/>
      <c r="F637" s="41"/>
      <c r="G637" s="41"/>
      <c r="H637" s="41"/>
      <c r="I637" s="41"/>
      <c r="J637" s="41"/>
      <c r="K637" s="42"/>
      <c r="L637" s="49"/>
      <c r="M637" s="50"/>
      <c r="N637" s="51"/>
      <c r="O637" s="52">
        <f>IF(C637=0,"",C637/B636)</f>
        <v>0.82539682539682535</v>
      </c>
      <c r="P637" s="53">
        <v>52</v>
      </c>
      <c r="Q637" s="54">
        <f t="shared" ref="Q637:Q644" si="62">IF(P637=0,"",P637/P636)</f>
        <v>0.82539682539682535</v>
      </c>
      <c r="R637" s="54">
        <f t="shared" ref="R637:R644" si="63">IF(P637=0,"",100%-Q637)</f>
        <v>0.17460317460317465</v>
      </c>
    </row>
    <row r="638" spans="1:23" ht="15.75" customHeight="1">
      <c r="A638" s="40">
        <v>1902</v>
      </c>
      <c r="B638" s="41"/>
      <c r="C638" s="41"/>
      <c r="D638" s="41">
        <v>48</v>
      </c>
      <c r="E638" s="41"/>
      <c r="F638" s="41"/>
      <c r="G638" s="41"/>
      <c r="H638" s="41"/>
      <c r="I638" s="41"/>
      <c r="J638" s="41"/>
      <c r="K638" s="42"/>
      <c r="L638" s="49"/>
      <c r="M638" s="50"/>
      <c r="N638" s="51"/>
      <c r="O638" s="52">
        <f>IF(D638=0,"",D638/C637)</f>
        <v>0.92307692307692313</v>
      </c>
      <c r="P638" s="53">
        <v>49</v>
      </c>
      <c r="Q638" s="54">
        <f t="shared" si="62"/>
        <v>0.94230769230769229</v>
      </c>
      <c r="R638" s="54">
        <f t="shared" si="63"/>
        <v>5.7692307692307709E-2</v>
      </c>
      <c r="S638" s="8">
        <f>P638/P636</f>
        <v>0.77777777777777779</v>
      </c>
    </row>
    <row r="639" spans="1:23" ht="15.75" customHeight="1">
      <c r="A639" s="40">
        <v>2001</v>
      </c>
      <c r="B639" s="41"/>
      <c r="C639" s="41"/>
      <c r="D639" s="41"/>
      <c r="E639" s="41">
        <v>43</v>
      </c>
      <c r="F639" s="41"/>
      <c r="G639" s="41"/>
      <c r="H639" s="41"/>
      <c r="I639" s="41"/>
      <c r="J639" s="41"/>
      <c r="K639" s="42"/>
      <c r="L639" s="49"/>
      <c r="M639" s="50"/>
      <c r="N639" s="51"/>
      <c r="O639" s="52">
        <f>IF(E639=0,"",E639/D638)</f>
        <v>0.89583333333333337</v>
      </c>
      <c r="P639" s="53">
        <v>49</v>
      </c>
      <c r="Q639" s="54">
        <f t="shared" si="62"/>
        <v>1</v>
      </c>
      <c r="R639" s="54">
        <f t="shared" si="63"/>
        <v>0</v>
      </c>
    </row>
    <row r="640" spans="1:23" ht="15.75" customHeight="1">
      <c r="A640" s="40">
        <v>2002</v>
      </c>
      <c r="B640" s="41"/>
      <c r="C640" s="41"/>
      <c r="D640" s="41"/>
      <c r="E640" s="41"/>
      <c r="F640" s="41">
        <v>41</v>
      </c>
      <c r="G640" s="41"/>
      <c r="H640" s="41"/>
      <c r="I640" s="41"/>
      <c r="J640" s="41"/>
      <c r="K640" s="42"/>
      <c r="L640" s="49"/>
      <c r="M640" s="50"/>
      <c r="N640" s="51"/>
      <c r="O640" s="52">
        <f>IF(F640=0,"",F640/E639)</f>
        <v>0.95348837209302328</v>
      </c>
      <c r="P640" s="53">
        <v>47</v>
      </c>
      <c r="Q640" s="54">
        <f t="shared" si="62"/>
        <v>0.95918367346938771</v>
      </c>
      <c r="R640" s="54">
        <f t="shared" si="63"/>
        <v>4.081632653061229E-2</v>
      </c>
    </row>
    <row r="641" spans="1:18" ht="15.75" customHeight="1">
      <c r="A641" s="40">
        <v>2101</v>
      </c>
      <c r="B641" s="41"/>
      <c r="C641" s="41"/>
      <c r="D641" s="41"/>
      <c r="E641" s="41"/>
      <c r="F641" s="41"/>
      <c r="G641" s="41">
        <v>41</v>
      </c>
      <c r="H641" s="41"/>
      <c r="I641" s="41"/>
      <c r="J641" s="41"/>
      <c r="K641" s="42"/>
      <c r="L641" s="49"/>
      <c r="M641" s="50"/>
      <c r="N641" s="51"/>
      <c r="O641" s="52">
        <f>IF(G641=0,"",G641/F640)</f>
        <v>1</v>
      </c>
      <c r="P641" s="53">
        <v>46</v>
      </c>
      <c r="Q641" s="54">
        <f t="shared" si="62"/>
        <v>0.97872340425531912</v>
      </c>
      <c r="R641" s="54">
        <f t="shared" si="63"/>
        <v>2.1276595744680882E-2</v>
      </c>
    </row>
    <row r="642" spans="1:18" ht="15.75" customHeight="1">
      <c r="A642" s="40">
        <v>2102</v>
      </c>
      <c r="B642" s="41"/>
      <c r="C642" s="41"/>
      <c r="D642" s="41"/>
      <c r="E642" s="41"/>
      <c r="F642" s="41"/>
      <c r="G642" s="41"/>
      <c r="H642" s="41">
        <v>40</v>
      </c>
      <c r="I642" s="41"/>
      <c r="J642" s="41"/>
      <c r="K642" s="42"/>
      <c r="L642" s="49"/>
      <c r="M642" s="50"/>
      <c r="N642" s="51"/>
      <c r="O642" s="52">
        <f>IF(H642=0,"",H642/G641)</f>
        <v>0.97560975609756095</v>
      </c>
      <c r="P642" s="53">
        <v>45</v>
      </c>
      <c r="Q642" s="54">
        <f t="shared" si="62"/>
        <v>0.97826086956521741</v>
      </c>
      <c r="R642" s="54">
        <f t="shared" si="63"/>
        <v>2.1739130434782594E-2</v>
      </c>
    </row>
    <row r="643" spans="1:18" ht="15.75" customHeight="1">
      <c r="A643" s="40">
        <v>2201</v>
      </c>
      <c r="B643" s="41"/>
      <c r="C643" s="41"/>
      <c r="D643" s="41"/>
      <c r="E643" s="41"/>
      <c r="F643" s="41"/>
      <c r="G643" s="41"/>
      <c r="H643" s="41"/>
      <c r="I643" s="41">
        <v>36</v>
      </c>
      <c r="J643" s="41"/>
      <c r="K643" s="42"/>
      <c r="L643" s="49"/>
      <c r="M643" s="50"/>
      <c r="N643" s="51"/>
      <c r="O643" s="52">
        <f>IF(I643=0,"",I643/H642)</f>
        <v>0.9</v>
      </c>
      <c r="P643" s="53">
        <v>44</v>
      </c>
      <c r="Q643" s="54">
        <f t="shared" si="62"/>
        <v>0.97777777777777775</v>
      </c>
      <c r="R643" s="54">
        <f t="shared" si="63"/>
        <v>2.2222222222222254E-2</v>
      </c>
    </row>
    <row r="644" spans="1:18" ht="15.75" customHeight="1">
      <c r="A644" s="40">
        <v>2202</v>
      </c>
      <c r="B644" s="41"/>
      <c r="C644" s="41"/>
      <c r="D644" s="41"/>
      <c r="E644" s="41"/>
      <c r="F644" s="41"/>
      <c r="G644" s="41"/>
      <c r="H644" s="41"/>
      <c r="I644" s="41"/>
      <c r="J644" s="41">
        <v>33</v>
      </c>
      <c r="K644" s="84">
        <v>26</v>
      </c>
      <c r="L644" s="49"/>
      <c r="M644" s="50"/>
      <c r="N644" s="51"/>
      <c r="O644" s="56">
        <f>IF(J644=0,"",J644/I643)</f>
        <v>0.91666666666666663</v>
      </c>
      <c r="P644" s="53">
        <v>43</v>
      </c>
      <c r="Q644" s="57">
        <f t="shared" si="62"/>
        <v>0.97727272727272729</v>
      </c>
      <c r="R644" s="57">
        <f t="shared" si="63"/>
        <v>2.2727272727272707E-2</v>
      </c>
    </row>
    <row r="645" spans="1:18" ht="15.75" customHeight="1">
      <c r="A645" s="40">
        <v>2301</v>
      </c>
      <c r="B645" s="41"/>
      <c r="C645" s="41"/>
      <c r="D645" s="41"/>
      <c r="E645" s="41"/>
      <c r="F645" s="41"/>
      <c r="G645" s="41"/>
      <c r="H645" s="41"/>
      <c r="I645" s="41"/>
      <c r="J645" s="41">
        <v>9</v>
      </c>
      <c r="K645" s="42">
        <v>7</v>
      </c>
      <c r="L645" s="49"/>
      <c r="M645" s="50"/>
      <c r="N645" s="58"/>
      <c r="O645" s="59"/>
      <c r="P645" s="53">
        <v>14</v>
      </c>
      <c r="Q645" s="60"/>
      <c r="R645" s="61"/>
    </row>
    <row r="646" spans="1:18" ht="15.75" customHeight="1">
      <c r="A646" s="40">
        <v>2302</v>
      </c>
      <c r="B646" s="41"/>
      <c r="C646" s="41"/>
      <c r="D646" s="41"/>
      <c r="E646" s="41"/>
      <c r="F646" s="41"/>
      <c r="G646" s="41"/>
      <c r="H646" s="41"/>
      <c r="I646" s="41"/>
      <c r="J646" s="41">
        <v>4</v>
      </c>
      <c r="K646" s="42">
        <v>3</v>
      </c>
      <c r="L646" s="49"/>
      <c r="M646" s="50"/>
      <c r="N646" s="58"/>
      <c r="O646" s="62"/>
      <c r="P646" s="63">
        <v>7</v>
      </c>
      <c r="Q646" s="64"/>
      <c r="R646" s="62"/>
    </row>
    <row r="647" spans="1:18" ht="15.75" customHeight="1">
      <c r="A647" s="40">
        <v>2401</v>
      </c>
      <c r="B647" s="41"/>
      <c r="C647" s="41"/>
      <c r="D647" s="41"/>
      <c r="E647" s="41"/>
      <c r="F647" s="41"/>
      <c r="G647" s="41"/>
      <c r="H647" s="41"/>
      <c r="I647" s="41"/>
      <c r="J647" s="41">
        <v>2</v>
      </c>
      <c r="K647" s="42">
        <v>1</v>
      </c>
      <c r="L647" s="49"/>
      <c r="M647" s="50"/>
      <c r="N647" s="58"/>
      <c r="O647" s="62"/>
      <c r="P647" s="63">
        <v>2</v>
      </c>
      <c r="Q647" s="64"/>
      <c r="R647" s="62"/>
    </row>
    <row r="648" spans="1:18" ht="15.75" customHeight="1">
      <c r="A648" s="40">
        <v>2402</v>
      </c>
      <c r="B648" s="41"/>
      <c r="C648" s="41"/>
      <c r="D648" s="41"/>
      <c r="E648" s="41"/>
      <c r="F648" s="41"/>
      <c r="G648" s="41"/>
      <c r="H648" s="41"/>
      <c r="I648" s="41"/>
      <c r="J648" s="41">
        <v>1</v>
      </c>
      <c r="K648" s="42">
        <v>1</v>
      </c>
      <c r="L648" s="49"/>
      <c r="M648" s="50"/>
      <c r="N648" s="58"/>
      <c r="O648" s="50"/>
      <c r="P648" s="58">
        <v>1</v>
      </c>
      <c r="Q648" s="65"/>
      <c r="R648" s="62"/>
    </row>
    <row r="649" spans="1:18" ht="15.75" customHeight="1">
      <c r="A649" s="40">
        <v>2501</v>
      </c>
      <c r="B649" s="66"/>
      <c r="C649" s="66"/>
      <c r="D649" s="66"/>
      <c r="E649" s="66"/>
      <c r="F649" s="66"/>
      <c r="G649" s="66"/>
      <c r="H649" s="66"/>
      <c r="I649" s="66"/>
      <c r="J649" s="66"/>
      <c r="K649" s="67"/>
      <c r="L649" s="68"/>
      <c r="M649" s="2"/>
      <c r="N649" s="1"/>
      <c r="O649" s="69" t="s">
        <v>53</v>
      </c>
      <c r="P649" s="70">
        <v>18</v>
      </c>
      <c r="Q649" s="71">
        <f>IF(SUM(K638:K649)=0,"",SUM(K638:K649))</f>
        <v>38</v>
      </c>
      <c r="R649" s="72" t="s">
        <v>10</v>
      </c>
    </row>
    <row r="650" spans="1:18" ht="15.75" customHeight="1">
      <c r="A650" s="40">
        <v>2502</v>
      </c>
      <c r="B650" s="66"/>
      <c r="C650" s="66"/>
      <c r="D650" s="66"/>
      <c r="E650" s="66"/>
      <c r="F650" s="66"/>
      <c r="G650" s="66"/>
      <c r="H650" s="66"/>
      <c r="I650" s="66"/>
      <c r="J650" s="66"/>
      <c r="K650" s="67"/>
      <c r="L650" s="68"/>
      <c r="M650" s="2"/>
      <c r="N650" s="1"/>
      <c r="O650" s="73" t="s">
        <v>54</v>
      </c>
      <c r="P650" s="74">
        <f>IF(P649/B636=0,"",P649/B636)</f>
        <v>0.2857142857142857</v>
      </c>
      <c r="Q650" s="75">
        <f>IF(P649/Q649=0,"",P649/Q649)</f>
        <v>0.47368421052631576</v>
      </c>
      <c r="R650" s="76" t="s">
        <v>55</v>
      </c>
    </row>
    <row r="651" spans="1:18" ht="15.75" customHeight="1">
      <c r="A651" s="40">
        <v>2601</v>
      </c>
      <c r="B651" s="66"/>
      <c r="C651" s="66"/>
      <c r="D651" s="66"/>
      <c r="E651" s="66"/>
      <c r="F651" s="66"/>
      <c r="G651" s="66"/>
      <c r="H651" s="66"/>
      <c r="I651" s="66"/>
      <c r="J651" s="66"/>
      <c r="K651" s="67"/>
      <c r="L651" s="77"/>
      <c r="M651" s="78"/>
      <c r="N651" s="79"/>
      <c r="O651" s="78"/>
      <c r="P651" s="79"/>
      <c r="Q651" s="79"/>
      <c r="R651" s="80"/>
    </row>
    <row r="652" spans="1:18" ht="18" customHeight="1">
      <c r="A652" s="24"/>
      <c r="B652" s="1"/>
      <c r="C652" s="1"/>
      <c r="D652" s="142" t="s">
        <v>79</v>
      </c>
      <c r="E652" s="143"/>
      <c r="F652" s="143"/>
      <c r="G652" s="143"/>
      <c r="H652" s="143"/>
      <c r="I652" s="143"/>
      <c r="J652" s="144"/>
      <c r="K652" s="81">
        <f>SUM(K636:K648)</f>
        <v>38</v>
      </c>
      <c r="L652" s="82">
        <f>IF(K644=0,"",K644/B636)</f>
        <v>0.41269841269841268</v>
      </c>
      <c r="M652" s="82">
        <f>IF(K652=0,"",K652/B636)</f>
        <v>0.60317460317460314</v>
      </c>
      <c r="N652" s="82">
        <f>IF(K644=0,"",M652-L652)</f>
        <v>0.19047619047619047</v>
      </c>
      <c r="O652" s="2"/>
      <c r="P652" s="1"/>
      <c r="Q652" s="27"/>
      <c r="R652" s="2"/>
    </row>
    <row r="653" spans="1:18" ht="12.75" customHeight="1">
      <c r="L653" s="2"/>
      <c r="M653" s="2"/>
      <c r="O653" s="2"/>
    </row>
    <row r="654" spans="1:18" ht="12.75" customHeight="1">
      <c r="L654" s="2"/>
      <c r="M654" s="2"/>
      <c r="O654" s="2"/>
    </row>
    <row r="655" spans="1:18" ht="12.75" customHeight="1">
      <c r="L655" s="2"/>
      <c r="M655" s="2"/>
      <c r="O655" s="2"/>
    </row>
    <row r="656" spans="1:18" ht="26.25" customHeight="1">
      <c r="B656" s="145" t="s">
        <v>68</v>
      </c>
      <c r="C656" s="146"/>
      <c r="D656" s="146"/>
      <c r="E656" s="146"/>
      <c r="F656" s="146"/>
      <c r="G656" s="146"/>
      <c r="H656" s="146"/>
      <c r="I656" s="146"/>
      <c r="J656" s="146"/>
      <c r="K656" s="39" t="s">
        <v>87</v>
      </c>
      <c r="L656" s="2"/>
      <c r="M656" s="2"/>
      <c r="N656" s="1"/>
      <c r="O656" s="2"/>
      <c r="P656" s="1"/>
      <c r="Q656" s="1"/>
      <c r="R656" s="1"/>
    </row>
    <row r="657" spans="1:19" ht="20.25" customHeight="1">
      <c r="A657" s="147" t="s">
        <v>9</v>
      </c>
      <c r="B657" s="148" t="s">
        <v>69</v>
      </c>
      <c r="C657" s="143"/>
      <c r="D657" s="143"/>
      <c r="E657" s="143"/>
      <c r="F657" s="143"/>
      <c r="G657" s="143"/>
      <c r="H657" s="143"/>
      <c r="I657" s="143"/>
      <c r="J657" s="144"/>
      <c r="K657" s="149" t="s">
        <v>10</v>
      </c>
      <c r="L657" s="141" t="s">
        <v>2</v>
      </c>
      <c r="M657" s="141" t="s">
        <v>3</v>
      </c>
      <c r="N657" s="150" t="s">
        <v>4</v>
      </c>
      <c r="O657" s="141" t="s">
        <v>5</v>
      </c>
      <c r="P657" s="139" t="s">
        <v>6</v>
      </c>
      <c r="Q657" s="139" t="s">
        <v>7</v>
      </c>
      <c r="R657" s="141" t="s">
        <v>8</v>
      </c>
    </row>
    <row r="658" spans="1:19" ht="15.75" customHeight="1">
      <c r="A658" s="140"/>
      <c r="B658" s="40" t="s">
        <v>70</v>
      </c>
      <c r="C658" s="40" t="s">
        <v>71</v>
      </c>
      <c r="D658" s="40" t="s">
        <v>72</v>
      </c>
      <c r="E658" s="40" t="s">
        <v>73</v>
      </c>
      <c r="F658" s="40" t="s">
        <v>74</v>
      </c>
      <c r="G658" s="40" t="s">
        <v>75</v>
      </c>
      <c r="H658" s="40" t="s">
        <v>76</v>
      </c>
      <c r="I658" s="40" t="s">
        <v>77</v>
      </c>
      <c r="J658" s="40" t="s">
        <v>78</v>
      </c>
      <c r="K658" s="140"/>
      <c r="L658" s="140"/>
      <c r="M658" s="140"/>
      <c r="N658" s="140"/>
      <c r="O658" s="140"/>
      <c r="P658" s="140"/>
      <c r="Q658" s="140"/>
      <c r="R658" s="140"/>
    </row>
    <row r="659" spans="1:19" ht="15.75" customHeight="1">
      <c r="A659" s="40">
        <v>1901</v>
      </c>
      <c r="B659" s="41">
        <v>18</v>
      </c>
      <c r="C659" s="41"/>
      <c r="D659" s="41"/>
      <c r="E659" s="41"/>
      <c r="F659" s="41"/>
      <c r="G659" s="41"/>
      <c r="H659" s="41"/>
      <c r="I659" s="41"/>
      <c r="J659" s="41"/>
      <c r="K659" s="42"/>
      <c r="L659" s="43"/>
      <c r="M659" s="44"/>
      <c r="N659" s="45"/>
      <c r="O659" s="46"/>
      <c r="P659" s="47">
        <f>B659</f>
        <v>18</v>
      </c>
      <c r="Q659" s="48"/>
      <c r="R659" s="46"/>
    </row>
    <row r="660" spans="1:19" ht="15.75" customHeight="1">
      <c r="A660" s="40">
        <v>1902</v>
      </c>
      <c r="B660" s="41"/>
      <c r="C660" s="41">
        <v>15</v>
      </c>
      <c r="D660" s="41"/>
      <c r="E660" s="41"/>
      <c r="F660" s="41"/>
      <c r="G660" s="41"/>
      <c r="H660" s="41"/>
      <c r="I660" s="41"/>
      <c r="J660" s="41"/>
      <c r="K660" s="42"/>
      <c r="L660" s="49"/>
      <c r="M660" s="50"/>
      <c r="N660" s="51"/>
      <c r="O660" s="52">
        <f>IF(C660=0,"",C660/B659)</f>
        <v>0.83333333333333337</v>
      </c>
      <c r="P660" s="53">
        <v>15</v>
      </c>
      <c r="Q660" s="54">
        <f t="shared" ref="Q660:Q667" si="64">IF(P660=0,"",P660/P659)</f>
        <v>0.83333333333333337</v>
      </c>
      <c r="R660" s="54">
        <f t="shared" ref="R660:R667" si="65">IF(P660=0,"",100%-Q660)</f>
        <v>0.16666666666666663</v>
      </c>
    </row>
    <row r="661" spans="1:19" ht="15.75" customHeight="1">
      <c r="A661" s="40">
        <v>2001</v>
      </c>
      <c r="B661" s="41"/>
      <c r="C661" s="41"/>
      <c r="D661" s="41">
        <v>10</v>
      </c>
      <c r="E661" s="41"/>
      <c r="F661" s="41"/>
      <c r="G661" s="41"/>
      <c r="H661" s="41"/>
      <c r="I661" s="41"/>
      <c r="J661" s="41"/>
      <c r="K661" s="42"/>
      <c r="L661" s="49"/>
      <c r="M661" s="50"/>
      <c r="N661" s="51"/>
      <c r="O661" s="52">
        <f>IF(D661=0,"",D661/C660)</f>
        <v>0.66666666666666663</v>
      </c>
      <c r="P661" s="53">
        <v>11</v>
      </c>
      <c r="Q661" s="54">
        <f t="shared" si="64"/>
        <v>0.73333333333333328</v>
      </c>
      <c r="R661" s="54">
        <f t="shared" si="65"/>
        <v>0.26666666666666672</v>
      </c>
      <c r="S661" s="8">
        <f>P661/P659</f>
        <v>0.61111111111111116</v>
      </c>
    </row>
    <row r="662" spans="1:19" ht="15.75" customHeight="1">
      <c r="A662" s="40">
        <v>2002</v>
      </c>
      <c r="B662" s="41"/>
      <c r="C662" s="41"/>
      <c r="D662" s="41"/>
      <c r="E662" s="41">
        <v>9</v>
      </c>
      <c r="F662" s="41"/>
      <c r="G662" s="41"/>
      <c r="H662" s="41"/>
      <c r="I662" s="41"/>
      <c r="J662" s="41"/>
      <c r="K662" s="42"/>
      <c r="L662" s="49"/>
      <c r="M662" s="50"/>
      <c r="N662" s="51"/>
      <c r="O662" s="52">
        <f>IF(E662=0,"",E662/D661)</f>
        <v>0.9</v>
      </c>
      <c r="P662" s="53">
        <v>11</v>
      </c>
      <c r="Q662" s="54">
        <f t="shared" si="64"/>
        <v>1</v>
      </c>
      <c r="R662" s="54">
        <f t="shared" si="65"/>
        <v>0</v>
      </c>
    </row>
    <row r="663" spans="1:19" ht="15.75" customHeight="1">
      <c r="A663" s="40">
        <v>2101</v>
      </c>
      <c r="B663" s="41"/>
      <c r="C663" s="41"/>
      <c r="D663" s="41"/>
      <c r="E663" s="41"/>
      <c r="F663" s="41">
        <v>9</v>
      </c>
      <c r="G663" s="41"/>
      <c r="H663" s="41"/>
      <c r="I663" s="41"/>
      <c r="J663" s="41"/>
      <c r="K663" s="42"/>
      <c r="L663" s="49"/>
      <c r="M663" s="50"/>
      <c r="N663" s="51"/>
      <c r="O663" s="52">
        <f>IF(F663=0,"",F663/E662)</f>
        <v>1</v>
      </c>
      <c r="P663" s="53">
        <v>11</v>
      </c>
      <c r="Q663" s="54">
        <f t="shared" si="64"/>
        <v>1</v>
      </c>
      <c r="R663" s="54">
        <f t="shared" si="65"/>
        <v>0</v>
      </c>
    </row>
    <row r="664" spans="1:19" ht="15.75" customHeight="1">
      <c r="A664" s="40">
        <v>2102</v>
      </c>
      <c r="B664" s="41"/>
      <c r="C664" s="41"/>
      <c r="D664" s="41"/>
      <c r="E664" s="41"/>
      <c r="F664" s="41"/>
      <c r="G664" s="41">
        <v>9</v>
      </c>
      <c r="H664" s="41"/>
      <c r="I664" s="41"/>
      <c r="J664" s="41"/>
      <c r="K664" s="42"/>
      <c r="L664" s="49"/>
      <c r="M664" s="50"/>
      <c r="N664" s="51"/>
      <c r="O664" s="52">
        <f>IF(G664=0,"",G664/F663)</f>
        <v>1</v>
      </c>
      <c r="P664" s="53">
        <v>11</v>
      </c>
      <c r="Q664" s="54">
        <f t="shared" si="64"/>
        <v>1</v>
      </c>
      <c r="R664" s="54">
        <f t="shared" si="65"/>
        <v>0</v>
      </c>
    </row>
    <row r="665" spans="1:19" ht="15.75" customHeight="1">
      <c r="A665" s="40">
        <v>2201</v>
      </c>
      <c r="B665" s="41"/>
      <c r="C665" s="41"/>
      <c r="D665" s="41"/>
      <c r="E665" s="41"/>
      <c r="F665" s="41"/>
      <c r="G665" s="41"/>
      <c r="H665" s="41">
        <v>9</v>
      </c>
      <c r="I665" s="41"/>
      <c r="J665" s="41"/>
      <c r="K665" s="42"/>
      <c r="L665" s="49"/>
      <c r="M665" s="50"/>
      <c r="N665" s="51"/>
      <c r="O665" s="52">
        <f>IF(H665=0,"",H665/G664)</f>
        <v>1</v>
      </c>
      <c r="P665" s="53">
        <v>11</v>
      </c>
      <c r="Q665" s="54">
        <f t="shared" si="64"/>
        <v>1</v>
      </c>
      <c r="R665" s="54">
        <f t="shared" si="65"/>
        <v>0</v>
      </c>
    </row>
    <row r="666" spans="1:19" ht="15.75" customHeight="1">
      <c r="A666" s="40">
        <v>2202</v>
      </c>
      <c r="B666" s="41"/>
      <c r="C666" s="41"/>
      <c r="D666" s="41"/>
      <c r="E666" s="41"/>
      <c r="F666" s="41"/>
      <c r="G666" s="41"/>
      <c r="H666" s="41"/>
      <c r="I666" s="41">
        <v>9</v>
      </c>
      <c r="J666" s="41"/>
      <c r="K666" s="42"/>
      <c r="L666" s="49"/>
      <c r="M666" s="50"/>
      <c r="N666" s="51"/>
      <c r="O666" s="52">
        <f>IF(I666=0,"",I666/H665)</f>
        <v>1</v>
      </c>
      <c r="P666" s="53">
        <v>11</v>
      </c>
      <c r="Q666" s="54">
        <f t="shared" si="64"/>
        <v>1</v>
      </c>
      <c r="R666" s="54">
        <f t="shared" si="65"/>
        <v>0</v>
      </c>
    </row>
    <row r="667" spans="1:19" ht="15.75" customHeight="1">
      <c r="A667" s="40">
        <v>2301</v>
      </c>
      <c r="B667" s="41"/>
      <c r="C667" s="41"/>
      <c r="D667" s="41"/>
      <c r="E667" s="41"/>
      <c r="F667" s="41"/>
      <c r="G667" s="41"/>
      <c r="H667" s="41"/>
      <c r="I667" s="41"/>
      <c r="J667" s="41">
        <v>9</v>
      </c>
      <c r="K667" s="42">
        <v>5</v>
      </c>
      <c r="L667" s="49"/>
      <c r="M667" s="50"/>
      <c r="N667" s="51"/>
      <c r="O667" s="56">
        <f>IF(J667=0,"",J667/I666)</f>
        <v>1</v>
      </c>
      <c r="P667" s="53">
        <v>11</v>
      </c>
      <c r="Q667" s="57">
        <f t="shared" si="64"/>
        <v>1</v>
      </c>
      <c r="R667" s="57">
        <f t="shared" si="65"/>
        <v>0</v>
      </c>
    </row>
    <row r="668" spans="1:19" ht="15.75" customHeight="1">
      <c r="A668" s="40">
        <v>2302</v>
      </c>
      <c r="B668" s="41"/>
      <c r="C668" s="41"/>
      <c r="D668" s="41"/>
      <c r="E668" s="41"/>
      <c r="F668" s="41"/>
      <c r="G668" s="41"/>
      <c r="H668" s="41"/>
      <c r="I668" s="41"/>
      <c r="J668" s="41">
        <v>2</v>
      </c>
      <c r="K668" s="42">
        <v>2</v>
      </c>
      <c r="L668" s="49"/>
      <c r="M668" s="50"/>
      <c r="N668" s="58"/>
      <c r="O668" s="59"/>
      <c r="P668" s="53">
        <v>3</v>
      </c>
      <c r="Q668" s="60"/>
      <c r="R668" s="61"/>
    </row>
    <row r="669" spans="1:19" ht="15.75" customHeight="1">
      <c r="A669" s="40">
        <v>2401</v>
      </c>
      <c r="B669" s="41"/>
      <c r="C669" s="41"/>
      <c r="D669" s="41"/>
      <c r="E669" s="41"/>
      <c r="F669" s="41"/>
      <c r="G669" s="41"/>
      <c r="H669" s="41"/>
      <c r="I669" s="41"/>
      <c r="J669" s="41">
        <v>2</v>
      </c>
      <c r="K669" s="42">
        <v>1</v>
      </c>
      <c r="L669" s="49"/>
      <c r="M669" s="50"/>
      <c r="N669" s="58"/>
      <c r="O669" s="62"/>
      <c r="P669" s="63">
        <v>2</v>
      </c>
      <c r="Q669" s="64"/>
      <c r="R669" s="62"/>
    </row>
    <row r="670" spans="1:19" ht="15.75" customHeight="1">
      <c r="A670" s="40">
        <v>2402</v>
      </c>
      <c r="B670" s="41"/>
      <c r="C670" s="41"/>
      <c r="D670" s="41"/>
      <c r="E670" s="41"/>
      <c r="F670" s="41"/>
      <c r="G670" s="41"/>
      <c r="H670" s="41"/>
      <c r="I670" s="41"/>
      <c r="J670" s="41"/>
      <c r="K670" s="42"/>
      <c r="L670" s="49"/>
      <c r="M670" s="50"/>
      <c r="N670" s="58"/>
      <c r="O670" s="62"/>
      <c r="P670" s="63"/>
      <c r="Q670" s="64"/>
      <c r="R670" s="62"/>
    </row>
    <row r="671" spans="1:19" ht="15.75" customHeight="1">
      <c r="A671" s="40">
        <v>2501</v>
      </c>
      <c r="B671" s="41"/>
      <c r="C671" s="41"/>
      <c r="D671" s="41"/>
      <c r="E671" s="41"/>
      <c r="F671" s="41"/>
      <c r="G671" s="41"/>
      <c r="H671" s="41"/>
      <c r="I671" s="41"/>
      <c r="J671" s="41"/>
      <c r="K671" s="42"/>
      <c r="L671" s="49"/>
      <c r="M671" s="50"/>
      <c r="N671" s="58"/>
      <c r="O671" s="50"/>
      <c r="P671" s="58"/>
      <c r="Q671" s="65"/>
      <c r="R671" s="62"/>
    </row>
    <row r="672" spans="1:19" ht="15.75" customHeight="1">
      <c r="A672" s="40">
        <v>2502</v>
      </c>
      <c r="B672" s="66"/>
      <c r="C672" s="66"/>
      <c r="D672" s="66"/>
      <c r="E672" s="66"/>
      <c r="F672" s="66"/>
      <c r="G672" s="66"/>
      <c r="H672" s="66"/>
      <c r="I672" s="66"/>
      <c r="J672" s="66"/>
      <c r="K672" s="67"/>
      <c r="L672" s="68"/>
      <c r="M672" s="2"/>
      <c r="N672" s="1"/>
      <c r="O672" s="69" t="s">
        <v>53</v>
      </c>
      <c r="P672" s="70">
        <v>1</v>
      </c>
      <c r="Q672" s="71">
        <f>IF(SUM(K661:K672)=0,"",SUM(K661:K672))</f>
        <v>8</v>
      </c>
      <c r="R672" s="72" t="s">
        <v>10</v>
      </c>
    </row>
    <row r="673" spans="1:19" ht="15.75" customHeight="1">
      <c r="A673" s="40">
        <v>2601</v>
      </c>
      <c r="B673" s="66"/>
      <c r="C673" s="66"/>
      <c r="D673" s="66"/>
      <c r="E673" s="66"/>
      <c r="F673" s="66"/>
      <c r="G673" s="66"/>
      <c r="H673" s="66"/>
      <c r="I673" s="66"/>
      <c r="J673" s="66"/>
      <c r="K673" s="67"/>
      <c r="L673" s="68"/>
      <c r="M673" s="2"/>
      <c r="N673" s="1"/>
      <c r="O673" s="73" t="s">
        <v>54</v>
      </c>
      <c r="P673" s="74">
        <f>IF(P672/B659=0,"",P672/B659)</f>
        <v>5.5555555555555552E-2</v>
      </c>
      <c r="Q673" s="75">
        <f>IF(P672/Q672=0,"",P672/Q672)</f>
        <v>0.125</v>
      </c>
      <c r="R673" s="76" t="s">
        <v>55</v>
      </c>
    </row>
    <row r="674" spans="1:19" ht="15.75" customHeight="1">
      <c r="A674" s="40">
        <v>2602</v>
      </c>
      <c r="B674" s="66"/>
      <c r="C674" s="66"/>
      <c r="D674" s="66"/>
      <c r="E674" s="66"/>
      <c r="F674" s="66"/>
      <c r="G674" s="66"/>
      <c r="H674" s="66"/>
      <c r="I674" s="66"/>
      <c r="J674" s="66"/>
      <c r="K674" s="67"/>
      <c r="L674" s="77"/>
      <c r="M674" s="78"/>
      <c r="N674" s="79"/>
      <c r="O674" s="78"/>
      <c r="P674" s="79"/>
      <c r="Q674" s="79"/>
      <c r="R674" s="80"/>
    </row>
    <row r="675" spans="1:19" ht="18" customHeight="1">
      <c r="A675" s="24"/>
      <c r="B675" s="1"/>
      <c r="C675" s="1"/>
      <c r="D675" s="142" t="s">
        <v>79</v>
      </c>
      <c r="E675" s="143"/>
      <c r="F675" s="143"/>
      <c r="G675" s="143"/>
      <c r="H675" s="143"/>
      <c r="I675" s="143"/>
      <c r="J675" s="144"/>
      <c r="K675" s="81">
        <f>SUM(K659:K671)</f>
        <v>8</v>
      </c>
      <c r="L675" s="82">
        <f>IF(K667=0,"",K667/B659)</f>
        <v>0.27777777777777779</v>
      </c>
      <c r="M675" s="82">
        <f>IF(K675=0,"",K675/B659)</f>
        <v>0.44444444444444442</v>
      </c>
      <c r="N675" s="82">
        <f>IF(K667=0,"",M675-L675)</f>
        <v>0.16666666666666663</v>
      </c>
      <c r="O675" s="2"/>
      <c r="P675" s="1"/>
      <c r="Q675" s="27"/>
      <c r="R675" s="2"/>
    </row>
    <row r="676" spans="1:19" ht="12.75" customHeight="1">
      <c r="L676" s="2"/>
      <c r="M676" s="2"/>
      <c r="O676" s="2"/>
    </row>
    <row r="677" spans="1:19" ht="12.75" customHeight="1">
      <c r="L677" s="2"/>
      <c r="M677" s="2"/>
      <c r="O677" s="2"/>
    </row>
    <row r="678" spans="1:19" ht="26.25" customHeight="1">
      <c r="B678" s="145" t="s">
        <v>68</v>
      </c>
      <c r="C678" s="146"/>
      <c r="D678" s="146"/>
      <c r="E678" s="146"/>
      <c r="F678" s="146"/>
      <c r="G678" s="146"/>
      <c r="H678" s="146"/>
      <c r="I678" s="146"/>
      <c r="J678" s="146"/>
      <c r="K678" s="39" t="s">
        <v>88</v>
      </c>
      <c r="L678" s="2"/>
      <c r="M678" s="2"/>
      <c r="N678" s="1"/>
      <c r="O678" s="2"/>
      <c r="P678" s="1"/>
      <c r="Q678" s="1"/>
      <c r="R678" s="1"/>
    </row>
    <row r="679" spans="1:19" ht="20.25" customHeight="1">
      <c r="A679" s="147" t="s">
        <v>9</v>
      </c>
      <c r="B679" s="148" t="s">
        <v>69</v>
      </c>
      <c r="C679" s="143"/>
      <c r="D679" s="143"/>
      <c r="E679" s="143"/>
      <c r="F679" s="143"/>
      <c r="G679" s="143"/>
      <c r="H679" s="143"/>
      <c r="I679" s="143"/>
      <c r="J679" s="144"/>
      <c r="K679" s="149" t="s">
        <v>10</v>
      </c>
      <c r="L679" s="141" t="s">
        <v>2</v>
      </c>
      <c r="M679" s="141" t="s">
        <v>3</v>
      </c>
      <c r="N679" s="150" t="s">
        <v>4</v>
      </c>
      <c r="O679" s="141" t="s">
        <v>5</v>
      </c>
      <c r="P679" s="139" t="s">
        <v>6</v>
      </c>
      <c r="Q679" s="139" t="s">
        <v>7</v>
      </c>
      <c r="R679" s="141" t="s">
        <v>8</v>
      </c>
    </row>
    <row r="680" spans="1:19" ht="15.75" customHeight="1">
      <c r="A680" s="140"/>
      <c r="B680" s="40" t="s">
        <v>70</v>
      </c>
      <c r="C680" s="40" t="s">
        <v>71</v>
      </c>
      <c r="D680" s="40" t="s">
        <v>72</v>
      </c>
      <c r="E680" s="40" t="s">
        <v>73</v>
      </c>
      <c r="F680" s="40" t="s">
        <v>74</v>
      </c>
      <c r="G680" s="40" t="s">
        <v>75</v>
      </c>
      <c r="H680" s="40" t="s">
        <v>76</v>
      </c>
      <c r="I680" s="40" t="s">
        <v>77</v>
      </c>
      <c r="J680" s="40" t="s">
        <v>78</v>
      </c>
      <c r="K680" s="140"/>
      <c r="L680" s="140"/>
      <c r="M680" s="140"/>
      <c r="N680" s="140"/>
      <c r="O680" s="140"/>
      <c r="P680" s="140"/>
      <c r="Q680" s="140"/>
      <c r="R680" s="140"/>
    </row>
    <row r="681" spans="1:19" ht="15.75" customHeight="1">
      <c r="A681" s="40">
        <v>1902</v>
      </c>
      <c r="B681" s="41">
        <v>48</v>
      </c>
      <c r="C681" s="41"/>
      <c r="D681" s="41"/>
      <c r="E681" s="41"/>
      <c r="F681" s="41"/>
      <c r="G681" s="41"/>
      <c r="H681" s="41"/>
      <c r="I681" s="41"/>
      <c r="J681" s="41"/>
      <c r="K681" s="42"/>
      <c r="L681" s="43"/>
      <c r="M681" s="44"/>
      <c r="N681" s="45"/>
      <c r="O681" s="46"/>
      <c r="P681" s="47">
        <f>B681</f>
        <v>48</v>
      </c>
      <c r="Q681" s="48"/>
      <c r="R681" s="46"/>
    </row>
    <row r="682" spans="1:19" ht="15.75" customHeight="1">
      <c r="A682" s="40">
        <v>2001</v>
      </c>
      <c r="B682" s="41"/>
      <c r="C682" s="41">
        <v>38</v>
      </c>
      <c r="D682" s="41"/>
      <c r="E682" s="41"/>
      <c r="F682" s="41"/>
      <c r="G682" s="41"/>
      <c r="H682" s="41"/>
      <c r="I682" s="41"/>
      <c r="J682" s="41"/>
      <c r="K682" s="42"/>
      <c r="L682" s="49"/>
      <c r="M682" s="50"/>
      <c r="N682" s="51"/>
      <c r="O682" s="52">
        <f>IF(C682=0,"",C682/B681)</f>
        <v>0.79166666666666663</v>
      </c>
      <c r="P682" s="53">
        <v>38</v>
      </c>
      <c r="Q682" s="54">
        <f t="shared" ref="Q682:Q689" si="66">IF(P682=0,"",P682/P681)</f>
        <v>0.79166666666666663</v>
      </c>
      <c r="R682" s="54">
        <f t="shared" ref="R682:R689" si="67">IF(P682=0,"",100%-Q682)</f>
        <v>0.20833333333333337</v>
      </c>
    </row>
    <row r="683" spans="1:19" ht="15.75" customHeight="1">
      <c r="A683" s="40">
        <v>2002</v>
      </c>
      <c r="B683" s="41"/>
      <c r="C683" s="41"/>
      <c r="D683" s="41">
        <v>33</v>
      </c>
      <c r="E683" s="41"/>
      <c r="F683" s="41"/>
      <c r="G683" s="41"/>
      <c r="H683" s="41"/>
      <c r="I683" s="41"/>
      <c r="J683" s="41"/>
      <c r="K683" s="42"/>
      <c r="L683" s="49"/>
      <c r="M683" s="50"/>
      <c r="N683" s="51"/>
      <c r="O683" s="52">
        <f>IF(D683=0,"",D683/C682)</f>
        <v>0.86842105263157898</v>
      </c>
      <c r="P683" s="53">
        <v>35</v>
      </c>
      <c r="Q683" s="54">
        <f t="shared" si="66"/>
        <v>0.92105263157894735</v>
      </c>
      <c r="R683" s="54">
        <f t="shared" si="67"/>
        <v>7.8947368421052655E-2</v>
      </c>
      <c r="S683" s="8">
        <f>P683/P681</f>
        <v>0.72916666666666663</v>
      </c>
    </row>
    <row r="684" spans="1:19" ht="15.75" customHeight="1">
      <c r="A684" s="40">
        <v>2101</v>
      </c>
      <c r="B684" s="41"/>
      <c r="C684" s="41"/>
      <c r="D684" s="41"/>
      <c r="E684" s="41">
        <v>33</v>
      </c>
      <c r="F684" s="41"/>
      <c r="G684" s="41"/>
      <c r="H684" s="41"/>
      <c r="I684" s="41"/>
      <c r="J684" s="41"/>
      <c r="K684" s="42"/>
      <c r="L684" s="49"/>
      <c r="M684" s="50"/>
      <c r="N684" s="51"/>
      <c r="O684" s="52">
        <f>IF(E684=0,"",E684/D683)</f>
        <v>1</v>
      </c>
      <c r="P684" s="53">
        <v>35</v>
      </c>
      <c r="Q684" s="54">
        <f t="shared" si="66"/>
        <v>1</v>
      </c>
      <c r="R684" s="54">
        <f t="shared" si="67"/>
        <v>0</v>
      </c>
    </row>
    <row r="685" spans="1:19" ht="15.75" customHeight="1">
      <c r="A685" s="40">
        <v>2102</v>
      </c>
      <c r="B685" s="41"/>
      <c r="C685" s="41"/>
      <c r="D685" s="41"/>
      <c r="E685" s="41"/>
      <c r="F685" s="41">
        <v>33</v>
      </c>
      <c r="G685" s="41"/>
      <c r="H685" s="41"/>
      <c r="I685" s="41"/>
      <c r="J685" s="41"/>
      <c r="K685" s="42"/>
      <c r="L685" s="49"/>
      <c r="M685" s="50"/>
      <c r="N685" s="51"/>
      <c r="O685" s="52">
        <f>IF(F685=0,"",F685/E684)</f>
        <v>1</v>
      </c>
      <c r="P685" s="53">
        <v>34</v>
      </c>
      <c r="Q685" s="54">
        <f t="shared" si="66"/>
        <v>0.97142857142857142</v>
      </c>
      <c r="R685" s="54">
        <f t="shared" si="67"/>
        <v>2.8571428571428581E-2</v>
      </c>
    </row>
    <row r="686" spans="1:19" ht="15.75" customHeight="1">
      <c r="A686" s="40">
        <v>2201</v>
      </c>
      <c r="B686" s="41"/>
      <c r="C686" s="41"/>
      <c r="D686" s="41"/>
      <c r="E686" s="41"/>
      <c r="F686" s="41"/>
      <c r="G686" s="41">
        <v>33</v>
      </c>
      <c r="H686" s="41"/>
      <c r="I686" s="41"/>
      <c r="J686" s="41"/>
      <c r="K686" s="42"/>
      <c r="L686" s="49"/>
      <c r="M686" s="50"/>
      <c r="N686" s="51"/>
      <c r="O686" s="52">
        <f>IF(G686=0,"",G686/F685)</f>
        <v>1</v>
      </c>
      <c r="P686" s="53">
        <v>34</v>
      </c>
      <c r="Q686" s="54">
        <f t="shared" si="66"/>
        <v>1</v>
      </c>
      <c r="R686" s="54">
        <f t="shared" si="67"/>
        <v>0</v>
      </c>
    </row>
    <row r="687" spans="1:19" ht="15.75" customHeight="1">
      <c r="A687" s="40">
        <v>2202</v>
      </c>
      <c r="B687" s="41"/>
      <c r="C687" s="41"/>
      <c r="D687" s="41"/>
      <c r="E687" s="41"/>
      <c r="F687" s="41"/>
      <c r="G687" s="41"/>
      <c r="H687" s="41">
        <v>33</v>
      </c>
      <c r="I687" s="41"/>
      <c r="J687" s="41"/>
      <c r="K687" s="42"/>
      <c r="L687" s="49"/>
      <c r="M687" s="50"/>
      <c r="N687" s="51"/>
      <c r="O687" s="52">
        <f>IF(H687=0,"",H687/G686)</f>
        <v>1</v>
      </c>
      <c r="P687" s="53">
        <v>33</v>
      </c>
      <c r="Q687" s="54">
        <f t="shared" si="66"/>
        <v>0.97058823529411764</v>
      </c>
      <c r="R687" s="54">
        <f t="shared" si="67"/>
        <v>2.9411764705882359E-2</v>
      </c>
    </row>
    <row r="688" spans="1:19" ht="15.75" customHeight="1">
      <c r="A688" s="40">
        <v>2301</v>
      </c>
      <c r="B688" s="41"/>
      <c r="C688" s="41"/>
      <c r="D688" s="41"/>
      <c r="E688" s="41"/>
      <c r="F688" s="41"/>
      <c r="G688" s="41"/>
      <c r="H688" s="41"/>
      <c r="I688" s="41">
        <v>33</v>
      </c>
      <c r="J688" s="41"/>
      <c r="K688" s="42"/>
      <c r="L688" s="49"/>
      <c r="M688" s="50"/>
      <c r="N688" s="51"/>
      <c r="O688" s="52">
        <f>IF(I688=0,"",I688/H687)</f>
        <v>1</v>
      </c>
      <c r="P688" s="53">
        <v>33</v>
      </c>
      <c r="Q688" s="54">
        <f t="shared" si="66"/>
        <v>1</v>
      </c>
      <c r="R688" s="54">
        <f t="shared" si="67"/>
        <v>0</v>
      </c>
    </row>
    <row r="689" spans="1:18" ht="15.75" customHeight="1">
      <c r="A689" s="40">
        <v>2302</v>
      </c>
      <c r="B689" s="41"/>
      <c r="C689" s="41"/>
      <c r="D689" s="41"/>
      <c r="E689" s="41"/>
      <c r="F689" s="41"/>
      <c r="G689" s="41"/>
      <c r="H689" s="41"/>
      <c r="I689" s="41"/>
      <c r="J689" s="41">
        <v>24</v>
      </c>
      <c r="K689" s="42">
        <v>18</v>
      </c>
      <c r="L689" s="49"/>
      <c r="M689" s="50"/>
      <c r="N689" s="51"/>
      <c r="O689" s="56">
        <f>IF(J689=0,"",J689/I688)</f>
        <v>0.72727272727272729</v>
      </c>
      <c r="P689" s="53">
        <v>32</v>
      </c>
      <c r="Q689" s="57">
        <f t="shared" si="66"/>
        <v>0.96969696969696972</v>
      </c>
      <c r="R689" s="57">
        <f t="shared" si="67"/>
        <v>3.0303030303030276E-2</v>
      </c>
    </row>
    <row r="690" spans="1:18" ht="15.75" customHeight="1">
      <c r="A690" s="40">
        <v>2401</v>
      </c>
      <c r="B690" s="41"/>
      <c r="C690" s="41"/>
      <c r="D690" s="41"/>
      <c r="E690" s="41"/>
      <c r="F690" s="41"/>
      <c r="G690" s="41"/>
      <c r="H690" s="41"/>
      <c r="I690" s="41"/>
      <c r="J690" s="41">
        <v>2</v>
      </c>
      <c r="K690" s="42">
        <v>4</v>
      </c>
      <c r="L690" s="49"/>
      <c r="M690" s="50"/>
      <c r="N690" s="58"/>
      <c r="O690" s="59"/>
      <c r="P690" s="53">
        <v>13</v>
      </c>
      <c r="Q690" s="60"/>
      <c r="R690" s="61"/>
    </row>
    <row r="691" spans="1:18" ht="15.75" customHeight="1">
      <c r="A691" s="40">
        <v>2402</v>
      </c>
      <c r="B691" s="41"/>
      <c r="C691" s="41"/>
      <c r="D691" s="41"/>
      <c r="E691" s="41"/>
      <c r="F691" s="41"/>
      <c r="G691" s="41"/>
      <c r="H691" s="41"/>
      <c r="I691" s="41"/>
      <c r="J691" s="41">
        <v>3</v>
      </c>
      <c r="K691" s="42">
        <v>3</v>
      </c>
      <c r="L691" s="49"/>
      <c r="M691" s="50"/>
      <c r="N691" s="58"/>
      <c r="O691" s="62"/>
      <c r="P691" s="63">
        <v>6</v>
      </c>
      <c r="Q691" s="64"/>
      <c r="R691" s="62"/>
    </row>
    <row r="692" spans="1:18" ht="15.75" customHeight="1">
      <c r="A692" s="40">
        <v>2501</v>
      </c>
      <c r="B692" s="41"/>
      <c r="C692" s="41"/>
      <c r="D692" s="41"/>
      <c r="E692" s="41"/>
      <c r="F692" s="41"/>
      <c r="G692" s="41"/>
      <c r="H692" s="41"/>
      <c r="I692" s="41"/>
      <c r="J692" s="41"/>
      <c r="K692" s="42"/>
      <c r="L692" s="49"/>
      <c r="M692" s="50"/>
      <c r="N692" s="58"/>
      <c r="O692" s="62"/>
      <c r="P692" s="63"/>
      <c r="Q692" s="64"/>
      <c r="R692" s="62"/>
    </row>
    <row r="693" spans="1:18" ht="15.75" customHeight="1">
      <c r="A693" s="40">
        <v>2502</v>
      </c>
      <c r="B693" s="41"/>
      <c r="C693" s="41"/>
      <c r="D693" s="41"/>
      <c r="E693" s="41"/>
      <c r="F693" s="41"/>
      <c r="G693" s="41"/>
      <c r="H693" s="41"/>
      <c r="I693" s="41"/>
      <c r="J693" s="41"/>
      <c r="K693" s="42"/>
      <c r="L693" s="49"/>
      <c r="M693" s="50"/>
      <c r="N693" s="58"/>
      <c r="O693" s="50"/>
      <c r="P693" s="58"/>
      <c r="Q693" s="65"/>
      <c r="R693" s="62"/>
    </row>
    <row r="694" spans="1:18" ht="15.75" customHeight="1">
      <c r="A694" s="40">
        <v>2601</v>
      </c>
      <c r="B694" s="66"/>
      <c r="C694" s="66"/>
      <c r="D694" s="66"/>
      <c r="E694" s="66"/>
      <c r="F694" s="66"/>
      <c r="G694" s="66"/>
      <c r="H694" s="66"/>
      <c r="I694" s="66"/>
      <c r="J694" s="66"/>
      <c r="K694" s="67"/>
      <c r="L694" s="68"/>
      <c r="M694" s="2"/>
      <c r="N694" s="1"/>
      <c r="O694" s="69" t="s">
        <v>53</v>
      </c>
      <c r="P694" s="70">
        <v>3</v>
      </c>
      <c r="Q694" s="71">
        <f>IF(SUM(K683:K694)=0,"",SUM(K683:K694))</f>
        <v>25</v>
      </c>
      <c r="R694" s="72" t="s">
        <v>10</v>
      </c>
    </row>
    <row r="695" spans="1:18" ht="15.75" customHeight="1">
      <c r="A695" s="40">
        <v>2602</v>
      </c>
      <c r="B695" s="66"/>
      <c r="C695" s="66"/>
      <c r="D695" s="66"/>
      <c r="E695" s="66"/>
      <c r="F695" s="66"/>
      <c r="G695" s="66"/>
      <c r="H695" s="66"/>
      <c r="I695" s="66"/>
      <c r="J695" s="66"/>
      <c r="K695" s="67"/>
      <c r="L695" s="68"/>
      <c r="M695" s="2"/>
      <c r="N695" s="1"/>
      <c r="O695" s="73" t="s">
        <v>54</v>
      </c>
      <c r="P695" s="74">
        <f>IF(P694/B681=0,"",P694/B681)</f>
        <v>6.25E-2</v>
      </c>
      <c r="Q695" s="75">
        <f>IF(P694/Q694=0,"",P694/Q694)</f>
        <v>0.12</v>
      </c>
      <c r="R695" s="76" t="s">
        <v>55</v>
      </c>
    </row>
    <row r="696" spans="1:18" ht="15.75" customHeight="1">
      <c r="A696" s="40">
        <v>2701</v>
      </c>
      <c r="B696" s="66"/>
      <c r="C696" s="66"/>
      <c r="D696" s="66"/>
      <c r="E696" s="66"/>
      <c r="F696" s="66"/>
      <c r="G696" s="66"/>
      <c r="H696" s="66"/>
      <c r="I696" s="66"/>
      <c r="J696" s="66"/>
      <c r="K696" s="67"/>
      <c r="L696" s="77"/>
      <c r="M696" s="78"/>
      <c r="N696" s="79"/>
      <c r="O696" s="78"/>
      <c r="P696" s="79"/>
      <c r="Q696" s="79"/>
      <c r="R696" s="80"/>
    </row>
    <row r="697" spans="1:18" ht="18" customHeight="1">
      <c r="A697" s="24"/>
      <c r="B697" s="1"/>
      <c r="C697" s="1"/>
      <c r="D697" s="142" t="s">
        <v>79</v>
      </c>
      <c r="E697" s="143"/>
      <c r="F697" s="143"/>
      <c r="G697" s="143"/>
      <c r="H697" s="143"/>
      <c r="I697" s="143"/>
      <c r="J697" s="144"/>
      <c r="K697" s="81">
        <f>SUM(K681:K693)</f>
        <v>25</v>
      </c>
      <c r="L697" s="82">
        <f>IF(K689=0,"",K689/B681)</f>
        <v>0.375</v>
      </c>
      <c r="M697" s="82">
        <f>IF(K697=0,"",K697/B681)</f>
        <v>0.52083333333333337</v>
      </c>
      <c r="N697" s="82">
        <f>IF(K689=0,"",M697-L697)</f>
        <v>0.14583333333333337</v>
      </c>
      <c r="O697" s="2"/>
      <c r="P697" s="1"/>
      <c r="Q697" s="27"/>
      <c r="R697" s="2"/>
    </row>
    <row r="698" spans="1:18" ht="12.75" customHeight="1">
      <c r="L698" s="2"/>
      <c r="M698" s="2"/>
      <c r="O698" s="2"/>
    </row>
    <row r="699" spans="1:18" ht="12.75" customHeight="1">
      <c r="L699" s="2"/>
      <c r="M699" s="2"/>
      <c r="O699" s="2"/>
    </row>
    <row r="700" spans="1:18" ht="26.25" customHeight="1">
      <c r="B700" s="145" t="s">
        <v>68</v>
      </c>
      <c r="C700" s="146"/>
      <c r="D700" s="146"/>
      <c r="E700" s="146"/>
      <c r="F700" s="146"/>
      <c r="G700" s="146"/>
      <c r="H700" s="146"/>
      <c r="I700" s="146"/>
      <c r="J700" s="146"/>
      <c r="K700" s="39" t="s">
        <v>89</v>
      </c>
      <c r="L700" s="2"/>
      <c r="M700" s="2"/>
      <c r="N700" s="1"/>
      <c r="O700" s="2"/>
      <c r="P700" s="1"/>
      <c r="Q700" s="1"/>
      <c r="R700" s="1"/>
    </row>
    <row r="701" spans="1:18" ht="20.25" customHeight="1">
      <c r="A701" s="147" t="s">
        <v>9</v>
      </c>
      <c r="B701" s="148" t="s">
        <v>69</v>
      </c>
      <c r="C701" s="143"/>
      <c r="D701" s="143"/>
      <c r="E701" s="143"/>
      <c r="F701" s="143"/>
      <c r="G701" s="143"/>
      <c r="H701" s="143"/>
      <c r="I701" s="143"/>
      <c r="J701" s="144"/>
      <c r="K701" s="149" t="s">
        <v>10</v>
      </c>
      <c r="L701" s="141" t="s">
        <v>2</v>
      </c>
      <c r="M701" s="141" t="s">
        <v>3</v>
      </c>
      <c r="N701" s="150" t="s">
        <v>4</v>
      </c>
      <c r="O701" s="141" t="s">
        <v>5</v>
      </c>
      <c r="P701" s="139" t="s">
        <v>6</v>
      </c>
      <c r="Q701" s="139" t="s">
        <v>7</v>
      </c>
      <c r="R701" s="141" t="s">
        <v>8</v>
      </c>
    </row>
    <row r="702" spans="1:18" ht="15.75" customHeight="1">
      <c r="A702" s="140"/>
      <c r="B702" s="40" t="s">
        <v>70</v>
      </c>
      <c r="C702" s="40" t="s">
        <v>71</v>
      </c>
      <c r="D702" s="40" t="s">
        <v>72</v>
      </c>
      <c r="E702" s="40" t="s">
        <v>73</v>
      </c>
      <c r="F702" s="40" t="s">
        <v>74</v>
      </c>
      <c r="G702" s="40" t="s">
        <v>75</v>
      </c>
      <c r="H702" s="40" t="s">
        <v>76</v>
      </c>
      <c r="I702" s="40" t="s">
        <v>77</v>
      </c>
      <c r="J702" s="40" t="s">
        <v>78</v>
      </c>
      <c r="K702" s="140"/>
      <c r="L702" s="140"/>
      <c r="M702" s="140"/>
      <c r="N702" s="140"/>
      <c r="O702" s="140"/>
      <c r="P702" s="140"/>
      <c r="Q702" s="140"/>
      <c r="R702" s="140"/>
    </row>
    <row r="703" spans="1:18" ht="15.75" customHeight="1">
      <c r="A703" s="40">
        <v>2001</v>
      </c>
      <c r="B703" s="41">
        <v>26</v>
      </c>
      <c r="C703" s="41"/>
      <c r="D703" s="41"/>
      <c r="E703" s="41"/>
      <c r="F703" s="41"/>
      <c r="G703" s="41"/>
      <c r="H703" s="41"/>
      <c r="I703" s="41"/>
      <c r="J703" s="41"/>
      <c r="K703" s="42"/>
      <c r="L703" s="43"/>
      <c r="M703" s="44"/>
      <c r="N703" s="45"/>
      <c r="O703" s="46"/>
      <c r="P703" s="47">
        <f>B703</f>
        <v>26</v>
      </c>
      <c r="Q703" s="48"/>
      <c r="R703" s="46"/>
    </row>
    <row r="704" spans="1:18" ht="15.75" customHeight="1">
      <c r="A704" s="40">
        <v>2002</v>
      </c>
      <c r="B704" s="41"/>
      <c r="C704" s="41">
        <v>17</v>
      </c>
      <c r="D704" s="41"/>
      <c r="E704" s="41"/>
      <c r="F704" s="41"/>
      <c r="G704" s="41"/>
      <c r="H704" s="41"/>
      <c r="I704" s="41"/>
      <c r="J704" s="41"/>
      <c r="K704" s="42"/>
      <c r="L704" s="49"/>
      <c r="M704" s="50"/>
      <c r="N704" s="51"/>
      <c r="O704" s="52">
        <f>IF(C704=0,"",C704/B703)</f>
        <v>0.65384615384615385</v>
      </c>
      <c r="P704" s="53">
        <v>19</v>
      </c>
      <c r="Q704" s="54">
        <f t="shared" ref="Q704:Q711" si="68">IF(P704=0,"",P704/P703)</f>
        <v>0.73076923076923073</v>
      </c>
      <c r="R704" s="54">
        <f t="shared" ref="R704:R711" si="69">IF(P704=0,"",100%-Q704)</f>
        <v>0.26923076923076927</v>
      </c>
    </row>
    <row r="705" spans="1:19" ht="15.75" customHeight="1">
      <c r="A705" s="40">
        <v>2101</v>
      </c>
      <c r="B705" s="41"/>
      <c r="C705" s="41"/>
      <c r="D705" s="41">
        <v>14</v>
      </c>
      <c r="E705" s="41"/>
      <c r="F705" s="41"/>
      <c r="G705" s="41"/>
      <c r="H705" s="41"/>
      <c r="I705" s="41"/>
      <c r="J705" s="41"/>
      <c r="K705" s="42"/>
      <c r="L705" s="49"/>
      <c r="M705" s="50"/>
      <c r="N705" s="51"/>
      <c r="O705" s="52">
        <f>IF(D705=0,"",D705/C704)</f>
        <v>0.82352941176470584</v>
      </c>
      <c r="P705" s="53">
        <v>16</v>
      </c>
      <c r="Q705" s="54">
        <f t="shared" si="68"/>
        <v>0.84210526315789469</v>
      </c>
      <c r="R705" s="54">
        <f t="shared" si="69"/>
        <v>0.15789473684210531</v>
      </c>
      <c r="S705" s="8">
        <f>P705/P703</f>
        <v>0.61538461538461542</v>
      </c>
    </row>
    <row r="706" spans="1:19" ht="15.75" customHeight="1">
      <c r="A706" s="40">
        <v>2102</v>
      </c>
      <c r="B706" s="41"/>
      <c r="C706" s="41"/>
      <c r="D706" s="41"/>
      <c r="E706" s="41">
        <v>13</v>
      </c>
      <c r="F706" s="41"/>
      <c r="G706" s="41"/>
      <c r="H706" s="41"/>
      <c r="I706" s="41"/>
      <c r="J706" s="41"/>
      <c r="K706" s="42"/>
      <c r="L706" s="49"/>
      <c r="M706" s="50"/>
      <c r="N706" s="51"/>
      <c r="O706" s="52">
        <f>IF(E706=0,"",E706/D705)</f>
        <v>0.9285714285714286</v>
      </c>
      <c r="P706" s="53">
        <v>15</v>
      </c>
      <c r="Q706" s="54">
        <f t="shared" si="68"/>
        <v>0.9375</v>
      </c>
      <c r="R706" s="54">
        <f t="shared" si="69"/>
        <v>6.25E-2</v>
      </c>
    </row>
    <row r="707" spans="1:19" ht="15.75" customHeight="1">
      <c r="A707" s="40">
        <v>2201</v>
      </c>
      <c r="B707" s="41"/>
      <c r="C707" s="41"/>
      <c r="D707" s="41"/>
      <c r="E707" s="41"/>
      <c r="F707" s="41">
        <v>12</v>
      </c>
      <c r="G707" s="41"/>
      <c r="H707" s="41"/>
      <c r="I707" s="41"/>
      <c r="J707" s="41"/>
      <c r="K707" s="42"/>
      <c r="L707" s="49"/>
      <c r="M707" s="50"/>
      <c r="N707" s="51"/>
      <c r="O707" s="52">
        <f>IF(F707=0,"",F707/E706)</f>
        <v>0.92307692307692313</v>
      </c>
      <c r="P707" s="53">
        <v>12</v>
      </c>
      <c r="Q707" s="54">
        <f t="shared" si="68"/>
        <v>0.8</v>
      </c>
      <c r="R707" s="54">
        <f t="shared" si="69"/>
        <v>0.19999999999999996</v>
      </c>
    </row>
    <row r="708" spans="1:19" ht="15.75" customHeight="1">
      <c r="A708" s="40">
        <v>2202</v>
      </c>
      <c r="B708" s="41"/>
      <c r="C708" s="41"/>
      <c r="D708" s="41"/>
      <c r="E708" s="41"/>
      <c r="F708" s="41"/>
      <c r="G708" s="41">
        <v>11</v>
      </c>
      <c r="H708" s="41"/>
      <c r="I708" s="41"/>
      <c r="J708" s="41"/>
      <c r="K708" s="42"/>
      <c r="L708" s="49"/>
      <c r="M708" s="50"/>
      <c r="N708" s="51"/>
      <c r="O708" s="52">
        <f>IF(G708=0,"",G708/F707)</f>
        <v>0.91666666666666663</v>
      </c>
      <c r="P708" s="53">
        <v>12</v>
      </c>
      <c r="Q708" s="54">
        <f t="shared" si="68"/>
        <v>1</v>
      </c>
      <c r="R708" s="54">
        <f t="shared" si="69"/>
        <v>0</v>
      </c>
    </row>
    <row r="709" spans="1:19" ht="15.75" customHeight="1">
      <c r="A709" s="40">
        <v>2301</v>
      </c>
      <c r="B709" s="41"/>
      <c r="C709" s="41"/>
      <c r="D709" s="41"/>
      <c r="E709" s="41"/>
      <c r="F709" s="41"/>
      <c r="G709" s="41"/>
      <c r="H709" s="41">
        <v>10</v>
      </c>
      <c r="I709" s="41"/>
      <c r="J709" s="41"/>
      <c r="K709" s="42"/>
      <c r="L709" s="49"/>
      <c r="M709" s="50"/>
      <c r="N709" s="51"/>
      <c r="O709" s="52">
        <f>IF(H709=0,"",H709/G708)</f>
        <v>0.90909090909090906</v>
      </c>
      <c r="P709" s="53">
        <v>12</v>
      </c>
      <c r="Q709" s="54">
        <f t="shared" si="68"/>
        <v>1</v>
      </c>
      <c r="R709" s="54">
        <f t="shared" si="69"/>
        <v>0</v>
      </c>
    </row>
    <row r="710" spans="1:19" ht="15.75" customHeight="1">
      <c r="A710" s="40">
        <v>2302</v>
      </c>
      <c r="B710" s="41"/>
      <c r="C710" s="41"/>
      <c r="D710" s="41"/>
      <c r="E710" s="41"/>
      <c r="F710" s="41"/>
      <c r="G710" s="41"/>
      <c r="H710" s="41"/>
      <c r="I710" s="41">
        <v>10</v>
      </c>
      <c r="J710" s="41"/>
      <c r="K710" s="42"/>
      <c r="L710" s="49"/>
      <c r="M710" s="50"/>
      <c r="N710" s="51"/>
      <c r="O710" s="52">
        <f>IF(I710=0,"",I710/H709)</f>
        <v>1</v>
      </c>
      <c r="P710" s="53">
        <v>11</v>
      </c>
      <c r="Q710" s="54">
        <f t="shared" si="68"/>
        <v>0.91666666666666663</v>
      </c>
      <c r="R710" s="54">
        <f t="shared" si="69"/>
        <v>8.333333333333337E-2</v>
      </c>
    </row>
    <row r="711" spans="1:19" ht="15.75" customHeight="1">
      <c r="A711" s="40">
        <v>2401</v>
      </c>
      <c r="B711" s="41"/>
      <c r="C711" s="41"/>
      <c r="D711" s="41"/>
      <c r="E711" s="41"/>
      <c r="F711" s="41"/>
      <c r="G711" s="41"/>
      <c r="H711" s="41"/>
      <c r="I711" s="41"/>
      <c r="J711" s="41">
        <v>10</v>
      </c>
      <c r="K711" s="42">
        <v>7</v>
      </c>
      <c r="L711" s="49"/>
      <c r="M711" s="50"/>
      <c r="N711" s="51"/>
      <c r="O711" s="56">
        <f>IF(J711=0,"",J711/I710)</f>
        <v>1</v>
      </c>
      <c r="P711" s="53">
        <v>11</v>
      </c>
      <c r="Q711" s="57">
        <f t="shared" si="68"/>
        <v>1</v>
      </c>
      <c r="R711" s="57">
        <f t="shared" si="69"/>
        <v>0</v>
      </c>
    </row>
    <row r="712" spans="1:19" ht="15.75" customHeight="1">
      <c r="A712" s="40">
        <v>2402</v>
      </c>
      <c r="B712" s="41"/>
      <c r="C712" s="41"/>
      <c r="D712" s="41"/>
      <c r="E712" s="41"/>
      <c r="F712" s="41"/>
      <c r="G712" s="41"/>
      <c r="H712" s="41"/>
      <c r="I712" s="41"/>
      <c r="J712" s="41">
        <v>2</v>
      </c>
      <c r="K712" s="42">
        <v>2</v>
      </c>
      <c r="L712" s="49"/>
      <c r="M712" s="50"/>
      <c r="N712" s="58"/>
      <c r="O712" s="59"/>
      <c r="P712" s="53">
        <v>4</v>
      </c>
      <c r="Q712" s="60"/>
      <c r="R712" s="61"/>
    </row>
    <row r="713" spans="1:19" ht="15.75" customHeight="1">
      <c r="A713" s="40">
        <v>2501</v>
      </c>
      <c r="B713" s="41"/>
      <c r="C713" s="41"/>
      <c r="D713" s="41"/>
      <c r="E713" s="41"/>
      <c r="F713" s="41"/>
      <c r="G713" s="41"/>
      <c r="H713" s="41"/>
      <c r="I713" s="41"/>
      <c r="J713" s="41"/>
      <c r="K713" s="42"/>
      <c r="L713" s="49"/>
      <c r="M713" s="50"/>
      <c r="N713" s="58"/>
      <c r="O713" s="62"/>
      <c r="P713" s="63"/>
      <c r="Q713" s="64"/>
      <c r="R713" s="62"/>
    </row>
    <row r="714" spans="1:19" ht="15.75" customHeight="1">
      <c r="A714" s="40">
        <v>2502</v>
      </c>
      <c r="B714" s="41"/>
      <c r="C714" s="41"/>
      <c r="D714" s="41"/>
      <c r="E714" s="41"/>
      <c r="F714" s="41"/>
      <c r="G714" s="41"/>
      <c r="H714" s="41"/>
      <c r="I714" s="41"/>
      <c r="J714" s="41"/>
      <c r="K714" s="42"/>
      <c r="L714" s="49"/>
      <c r="M714" s="50"/>
      <c r="N714" s="58"/>
      <c r="O714" s="62"/>
      <c r="P714" s="63"/>
      <c r="Q714" s="64"/>
      <c r="R714" s="62"/>
    </row>
    <row r="715" spans="1:19" ht="15.75" customHeight="1">
      <c r="A715" s="40">
        <v>2601</v>
      </c>
      <c r="B715" s="41"/>
      <c r="C715" s="41"/>
      <c r="D715" s="41"/>
      <c r="E715" s="41"/>
      <c r="F715" s="41"/>
      <c r="G715" s="41"/>
      <c r="H715" s="41"/>
      <c r="I715" s="41"/>
      <c r="J715" s="41"/>
      <c r="K715" s="42"/>
      <c r="L715" s="49"/>
      <c r="M715" s="50"/>
      <c r="N715" s="58"/>
      <c r="O715" s="50"/>
      <c r="P715" s="58"/>
      <c r="Q715" s="65"/>
      <c r="R715" s="62"/>
    </row>
    <row r="716" spans="1:19" ht="15.75" customHeight="1">
      <c r="A716" s="40">
        <v>2602</v>
      </c>
      <c r="B716" s="66"/>
      <c r="C716" s="66"/>
      <c r="D716" s="66"/>
      <c r="E716" s="66"/>
      <c r="F716" s="66"/>
      <c r="G716" s="66"/>
      <c r="H716" s="66"/>
      <c r="I716" s="66"/>
      <c r="J716" s="66"/>
      <c r="K716" s="67"/>
      <c r="L716" s="68"/>
      <c r="M716" s="2"/>
      <c r="N716" s="1"/>
      <c r="O716" s="69" t="s">
        <v>53</v>
      </c>
      <c r="P716" s="70"/>
      <c r="Q716" s="71">
        <f>IF(SUM(K705:K716)=0,"",SUM(K705:K716))</f>
        <v>9</v>
      </c>
      <c r="R716" s="72" t="s">
        <v>10</v>
      </c>
    </row>
    <row r="717" spans="1:19" ht="15.75" customHeight="1">
      <c r="A717" s="40">
        <v>2701</v>
      </c>
      <c r="B717" s="66"/>
      <c r="C717" s="66"/>
      <c r="D717" s="66"/>
      <c r="E717" s="66"/>
      <c r="F717" s="66"/>
      <c r="G717" s="66"/>
      <c r="H717" s="66"/>
      <c r="I717" s="66"/>
      <c r="J717" s="66"/>
      <c r="K717" s="67"/>
      <c r="L717" s="68"/>
      <c r="M717" s="2"/>
      <c r="N717" s="1"/>
      <c r="O717" s="73" t="s">
        <v>54</v>
      </c>
      <c r="P717" s="74" t="str">
        <f>IF(P716/B703=0,"",P716/B703)</f>
        <v/>
      </c>
      <c r="Q717" s="75" t="str">
        <f>IF(P716/Q716=0,"",P716/Q716)</f>
        <v/>
      </c>
      <c r="R717" s="76" t="s">
        <v>55</v>
      </c>
    </row>
    <row r="718" spans="1:19" ht="15.75" customHeight="1">
      <c r="A718" s="40">
        <v>2702</v>
      </c>
      <c r="B718" s="66"/>
      <c r="C718" s="66"/>
      <c r="D718" s="66"/>
      <c r="E718" s="66"/>
      <c r="F718" s="66"/>
      <c r="G718" s="66"/>
      <c r="H718" s="66"/>
      <c r="I718" s="66"/>
      <c r="J718" s="66"/>
      <c r="K718" s="67"/>
      <c r="L718" s="77"/>
      <c r="M718" s="78"/>
      <c r="N718" s="79"/>
      <c r="O718" s="78"/>
      <c r="P718" s="79"/>
      <c r="Q718" s="79"/>
      <c r="R718" s="80"/>
    </row>
    <row r="719" spans="1:19" ht="18" customHeight="1">
      <c r="A719" s="24"/>
      <c r="B719" s="1"/>
      <c r="C719" s="1"/>
      <c r="D719" s="142" t="s">
        <v>79</v>
      </c>
      <c r="E719" s="143"/>
      <c r="F719" s="143"/>
      <c r="G719" s="143"/>
      <c r="H719" s="143"/>
      <c r="I719" s="143"/>
      <c r="J719" s="144"/>
      <c r="K719" s="81">
        <f>SUM(K703:K715)</f>
        <v>9</v>
      </c>
      <c r="L719" s="82">
        <f>IF(K711=0,"",K711/B703)</f>
        <v>0.26923076923076922</v>
      </c>
      <c r="M719" s="82">
        <f>IF(K719=0,"",K719/B703)</f>
        <v>0.34615384615384615</v>
      </c>
      <c r="N719" s="82">
        <f>IF(K711=0,"",M719-L719)</f>
        <v>7.6923076923076927E-2</v>
      </c>
      <c r="O719" s="2"/>
      <c r="P719" s="1"/>
      <c r="Q719" s="27"/>
      <c r="R719" s="2"/>
    </row>
    <row r="720" spans="1:19" ht="12.75" customHeight="1">
      <c r="L720" s="2"/>
      <c r="M720" s="2"/>
      <c r="O720" s="2"/>
    </row>
    <row r="721" spans="1:19" ht="12.75" customHeight="1">
      <c r="L721" s="2"/>
      <c r="M721" s="2"/>
      <c r="O721" s="2"/>
    </row>
    <row r="722" spans="1:19" ht="26.25" customHeight="1">
      <c r="B722" s="145" t="s">
        <v>68</v>
      </c>
      <c r="C722" s="146"/>
      <c r="D722" s="146"/>
      <c r="E722" s="146"/>
      <c r="F722" s="146"/>
      <c r="G722" s="146"/>
      <c r="H722" s="146"/>
      <c r="I722" s="146"/>
      <c r="J722" s="146"/>
      <c r="K722" s="39" t="s">
        <v>90</v>
      </c>
      <c r="L722" s="2"/>
      <c r="M722" s="2"/>
      <c r="N722" s="1"/>
      <c r="O722" s="2"/>
      <c r="P722" s="1"/>
      <c r="Q722" s="1"/>
      <c r="R722" s="1"/>
    </row>
    <row r="723" spans="1:19" ht="20.25" customHeight="1">
      <c r="A723" s="147" t="s">
        <v>9</v>
      </c>
      <c r="B723" s="148" t="s">
        <v>69</v>
      </c>
      <c r="C723" s="143"/>
      <c r="D723" s="143"/>
      <c r="E723" s="143"/>
      <c r="F723" s="143"/>
      <c r="G723" s="143"/>
      <c r="H723" s="143"/>
      <c r="I723" s="143"/>
      <c r="J723" s="144"/>
      <c r="K723" s="149" t="s">
        <v>10</v>
      </c>
      <c r="L723" s="141" t="s">
        <v>2</v>
      </c>
      <c r="M723" s="141" t="s">
        <v>3</v>
      </c>
      <c r="N723" s="150" t="s">
        <v>4</v>
      </c>
      <c r="O723" s="141" t="s">
        <v>5</v>
      </c>
      <c r="P723" s="139" t="s">
        <v>6</v>
      </c>
      <c r="Q723" s="139" t="s">
        <v>7</v>
      </c>
      <c r="R723" s="141" t="s">
        <v>8</v>
      </c>
    </row>
    <row r="724" spans="1:19" ht="15.75" customHeight="1">
      <c r="A724" s="140"/>
      <c r="B724" s="40" t="s">
        <v>70</v>
      </c>
      <c r="C724" s="40" t="s">
        <v>71</v>
      </c>
      <c r="D724" s="40" t="s">
        <v>72</v>
      </c>
      <c r="E724" s="40" t="s">
        <v>73</v>
      </c>
      <c r="F724" s="40" t="s">
        <v>74</v>
      </c>
      <c r="G724" s="40" t="s">
        <v>75</v>
      </c>
      <c r="H724" s="40" t="s">
        <v>76</v>
      </c>
      <c r="I724" s="40" t="s">
        <v>77</v>
      </c>
      <c r="J724" s="40" t="s">
        <v>78</v>
      </c>
      <c r="K724" s="140"/>
      <c r="L724" s="140"/>
      <c r="M724" s="140"/>
      <c r="N724" s="140"/>
      <c r="O724" s="140"/>
      <c r="P724" s="140"/>
      <c r="Q724" s="140"/>
      <c r="R724" s="140"/>
    </row>
    <row r="725" spans="1:19" ht="15.75" customHeight="1">
      <c r="A725" s="40">
        <v>2002</v>
      </c>
      <c r="B725" s="41">
        <v>38</v>
      </c>
      <c r="C725" s="41"/>
      <c r="D725" s="41"/>
      <c r="E725" s="41"/>
      <c r="F725" s="41"/>
      <c r="G725" s="41"/>
      <c r="H725" s="41"/>
      <c r="I725" s="41"/>
      <c r="J725" s="41"/>
      <c r="K725" s="42"/>
      <c r="L725" s="43"/>
      <c r="M725" s="44"/>
      <c r="N725" s="45"/>
      <c r="O725" s="46"/>
      <c r="P725" s="47">
        <f>B725</f>
        <v>38</v>
      </c>
      <c r="Q725" s="48"/>
      <c r="R725" s="46"/>
    </row>
    <row r="726" spans="1:19" ht="15.75" customHeight="1">
      <c r="A726" s="40">
        <v>2101</v>
      </c>
      <c r="B726" s="41"/>
      <c r="C726" s="41">
        <v>34</v>
      </c>
      <c r="D726" s="41"/>
      <c r="E726" s="41"/>
      <c r="F726" s="41"/>
      <c r="G726" s="41"/>
      <c r="H726" s="41"/>
      <c r="I726" s="41"/>
      <c r="J726" s="41"/>
      <c r="K726" s="42"/>
      <c r="L726" s="49"/>
      <c r="M726" s="50"/>
      <c r="N726" s="51"/>
      <c r="O726" s="52">
        <f>IF(C726=0,"",C726/B725)</f>
        <v>0.89473684210526316</v>
      </c>
      <c r="P726" s="53">
        <v>34</v>
      </c>
      <c r="Q726" s="54">
        <f t="shared" ref="Q726:Q733" si="70">IF(P726=0,"",P726/P725)</f>
        <v>0.89473684210526316</v>
      </c>
      <c r="R726" s="54">
        <f t="shared" ref="R726:R733" si="71">IF(P726=0,"",100%-Q726)</f>
        <v>0.10526315789473684</v>
      </c>
    </row>
    <row r="727" spans="1:19" ht="15.75" customHeight="1">
      <c r="A727" s="40">
        <v>2102</v>
      </c>
      <c r="B727" s="41"/>
      <c r="C727" s="41"/>
      <c r="D727" s="41">
        <v>30</v>
      </c>
      <c r="E727" s="41"/>
      <c r="F727" s="41"/>
      <c r="G727" s="41"/>
      <c r="H727" s="41"/>
      <c r="I727" s="41"/>
      <c r="J727" s="41"/>
      <c r="K727" s="42"/>
      <c r="L727" s="49"/>
      <c r="M727" s="50"/>
      <c r="N727" s="51"/>
      <c r="O727" s="52">
        <f>IF(D727=0,"",D727/C726)</f>
        <v>0.88235294117647056</v>
      </c>
      <c r="P727" s="53">
        <v>33</v>
      </c>
      <c r="Q727" s="54">
        <f t="shared" si="70"/>
        <v>0.97058823529411764</v>
      </c>
      <c r="R727" s="54">
        <f t="shared" si="71"/>
        <v>2.9411764705882359E-2</v>
      </c>
      <c r="S727" s="8">
        <f>P727/P725</f>
        <v>0.86842105263157898</v>
      </c>
    </row>
    <row r="728" spans="1:19" ht="15.75" customHeight="1">
      <c r="A728" s="40">
        <v>2201</v>
      </c>
      <c r="B728" s="41"/>
      <c r="C728" s="41"/>
      <c r="D728" s="41"/>
      <c r="E728" s="41">
        <v>30</v>
      </c>
      <c r="F728" s="41"/>
      <c r="G728" s="41"/>
      <c r="H728" s="41"/>
      <c r="I728" s="41"/>
      <c r="J728" s="41"/>
      <c r="K728" s="42"/>
      <c r="L728" s="49"/>
      <c r="M728" s="50"/>
      <c r="N728" s="51"/>
      <c r="O728" s="52">
        <f>IF(E728=0,"",E728/D727)</f>
        <v>1</v>
      </c>
      <c r="P728" s="53">
        <v>32</v>
      </c>
      <c r="Q728" s="54">
        <f t="shared" si="70"/>
        <v>0.96969696969696972</v>
      </c>
      <c r="R728" s="54">
        <f t="shared" si="71"/>
        <v>3.0303030303030276E-2</v>
      </c>
    </row>
    <row r="729" spans="1:19" ht="15.75" customHeight="1">
      <c r="A729" s="40">
        <v>2202</v>
      </c>
      <c r="B729" s="41"/>
      <c r="C729" s="41"/>
      <c r="D729" s="41"/>
      <c r="E729" s="41"/>
      <c r="F729" s="41">
        <v>30</v>
      </c>
      <c r="G729" s="41"/>
      <c r="H729" s="41"/>
      <c r="I729" s="41"/>
      <c r="J729" s="41"/>
      <c r="K729" s="42"/>
      <c r="L729" s="49"/>
      <c r="M729" s="50"/>
      <c r="N729" s="51"/>
      <c r="O729" s="52">
        <f>IF(F729=0,"",F729/E728)</f>
        <v>1</v>
      </c>
      <c r="P729" s="53">
        <v>30</v>
      </c>
      <c r="Q729" s="54">
        <f t="shared" si="70"/>
        <v>0.9375</v>
      </c>
      <c r="R729" s="54">
        <f t="shared" si="71"/>
        <v>6.25E-2</v>
      </c>
    </row>
    <row r="730" spans="1:19" ht="15.75" customHeight="1">
      <c r="A730" s="40">
        <v>2301</v>
      </c>
      <c r="B730" s="41"/>
      <c r="C730" s="41"/>
      <c r="D730" s="41"/>
      <c r="E730" s="41"/>
      <c r="F730" s="41"/>
      <c r="G730" s="41">
        <v>28</v>
      </c>
      <c r="H730" s="41"/>
      <c r="I730" s="41"/>
      <c r="J730" s="41"/>
      <c r="K730" s="42"/>
      <c r="L730" s="49"/>
      <c r="M730" s="50"/>
      <c r="N730" s="51"/>
      <c r="O730" s="52">
        <f>IF(G730=0,"",G730/F729)</f>
        <v>0.93333333333333335</v>
      </c>
      <c r="P730" s="53">
        <v>29</v>
      </c>
      <c r="Q730" s="54">
        <f t="shared" si="70"/>
        <v>0.96666666666666667</v>
      </c>
      <c r="R730" s="54">
        <f t="shared" si="71"/>
        <v>3.3333333333333326E-2</v>
      </c>
    </row>
    <row r="731" spans="1:19" ht="15.75" customHeight="1">
      <c r="A731" s="40">
        <v>2302</v>
      </c>
      <c r="B731" s="41"/>
      <c r="C731" s="41"/>
      <c r="D731" s="41"/>
      <c r="E731" s="41"/>
      <c r="F731" s="41"/>
      <c r="G731" s="41"/>
      <c r="H731" s="41">
        <v>28</v>
      </c>
      <c r="I731" s="41"/>
      <c r="J731" s="41"/>
      <c r="K731" s="42"/>
      <c r="L731" s="49"/>
      <c r="M731" s="50"/>
      <c r="N731" s="51"/>
      <c r="O731" s="52">
        <f>IF(H731=0,"",H731/G730)</f>
        <v>1</v>
      </c>
      <c r="P731" s="53">
        <v>29</v>
      </c>
      <c r="Q731" s="54">
        <f t="shared" si="70"/>
        <v>1</v>
      </c>
      <c r="R731" s="54">
        <f t="shared" si="71"/>
        <v>0</v>
      </c>
    </row>
    <row r="732" spans="1:19" ht="15.75" customHeight="1">
      <c r="A732" s="40">
        <v>2401</v>
      </c>
      <c r="B732" s="41"/>
      <c r="C732" s="41"/>
      <c r="D732" s="41"/>
      <c r="E732" s="41"/>
      <c r="F732" s="41"/>
      <c r="G732" s="41"/>
      <c r="H732" s="41"/>
      <c r="I732" s="41">
        <v>28</v>
      </c>
      <c r="J732" s="41"/>
      <c r="K732" s="42"/>
      <c r="L732" s="49"/>
      <c r="M732" s="50"/>
      <c r="N732" s="51"/>
      <c r="O732" s="52">
        <f>IF(I732=0,"",I732/H731)</f>
        <v>1</v>
      </c>
      <c r="P732" s="53">
        <v>29</v>
      </c>
      <c r="Q732" s="54">
        <f t="shared" si="70"/>
        <v>1</v>
      </c>
      <c r="R732" s="54">
        <f t="shared" si="71"/>
        <v>0</v>
      </c>
    </row>
    <row r="733" spans="1:19" ht="15.75" customHeight="1">
      <c r="A733" s="40">
        <v>2402</v>
      </c>
      <c r="B733" s="41"/>
      <c r="C733" s="41"/>
      <c r="D733" s="41"/>
      <c r="E733" s="41"/>
      <c r="F733" s="41"/>
      <c r="G733" s="41"/>
      <c r="H733" s="41"/>
      <c r="I733" s="41"/>
      <c r="J733" s="41">
        <v>28</v>
      </c>
      <c r="K733" s="42">
        <v>23</v>
      </c>
      <c r="L733" s="49"/>
      <c r="M733" s="50"/>
      <c r="N733" s="51"/>
      <c r="O733" s="56">
        <f>IF(J733=0,"",J733/I732)</f>
        <v>1</v>
      </c>
      <c r="P733" s="53">
        <v>29</v>
      </c>
      <c r="Q733" s="57">
        <f t="shared" si="70"/>
        <v>1</v>
      </c>
      <c r="R733" s="57">
        <f t="shared" si="71"/>
        <v>0</v>
      </c>
    </row>
    <row r="734" spans="1:19" ht="15.75" customHeight="1">
      <c r="A734" s="40">
        <v>2501</v>
      </c>
      <c r="B734" s="41"/>
      <c r="C734" s="41"/>
      <c r="D734" s="41"/>
      <c r="E734" s="41"/>
      <c r="F734" s="41"/>
      <c r="G734" s="41"/>
      <c r="H734" s="41"/>
      <c r="I734" s="41"/>
      <c r="J734" s="41"/>
      <c r="K734" s="42"/>
      <c r="L734" s="49"/>
      <c r="M734" s="50"/>
      <c r="N734" s="58"/>
      <c r="O734" s="59"/>
      <c r="P734" s="53"/>
      <c r="Q734" s="60"/>
      <c r="R734" s="61"/>
    </row>
    <row r="735" spans="1:19" ht="15.75" customHeight="1">
      <c r="A735" s="40">
        <v>2502</v>
      </c>
      <c r="B735" s="41"/>
      <c r="C735" s="41"/>
      <c r="D735" s="41"/>
      <c r="E735" s="41"/>
      <c r="F735" s="41"/>
      <c r="G735" s="41"/>
      <c r="H735" s="41"/>
      <c r="I735" s="41"/>
      <c r="J735" s="41"/>
      <c r="K735" s="42"/>
      <c r="L735" s="49"/>
      <c r="M735" s="50"/>
      <c r="N735" s="58"/>
      <c r="O735" s="62"/>
      <c r="P735" s="63"/>
      <c r="Q735" s="64"/>
      <c r="R735" s="62"/>
    </row>
    <row r="736" spans="1:19" ht="15.75" customHeight="1">
      <c r="A736" s="40">
        <v>2601</v>
      </c>
      <c r="B736" s="41"/>
      <c r="C736" s="41"/>
      <c r="D736" s="41"/>
      <c r="E736" s="41"/>
      <c r="F736" s="41"/>
      <c r="G736" s="41"/>
      <c r="H736" s="41"/>
      <c r="I736" s="41"/>
      <c r="J736" s="41"/>
      <c r="K736" s="42"/>
      <c r="L736" s="49"/>
      <c r="M736" s="50"/>
      <c r="N736" s="58"/>
      <c r="O736" s="62"/>
      <c r="P736" s="63"/>
      <c r="Q736" s="64"/>
      <c r="R736" s="62"/>
    </row>
    <row r="737" spans="1:19" ht="15.75" customHeight="1">
      <c r="A737" s="40">
        <v>2602</v>
      </c>
      <c r="B737" s="41"/>
      <c r="C737" s="41"/>
      <c r="D737" s="41"/>
      <c r="E737" s="41"/>
      <c r="F737" s="41"/>
      <c r="G737" s="41"/>
      <c r="H737" s="41"/>
      <c r="I737" s="41"/>
      <c r="J737" s="41"/>
      <c r="K737" s="42"/>
      <c r="L737" s="49"/>
      <c r="M737" s="50"/>
      <c r="N737" s="58"/>
      <c r="O737" s="50"/>
      <c r="P737" s="58"/>
      <c r="Q737" s="65"/>
      <c r="R737" s="62"/>
    </row>
    <row r="738" spans="1:19" ht="15.75" customHeight="1">
      <c r="A738" s="40">
        <v>2701</v>
      </c>
      <c r="B738" s="66"/>
      <c r="C738" s="66"/>
      <c r="D738" s="66"/>
      <c r="E738" s="66"/>
      <c r="F738" s="66"/>
      <c r="G738" s="66"/>
      <c r="H738" s="66"/>
      <c r="I738" s="66"/>
      <c r="J738" s="66"/>
      <c r="K738" s="67"/>
      <c r="L738" s="68"/>
      <c r="M738" s="2"/>
      <c r="N738" s="1"/>
      <c r="O738" s="69" t="s">
        <v>53</v>
      </c>
      <c r="P738" s="70"/>
      <c r="Q738" s="71">
        <f>IF(SUM(K727:K738)=0,"",SUM(K727:K738))</f>
        <v>23</v>
      </c>
      <c r="R738" s="72" t="s">
        <v>10</v>
      </c>
    </row>
    <row r="739" spans="1:19" ht="15.75" customHeight="1">
      <c r="A739" s="40">
        <v>2702</v>
      </c>
      <c r="B739" s="66"/>
      <c r="C739" s="66"/>
      <c r="D739" s="66"/>
      <c r="E739" s="66"/>
      <c r="F739" s="66"/>
      <c r="G739" s="66"/>
      <c r="H739" s="66"/>
      <c r="I739" s="66"/>
      <c r="J739" s="66"/>
      <c r="K739" s="67"/>
      <c r="L739" s="68"/>
      <c r="M739" s="2"/>
      <c r="N739" s="1"/>
      <c r="O739" s="73" t="s">
        <v>54</v>
      </c>
      <c r="P739" s="74" t="str">
        <f>IF(P738/B725=0,"",P738/B725)</f>
        <v/>
      </c>
      <c r="Q739" s="75" t="str">
        <f>IF(P738/Q738=0,"",P738/Q738)</f>
        <v/>
      </c>
      <c r="R739" s="76" t="s">
        <v>55</v>
      </c>
    </row>
    <row r="740" spans="1:19" ht="15.75" customHeight="1">
      <c r="A740" s="40">
        <v>2801</v>
      </c>
      <c r="B740" s="66"/>
      <c r="C740" s="66"/>
      <c r="D740" s="66"/>
      <c r="E740" s="66"/>
      <c r="F740" s="66"/>
      <c r="G740" s="66"/>
      <c r="H740" s="66"/>
      <c r="I740" s="66"/>
      <c r="J740" s="66"/>
      <c r="K740" s="67"/>
      <c r="L740" s="77"/>
      <c r="M740" s="78"/>
      <c r="N740" s="79"/>
      <c r="O740" s="78"/>
      <c r="P740" s="79"/>
      <c r="Q740" s="79"/>
      <c r="R740" s="80"/>
    </row>
    <row r="741" spans="1:19" ht="18" customHeight="1">
      <c r="A741" s="24"/>
      <c r="B741" s="1"/>
      <c r="C741" s="1"/>
      <c r="D741" s="142" t="s">
        <v>79</v>
      </c>
      <c r="E741" s="143"/>
      <c r="F741" s="143"/>
      <c r="G741" s="143"/>
      <c r="H741" s="143"/>
      <c r="I741" s="143"/>
      <c r="J741" s="144"/>
      <c r="K741" s="81">
        <f>SUM(K725:K737)</f>
        <v>23</v>
      </c>
      <c r="L741" s="82">
        <f>IF(K733=0,"",K733/B725)</f>
        <v>0.60526315789473684</v>
      </c>
      <c r="M741" s="82">
        <f>IF(K741=0,"",K741/B725)</f>
        <v>0.60526315789473684</v>
      </c>
      <c r="N741" s="82">
        <f>IF(K733=0,"",M741-L741)</f>
        <v>0</v>
      </c>
      <c r="O741" s="2"/>
      <c r="P741" s="1"/>
      <c r="Q741" s="27"/>
      <c r="R741" s="2"/>
    </row>
    <row r="742" spans="1:19" ht="12.75" customHeight="1">
      <c r="L742" s="2"/>
      <c r="M742" s="2"/>
      <c r="O742" s="2"/>
    </row>
    <row r="743" spans="1:19" ht="12.75" customHeight="1">
      <c r="L743" s="2"/>
      <c r="M743" s="2"/>
      <c r="O743" s="2"/>
    </row>
    <row r="744" spans="1:19" ht="26.25" customHeight="1">
      <c r="B744" s="145" t="s">
        <v>68</v>
      </c>
      <c r="C744" s="146"/>
      <c r="D744" s="146"/>
      <c r="E744" s="146"/>
      <c r="F744" s="146"/>
      <c r="G744" s="146"/>
      <c r="H744" s="146"/>
      <c r="I744" s="146"/>
      <c r="J744" s="146"/>
      <c r="K744" s="39" t="s">
        <v>91</v>
      </c>
      <c r="L744" s="2"/>
      <c r="M744" s="2"/>
      <c r="N744" s="1"/>
      <c r="O744" s="2"/>
      <c r="P744" s="1"/>
      <c r="Q744" s="1"/>
      <c r="R744" s="1"/>
    </row>
    <row r="745" spans="1:19" ht="20.25" customHeight="1">
      <c r="A745" s="147" t="s">
        <v>9</v>
      </c>
      <c r="B745" s="148" t="s">
        <v>69</v>
      </c>
      <c r="C745" s="143"/>
      <c r="D745" s="143"/>
      <c r="E745" s="143"/>
      <c r="F745" s="143"/>
      <c r="G745" s="143"/>
      <c r="H745" s="143"/>
      <c r="I745" s="143"/>
      <c r="J745" s="144"/>
      <c r="K745" s="149" t="s">
        <v>10</v>
      </c>
      <c r="L745" s="141" t="s">
        <v>2</v>
      </c>
      <c r="M745" s="141" t="s">
        <v>3</v>
      </c>
      <c r="N745" s="150" t="s">
        <v>4</v>
      </c>
      <c r="O745" s="141" t="s">
        <v>5</v>
      </c>
      <c r="P745" s="139" t="s">
        <v>6</v>
      </c>
      <c r="Q745" s="139" t="s">
        <v>7</v>
      </c>
      <c r="R745" s="141" t="s">
        <v>8</v>
      </c>
    </row>
    <row r="746" spans="1:19" ht="15.75" customHeight="1">
      <c r="A746" s="140"/>
      <c r="B746" s="40" t="s">
        <v>70</v>
      </c>
      <c r="C746" s="40" t="s">
        <v>71</v>
      </c>
      <c r="D746" s="40" t="s">
        <v>72</v>
      </c>
      <c r="E746" s="40" t="s">
        <v>73</v>
      </c>
      <c r="F746" s="40" t="s">
        <v>74</v>
      </c>
      <c r="G746" s="40" t="s">
        <v>75</v>
      </c>
      <c r="H746" s="40" t="s">
        <v>76</v>
      </c>
      <c r="I746" s="40" t="s">
        <v>77</v>
      </c>
      <c r="J746" s="40" t="s">
        <v>78</v>
      </c>
      <c r="K746" s="140"/>
      <c r="L746" s="140"/>
      <c r="M746" s="140"/>
      <c r="N746" s="140"/>
      <c r="O746" s="140"/>
      <c r="P746" s="140"/>
      <c r="Q746" s="140"/>
      <c r="R746" s="140"/>
    </row>
    <row r="747" spans="1:19" ht="15.75" customHeight="1">
      <c r="A747" s="40">
        <v>2101</v>
      </c>
      <c r="B747" s="41">
        <v>15</v>
      </c>
      <c r="C747" s="41"/>
      <c r="D747" s="41"/>
      <c r="E747" s="41"/>
      <c r="F747" s="41"/>
      <c r="G747" s="41"/>
      <c r="H747" s="41"/>
      <c r="I747" s="41"/>
      <c r="J747" s="41"/>
      <c r="K747" s="42"/>
      <c r="L747" s="43"/>
      <c r="M747" s="44"/>
      <c r="N747" s="45"/>
      <c r="O747" s="46"/>
      <c r="P747" s="47">
        <f>B747</f>
        <v>15</v>
      </c>
      <c r="Q747" s="48"/>
      <c r="R747" s="46"/>
    </row>
    <row r="748" spans="1:19" ht="15.75" customHeight="1">
      <c r="A748" s="40">
        <v>2102</v>
      </c>
      <c r="B748" s="41"/>
      <c r="C748" s="41">
        <v>10</v>
      </c>
      <c r="D748" s="41"/>
      <c r="E748" s="41"/>
      <c r="F748" s="41"/>
      <c r="G748" s="41"/>
      <c r="H748" s="41"/>
      <c r="I748" s="41"/>
      <c r="J748" s="41"/>
      <c r="K748" s="42"/>
      <c r="L748" s="49"/>
      <c r="M748" s="50"/>
      <c r="N748" s="51"/>
      <c r="O748" s="52">
        <f>IF(C748=0,"",C748/B747)</f>
        <v>0.66666666666666663</v>
      </c>
      <c r="P748" s="53">
        <v>10</v>
      </c>
      <c r="Q748" s="54">
        <f t="shared" ref="Q748:Q755" si="72">IF(P748=0,"",P748/P747)</f>
        <v>0.66666666666666663</v>
      </c>
      <c r="R748" s="54">
        <f t="shared" ref="R748:R755" si="73">IF(P748=0,"",100%-Q748)</f>
        <v>0.33333333333333337</v>
      </c>
    </row>
    <row r="749" spans="1:19" ht="15.75" customHeight="1">
      <c r="A749" s="40">
        <v>2201</v>
      </c>
      <c r="B749" s="41"/>
      <c r="C749" s="41"/>
      <c r="D749" s="41">
        <v>9</v>
      </c>
      <c r="E749" s="41"/>
      <c r="F749" s="41"/>
      <c r="G749" s="41"/>
      <c r="H749" s="41"/>
      <c r="I749" s="41"/>
      <c r="J749" s="41"/>
      <c r="K749" s="42"/>
      <c r="L749" s="49"/>
      <c r="M749" s="50"/>
      <c r="N749" s="51"/>
      <c r="O749" s="52">
        <f>IF(D749=0,"",D749/C748)</f>
        <v>0.9</v>
      </c>
      <c r="P749" s="53">
        <v>10</v>
      </c>
      <c r="Q749" s="54">
        <f t="shared" si="72"/>
        <v>1</v>
      </c>
      <c r="R749" s="54">
        <f t="shared" si="73"/>
        <v>0</v>
      </c>
      <c r="S749" s="8">
        <f>P749/P747</f>
        <v>0.66666666666666663</v>
      </c>
    </row>
    <row r="750" spans="1:19" ht="15.75" customHeight="1">
      <c r="A750" s="40">
        <v>2202</v>
      </c>
      <c r="B750" s="41"/>
      <c r="C750" s="41"/>
      <c r="D750" s="41"/>
      <c r="E750" s="41">
        <v>7</v>
      </c>
      <c r="F750" s="41"/>
      <c r="G750" s="41"/>
      <c r="H750" s="41"/>
      <c r="I750" s="41"/>
      <c r="J750" s="41"/>
      <c r="K750" s="42"/>
      <c r="L750" s="49"/>
      <c r="M750" s="50"/>
      <c r="N750" s="51"/>
      <c r="O750" s="52">
        <f>IF(E750=0,"",E750/D749)</f>
        <v>0.77777777777777779</v>
      </c>
      <c r="P750" s="53">
        <v>9</v>
      </c>
      <c r="Q750" s="54">
        <f t="shared" si="72"/>
        <v>0.9</v>
      </c>
      <c r="R750" s="54">
        <f t="shared" si="73"/>
        <v>9.9999999999999978E-2</v>
      </c>
    </row>
    <row r="751" spans="1:19" ht="15.75" customHeight="1">
      <c r="A751" s="40">
        <v>2301</v>
      </c>
      <c r="B751" s="41"/>
      <c r="C751" s="41"/>
      <c r="D751" s="41"/>
      <c r="E751" s="41"/>
      <c r="F751" s="41">
        <v>7</v>
      </c>
      <c r="G751" s="41"/>
      <c r="H751" s="41"/>
      <c r="I751" s="41"/>
      <c r="J751" s="41"/>
      <c r="K751" s="42"/>
      <c r="L751" s="49"/>
      <c r="M751" s="50"/>
      <c r="N751" s="51"/>
      <c r="O751" s="52">
        <f>IF(F751=0,"",F751/E750)</f>
        <v>1</v>
      </c>
      <c r="P751" s="53">
        <v>9</v>
      </c>
      <c r="Q751" s="54">
        <f t="shared" si="72"/>
        <v>1</v>
      </c>
      <c r="R751" s="54">
        <f t="shared" si="73"/>
        <v>0</v>
      </c>
    </row>
    <row r="752" spans="1:19" ht="15.75" customHeight="1">
      <c r="A752" s="40">
        <v>2302</v>
      </c>
      <c r="B752" s="41"/>
      <c r="C752" s="41"/>
      <c r="D752" s="41"/>
      <c r="E752" s="41"/>
      <c r="F752" s="41"/>
      <c r="G752" s="41">
        <v>7</v>
      </c>
      <c r="H752" s="41"/>
      <c r="I752" s="41"/>
      <c r="J752" s="41"/>
      <c r="K752" s="42"/>
      <c r="L752" s="49"/>
      <c r="M752" s="50"/>
      <c r="N752" s="51"/>
      <c r="O752" s="52">
        <f>IF(G752=0,"",G752/F751)</f>
        <v>1</v>
      </c>
      <c r="P752" s="53">
        <v>7</v>
      </c>
      <c r="Q752" s="54">
        <f t="shared" si="72"/>
        <v>0.77777777777777779</v>
      </c>
      <c r="R752" s="54">
        <f t="shared" si="73"/>
        <v>0.22222222222222221</v>
      </c>
    </row>
    <row r="753" spans="1:25" ht="15.75" customHeight="1">
      <c r="A753" s="40">
        <v>2401</v>
      </c>
      <c r="B753" s="41"/>
      <c r="C753" s="41"/>
      <c r="D753" s="41"/>
      <c r="E753" s="41"/>
      <c r="F753" s="41"/>
      <c r="G753" s="41"/>
      <c r="H753" s="41">
        <v>7</v>
      </c>
      <c r="I753" s="41"/>
      <c r="J753" s="41"/>
      <c r="K753" s="42"/>
      <c r="L753" s="49"/>
      <c r="M753" s="50"/>
      <c r="N753" s="51"/>
      <c r="O753" s="52">
        <f>IF(H753=0,"",H753/G752)</f>
        <v>1</v>
      </c>
      <c r="P753" s="53">
        <v>7</v>
      </c>
      <c r="Q753" s="54">
        <f t="shared" si="72"/>
        <v>1</v>
      </c>
      <c r="R753" s="54">
        <f t="shared" si="73"/>
        <v>0</v>
      </c>
    </row>
    <row r="754" spans="1:25" ht="15.75" customHeight="1">
      <c r="A754" s="40">
        <v>2402</v>
      </c>
      <c r="B754" s="41"/>
      <c r="C754" s="41"/>
      <c r="D754" s="41"/>
      <c r="E754" s="41"/>
      <c r="F754" s="41"/>
      <c r="G754" s="41"/>
      <c r="H754" s="41"/>
      <c r="I754" s="41">
        <v>7</v>
      </c>
      <c r="J754" s="41"/>
      <c r="K754" s="42"/>
      <c r="L754" s="49"/>
      <c r="M754" s="50"/>
      <c r="N754" s="51"/>
      <c r="O754" s="52">
        <f>IF(I754=0,"",I754/H753)</f>
        <v>1</v>
      </c>
      <c r="P754" s="53">
        <v>7</v>
      </c>
      <c r="Q754" s="54">
        <f t="shared" si="72"/>
        <v>1</v>
      </c>
      <c r="R754" s="54">
        <f t="shared" si="73"/>
        <v>0</v>
      </c>
    </row>
    <row r="755" spans="1:25" ht="15.75" customHeight="1">
      <c r="A755" s="40">
        <v>2501</v>
      </c>
      <c r="B755" s="41"/>
      <c r="C755" s="41"/>
      <c r="D755" s="41"/>
      <c r="E755" s="41"/>
      <c r="F755" s="41"/>
      <c r="G755" s="41"/>
      <c r="H755" s="41"/>
      <c r="I755" s="41"/>
      <c r="J755" s="41"/>
      <c r="K755" s="42"/>
      <c r="L755" s="49"/>
      <c r="M755" s="50"/>
      <c r="N755" s="51"/>
      <c r="O755" s="56" t="str">
        <f>IF(J755=0,"",J755/I754)</f>
        <v/>
      </c>
      <c r="P755" s="53"/>
      <c r="Q755" s="57" t="str">
        <f t="shared" si="72"/>
        <v/>
      </c>
      <c r="R755" s="57" t="str">
        <f t="shared" si="73"/>
        <v/>
      </c>
    </row>
    <row r="756" spans="1:25" ht="15.75" customHeight="1">
      <c r="A756" s="40">
        <v>2502</v>
      </c>
      <c r="B756" s="41"/>
      <c r="C756" s="41"/>
      <c r="D756" s="41"/>
      <c r="E756" s="41"/>
      <c r="F756" s="41"/>
      <c r="G756" s="41"/>
      <c r="H756" s="41"/>
      <c r="I756" s="41"/>
      <c r="J756" s="41"/>
      <c r="K756" s="42"/>
      <c r="L756" s="49"/>
      <c r="M756" s="50"/>
      <c r="N756" s="58"/>
      <c r="O756" s="59"/>
      <c r="P756" s="53"/>
      <c r="Q756" s="60"/>
      <c r="R756" s="61"/>
    </row>
    <row r="757" spans="1:25" ht="15.75" customHeight="1">
      <c r="A757" s="40">
        <v>2601</v>
      </c>
      <c r="B757" s="41"/>
      <c r="C757" s="41"/>
      <c r="D757" s="41"/>
      <c r="E757" s="41"/>
      <c r="F757" s="41"/>
      <c r="G757" s="41"/>
      <c r="H757" s="41"/>
      <c r="I757" s="41"/>
      <c r="J757" s="41"/>
      <c r="K757" s="42"/>
      <c r="L757" s="49"/>
      <c r="M757" s="50"/>
      <c r="N757" s="58"/>
      <c r="O757" s="62"/>
      <c r="P757" s="63"/>
      <c r="Q757" s="64"/>
      <c r="R757" s="62"/>
    </row>
    <row r="758" spans="1:25" ht="15.75" customHeight="1">
      <c r="A758" s="40">
        <v>2602</v>
      </c>
      <c r="B758" s="41"/>
      <c r="C758" s="41"/>
      <c r="D758" s="41"/>
      <c r="E758" s="41"/>
      <c r="F758" s="41"/>
      <c r="G758" s="41"/>
      <c r="H758" s="41"/>
      <c r="I758" s="41"/>
      <c r="J758" s="41"/>
      <c r="K758" s="42"/>
      <c r="L758" s="49"/>
      <c r="M758" s="50"/>
      <c r="N758" s="58"/>
      <c r="O758" s="62"/>
      <c r="P758" s="63"/>
      <c r="Q758" s="64"/>
      <c r="R758" s="62"/>
    </row>
    <row r="759" spans="1:25" ht="15.75" customHeight="1">
      <c r="A759" s="40">
        <v>2701</v>
      </c>
      <c r="B759" s="41"/>
      <c r="C759" s="41"/>
      <c r="D759" s="41"/>
      <c r="E759" s="41"/>
      <c r="F759" s="41"/>
      <c r="G759" s="41"/>
      <c r="H759" s="41"/>
      <c r="I759" s="41"/>
      <c r="J759" s="41"/>
      <c r="K759" s="42"/>
      <c r="L759" s="49"/>
      <c r="M759" s="50"/>
      <c r="N759" s="58"/>
      <c r="O759" s="50"/>
      <c r="P759" s="58"/>
      <c r="Q759" s="65"/>
      <c r="R759" s="62"/>
    </row>
    <row r="760" spans="1:25" ht="15.75" customHeight="1">
      <c r="A760" s="40">
        <v>2702</v>
      </c>
      <c r="B760" s="66"/>
      <c r="C760" s="66"/>
      <c r="D760" s="66"/>
      <c r="E760" s="66"/>
      <c r="F760" s="66"/>
      <c r="G760" s="66"/>
      <c r="H760" s="66"/>
      <c r="I760" s="66"/>
      <c r="J760" s="66"/>
      <c r="K760" s="67"/>
      <c r="L760" s="68"/>
      <c r="M760" s="2"/>
      <c r="N760" s="1"/>
      <c r="O760" s="69" t="s">
        <v>53</v>
      </c>
      <c r="P760" s="70"/>
      <c r="Q760" s="71" t="str">
        <f>IF(SUM(K749:K760)=0,"",SUM(K749:K760))</f>
        <v/>
      </c>
      <c r="R760" s="72" t="s">
        <v>10</v>
      </c>
    </row>
    <row r="761" spans="1:25" ht="15.75" customHeight="1">
      <c r="A761" s="40">
        <v>2801</v>
      </c>
      <c r="B761" s="66"/>
      <c r="C761" s="66"/>
      <c r="D761" s="66"/>
      <c r="E761" s="66"/>
      <c r="F761" s="66"/>
      <c r="G761" s="66"/>
      <c r="H761" s="66"/>
      <c r="I761" s="66"/>
      <c r="J761" s="66"/>
      <c r="K761" s="67"/>
      <c r="L761" s="68"/>
      <c r="M761" s="2"/>
      <c r="N761" s="1"/>
      <c r="O761" s="73" t="s">
        <v>54</v>
      </c>
      <c r="P761" s="74" t="str">
        <f>IF(P760/B747=0,"",P760/B747)</f>
        <v/>
      </c>
      <c r="Q761" s="75" t="e">
        <f>IF(P760/Q760=0,"",P760/Q760)</f>
        <v>#VALUE!</v>
      </c>
      <c r="R761" s="76" t="s">
        <v>55</v>
      </c>
    </row>
    <row r="762" spans="1:25" ht="15.75" customHeight="1">
      <c r="A762" s="40">
        <v>2802</v>
      </c>
      <c r="B762" s="66"/>
      <c r="C762" s="66"/>
      <c r="D762" s="66"/>
      <c r="E762" s="66"/>
      <c r="F762" s="66"/>
      <c r="G762" s="66"/>
      <c r="H762" s="66"/>
      <c r="I762" s="66"/>
      <c r="J762" s="66"/>
      <c r="K762" s="67"/>
      <c r="L762" s="77"/>
      <c r="M762" s="78"/>
      <c r="N762" s="79"/>
      <c r="O762" s="78"/>
      <c r="P762" s="79"/>
      <c r="Q762" s="79"/>
      <c r="R762" s="80"/>
      <c r="Y762" s="129">
        <f>AVERAGE(S749,S773)</f>
        <v>0.76576576576576572</v>
      </c>
    </row>
    <row r="763" spans="1:25" ht="18" customHeight="1">
      <c r="A763" s="24"/>
      <c r="B763" s="1"/>
      <c r="C763" s="1"/>
      <c r="D763" s="142" t="s">
        <v>79</v>
      </c>
      <c r="E763" s="143"/>
      <c r="F763" s="143"/>
      <c r="G763" s="143"/>
      <c r="H763" s="143"/>
      <c r="I763" s="143"/>
      <c r="J763" s="144"/>
      <c r="K763" s="81">
        <f>SUM(K747:K759)</f>
        <v>0</v>
      </c>
      <c r="L763" s="82" t="str">
        <f>IF(K755=0,"",K755/B747)</f>
        <v/>
      </c>
      <c r="M763" s="82" t="str">
        <f>IF(K763=0,"",K763/B747)</f>
        <v/>
      </c>
      <c r="N763" s="82" t="str">
        <f>IF(K755=0,"",M763-L763)</f>
        <v/>
      </c>
      <c r="O763" s="2"/>
      <c r="P763" s="1"/>
      <c r="Q763" s="27"/>
      <c r="R763" s="2"/>
    </row>
    <row r="764" spans="1:25" ht="12.75" customHeight="1">
      <c r="L764" s="2"/>
      <c r="M764" s="2"/>
      <c r="O764" s="2"/>
    </row>
    <row r="765" spans="1:25" ht="12.75" customHeight="1">
      <c r="L765" s="2"/>
      <c r="M765" s="2"/>
      <c r="O765" s="2"/>
    </row>
    <row r="766" spans="1:25" ht="12.75" customHeight="1">
      <c r="L766" s="2"/>
      <c r="M766" s="2"/>
      <c r="O766" s="2"/>
    </row>
    <row r="767" spans="1:25" ht="12.75" customHeight="1">
      <c r="L767" s="2"/>
      <c r="M767" s="2"/>
      <c r="O767" s="2"/>
    </row>
    <row r="768" spans="1:25" ht="26.25" customHeight="1">
      <c r="B768" s="145" t="s">
        <v>68</v>
      </c>
      <c r="C768" s="146"/>
      <c r="D768" s="146"/>
      <c r="E768" s="146"/>
      <c r="F768" s="146"/>
      <c r="G768" s="146"/>
      <c r="H768" s="146"/>
      <c r="I768" s="146"/>
      <c r="J768" s="146"/>
      <c r="K768" s="39" t="s">
        <v>92</v>
      </c>
      <c r="L768" s="2"/>
      <c r="M768" s="2"/>
      <c r="N768" s="1"/>
      <c r="O768" s="2"/>
      <c r="P768" s="1"/>
      <c r="Q768" s="1"/>
      <c r="R768" s="1"/>
    </row>
    <row r="769" spans="1:19" ht="20.25" customHeight="1">
      <c r="A769" s="147" t="s">
        <v>9</v>
      </c>
      <c r="B769" s="148" t="s">
        <v>69</v>
      </c>
      <c r="C769" s="143"/>
      <c r="D769" s="143"/>
      <c r="E769" s="143"/>
      <c r="F769" s="143"/>
      <c r="G769" s="143"/>
      <c r="H769" s="143"/>
      <c r="I769" s="143"/>
      <c r="J769" s="144"/>
      <c r="K769" s="149" t="s">
        <v>10</v>
      </c>
      <c r="L769" s="141" t="s">
        <v>2</v>
      </c>
      <c r="M769" s="141" t="s">
        <v>3</v>
      </c>
      <c r="N769" s="150" t="s">
        <v>4</v>
      </c>
      <c r="O769" s="141" t="s">
        <v>5</v>
      </c>
      <c r="P769" s="139" t="s">
        <v>6</v>
      </c>
      <c r="Q769" s="139" t="s">
        <v>7</v>
      </c>
      <c r="R769" s="141" t="s">
        <v>8</v>
      </c>
    </row>
    <row r="770" spans="1:19" ht="15.75" customHeight="1">
      <c r="A770" s="140"/>
      <c r="B770" s="40" t="s">
        <v>70</v>
      </c>
      <c r="C770" s="40" t="s">
        <v>71</v>
      </c>
      <c r="D770" s="40" t="s">
        <v>72</v>
      </c>
      <c r="E770" s="40" t="s">
        <v>73</v>
      </c>
      <c r="F770" s="40" t="s">
        <v>74</v>
      </c>
      <c r="G770" s="40" t="s">
        <v>75</v>
      </c>
      <c r="H770" s="40" t="s">
        <v>76</v>
      </c>
      <c r="I770" s="40" t="s">
        <v>77</v>
      </c>
      <c r="J770" s="40" t="s">
        <v>78</v>
      </c>
      <c r="K770" s="140"/>
      <c r="L770" s="140"/>
      <c r="M770" s="140"/>
      <c r="N770" s="140"/>
      <c r="O770" s="140"/>
      <c r="P770" s="140"/>
      <c r="Q770" s="140"/>
      <c r="R770" s="140"/>
    </row>
    <row r="771" spans="1:19" ht="15.75" customHeight="1">
      <c r="A771" s="40">
        <v>2102</v>
      </c>
      <c r="B771" s="41">
        <v>37</v>
      </c>
      <c r="C771" s="41"/>
      <c r="D771" s="41"/>
      <c r="E771" s="41"/>
      <c r="F771" s="41"/>
      <c r="G771" s="41"/>
      <c r="H771" s="41"/>
      <c r="I771" s="41"/>
      <c r="J771" s="41"/>
      <c r="K771" s="42"/>
      <c r="L771" s="43"/>
      <c r="M771" s="44"/>
      <c r="N771" s="45"/>
      <c r="O771" s="46"/>
      <c r="P771" s="47">
        <f>B771</f>
        <v>37</v>
      </c>
      <c r="Q771" s="48"/>
      <c r="R771" s="46"/>
    </row>
    <row r="772" spans="1:19" ht="15.75" customHeight="1">
      <c r="A772" s="40">
        <v>2201</v>
      </c>
      <c r="B772" s="41"/>
      <c r="C772" s="41">
        <v>32</v>
      </c>
      <c r="D772" s="41"/>
      <c r="E772" s="41"/>
      <c r="F772" s="41"/>
      <c r="G772" s="41"/>
      <c r="H772" s="41"/>
      <c r="I772" s="41"/>
      <c r="J772" s="41"/>
      <c r="K772" s="42"/>
      <c r="L772" s="49"/>
      <c r="M772" s="50"/>
      <c r="N772" s="51"/>
      <c r="O772" s="52">
        <f>IF(C772=0,"",C772/B771)</f>
        <v>0.86486486486486491</v>
      </c>
      <c r="P772" s="53">
        <v>32</v>
      </c>
      <c r="Q772" s="54">
        <f t="shared" ref="Q772:Q779" si="74">IF(P772=0,"",P772/P771)</f>
        <v>0.86486486486486491</v>
      </c>
      <c r="R772" s="54">
        <f t="shared" ref="R772:R779" si="75">IF(P772=0,"",100%-Q772)</f>
        <v>0.13513513513513509</v>
      </c>
    </row>
    <row r="773" spans="1:19" ht="15.75" customHeight="1">
      <c r="A773" s="40">
        <v>2202</v>
      </c>
      <c r="B773" s="41"/>
      <c r="C773" s="41"/>
      <c r="D773" s="41">
        <v>28</v>
      </c>
      <c r="E773" s="41"/>
      <c r="F773" s="41"/>
      <c r="G773" s="41"/>
      <c r="H773" s="41"/>
      <c r="I773" s="41"/>
      <c r="J773" s="41"/>
      <c r="K773" s="42"/>
      <c r="L773" s="49"/>
      <c r="M773" s="50"/>
      <c r="N773" s="51"/>
      <c r="O773" s="52">
        <f>IF(D773=0,"",D773/C772)</f>
        <v>0.875</v>
      </c>
      <c r="P773" s="53">
        <v>32</v>
      </c>
      <c r="Q773" s="54">
        <f t="shared" si="74"/>
        <v>1</v>
      </c>
      <c r="R773" s="54">
        <f t="shared" si="75"/>
        <v>0</v>
      </c>
      <c r="S773" s="8">
        <f>P773/P771</f>
        <v>0.86486486486486491</v>
      </c>
    </row>
    <row r="774" spans="1:19" ht="15.75" customHeight="1">
      <c r="A774" s="40">
        <v>2301</v>
      </c>
      <c r="B774" s="41"/>
      <c r="C774" s="41"/>
      <c r="D774" s="41"/>
      <c r="E774" s="41">
        <v>24</v>
      </c>
      <c r="F774" s="41"/>
      <c r="G774" s="41"/>
      <c r="H774" s="41"/>
      <c r="I774" s="41"/>
      <c r="J774" s="41"/>
      <c r="K774" s="42"/>
      <c r="L774" s="49"/>
      <c r="M774" s="50"/>
      <c r="N774" s="51"/>
      <c r="O774" s="52">
        <f>IF(E774=0,"",E774/D773)</f>
        <v>0.8571428571428571</v>
      </c>
      <c r="P774" s="53">
        <v>29</v>
      </c>
      <c r="Q774" s="54">
        <f t="shared" si="74"/>
        <v>0.90625</v>
      </c>
      <c r="R774" s="54">
        <f t="shared" si="75"/>
        <v>9.375E-2</v>
      </c>
    </row>
    <row r="775" spans="1:19" ht="15.75" customHeight="1">
      <c r="A775" s="40">
        <v>2302</v>
      </c>
      <c r="B775" s="41"/>
      <c r="C775" s="41"/>
      <c r="D775" s="41"/>
      <c r="E775" s="41"/>
      <c r="F775" s="41">
        <v>23</v>
      </c>
      <c r="G775" s="41"/>
      <c r="H775" s="41"/>
      <c r="I775" s="41"/>
      <c r="J775" s="41"/>
      <c r="K775" s="42"/>
      <c r="L775" s="49"/>
      <c r="M775" s="50"/>
      <c r="N775" s="51"/>
      <c r="O775" s="52">
        <f>IF(F775=0,"",F775/E774)</f>
        <v>0.95833333333333337</v>
      </c>
      <c r="P775" s="53">
        <v>29</v>
      </c>
      <c r="Q775" s="54">
        <f t="shared" si="74"/>
        <v>1</v>
      </c>
      <c r="R775" s="54">
        <f t="shared" si="75"/>
        <v>0</v>
      </c>
    </row>
    <row r="776" spans="1:19" ht="15.75" customHeight="1">
      <c r="A776" s="40">
        <v>2401</v>
      </c>
      <c r="B776" s="41"/>
      <c r="C776" s="41"/>
      <c r="D776" s="41"/>
      <c r="E776" s="41"/>
      <c r="F776" s="41"/>
      <c r="G776" s="41">
        <v>22</v>
      </c>
      <c r="H776" s="41"/>
      <c r="I776" s="41"/>
      <c r="J776" s="41"/>
      <c r="K776" s="42"/>
      <c r="L776" s="49"/>
      <c r="M776" s="50"/>
      <c r="N776" s="51"/>
      <c r="O776" s="52">
        <f>IF(G776=0,"",G776/F775)</f>
        <v>0.95652173913043481</v>
      </c>
      <c r="P776" s="53">
        <v>27</v>
      </c>
      <c r="Q776" s="54">
        <f t="shared" si="74"/>
        <v>0.93103448275862066</v>
      </c>
      <c r="R776" s="54">
        <f t="shared" si="75"/>
        <v>6.8965517241379337E-2</v>
      </c>
    </row>
    <row r="777" spans="1:19" ht="15.75" customHeight="1">
      <c r="A777" s="40">
        <v>2402</v>
      </c>
      <c r="B777" s="41"/>
      <c r="C777" s="41"/>
      <c r="D777" s="41"/>
      <c r="E777" s="41"/>
      <c r="F777" s="41"/>
      <c r="G777" s="41"/>
      <c r="H777" s="41">
        <v>21</v>
      </c>
      <c r="I777" s="41"/>
      <c r="J777" s="41"/>
      <c r="K777" s="42"/>
      <c r="L777" s="49"/>
      <c r="M777" s="50"/>
      <c r="N777" s="51"/>
      <c r="O777" s="52">
        <f>IF(H777=0,"",H777/G776)</f>
        <v>0.95454545454545459</v>
      </c>
      <c r="P777" s="53">
        <v>27</v>
      </c>
      <c r="Q777" s="54">
        <f t="shared" si="74"/>
        <v>1</v>
      </c>
      <c r="R777" s="54">
        <f t="shared" si="75"/>
        <v>0</v>
      </c>
    </row>
    <row r="778" spans="1:19" ht="15.75" customHeight="1">
      <c r="A778" s="40">
        <v>2501</v>
      </c>
      <c r="B778" s="41"/>
      <c r="C778" s="41"/>
      <c r="D778" s="41"/>
      <c r="E778" s="41"/>
      <c r="F778" s="41"/>
      <c r="G778" s="41"/>
      <c r="H778" s="41"/>
      <c r="I778" s="41"/>
      <c r="J778" s="41"/>
      <c r="K778" s="42"/>
      <c r="L778" s="49"/>
      <c r="M778" s="50"/>
      <c r="N778" s="51"/>
      <c r="O778" s="52" t="str">
        <f>IF(I778=0,"",I778/H777)</f>
        <v/>
      </c>
      <c r="P778" s="53"/>
      <c r="Q778" s="54" t="str">
        <f t="shared" si="74"/>
        <v/>
      </c>
      <c r="R778" s="54" t="str">
        <f t="shared" si="75"/>
        <v/>
      </c>
    </row>
    <row r="779" spans="1:19" ht="15.75" customHeight="1">
      <c r="A779" s="40">
        <v>2502</v>
      </c>
      <c r="B779" s="41"/>
      <c r="C779" s="41"/>
      <c r="D779" s="41"/>
      <c r="E779" s="41"/>
      <c r="F779" s="41"/>
      <c r="G779" s="41"/>
      <c r="H779" s="41"/>
      <c r="I779" s="41"/>
      <c r="J779" s="41"/>
      <c r="K779" s="42"/>
      <c r="L779" s="49"/>
      <c r="M779" s="50"/>
      <c r="N779" s="51"/>
      <c r="O779" s="56" t="str">
        <f>IF(J779=0,"",J779/I778)</f>
        <v/>
      </c>
      <c r="P779" s="53"/>
      <c r="Q779" s="57" t="str">
        <f t="shared" si="74"/>
        <v/>
      </c>
      <c r="R779" s="57" t="str">
        <f t="shared" si="75"/>
        <v/>
      </c>
    </row>
    <row r="780" spans="1:19" ht="15.75" customHeight="1">
      <c r="A780" s="40">
        <v>2601</v>
      </c>
      <c r="B780" s="41"/>
      <c r="C780" s="41"/>
      <c r="D780" s="41"/>
      <c r="E780" s="41"/>
      <c r="F780" s="41"/>
      <c r="G780" s="41"/>
      <c r="H780" s="41"/>
      <c r="I780" s="41"/>
      <c r="J780" s="41"/>
      <c r="K780" s="42"/>
      <c r="L780" s="49"/>
      <c r="M780" s="50"/>
      <c r="N780" s="58"/>
      <c r="O780" s="59"/>
      <c r="P780" s="53"/>
      <c r="Q780" s="60"/>
      <c r="R780" s="61"/>
    </row>
    <row r="781" spans="1:19" ht="15.75" customHeight="1">
      <c r="A781" s="40">
        <v>2602</v>
      </c>
      <c r="B781" s="41"/>
      <c r="C781" s="41"/>
      <c r="D781" s="41"/>
      <c r="E781" s="41"/>
      <c r="F781" s="41"/>
      <c r="G781" s="41"/>
      <c r="H781" s="41"/>
      <c r="I781" s="41"/>
      <c r="J781" s="41"/>
      <c r="K781" s="42"/>
      <c r="L781" s="49"/>
      <c r="M781" s="50"/>
      <c r="N781" s="58"/>
      <c r="O781" s="62"/>
      <c r="P781" s="63"/>
      <c r="Q781" s="64"/>
      <c r="R781" s="62"/>
    </row>
    <row r="782" spans="1:19" ht="15.75" customHeight="1">
      <c r="A782" s="40">
        <v>2701</v>
      </c>
      <c r="B782" s="41"/>
      <c r="C782" s="41"/>
      <c r="D782" s="41"/>
      <c r="E782" s="41"/>
      <c r="F782" s="41"/>
      <c r="G782" s="41"/>
      <c r="H782" s="41"/>
      <c r="I782" s="41"/>
      <c r="J782" s="41"/>
      <c r="K782" s="42"/>
      <c r="L782" s="49"/>
      <c r="M782" s="50"/>
      <c r="N782" s="58"/>
      <c r="O782" s="62"/>
      <c r="P782" s="63"/>
      <c r="Q782" s="64"/>
      <c r="R782" s="62"/>
    </row>
    <row r="783" spans="1:19" ht="15.75" customHeight="1">
      <c r="A783" s="40">
        <v>2702</v>
      </c>
      <c r="B783" s="41"/>
      <c r="C783" s="41"/>
      <c r="D783" s="41"/>
      <c r="E783" s="41"/>
      <c r="F783" s="41"/>
      <c r="G783" s="41"/>
      <c r="H783" s="41"/>
      <c r="I783" s="41"/>
      <c r="J783" s="41"/>
      <c r="K783" s="42"/>
      <c r="L783" s="49"/>
      <c r="M783" s="50"/>
      <c r="N783" s="58"/>
      <c r="O783" s="50"/>
      <c r="P783" s="58"/>
      <c r="Q783" s="65"/>
      <c r="R783" s="62"/>
    </row>
    <row r="784" spans="1:19" ht="15.75" customHeight="1">
      <c r="A784" s="40">
        <v>2801</v>
      </c>
      <c r="B784" s="66"/>
      <c r="C784" s="66"/>
      <c r="D784" s="66"/>
      <c r="E784" s="66"/>
      <c r="F784" s="66"/>
      <c r="G784" s="66"/>
      <c r="H784" s="66"/>
      <c r="I784" s="66"/>
      <c r="J784" s="66"/>
      <c r="K784" s="67"/>
      <c r="L784" s="68"/>
      <c r="M784" s="2"/>
      <c r="N784" s="1"/>
      <c r="O784" s="69" t="s">
        <v>53</v>
      </c>
      <c r="P784" s="70"/>
      <c r="Q784" s="71" t="str">
        <f>IF(SUM(K773:K784)=0,"",SUM(K773:K784))</f>
        <v/>
      </c>
      <c r="R784" s="72" t="s">
        <v>10</v>
      </c>
    </row>
    <row r="785" spans="1:19" ht="15.75" customHeight="1">
      <c r="A785" s="40">
        <v>2802</v>
      </c>
      <c r="B785" s="66"/>
      <c r="C785" s="66"/>
      <c r="D785" s="66"/>
      <c r="E785" s="66"/>
      <c r="F785" s="66"/>
      <c r="G785" s="66"/>
      <c r="H785" s="66"/>
      <c r="I785" s="66"/>
      <c r="J785" s="66"/>
      <c r="K785" s="67"/>
      <c r="L785" s="68"/>
      <c r="M785" s="2"/>
      <c r="N785" s="1"/>
      <c r="O785" s="73" t="s">
        <v>54</v>
      </c>
      <c r="P785" s="74" t="str">
        <f>IF(P784/B771=0,"",P784/B771)</f>
        <v/>
      </c>
      <c r="Q785" s="75" t="e">
        <f>IF(P784/Q784=0,"",P784/Q784)</f>
        <v>#VALUE!</v>
      </c>
      <c r="R785" s="76" t="s">
        <v>55</v>
      </c>
    </row>
    <row r="786" spans="1:19" ht="15.75" customHeight="1">
      <c r="A786" s="40">
        <v>2901</v>
      </c>
      <c r="B786" s="66"/>
      <c r="C786" s="66"/>
      <c r="D786" s="66"/>
      <c r="E786" s="66"/>
      <c r="F786" s="66"/>
      <c r="G786" s="66"/>
      <c r="H786" s="66"/>
      <c r="I786" s="66"/>
      <c r="J786" s="66"/>
      <c r="K786" s="67"/>
      <c r="L786" s="77"/>
      <c r="M786" s="78"/>
      <c r="N786" s="79"/>
      <c r="O786" s="78"/>
      <c r="P786" s="79"/>
      <c r="Q786" s="79"/>
      <c r="R786" s="80"/>
    </row>
    <row r="787" spans="1:19" ht="18" customHeight="1">
      <c r="A787" s="24"/>
      <c r="B787" s="1"/>
      <c r="C787" s="1"/>
      <c r="D787" s="142" t="s">
        <v>79</v>
      </c>
      <c r="E787" s="143"/>
      <c r="F787" s="143"/>
      <c r="G787" s="143"/>
      <c r="H787" s="143"/>
      <c r="I787" s="143"/>
      <c r="J787" s="144"/>
      <c r="K787" s="81">
        <f>SUM(K771:K783)</f>
        <v>0</v>
      </c>
      <c r="L787" s="82" t="str">
        <f>IF(K779=0,"",K779/B771)</f>
        <v/>
      </c>
      <c r="M787" s="82" t="str">
        <f>IF(K787=0,"",K787/B771)</f>
        <v/>
      </c>
      <c r="N787" s="82" t="str">
        <f>IF(K779=0,"",M787-L787)</f>
        <v/>
      </c>
      <c r="O787" s="2"/>
      <c r="P787" s="1"/>
      <c r="Q787" s="27"/>
      <c r="R787" s="2"/>
    </row>
    <row r="788" spans="1:19" ht="12.75" customHeight="1">
      <c r="L788" s="2"/>
      <c r="M788" s="2"/>
      <c r="O788" s="2"/>
    </row>
    <row r="789" spans="1:19" ht="12.75" customHeight="1">
      <c r="L789" s="2"/>
      <c r="M789" s="2"/>
      <c r="O789" s="2"/>
    </row>
    <row r="790" spans="1:19" ht="12.75" customHeight="1">
      <c r="L790" s="2"/>
      <c r="M790" s="2"/>
      <c r="O790" s="2"/>
    </row>
    <row r="791" spans="1:19" ht="12.75" customHeight="1">
      <c r="L791" s="2"/>
      <c r="M791" s="2"/>
      <c r="O791" s="2"/>
    </row>
    <row r="792" spans="1:19" ht="26.25" customHeight="1">
      <c r="B792" s="145" t="s">
        <v>68</v>
      </c>
      <c r="C792" s="146"/>
      <c r="D792" s="146"/>
      <c r="E792" s="146"/>
      <c r="F792" s="146"/>
      <c r="G792" s="146"/>
      <c r="H792" s="146"/>
      <c r="I792" s="146"/>
      <c r="J792" s="146"/>
      <c r="K792" s="39" t="s">
        <v>93</v>
      </c>
      <c r="L792" s="2"/>
      <c r="M792" s="2"/>
      <c r="N792" s="1"/>
      <c r="O792" s="2"/>
      <c r="P792" s="1"/>
      <c r="Q792" s="1"/>
      <c r="R792" s="1"/>
    </row>
    <row r="793" spans="1:19" ht="20.25" customHeight="1">
      <c r="A793" s="147" t="s">
        <v>9</v>
      </c>
      <c r="B793" s="148" t="s">
        <v>69</v>
      </c>
      <c r="C793" s="143"/>
      <c r="D793" s="143"/>
      <c r="E793" s="143"/>
      <c r="F793" s="143"/>
      <c r="G793" s="143"/>
      <c r="H793" s="143"/>
      <c r="I793" s="143"/>
      <c r="J793" s="144"/>
      <c r="K793" s="149" t="s">
        <v>10</v>
      </c>
      <c r="L793" s="141" t="s">
        <v>2</v>
      </c>
      <c r="M793" s="141" t="s">
        <v>3</v>
      </c>
      <c r="N793" s="150" t="s">
        <v>4</v>
      </c>
      <c r="O793" s="141" t="s">
        <v>5</v>
      </c>
      <c r="P793" s="139" t="s">
        <v>6</v>
      </c>
      <c r="Q793" s="139" t="s">
        <v>7</v>
      </c>
      <c r="R793" s="141" t="s">
        <v>8</v>
      </c>
    </row>
    <row r="794" spans="1:19" ht="15.75" customHeight="1">
      <c r="A794" s="140"/>
      <c r="B794" s="40" t="s">
        <v>70</v>
      </c>
      <c r="C794" s="40" t="s">
        <v>71</v>
      </c>
      <c r="D794" s="40" t="s">
        <v>72</v>
      </c>
      <c r="E794" s="40" t="s">
        <v>73</v>
      </c>
      <c r="F794" s="40" t="s">
        <v>74</v>
      </c>
      <c r="G794" s="40" t="s">
        <v>75</v>
      </c>
      <c r="H794" s="40" t="s">
        <v>76</v>
      </c>
      <c r="I794" s="40" t="s">
        <v>77</v>
      </c>
      <c r="J794" s="40" t="s">
        <v>78</v>
      </c>
      <c r="K794" s="140"/>
      <c r="L794" s="140"/>
      <c r="M794" s="140"/>
      <c r="N794" s="140"/>
      <c r="O794" s="140"/>
      <c r="P794" s="140"/>
      <c r="Q794" s="140"/>
      <c r="R794" s="140"/>
    </row>
    <row r="795" spans="1:19" ht="15.75" customHeight="1">
      <c r="A795" s="40">
        <v>2201</v>
      </c>
      <c r="B795" s="41">
        <v>17</v>
      </c>
      <c r="C795" s="41"/>
      <c r="D795" s="41"/>
      <c r="E795" s="41"/>
      <c r="F795" s="41"/>
      <c r="G795" s="41"/>
      <c r="H795" s="41"/>
      <c r="I795" s="41"/>
      <c r="J795" s="41"/>
      <c r="K795" s="42"/>
      <c r="L795" s="43"/>
      <c r="M795" s="44"/>
      <c r="N795" s="45"/>
      <c r="O795" s="46"/>
      <c r="P795" s="47">
        <v>18</v>
      </c>
      <c r="Q795" s="48"/>
      <c r="R795" s="46"/>
    </row>
    <row r="796" spans="1:19" ht="15.75" customHeight="1">
      <c r="A796" s="40">
        <v>2202</v>
      </c>
      <c r="B796" s="41"/>
      <c r="C796" s="41">
        <v>14</v>
      </c>
      <c r="D796" s="41"/>
      <c r="E796" s="41"/>
      <c r="F796" s="41"/>
      <c r="G796" s="41"/>
      <c r="H796" s="41"/>
      <c r="I796" s="41"/>
      <c r="J796" s="41"/>
      <c r="K796" s="42"/>
      <c r="L796" s="49"/>
      <c r="M796" s="50"/>
      <c r="N796" s="51"/>
      <c r="O796" s="52">
        <f>IF(C796=0,"",C796/B795)</f>
        <v>0.82352941176470584</v>
      </c>
      <c r="P796" s="53">
        <v>15</v>
      </c>
      <c r="Q796" s="54">
        <f t="shared" ref="Q796:Q803" si="76">IF(P796=0,"",P796/P795)</f>
        <v>0.83333333333333337</v>
      </c>
      <c r="R796" s="54">
        <f t="shared" ref="R796:R803" si="77">IF(P796=0,"",100%-Q796)</f>
        <v>0.16666666666666663</v>
      </c>
    </row>
    <row r="797" spans="1:19" ht="15.75" customHeight="1">
      <c r="A797" s="40">
        <v>2301</v>
      </c>
      <c r="B797" s="41"/>
      <c r="C797" s="41"/>
      <c r="D797" s="41">
        <v>12</v>
      </c>
      <c r="E797" s="41"/>
      <c r="F797" s="41"/>
      <c r="G797" s="41"/>
      <c r="H797" s="41"/>
      <c r="I797" s="41"/>
      <c r="J797" s="41"/>
      <c r="K797" s="42"/>
      <c r="L797" s="49"/>
      <c r="M797" s="50"/>
      <c r="N797" s="51"/>
      <c r="O797" s="52">
        <f>IF(D797=0,"",D797/C796)</f>
        <v>0.8571428571428571</v>
      </c>
      <c r="P797" s="53">
        <v>14</v>
      </c>
      <c r="Q797" s="54">
        <f t="shared" si="76"/>
        <v>0.93333333333333335</v>
      </c>
      <c r="R797" s="54">
        <f t="shared" si="77"/>
        <v>6.6666666666666652E-2</v>
      </c>
      <c r="S797" s="133">
        <f>P797/P795</f>
        <v>0.77777777777777779</v>
      </c>
    </row>
    <row r="798" spans="1:19" ht="15.75" customHeight="1">
      <c r="A798" s="40">
        <v>2302</v>
      </c>
      <c r="B798" s="41"/>
      <c r="C798" s="41"/>
      <c r="D798" s="41"/>
      <c r="E798" s="41">
        <v>11</v>
      </c>
      <c r="F798" s="41"/>
      <c r="G798" s="41"/>
      <c r="H798" s="41"/>
      <c r="I798" s="41"/>
      <c r="J798" s="41"/>
      <c r="K798" s="42"/>
      <c r="L798" s="49"/>
      <c r="M798" s="50"/>
      <c r="N798" s="51"/>
      <c r="O798" s="52">
        <f>IF(E798=0,"",E798/D797)</f>
        <v>0.91666666666666663</v>
      </c>
      <c r="P798" s="53">
        <v>14</v>
      </c>
      <c r="Q798" s="54">
        <f t="shared" si="76"/>
        <v>1</v>
      </c>
      <c r="R798" s="54">
        <f t="shared" si="77"/>
        <v>0</v>
      </c>
    </row>
    <row r="799" spans="1:19" ht="15.75" customHeight="1">
      <c r="A799" s="40">
        <v>2401</v>
      </c>
      <c r="B799" s="41"/>
      <c r="C799" s="41"/>
      <c r="D799" s="41"/>
      <c r="E799" s="41"/>
      <c r="F799" s="41">
        <v>10</v>
      </c>
      <c r="G799" s="41"/>
      <c r="H799" s="41"/>
      <c r="I799" s="41"/>
      <c r="J799" s="41"/>
      <c r="K799" s="42"/>
      <c r="L799" s="49"/>
      <c r="M799" s="50"/>
      <c r="N799" s="51"/>
      <c r="O799" s="52">
        <f>IF(F799=0,"",F799/E798)</f>
        <v>0.90909090909090906</v>
      </c>
      <c r="P799" s="53">
        <v>12</v>
      </c>
      <c r="Q799" s="54">
        <f t="shared" si="76"/>
        <v>0.8571428571428571</v>
      </c>
      <c r="R799" s="54">
        <f t="shared" si="77"/>
        <v>0.1428571428571429</v>
      </c>
    </row>
    <row r="800" spans="1:19" ht="15.75" customHeight="1">
      <c r="A800" s="40">
        <v>2402</v>
      </c>
      <c r="B800" s="41"/>
      <c r="C800" s="41"/>
      <c r="D800" s="41"/>
      <c r="E800" s="41"/>
      <c r="F800" s="41"/>
      <c r="G800" s="41">
        <v>10</v>
      </c>
      <c r="H800" s="41"/>
      <c r="I800" s="41"/>
      <c r="J800" s="41"/>
      <c r="K800" s="42"/>
      <c r="L800" s="49"/>
      <c r="M800" s="50"/>
      <c r="N800" s="51"/>
      <c r="O800" s="52">
        <f>IF(G800=0,"",G800/F799)</f>
        <v>1</v>
      </c>
      <c r="P800" s="53">
        <v>11</v>
      </c>
      <c r="Q800" s="54">
        <f t="shared" si="76"/>
        <v>0.91666666666666663</v>
      </c>
      <c r="R800" s="54">
        <f t="shared" si="77"/>
        <v>8.333333333333337E-2</v>
      </c>
    </row>
    <row r="801" spans="1:18" ht="15.75" customHeight="1">
      <c r="A801" s="40">
        <v>2501</v>
      </c>
      <c r="B801" s="41"/>
      <c r="C801" s="41"/>
      <c r="D801" s="41"/>
      <c r="E801" s="41"/>
      <c r="F801" s="41"/>
      <c r="G801" s="41"/>
      <c r="H801" s="41"/>
      <c r="I801" s="41"/>
      <c r="J801" s="41"/>
      <c r="K801" s="42"/>
      <c r="L801" s="49"/>
      <c r="M801" s="50"/>
      <c r="N801" s="51"/>
      <c r="O801" s="52" t="str">
        <f>IF(H801=0,"",H801/G800)</f>
        <v/>
      </c>
      <c r="P801" s="53"/>
      <c r="Q801" s="54" t="str">
        <f t="shared" si="76"/>
        <v/>
      </c>
      <c r="R801" s="54" t="str">
        <f t="shared" si="77"/>
        <v/>
      </c>
    </row>
    <row r="802" spans="1:18" ht="15.75" customHeight="1">
      <c r="A802" s="40">
        <v>2502</v>
      </c>
      <c r="B802" s="41"/>
      <c r="C802" s="41"/>
      <c r="D802" s="41"/>
      <c r="E802" s="41"/>
      <c r="F802" s="41"/>
      <c r="G802" s="41"/>
      <c r="H802" s="41"/>
      <c r="I802" s="41"/>
      <c r="J802" s="41"/>
      <c r="K802" s="42"/>
      <c r="L802" s="49"/>
      <c r="M802" s="50"/>
      <c r="N802" s="51"/>
      <c r="O802" s="52" t="str">
        <f>IF(I802=0,"",I802/H801)</f>
        <v/>
      </c>
      <c r="P802" s="53"/>
      <c r="Q802" s="54" t="str">
        <f t="shared" si="76"/>
        <v/>
      </c>
      <c r="R802" s="54" t="str">
        <f t="shared" si="77"/>
        <v/>
      </c>
    </row>
    <row r="803" spans="1:18" ht="15.75" customHeight="1">
      <c r="A803" s="40">
        <v>2601</v>
      </c>
      <c r="B803" s="41"/>
      <c r="C803" s="41"/>
      <c r="D803" s="41"/>
      <c r="E803" s="41"/>
      <c r="F803" s="41"/>
      <c r="G803" s="41"/>
      <c r="H803" s="41"/>
      <c r="I803" s="41"/>
      <c r="J803" s="41"/>
      <c r="K803" s="42"/>
      <c r="L803" s="49"/>
      <c r="M803" s="50"/>
      <c r="N803" s="51"/>
      <c r="O803" s="56" t="str">
        <f>IF(J803=0,"",J803/I802)</f>
        <v/>
      </c>
      <c r="P803" s="53"/>
      <c r="Q803" s="57" t="str">
        <f t="shared" si="76"/>
        <v/>
      </c>
      <c r="R803" s="57" t="str">
        <f t="shared" si="77"/>
        <v/>
      </c>
    </row>
    <row r="804" spans="1:18" ht="15.75" customHeight="1">
      <c r="A804" s="40">
        <v>2602</v>
      </c>
      <c r="B804" s="41"/>
      <c r="C804" s="41"/>
      <c r="D804" s="41"/>
      <c r="E804" s="41"/>
      <c r="F804" s="41"/>
      <c r="G804" s="41"/>
      <c r="H804" s="41"/>
      <c r="I804" s="41"/>
      <c r="J804" s="41"/>
      <c r="K804" s="42"/>
      <c r="L804" s="49"/>
      <c r="M804" s="50"/>
      <c r="N804" s="58"/>
      <c r="O804" s="59"/>
      <c r="P804" s="53"/>
      <c r="Q804" s="60"/>
      <c r="R804" s="61"/>
    </row>
    <row r="805" spans="1:18" ht="15.75" customHeight="1">
      <c r="A805" s="40">
        <v>2701</v>
      </c>
      <c r="B805" s="41"/>
      <c r="C805" s="41"/>
      <c r="D805" s="41"/>
      <c r="E805" s="41"/>
      <c r="F805" s="41"/>
      <c r="G805" s="41"/>
      <c r="H805" s="41"/>
      <c r="I805" s="41"/>
      <c r="J805" s="41"/>
      <c r="K805" s="42"/>
      <c r="L805" s="49"/>
      <c r="M805" s="50"/>
      <c r="N805" s="58"/>
      <c r="O805" s="62"/>
      <c r="P805" s="63"/>
      <c r="Q805" s="64"/>
      <c r="R805" s="62"/>
    </row>
    <row r="806" spans="1:18" ht="15.75" customHeight="1">
      <c r="A806" s="40">
        <v>2702</v>
      </c>
      <c r="B806" s="41"/>
      <c r="C806" s="41"/>
      <c r="D806" s="41"/>
      <c r="E806" s="41"/>
      <c r="F806" s="41"/>
      <c r="G806" s="41"/>
      <c r="H806" s="41"/>
      <c r="I806" s="41"/>
      <c r="J806" s="41"/>
      <c r="K806" s="42"/>
      <c r="L806" s="49"/>
      <c r="M806" s="50"/>
      <c r="N806" s="58"/>
      <c r="O806" s="62"/>
      <c r="P806" s="63"/>
      <c r="Q806" s="64"/>
      <c r="R806" s="62"/>
    </row>
    <row r="807" spans="1:18" ht="15.75" customHeight="1">
      <c r="A807" s="40">
        <v>2801</v>
      </c>
      <c r="B807" s="41"/>
      <c r="C807" s="41"/>
      <c r="D807" s="41"/>
      <c r="E807" s="41"/>
      <c r="F807" s="41"/>
      <c r="G807" s="41"/>
      <c r="H807" s="41"/>
      <c r="I807" s="41"/>
      <c r="J807" s="41"/>
      <c r="K807" s="42"/>
      <c r="L807" s="49"/>
      <c r="M807" s="50"/>
      <c r="N807" s="58"/>
      <c r="O807" s="50"/>
      <c r="P807" s="58"/>
      <c r="Q807" s="65"/>
      <c r="R807" s="62"/>
    </row>
    <row r="808" spans="1:18" ht="15.75" customHeight="1">
      <c r="A808" s="40">
        <v>2802</v>
      </c>
      <c r="B808" s="66"/>
      <c r="C808" s="66"/>
      <c r="D808" s="66"/>
      <c r="E808" s="66"/>
      <c r="F808" s="66"/>
      <c r="G808" s="66"/>
      <c r="H808" s="66"/>
      <c r="I808" s="66"/>
      <c r="J808" s="66"/>
      <c r="K808" s="67"/>
      <c r="L808" s="68"/>
      <c r="M808" s="2"/>
      <c r="N808" s="1"/>
      <c r="O808" s="69" t="s">
        <v>53</v>
      </c>
      <c r="P808" s="70"/>
      <c r="Q808" s="71" t="str">
        <f>IF(SUM(K797:K808)=0,"",SUM(K797:K808))</f>
        <v/>
      </c>
      <c r="R808" s="72" t="s">
        <v>10</v>
      </c>
    </row>
    <row r="809" spans="1:18" ht="15.75" customHeight="1">
      <c r="A809" s="40">
        <v>2901</v>
      </c>
      <c r="B809" s="66"/>
      <c r="C809" s="66"/>
      <c r="D809" s="66"/>
      <c r="E809" s="66"/>
      <c r="F809" s="66"/>
      <c r="G809" s="66"/>
      <c r="H809" s="66"/>
      <c r="I809" s="66"/>
      <c r="J809" s="66"/>
      <c r="K809" s="67"/>
      <c r="L809" s="68"/>
      <c r="M809" s="2"/>
      <c r="N809" s="1"/>
      <c r="O809" s="73" t="s">
        <v>54</v>
      </c>
      <c r="P809" s="74" t="str">
        <f>IF(P808/B795=0,"",P808/B795)</f>
        <v/>
      </c>
      <c r="Q809" s="75" t="e">
        <f>IF(P808/Q808=0,"",P808/Q808)</f>
        <v>#VALUE!</v>
      </c>
      <c r="R809" s="76" t="s">
        <v>55</v>
      </c>
    </row>
    <row r="810" spans="1:18" ht="15.75" customHeight="1">
      <c r="A810" s="40">
        <v>2902</v>
      </c>
      <c r="B810" s="66"/>
      <c r="C810" s="66"/>
      <c r="D810" s="66"/>
      <c r="E810" s="66"/>
      <c r="F810" s="66"/>
      <c r="G810" s="66"/>
      <c r="H810" s="66"/>
      <c r="I810" s="66"/>
      <c r="J810" s="66"/>
      <c r="K810" s="67"/>
      <c r="L810" s="77"/>
      <c r="M810" s="78"/>
      <c r="N810" s="79"/>
      <c r="O810" s="78"/>
      <c r="P810" s="79"/>
      <c r="Q810" s="79"/>
      <c r="R810" s="80"/>
    </row>
    <row r="811" spans="1:18" ht="18" customHeight="1">
      <c r="A811" s="24"/>
      <c r="B811" s="1"/>
      <c r="C811" s="1"/>
      <c r="D811" s="142" t="s">
        <v>79</v>
      </c>
      <c r="E811" s="143"/>
      <c r="F811" s="143"/>
      <c r="G811" s="143"/>
      <c r="H811" s="143"/>
      <c r="I811" s="143"/>
      <c r="J811" s="144"/>
      <c r="K811" s="81">
        <f>SUM(K795:K807)</f>
        <v>0</v>
      </c>
      <c r="L811" s="82" t="str">
        <f>IF(K803=0,"",K803/B795)</f>
        <v/>
      </c>
      <c r="M811" s="82" t="str">
        <f>IF(K811=0,"",K811/B795)</f>
        <v/>
      </c>
      <c r="N811" s="82" t="str">
        <f>IF(K803=0,"",M811-L811)</f>
        <v/>
      </c>
      <c r="O811" s="2"/>
      <c r="P811" s="1"/>
      <c r="Q811" s="27"/>
      <c r="R811" s="2"/>
    </row>
    <row r="812" spans="1:18" ht="18" customHeight="1">
      <c r="A812" s="24"/>
      <c r="B812" s="1"/>
      <c r="C812" s="1"/>
      <c r="D812" s="85"/>
      <c r="E812" s="85"/>
      <c r="F812" s="85"/>
      <c r="G812" s="85"/>
      <c r="H812" s="85"/>
      <c r="I812" s="85"/>
      <c r="J812" s="85"/>
      <c r="K812" s="86"/>
      <c r="L812" s="87"/>
      <c r="M812" s="87"/>
      <c r="N812" s="87"/>
      <c r="O812" s="2"/>
      <c r="P812" s="1"/>
      <c r="Q812" s="27"/>
      <c r="R812" s="2"/>
    </row>
    <row r="813" spans="1:18" ht="18" customHeight="1">
      <c r="A813" s="24"/>
      <c r="B813" s="1"/>
      <c r="C813" s="1"/>
      <c r="D813" s="85"/>
      <c r="E813" s="85"/>
      <c r="F813" s="85"/>
      <c r="G813" s="85"/>
      <c r="H813" s="85"/>
      <c r="I813" s="85"/>
      <c r="J813" s="85"/>
      <c r="K813" s="86"/>
      <c r="L813" s="87"/>
      <c r="M813" s="87"/>
      <c r="N813" s="87"/>
      <c r="O813" s="2"/>
      <c r="P813" s="1"/>
      <c r="Q813" s="27"/>
      <c r="R813" s="2"/>
    </row>
    <row r="814" spans="1:18" ht="37.5" customHeight="1">
      <c r="B814" s="145" t="s">
        <v>68</v>
      </c>
      <c r="C814" s="146"/>
      <c r="D814" s="146"/>
      <c r="E814" s="146"/>
      <c r="F814" s="146"/>
      <c r="G814" s="146"/>
      <c r="H814" s="146"/>
      <c r="I814" s="146"/>
      <c r="J814" s="146"/>
      <c r="K814" s="39" t="s">
        <v>94</v>
      </c>
      <c r="L814" s="2"/>
      <c r="M814" s="2"/>
      <c r="N814" s="1"/>
      <c r="O814" s="2"/>
      <c r="P814" s="1"/>
      <c r="Q814" s="1"/>
      <c r="R814" s="1"/>
    </row>
    <row r="815" spans="1:18" ht="18" customHeight="1">
      <c r="A815" s="147" t="s">
        <v>9</v>
      </c>
      <c r="B815" s="148" t="s">
        <v>69</v>
      </c>
      <c r="C815" s="143"/>
      <c r="D815" s="143"/>
      <c r="E815" s="143"/>
      <c r="F815" s="143"/>
      <c r="G815" s="143"/>
      <c r="H815" s="143"/>
      <c r="I815" s="143"/>
      <c r="J815" s="144"/>
      <c r="K815" s="149" t="s">
        <v>10</v>
      </c>
      <c r="L815" s="141" t="s">
        <v>2</v>
      </c>
      <c r="M815" s="141" t="s">
        <v>3</v>
      </c>
      <c r="N815" s="150" t="s">
        <v>4</v>
      </c>
      <c r="O815" s="141" t="s">
        <v>5</v>
      </c>
      <c r="P815" s="139" t="s">
        <v>6</v>
      </c>
      <c r="Q815" s="139" t="s">
        <v>7</v>
      </c>
      <c r="R815" s="141" t="s">
        <v>8</v>
      </c>
    </row>
    <row r="816" spans="1:18" ht="18" customHeight="1">
      <c r="A816" s="140"/>
      <c r="B816" s="40" t="s">
        <v>70</v>
      </c>
      <c r="C816" s="40" t="s">
        <v>71</v>
      </c>
      <c r="D816" s="40" t="s">
        <v>72</v>
      </c>
      <c r="E816" s="40" t="s">
        <v>73</v>
      </c>
      <c r="F816" s="40" t="s">
        <v>74</v>
      </c>
      <c r="G816" s="40" t="s">
        <v>75</v>
      </c>
      <c r="H816" s="40" t="s">
        <v>76</v>
      </c>
      <c r="I816" s="40" t="s">
        <v>77</v>
      </c>
      <c r="J816" s="40" t="s">
        <v>78</v>
      </c>
      <c r="K816" s="140"/>
      <c r="L816" s="140"/>
      <c r="M816" s="140"/>
      <c r="N816" s="140"/>
      <c r="O816" s="140"/>
      <c r="P816" s="140"/>
      <c r="Q816" s="140"/>
      <c r="R816" s="140"/>
    </row>
    <row r="817" spans="1:19" ht="18" customHeight="1">
      <c r="A817" s="40">
        <v>2202</v>
      </c>
      <c r="B817" s="41">
        <v>35</v>
      </c>
      <c r="C817" s="41"/>
      <c r="D817" s="41"/>
      <c r="E817" s="41"/>
      <c r="F817" s="41"/>
      <c r="G817" s="41"/>
      <c r="H817" s="41"/>
      <c r="I817" s="41"/>
      <c r="J817" s="41"/>
      <c r="K817" s="42"/>
      <c r="L817" s="43"/>
      <c r="M817" s="44"/>
      <c r="N817" s="45"/>
      <c r="O817" s="46"/>
      <c r="P817" s="47">
        <v>35</v>
      </c>
      <c r="Q817" s="48"/>
      <c r="R817" s="46"/>
    </row>
    <row r="818" spans="1:19" ht="18" customHeight="1">
      <c r="A818" s="40">
        <v>2301</v>
      </c>
      <c r="B818" s="41"/>
      <c r="C818" s="41">
        <v>32</v>
      </c>
      <c r="D818" s="41"/>
      <c r="E818" s="41"/>
      <c r="F818" s="41"/>
      <c r="G818" s="41"/>
      <c r="H818" s="41"/>
      <c r="I818" s="41"/>
      <c r="J818" s="41"/>
      <c r="K818" s="42"/>
      <c r="L818" s="49"/>
      <c r="M818" s="50"/>
      <c r="N818" s="51"/>
      <c r="O818" s="52">
        <f>IF(C818=0,"",C818/B817)</f>
        <v>0.91428571428571426</v>
      </c>
      <c r="P818" s="53">
        <v>32</v>
      </c>
      <c r="Q818" s="54">
        <f t="shared" ref="Q818:Q825" si="78">IF(P818=0,"",P818/P817)</f>
        <v>0.91428571428571426</v>
      </c>
      <c r="R818" s="54">
        <f t="shared" ref="R818:R825" si="79">IF(P818=0,"",100%-Q818)</f>
        <v>8.5714285714285743E-2</v>
      </c>
    </row>
    <row r="819" spans="1:19" ht="18" customHeight="1">
      <c r="A819" s="40">
        <v>2302</v>
      </c>
      <c r="B819" s="41"/>
      <c r="C819" s="41"/>
      <c r="D819" s="41">
        <v>30</v>
      </c>
      <c r="E819" s="41"/>
      <c r="F819" s="41"/>
      <c r="G819" s="41"/>
      <c r="H819" s="41"/>
      <c r="I819" s="41"/>
      <c r="J819" s="41"/>
      <c r="K819" s="42"/>
      <c r="L819" s="49"/>
      <c r="M819" s="50"/>
      <c r="N819" s="51"/>
      <c r="O819" s="52">
        <f>IF(D819=0,"",D819/C818)</f>
        <v>0.9375</v>
      </c>
      <c r="P819" s="53">
        <v>30</v>
      </c>
      <c r="Q819" s="54">
        <f t="shared" si="78"/>
        <v>0.9375</v>
      </c>
      <c r="R819" s="54">
        <f t="shared" si="79"/>
        <v>6.25E-2</v>
      </c>
      <c r="S819" s="133">
        <f>P819/P817</f>
        <v>0.8571428571428571</v>
      </c>
    </row>
    <row r="820" spans="1:19" ht="18" customHeight="1">
      <c r="A820" s="40">
        <v>2401</v>
      </c>
      <c r="B820" s="41"/>
      <c r="C820" s="41"/>
      <c r="D820" s="41"/>
      <c r="E820" s="41">
        <v>25</v>
      </c>
      <c r="F820" s="41"/>
      <c r="G820" s="41"/>
      <c r="H820" s="41"/>
      <c r="I820" s="41"/>
      <c r="J820" s="41"/>
      <c r="K820" s="42"/>
      <c r="L820" s="49"/>
      <c r="M820" s="50"/>
      <c r="N820" s="51"/>
      <c r="O820" s="52">
        <f>IF(E820=0,"",E820/D819)</f>
        <v>0.83333333333333337</v>
      </c>
      <c r="P820" s="53">
        <v>30</v>
      </c>
      <c r="Q820" s="54">
        <f t="shared" si="78"/>
        <v>1</v>
      </c>
      <c r="R820" s="54">
        <f t="shared" si="79"/>
        <v>0</v>
      </c>
    </row>
    <row r="821" spans="1:19" ht="18" customHeight="1">
      <c r="A821" s="40">
        <v>2402</v>
      </c>
      <c r="B821" s="41"/>
      <c r="C821" s="41"/>
      <c r="D821" s="41"/>
      <c r="E821" s="41"/>
      <c r="F821" s="41">
        <v>22</v>
      </c>
      <c r="G821" s="41"/>
      <c r="H821" s="41"/>
      <c r="I821" s="41"/>
      <c r="J821" s="41"/>
      <c r="K821" s="42"/>
      <c r="L821" s="49"/>
      <c r="M821" s="50"/>
      <c r="N821" s="51"/>
      <c r="O821" s="52">
        <f>IF(F821=0,"",F821/E820)</f>
        <v>0.88</v>
      </c>
      <c r="P821" s="53">
        <v>26</v>
      </c>
      <c r="Q821" s="54">
        <f t="shared" si="78"/>
        <v>0.8666666666666667</v>
      </c>
      <c r="R821" s="54">
        <f t="shared" si="79"/>
        <v>0.1333333333333333</v>
      </c>
    </row>
    <row r="822" spans="1:19" ht="18" customHeight="1">
      <c r="A822" s="40">
        <v>2501</v>
      </c>
      <c r="B822" s="41"/>
      <c r="C822" s="41"/>
      <c r="D822" s="41"/>
      <c r="E822" s="41"/>
      <c r="F822" s="41"/>
      <c r="G822" s="41"/>
      <c r="H822" s="41"/>
      <c r="I822" s="41"/>
      <c r="J822" s="41"/>
      <c r="K822" s="42"/>
      <c r="L822" s="49"/>
      <c r="M822" s="50"/>
      <c r="N822" s="51"/>
      <c r="O822" s="52" t="str">
        <f>IF(G822=0,"",G822/F821)</f>
        <v/>
      </c>
      <c r="P822" s="53"/>
      <c r="Q822" s="54" t="str">
        <f t="shared" si="78"/>
        <v/>
      </c>
      <c r="R822" s="54" t="str">
        <f t="shared" si="79"/>
        <v/>
      </c>
    </row>
    <row r="823" spans="1:19" ht="18" customHeight="1">
      <c r="A823" s="40">
        <v>2502</v>
      </c>
      <c r="B823" s="41"/>
      <c r="C823" s="41"/>
      <c r="D823" s="41"/>
      <c r="E823" s="41"/>
      <c r="F823" s="41"/>
      <c r="G823" s="41"/>
      <c r="H823" s="41"/>
      <c r="I823" s="41"/>
      <c r="J823" s="41"/>
      <c r="K823" s="42"/>
      <c r="L823" s="49"/>
      <c r="M823" s="50"/>
      <c r="N823" s="51"/>
      <c r="O823" s="52" t="str">
        <f>IF(H823=0,"",H823/G822)</f>
        <v/>
      </c>
      <c r="P823" s="53"/>
      <c r="Q823" s="54" t="str">
        <f t="shared" si="78"/>
        <v/>
      </c>
      <c r="R823" s="54" t="str">
        <f t="shared" si="79"/>
        <v/>
      </c>
    </row>
    <row r="824" spans="1:19" ht="18" customHeight="1">
      <c r="A824" s="40">
        <v>2601</v>
      </c>
      <c r="B824" s="41"/>
      <c r="C824" s="41"/>
      <c r="D824" s="41"/>
      <c r="E824" s="41"/>
      <c r="F824" s="41"/>
      <c r="G824" s="41"/>
      <c r="H824" s="41"/>
      <c r="I824" s="41"/>
      <c r="J824" s="41"/>
      <c r="K824" s="42"/>
      <c r="L824" s="49"/>
      <c r="M824" s="50"/>
      <c r="N824" s="51"/>
      <c r="O824" s="52" t="str">
        <f>IF(I824=0,"",I824/H823)</f>
        <v/>
      </c>
      <c r="P824" s="53"/>
      <c r="Q824" s="54" t="str">
        <f t="shared" si="78"/>
        <v/>
      </c>
      <c r="R824" s="54" t="str">
        <f t="shared" si="79"/>
        <v/>
      </c>
    </row>
    <row r="825" spans="1:19" ht="18" customHeight="1">
      <c r="A825" s="40">
        <v>2602</v>
      </c>
      <c r="B825" s="41"/>
      <c r="C825" s="41"/>
      <c r="D825" s="41"/>
      <c r="E825" s="41"/>
      <c r="F825" s="41"/>
      <c r="G825" s="41"/>
      <c r="H825" s="41"/>
      <c r="I825" s="41"/>
      <c r="J825" s="41"/>
      <c r="K825" s="42"/>
      <c r="L825" s="49"/>
      <c r="M825" s="50"/>
      <c r="N825" s="51"/>
      <c r="O825" s="56" t="str">
        <f>IF(J825=0,"",J825/I824)</f>
        <v/>
      </c>
      <c r="P825" s="53"/>
      <c r="Q825" s="57" t="str">
        <f t="shared" si="78"/>
        <v/>
      </c>
      <c r="R825" s="57" t="str">
        <f t="shared" si="79"/>
        <v/>
      </c>
    </row>
    <row r="826" spans="1:19" ht="18" customHeight="1">
      <c r="A826" s="40">
        <v>2701</v>
      </c>
      <c r="B826" s="41"/>
      <c r="C826" s="41"/>
      <c r="D826" s="41"/>
      <c r="E826" s="41"/>
      <c r="F826" s="41"/>
      <c r="G826" s="41"/>
      <c r="H826" s="41"/>
      <c r="I826" s="41"/>
      <c r="J826" s="41"/>
      <c r="K826" s="42"/>
      <c r="L826" s="49"/>
      <c r="M826" s="50"/>
      <c r="N826" s="58"/>
      <c r="O826" s="59"/>
      <c r="P826" s="53"/>
      <c r="Q826" s="60"/>
      <c r="R826" s="61"/>
    </row>
    <row r="827" spans="1:19" ht="18" customHeight="1">
      <c r="A827" s="40">
        <v>2702</v>
      </c>
      <c r="B827" s="41"/>
      <c r="C827" s="41"/>
      <c r="D827" s="41"/>
      <c r="E827" s="41"/>
      <c r="F827" s="41"/>
      <c r="G827" s="41"/>
      <c r="H827" s="41"/>
      <c r="I827" s="41"/>
      <c r="J827" s="41"/>
      <c r="K827" s="42"/>
      <c r="L827" s="49"/>
      <c r="M827" s="50"/>
      <c r="N827" s="58"/>
      <c r="O827" s="62"/>
      <c r="P827" s="63"/>
      <c r="Q827" s="64"/>
      <c r="R827" s="62"/>
    </row>
    <row r="828" spans="1:19" ht="18" customHeight="1">
      <c r="A828" s="40">
        <v>2801</v>
      </c>
      <c r="B828" s="41"/>
      <c r="C828" s="41"/>
      <c r="D828" s="41"/>
      <c r="E828" s="41"/>
      <c r="F828" s="41"/>
      <c r="G828" s="41"/>
      <c r="H828" s="41"/>
      <c r="I828" s="41"/>
      <c r="J828" s="41"/>
      <c r="K828" s="42"/>
      <c r="L828" s="49"/>
      <c r="M828" s="50"/>
      <c r="N828" s="58"/>
      <c r="O828" s="62"/>
      <c r="P828" s="63"/>
      <c r="Q828" s="64"/>
      <c r="R828" s="62"/>
    </row>
    <row r="829" spans="1:19" ht="18" customHeight="1">
      <c r="A829" s="40">
        <v>2802</v>
      </c>
      <c r="B829" s="41"/>
      <c r="C829" s="41"/>
      <c r="D829" s="41"/>
      <c r="E829" s="41"/>
      <c r="F829" s="41"/>
      <c r="G829" s="41"/>
      <c r="H829" s="41"/>
      <c r="I829" s="41"/>
      <c r="J829" s="41"/>
      <c r="K829" s="42"/>
      <c r="L829" s="49"/>
      <c r="M829" s="50"/>
      <c r="N829" s="58"/>
      <c r="O829" s="50"/>
      <c r="P829" s="58"/>
      <c r="Q829" s="65"/>
      <c r="R829" s="62"/>
    </row>
    <row r="830" spans="1:19" ht="18" customHeight="1">
      <c r="A830" s="40">
        <v>2901</v>
      </c>
      <c r="B830" s="66"/>
      <c r="C830" s="66"/>
      <c r="D830" s="66"/>
      <c r="E830" s="66"/>
      <c r="F830" s="66"/>
      <c r="G830" s="66"/>
      <c r="H830" s="66"/>
      <c r="I830" s="66"/>
      <c r="J830" s="66"/>
      <c r="K830" s="67"/>
      <c r="L830" s="68"/>
      <c r="M830" s="2"/>
      <c r="N830" s="1"/>
      <c r="O830" s="69" t="s">
        <v>53</v>
      </c>
      <c r="P830" s="70"/>
      <c r="Q830" s="71" t="str">
        <f>IF(SUM(K819:K830)=0,"",SUM(K819:K830))</f>
        <v/>
      </c>
      <c r="R830" s="72" t="s">
        <v>10</v>
      </c>
    </row>
    <row r="831" spans="1:19" ht="18" customHeight="1">
      <c r="A831" s="40">
        <v>2902</v>
      </c>
      <c r="B831" s="66"/>
      <c r="C831" s="66"/>
      <c r="D831" s="66"/>
      <c r="E831" s="66"/>
      <c r="F831" s="66"/>
      <c r="G831" s="66"/>
      <c r="H831" s="66"/>
      <c r="I831" s="66"/>
      <c r="J831" s="66"/>
      <c r="K831" s="67"/>
      <c r="L831" s="68"/>
      <c r="M831" s="2"/>
      <c r="N831" s="1"/>
      <c r="O831" s="73" t="s">
        <v>54</v>
      </c>
      <c r="P831" s="74" t="str">
        <f>IF(P830/B817=0,"",P830/B817)</f>
        <v/>
      </c>
      <c r="Q831" s="75" t="e">
        <f>IF(P830/Q830=0,"",P830/Q830)</f>
        <v>#VALUE!</v>
      </c>
      <c r="R831" s="76" t="s">
        <v>55</v>
      </c>
    </row>
    <row r="832" spans="1:19" ht="18" customHeight="1">
      <c r="A832" s="40">
        <v>3001</v>
      </c>
      <c r="B832" s="66"/>
      <c r="C832" s="66"/>
      <c r="D832" s="66"/>
      <c r="E832" s="66"/>
      <c r="F832" s="66"/>
      <c r="G832" s="66"/>
      <c r="H832" s="66"/>
      <c r="I832" s="66"/>
      <c r="J832" s="66"/>
      <c r="K832" s="67"/>
      <c r="L832" s="77"/>
      <c r="M832" s="78"/>
      <c r="N832" s="79"/>
      <c r="O832" s="78"/>
      <c r="P832" s="79"/>
      <c r="Q832" s="79"/>
      <c r="R832" s="80"/>
    </row>
    <row r="833" spans="1:19" ht="18" customHeight="1">
      <c r="A833" s="24"/>
      <c r="B833" s="1"/>
      <c r="C833" s="1"/>
      <c r="D833" s="142" t="s">
        <v>79</v>
      </c>
      <c r="E833" s="143"/>
      <c r="F833" s="143"/>
      <c r="G833" s="143"/>
      <c r="H833" s="143"/>
      <c r="I833" s="143"/>
      <c r="J833" s="144"/>
      <c r="K833" s="81">
        <f>SUM(K817:K829)</f>
        <v>0</v>
      </c>
      <c r="L833" s="82" t="str">
        <f>IF(K825=0,"",K825/B817)</f>
        <v/>
      </c>
      <c r="M833" s="82" t="str">
        <f>IF(K833=0,"",K833/B817)</f>
        <v/>
      </c>
      <c r="N833" s="82" t="str">
        <f>IF(K825=0,"",M833-L833)</f>
        <v/>
      </c>
      <c r="O833" s="2"/>
      <c r="P833" s="1"/>
      <c r="Q833" s="27"/>
      <c r="R833" s="2"/>
    </row>
    <row r="834" spans="1:19" ht="18" customHeight="1">
      <c r="A834" s="24"/>
      <c r="B834" s="1"/>
      <c r="C834" s="1"/>
      <c r="D834" s="85"/>
      <c r="E834" s="85"/>
      <c r="F834" s="85"/>
      <c r="G834" s="85"/>
      <c r="H834" s="85"/>
      <c r="I834" s="85"/>
      <c r="J834" s="85"/>
      <c r="K834" s="86"/>
      <c r="L834" s="87"/>
      <c r="M834" s="87"/>
      <c r="N834" s="87"/>
      <c r="O834" s="2"/>
      <c r="P834" s="1"/>
      <c r="Q834" s="27"/>
      <c r="R834" s="2"/>
    </row>
    <row r="835" spans="1:19" ht="18" customHeight="1">
      <c r="A835" s="24"/>
      <c r="B835" s="1"/>
      <c r="C835" s="1"/>
      <c r="D835" s="85"/>
      <c r="E835" s="85"/>
      <c r="F835" s="85"/>
      <c r="G835" s="85"/>
      <c r="H835" s="85"/>
      <c r="I835" s="85"/>
      <c r="J835" s="85"/>
      <c r="K835" s="86"/>
      <c r="L835" s="87"/>
      <c r="M835" s="87"/>
      <c r="N835" s="87"/>
      <c r="O835" s="2"/>
      <c r="P835" s="1"/>
      <c r="Q835" s="27"/>
      <c r="R835" s="2"/>
    </row>
    <row r="836" spans="1:19" ht="26.25">
      <c r="A836" s="131"/>
      <c r="B836" s="145" t="s">
        <v>68</v>
      </c>
      <c r="C836" s="146"/>
      <c r="D836" s="146"/>
      <c r="E836" s="146"/>
      <c r="F836" s="146"/>
      <c r="G836" s="146"/>
      <c r="H836" s="146"/>
      <c r="I836" s="146"/>
      <c r="J836" s="146"/>
      <c r="K836" s="39" t="s">
        <v>109</v>
      </c>
      <c r="L836" s="2"/>
      <c r="M836" s="2"/>
      <c r="N836" s="1"/>
      <c r="O836" s="2"/>
      <c r="P836" s="1"/>
      <c r="Q836" s="1"/>
      <c r="R836" s="1"/>
      <c r="S836" s="131"/>
    </row>
    <row r="837" spans="1:19" ht="18" customHeight="1">
      <c r="A837" s="147" t="s">
        <v>9</v>
      </c>
      <c r="B837" s="148" t="s">
        <v>69</v>
      </c>
      <c r="C837" s="143"/>
      <c r="D837" s="143"/>
      <c r="E837" s="143"/>
      <c r="F837" s="143"/>
      <c r="G837" s="143"/>
      <c r="H837" s="143"/>
      <c r="I837" s="143"/>
      <c r="J837" s="144"/>
      <c r="K837" s="149" t="s">
        <v>10</v>
      </c>
      <c r="L837" s="141" t="s">
        <v>2</v>
      </c>
      <c r="M837" s="141" t="s">
        <v>3</v>
      </c>
      <c r="N837" s="150" t="s">
        <v>4</v>
      </c>
      <c r="O837" s="141" t="s">
        <v>5</v>
      </c>
      <c r="P837" s="139" t="s">
        <v>6</v>
      </c>
      <c r="Q837" s="139" t="s">
        <v>7</v>
      </c>
      <c r="R837" s="141" t="s">
        <v>8</v>
      </c>
      <c r="S837" s="131"/>
    </row>
    <row r="838" spans="1:19" ht="18" customHeight="1">
      <c r="A838" s="140"/>
      <c r="B838" s="40" t="s">
        <v>70</v>
      </c>
      <c r="C838" s="40" t="s">
        <v>71</v>
      </c>
      <c r="D838" s="40" t="s">
        <v>72</v>
      </c>
      <c r="E838" s="40" t="s">
        <v>73</v>
      </c>
      <c r="F838" s="40" t="s">
        <v>74</v>
      </c>
      <c r="G838" s="40" t="s">
        <v>75</v>
      </c>
      <c r="H838" s="40" t="s">
        <v>76</v>
      </c>
      <c r="I838" s="40" t="s">
        <v>77</v>
      </c>
      <c r="J838" s="40" t="s">
        <v>78</v>
      </c>
      <c r="K838" s="140"/>
      <c r="L838" s="140"/>
      <c r="M838" s="140"/>
      <c r="N838" s="140"/>
      <c r="O838" s="140"/>
      <c r="P838" s="140"/>
      <c r="Q838" s="140"/>
      <c r="R838" s="140"/>
      <c r="S838" s="131"/>
    </row>
    <row r="839" spans="1:19" ht="18" customHeight="1">
      <c r="A839" s="40">
        <v>2301</v>
      </c>
      <c r="B839" s="41">
        <v>22</v>
      </c>
      <c r="C839" s="41"/>
      <c r="D839" s="41"/>
      <c r="E839" s="41"/>
      <c r="F839" s="41"/>
      <c r="G839" s="41"/>
      <c r="H839" s="41"/>
      <c r="I839" s="41"/>
      <c r="J839" s="41"/>
      <c r="K839" s="84"/>
      <c r="L839" s="43"/>
      <c r="M839" s="44"/>
      <c r="N839" s="45"/>
      <c r="O839" s="46"/>
      <c r="P839" s="47">
        <f>B839</f>
        <v>22</v>
      </c>
      <c r="Q839" s="48"/>
      <c r="R839" s="46"/>
      <c r="S839" s="131"/>
    </row>
    <row r="840" spans="1:19" ht="18" customHeight="1">
      <c r="A840" s="40">
        <v>2302</v>
      </c>
      <c r="B840" s="41"/>
      <c r="C840" s="41">
        <v>10</v>
      </c>
      <c r="D840" s="41"/>
      <c r="E840" s="41"/>
      <c r="F840" s="41"/>
      <c r="G840" s="41"/>
      <c r="H840" s="41"/>
      <c r="I840" s="41"/>
      <c r="J840" s="41"/>
      <c r="K840" s="84"/>
      <c r="L840" s="49"/>
      <c r="M840" s="50"/>
      <c r="N840" s="51"/>
      <c r="O840" s="52">
        <f>IF(C840=0,"",C840/B839)</f>
        <v>0.45454545454545453</v>
      </c>
      <c r="P840" s="53">
        <v>10</v>
      </c>
      <c r="Q840" s="54">
        <f t="shared" ref="Q840:Q847" si="80">IF(P840=0,"",P840/P839)</f>
        <v>0.45454545454545453</v>
      </c>
      <c r="R840" s="54">
        <f t="shared" ref="R840:R847" si="81">IF(P840=0,"",100%-Q840)</f>
        <v>0.54545454545454541</v>
      </c>
      <c r="S840" s="131"/>
    </row>
    <row r="841" spans="1:19" ht="18" customHeight="1">
      <c r="A841" s="40">
        <v>2401</v>
      </c>
      <c r="B841" s="41"/>
      <c r="C841" s="41"/>
      <c r="D841" s="41">
        <v>5</v>
      </c>
      <c r="E841" s="41"/>
      <c r="F841" s="41"/>
      <c r="G841" s="41"/>
      <c r="H841" s="41"/>
      <c r="I841" s="41"/>
      <c r="J841" s="41"/>
      <c r="K841" s="84"/>
      <c r="L841" s="49"/>
      <c r="M841" s="50"/>
      <c r="N841" s="51"/>
      <c r="O841" s="52">
        <f>IF(D841=0,"",D841/C840)</f>
        <v>0.5</v>
      </c>
      <c r="P841" s="53">
        <v>8</v>
      </c>
      <c r="Q841" s="54">
        <f t="shared" si="80"/>
        <v>0.8</v>
      </c>
      <c r="R841" s="54">
        <f t="shared" si="81"/>
        <v>0.19999999999999996</v>
      </c>
      <c r="S841" s="133">
        <f>P841/P839</f>
        <v>0.36363636363636365</v>
      </c>
    </row>
    <row r="842" spans="1:19" ht="18" customHeight="1">
      <c r="A842" s="40">
        <v>2402</v>
      </c>
      <c r="B842" s="41"/>
      <c r="C842" s="41"/>
      <c r="D842" s="41"/>
      <c r="E842" s="41">
        <v>3</v>
      </c>
      <c r="F842" s="41"/>
      <c r="G842" s="41"/>
      <c r="H842" s="41"/>
      <c r="I842" s="41"/>
      <c r="J842" s="41"/>
      <c r="K842" s="84"/>
      <c r="L842" s="49"/>
      <c r="M842" s="50"/>
      <c r="N842" s="51"/>
      <c r="O842" s="52">
        <f>IF(E842=0,"",E842/D841)</f>
        <v>0.6</v>
      </c>
      <c r="P842" s="53">
        <v>7</v>
      </c>
      <c r="Q842" s="54">
        <f t="shared" si="80"/>
        <v>0.875</v>
      </c>
      <c r="R842" s="54">
        <f t="shared" si="81"/>
        <v>0.125</v>
      </c>
      <c r="S842" s="131"/>
    </row>
    <row r="843" spans="1:19" ht="18" customHeight="1">
      <c r="A843" s="40">
        <v>2501</v>
      </c>
      <c r="B843" s="41"/>
      <c r="C843" s="41"/>
      <c r="D843" s="41"/>
      <c r="E843" s="41"/>
      <c r="F843" s="41"/>
      <c r="G843" s="41"/>
      <c r="H843" s="41"/>
      <c r="I843" s="41"/>
      <c r="J843" s="41"/>
      <c r="K843" s="84"/>
      <c r="L843" s="49"/>
      <c r="M843" s="50"/>
      <c r="N843" s="51"/>
      <c r="O843" s="52" t="str">
        <f>IF(F843=0,"",F843/E842)</f>
        <v/>
      </c>
      <c r="P843" s="53"/>
      <c r="Q843" s="54" t="str">
        <f t="shared" si="80"/>
        <v/>
      </c>
      <c r="R843" s="54" t="str">
        <f t="shared" si="81"/>
        <v/>
      </c>
      <c r="S843" s="131"/>
    </row>
    <row r="844" spans="1:19" ht="18" customHeight="1">
      <c r="A844" s="40">
        <v>2502</v>
      </c>
      <c r="B844" s="41"/>
      <c r="C844" s="41"/>
      <c r="D844" s="41"/>
      <c r="E844" s="41"/>
      <c r="F844" s="41"/>
      <c r="G844" s="41"/>
      <c r="H844" s="41"/>
      <c r="I844" s="41"/>
      <c r="J844" s="41"/>
      <c r="K844" s="84"/>
      <c r="L844" s="49"/>
      <c r="M844" s="50"/>
      <c r="N844" s="51"/>
      <c r="O844" s="52" t="str">
        <f>IF(G844=0,"",G844/F843)</f>
        <v/>
      </c>
      <c r="P844" s="53"/>
      <c r="Q844" s="54" t="str">
        <f t="shared" si="80"/>
        <v/>
      </c>
      <c r="R844" s="54" t="str">
        <f t="shared" si="81"/>
        <v/>
      </c>
      <c r="S844" s="131"/>
    </row>
    <row r="845" spans="1:19" ht="18" customHeight="1">
      <c r="A845" s="40">
        <v>2601</v>
      </c>
      <c r="B845" s="41"/>
      <c r="C845" s="41"/>
      <c r="D845" s="41"/>
      <c r="E845" s="41"/>
      <c r="F845" s="41"/>
      <c r="G845" s="41"/>
      <c r="H845" s="41"/>
      <c r="I845" s="41"/>
      <c r="J845" s="41"/>
      <c r="K845" s="84"/>
      <c r="L845" s="49"/>
      <c r="M845" s="50"/>
      <c r="N845" s="51"/>
      <c r="O845" s="52" t="str">
        <f>IF(H845=0,"",H845/G844)</f>
        <v/>
      </c>
      <c r="P845" s="53"/>
      <c r="Q845" s="54" t="str">
        <f t="shared" si="80"/>
        <v/>
      </c>
      <c r="R845" s="54" t="str">
        <f t="shared" si="81"/>
        <v/>
      </c>
      <c r="S845" s="131"/>
    </row>
    <row r="846" spans="1:19" ht="18" customHeight="1">
      <c r="A846" s="40">
        <v>2602</v>
      </c>
      <c r="B846" s="41"/>
      <c r="C846" s="41"/>
      <c r="D846" s="41"/>
      <c r="E846" s="41"/>
      <c r="F846" s="41"/>
      <c r="G846" s="41"/>
      <c r="H846" s="41"/>
      <c r="I846" s="41"/>
      <c r="J846" s="41"/>
      <c r="K846" s="84"/>
      <c r="L846" s="49"/>
      <c r="M846" s="50"/>
      <c r="N846" s="51"/>
      <c r="O846" s="52" t="str">
        <f>IF(I846=0,"",I846/H845)</f>
        <v/>
      </c>
      <c r="P846" s="53"/>
      <c r="Q846" s="54" t="str">
        <f t="shared" si="80"/>
        <v/>
      </c>
      <c r="R846" s="54" t="str">
        <f t="shared" si="81"/>
        <v/>
      </c>
      <c r="S846" s="131"/>
    </row>
    <row r="847" spans="1:19" ht="18" customHeight="1">
      <c r="A847" s="40">
        <v>2701</v>
      </c>
      <c r="B847" s="41"/>
      <c r="C847" s="41"/>
      <c r="D847" s="41"/>
      <c r="E847" s="41"/>
      <c r="F847" s="41"/>
      <c r="G847" s="41"/>
      <c r="H847" s="41"/>
      <c r="I847" s="41"/>
      <c r="J847" s="41"/>
      <c r="K847" s="84"/>
      <c r="L847" s="49"/>
      <c r="M847" s="50"/>
      <c r="N847" s="51"/>
      <c r="O847" s="56" t="str">
        <f>IF(J847=0,"",J847/I846)</f>
        <v/>
      </c>
      <c r="P847" s="53"/>
      <c r="Q847" s="57" t="str">
        <f t="shared" si="80"/>
        <v/>
      </c>
      <c r="R847" s="57" t="str">
        <f t="shared" si="81"/>
        <v/>
      </c>
      <c r="S847" s="131"/>
    </row>
    <row r="848" spans="1:19" ht="18" customHeight="1">
      <c r="A848" s="40">
        <v>2702</v>
      </c>
      <c r="B848" s="41"/>
      <c r="C848" s="41"/>
      <c r="D848" s="41"/>
      <c r="E848" s="41"/>
      <c r="F848" s="41"/>
      <c r="G848" s="41"/>
      <c r="H848" s="41"/>
      <c r="I848" s="41"/>
      <c r="J848" s="41"/>
      <c r="K848" s="84"/>
      <c r="L848" s="49"/>
      <c r="M848" s="50"/>
      <c r="N848" s="58"/>
      <c r="O848" s="59"/>
      <c r="P848" s="53"/>
      <c r="Q848" s="60"/>
      <c r="R848" s="61"/>
      <c r="S848" s="131"/>
    </row>
    <row r="849" spans="1:19" ht="18" customHeight="1">
      <c r="A849" s="40">
        <v>2801</v>
      </c>
      <c r="B849" s="41"/>
      <c r="C849" s="41"/>
      <c r="D849" s="41"/>
      <c r="E849" s="41"/>
      <c r="F849" s="41"/>
      <c r="G849" s="41"/>
      <c r="H849" s="41"/>
      <c r="I849" s="41"/>
      <c r="J849" s="41"/>
      <c r="K849" s="84"/>
      <c r="L849" s="49"/>
      <c r="M849" s="50"/>
      <c r="N849" s="58"/>
      <c r="O849" s="62"/>
      <c r="P849" s="63"/>
      <c r="Q849" s="64"/>
      <c r="R849" s="62"/>
      <c r="S849" s="131"/>
    </row>
    <row r="850" spans="1:19" ht="18" customHeight="1">
      <c r="A850" s="40">
        <v>2802</v>
      </c>
      <c r="B850" s="41"/>
      <c r="C850" s="41"/>
      <c r="D850" s="41"/>
      <c r="E850" s="41"/>
      <c r="F850" s="41"/>
      <c r="G850" s="41"/>
      <c r="H850" s="41"/>
      <c r="I850" s="41"/>
      <c r="J850" s="41"/>
      <c r="K850" s="84"/>
      <c r="L850" s="49"/>
      <c r="M850" s="50"/>
      <c r="N850" s="58"/>
      <c r="O850" s="62"/>
      <c r="P850" s="63"/>
      <c r="Q850" s="64"/>
      <c r="R850" s="62"/>
      <c r="S850" s="131"/>
    </row>
    <row r="851" spans="1:19" ht="18" customHeight="1">
      <c r="A851" s="40">
        <v>2901</v>
      </c>
      <c r="B851" s="41"/>
      <c r="C851" s="41"/>
      <c r="D851" s="41"/>
      <c r="E851" s="41"/>
      <c r="F851" s="41"/>
      <c r="G851" s="41"/>
      <c r="H851" s="41"/>
      <c r="I851" s="41"/>
      <c r="J851" s="41"/>
      <c r="K851" s="84"/>
      <c r="L851" s="49"/>
      <c r="M851" s="50"/>
      <c r="N851" s="58"/>
      <c r="O851" s="50"/>
      <c r="P851" s="58"/>
      <c r="Q851" s="65"/>
      <c r="R851" s="62"/>
      <c r="S851" s="131"/>
    </row>
    <row r="852" spans="1:19" ht="18" customHeight="1">
      <c r="A852" s="40">
        <v>2902</v>
      </c>
      <c r="B852" s="66"/>
      <c r="C852" s="66"/>
      <c r="D852" s="66"/>
      <c r="E852" s="66"/>
      <c r="F852" s="66"/>
      <c r="G852" s="66"/>
      <c r="H852" s="66"/>
      <c r="I852" s="66"/>
      <c r="J852" s="66"/>
      <c r="K852" s="127"/>
      <c r="L852" s="68"/>
      <c r="M852" s="2"/>
      <c r="N852" s="1"/>
      <c r="O852" s="69" t="s">
        <v>53</v>
      </c>
      <c r="P852" s="70"/>
      <c r="Q852" s="71" t="str">
        <f>IF(SUM(K841:K852)=0,"",SUM(K841:K852))</f>
        <v/>
      </c>
      <c r="R852" s="72" t="s">
        <v>10</v>
      </c>
      <c r="S852" s="131"/>
    </row>
    <row r="853" spans="1:19" ht="18" customHeight="1">
      <c r="A853" s="40">
        <v>3001</v>
      </c>
      <c r="B853" s="66"/>
      <c r="C853" s="66"/>
      <c r="D853" s="66"/>
      <c r="E853" s="66"/>
      <c r="F853" s="66"/>
      <c r="G853" s="66"/>
      <c r="H853" s="66"/>
      <c r="I853" s="66"/>
      <c r="J853" s="66"/>
      <c r="K853" s="127"/>
      <c r="L853" s="68"/>
      <c r="M853" s="2"/>
      <c r="N853" s="1"/>
      <c r="O853" s="73" t="s">
        <v>54</v>
      </c>
      <c r="P853" s="74" t="str">
        <f>IF(P852/B839=0,"",P852/B839)</f>
        <v/>
      </c>
      <c r="Q853" s="75" t="e">
        <f>IF(P852/Q852=0,"",P852/Q852)</f>
        <v>#VALUE!</v>
      </c>
      <c r="R853" s="76" t="s">
        <v>55</v>
      </c>
      <c r="S853" s="131"/>
    </row>
    <row r="854" spans="1:19" ht="18" customHeight="1">
      <c r="A854" s="40">
        <v>3002</v>
      </c>
      <c r="B854" s="66"/>
      <c r="C854" s="66"/>
      <c r="D854" s="66"/>
      <c r="E854" s="66"/>
      <c r="F854" s="66"/>
      <c r="G854" s="66"/>
      <c r="H854" s="66"/>
      <c r="I854" s="66"/>
      <c r="J854" s="66"/>
      <c r="K854" s="127"/>
      <c r="L854" s="77"/>
      <c r="M854" s="78"/>
      <c r="N854" s="79"/>
      <c r="O854" s="78"/>
      <c r="P854" s="79"/>
      <c r="Q854" s="79"/>
      <c r="R854" s="80"/>
      <c r="S854" s="131"/>
    </row>
    <row r="855" spans="1:19" ht="18" customHeight="1">
      <c r="A855" s="24"/>
      <c r="B855" s="1"/>
      <c r="C855" s="1"/>
      <c r="D855" s="142" t="s">
        <v>79</v>
      </c>
      <c r="E855" s="143"/>
      <c r="F855" s="143"/>
      <c r="G855" s="143"/>
      <c r="H855" s="143"/>
      <c r="I855" s="143"/>
      <c r="J855" s="144"/>
      <c r="K855" s="81">
        <f>SUM(K839:K851)</f>
        <v>0</v>
      </c>
      <c r="L855" s="82" t="str">
        <f>IF(K847=0,"",K847/B839)</f>
        <v/>
      </c>
      <c r="M855" s="82" t="str">
        <f>IF(K855=0,"",K855/B839)</f>
        <v/>
      </c>
      <c r="N855" s="82" t="str">
        <f>IF(K847=0,"",M855-L855)</f>
        <v/>
      </c>
      <c r="O855" s="2"/>
      <c r="P855" s="1"/>
      <c r="Q855" s="27"/>
      <c r="R855" s="2"/>
      <c r="S855" s="131"/>
    </row>
    <row r="856" spans="1:19" ht="18" customHeight="1">
      <c r="A856" s="24"/>
      <c r="B856" s="1"/>
      <c r="C856" s="1"/>
      <c r="D856" s="85"/>
      <c r="E856" s="85"/>
      <c r="F856" s="85"/>
      <c r="G856" s="85"/>
      <c r="H856" s="85"/>
      <c r="I856" s="85"/>
      <c r="J856" s="85"/>
      <c r="K856" s="86"/>
      <c r="L856" s="87"/>
      <c r="M856" s="87"/>
      <c r="N856" s="87"/>
      <c r="O856" s="2"/>
      <c r="P856" s="1"/>
      <c r="Q856" s="27"/>
      <c r="R856" s="2"/>
    </row>
    <row r="857" spans="1:19" ht="18" customHeight="1">
      <c r="A857" s="24"/>
      <c r="B857" s="1"/>
      <c r="C857" s="1"/>
      <c r="D857" s="85"/>
      <c r="E857" s="85"/>
      <c r="F857" s="85"/>
      <c r="G857" s="85"/>
      <c r="H857" s="85"/>
      <c r="I857" s="85"/>
      <c r="J857" s="85"/>
      <c r="K857" s="86"/>
      <c r="L857" s="87"/>
      <c r="M857" s="87"/>
      <c r="N857" s="87"/>
      <c r="O857" s="2"/>
      <c r="P857" s="1"/>
      <c r="Q857" s="27"/>
      <c r="R857" s="2"/>
    </row>
    <row r="858" spans="1:19" ht="18" customHeight="1">
      <c r="A858" s="135"/>
      <c r="B858" s="145" t="s">
        <v>68</v>
      </c>
      <c r="C858" s="146"/>
      <c r="D858" s="146"/>
      <c r="E858" s="146"/>
      <c r="F858" s="146"/>
      <c r="G858" s="146"/>
      <c r="H858" s="146"/>
      <c r="I858" s="146"/>
      <c r="J858" s="146"/>
      <c r="K858" s="39" t="s">
        <v>110</v>
      </c>
      <c r="L858" s="2"/>
      <c r="M858" s="2"/>
      <c r="N858" s="1"/>
      <c r="O858" s="2"/>
      <c r="P858" s="1"/>
      <c r="Q858" s="1"/>
      <c r="R858" s="1"/>
      <c r="S858" s="135"/>
    </row>
    <row r="859" spans="1:19" ht="18" customHeight="1">
      <c r="A859" s="147" t="s">
        <v>9</v>
      </c>
      <c r="B859" s="148" t="s">
        <v>69</v>
      </c>
      <c r="C859" s="143"/>
      <c r="D859" s="143"/>
      <c r="E859" s="143"/>
      <c r="F859" s="143"/>
      <c r="G859" s="143"/>
      <c r="H859" s="143"/>
      <c r="I859" s="143"/>
      <c r="J859" s="144"/>
      <c r="K859" s="149" t="s">
        <v>10</v>
      </c>
      <c r="L859" s="141" t="s">
        <v>2</v>
      </c>
      <c r="M859" s="141" t="s">
        <v>3</v>
      </c>
      <c r="N859" s="150" t="s">
        <v>4</v>
      </c>
      <c r="O859" s="141" t="s">
        <v>5</v>
      </c>
      <c r="P859" s="139" t="s">
        <v>6</v>
      </c>
      <c r="Q859" s="139" t="s">
        <v>7</v>
      </c>
      <c r="R859" s="141" t="s">
        <v>8</v>
      </c>
      <c r="S859" s="135"/>
    </row>
    <row r="860" spans="1:19" ht="18" customHeight="1">
      <c r="A860" s="140"/>
      <c r="B860" s="40" t="s">
        <v>70</v>
      </c>
      <c r="C860" s="40" t="s">
        <v>71</v>
      </c>
      <c r="D860" s="40" t="s">
        <v>72</v>
      </c>
      <c r="E860" s="40" t="s">
        <v>73</v>
      </c>
      <c r="F860" s="40" t="s">
        <v>74</v>
      </c>
      <c r="G860" s="40" t="s">
        <v>75</v>
      </c>
      <c r="H860" s="40" t="s">
        <v>76</v>
      </c>
      <c r="I860" s="40" t="s">
        <v>77</v>
      </c>
      <c r="J860" s="40" t="s">
        <v>78</v>
      </c>
      <c r="K860" s="140"/>
      <c r="L860" s="140"/>
      <c r="M860" s="140"/>
      <c r="N860" s="140"/>
      <c r="O860" s="140"/>
      <c r="P860" s="140"/>
      <c r="Q860" s="140"/>
      <c r="R860" s="140"/>
      <c r="S860" s="135"/>
    </row>
    <row r="861" spans="1:19" ht="18" customHeight="1">
      <c r="A861" s="40">
        <v>2302</v>
      </c>
      <c r="B861" s="41">
        <v>41</v>
      </c>
      <c r="C861" s="41"/>
      <c r="D861" s="41"/>
      <c r="E861" s="41"/>
      <c r="F861" s="41"/>
      <c r="G861" s="41"/>
      <c r="H861" s="41"/>
      <c r="I861" s="41"/>
      <c r="J861" s="41"/>
      <c r="K861" s="84"/>
      <c r="L861" s="43"/>
      <c r="M861" s="44"/>
      <c r="N861" s="45"/>
      <c r="O861" s="46"/>
      <c r="P861" s="47">
        <f>B861</f>
        <v>41</v>
      </c>
      <c r="Q861" s="48"/>
      <c r="R861" s="46"/>
      <c r="S861" s="135"/>
    </row>
    <row r="862" spans="1:19" ht="18" customHeight="1">
      <c r="A862" s="40">
        <v>2401</v>
      </c>
      <c r="B862" s="41"/>
      <c r="C862" s="41">
        <v>32</v>
      </c>
      <c r="D862" s="41"/>
      <c r="E862" s="41"/>
      <c r="F862" s="41"/>
      <c r="G862" s="41"/>
      <c r="H862" s="41"/>
      <c r="I862" s="41"/>
      <c r="J862" s="41"/>
      <c r="K862" s="84"/>
      <c r="L862" s="49"/>
      <c r="M862" s="50"/>
      <c r="N862" s="51"/>
      <c r="O862" s="52">
        <f>IF(C862=0,"",C862/B861)</f>
        <v>0.78048780487804881</v>
      </c>
      <c r="P862" s="53">
        <v>32</v>
      </c>
      <c r="Q862" s="54">
        <f t="shared" ref="Q862:Q869" si="82">IF(P862=0,"",P862/P861)</f>
        <v>0.78048780487804881</v>
      </c>
      <c r="R862" s="54">
        <f t="shared" ref="R862:R869" si="83">IF(P862=0,"",100%-Q862)</f>
        <v>0.21951219512195119</v>
      </c>
      <c r="S862" s="135"/>
    </row>
    <row r="863" spans="1:19" ht="18" customHeight="1">
      <c r="A863" s="40">
        <v>2402</v>
      </c>
      <c r="B863" s="41"/>
      <c r="C863" s="41"/>
      <c r="D863" s="41">
        <v>26</v>
      </c>
      <c r="E863" s="41"/>
      <c r="F863" s="41"/>
      <c r="G863" s="41"/>
      <c r="H863" s="41"/>
      <c r="I863" s="41"/>
      <c r="J863" s="41"/>
      <c r="K863" s="84"/>
      <c r="L863" s="49"/>
      <c r="M863" s="50"/>
      <c r="N863" s="51"/>
      <c r="O863" s="52">
        <f>IF(D863=0,"",D863/C862)</f>
        <v>0.8125</v>
      </c>
      <c r="P863" s="53">
        <v>27</v>
      </c>
      <c r="Q863" s="54">
        <f t="shared" si="82"/>
        <v>0.84375</v>
      </c>
      <c r="R863" s="54">
        <f t="shared" si="83"/>
        <v>0.15625</v>
      </c>
      <c r="S863" s="133">
        <f>P863/P861</f>
        <v>0.65853658536585369</v>
      </c>
    </row>
    <row r="864" spans="1:19" ht="18" customHeight="1">
      <c r="A864" s="40">
        <v>2501</v>
      </c>
      <c r="B864" s="41"/>
      <c r="C864" s="41"/>
      <c r="D864" s="41"/>
      <c r="E864" s="41"/>
      <c r="F864" s="41"/>
      <c r="G864" s="41"/>
      <c r="H864" s="41"/>
      <c r="I864" s="41"/>
      <c r="J864" s="41"/>
      <c r="K864" s="84"/>
      <c r="L864" s="49"/>
      <c r="M864" s="50"/>
      <c r="N864" s="51"/>
      <c r="O864" s="52" t="str">
        <f>IF(E864=0,"",E864/D863)</f>
        <v/>
      </c>
      <c r="P864" s="53"/>
      <c r="Q864" s="54" t="str">
        <f t="shared" si="82"/>
        <v/>
      </c>
      <c r="R864" s="54" t="str">
        <f t="shared" si="83"/>
        <v/>
      </c>
      <c r="S864" s="135"/>
    </row>
    <row r="865" spans="1:20" ht="18" customHeight="1">
      <c r="A865" s="40">
        <v>2502</v>
      </c>
      <c r="B865" s="41"/>
      <c r="C865" s="41"/>
      <c r="D865" s="41"/>
      <c r="E865" s="41"/>
      <c r="F865" s="41"/>
      <c r="G865" s="41"/>
      <c r="H865" s="41"/>
      <c r="I865" s="41"/>
      <c r="J865" s="41"/>
      <c r="K865" s="84"/>
      <c r="L865" s="49"/>
      <c r="M865" s="50"/>
      <c r="N865" s="51"/>
      <c r="O865" s="52" t="str">
        <f>IF(F865=0,"",F865/E864)</f>
        <v/>
      </c>
      <c r="P865" s="53"/>
      <c r="Q865" s="54" t="str">
        <f t="shared" si="82"/>
        <v/>
      </c>
      <c r="R865" s="54" t="str">
        <f t="shared" si="83"/>
        <v/>
      </c>
      <c r="S865" s="135"/>
    </row>
    <row r="866" spans="1:20" ht="18" customHeight="1">
      <c r="A866" s="40">
        <v>2601</v>
      </c>
      <c r="B866" s="41"/>
      <c r="C866" s="41"/>
      <c r="D866" s="41"/>
      <c r="E866" s="41"/>
      <c r="F866" s="41"/>
      <c r="G866" s="41"/>
      <c r="H866" s="41"/>
      <c r="I866" s="41"/>
      <c r="J866" s="41"/>
      <c r="K866" s="84"/>
      <c r="L866" s="49"/>
      <c r="M866" s="50"/>
      <c r="N866" s="51"/>
      <c r="O866" s="52" t="str">
        <f>IF(G866=0,"",G866/F865)</f>
        <v/>
      </c>
      <c r="P866" s="53"/>
      <c r="Q866" s="54" t="str">
        <f t="shared" si="82"/>
        <v/>
      </c>
      <c r="R866" s="54" t="str">
        <f t="shared" si="83"/>
        <v/>
      </c>
      <c r="S866" s="135"/>
    </row>
    <row r="867" spans="1:20" ht="18" customHeight="1">
      <c r="A867" s="40">
        <v>2602</v>
      </c>
      <c r="B867" s="41"/>
      <c r="C867" s="41"/>
      <c r="D867" s="41"/>
      <c r="E867" s="41"/>
      <c r="F867" s="41"/>
      <c r="G867" s="41"/>
      <c r="H867" s="41"/>
      <c r="I867" s="41"/>
      <c r="J867" s="41"/>
      <c r="K867" s="84"/>
      <c r="L867" s="49"/>
      <c r="M867" s="50"/>
      <c r="N867" s="51"/>
      <c r="O867" s="52" t="str">
        <f>IF(H867=0,"",H867/G866)</f>
        <v/>
      </c>
      <c r="P867" s="53"/>
      <c r="Q867" s="54" t="str">
        <f t="shared" si="82"/>
        <v/>
      </c>
      <c r="R867" s="54" t="str">
        <f t="shared" si="83"/>
        <v/>
      </c>
      <c r="S867" s="135"/>
    </row>
    <row r="868" spans="1:20" ht="18" customHeight="1">
      <c r="A868" s="40">
        <v>2701</v>
      </c>
      <c r="B868" s="41"/>
      <c r="C868" s="41"/>
      <c r="D868" s="41"/>
      <c r="E868" s="41"/>
      <c r="F868" s="41"/>
      <c r="G868" s="41"/>
      <c r="H868" s="41"/>
      <c r="I868" s="41"/>
      <c r="J868" s="41"/>
      <c r="K868" s="84"/>
      <c r="L868" s="49"/>
      <c r="M868" s="50"/>
      <c r="N868" s="51"/>
      <c r="O868" s="52" t="str">
        <f>IF(I868=0,"",I868/H867)</f>
        <v/>
      </c>
      <c r="P868" s="53"/>
      <c r="Q868" s="54" t="str">
        <f t="shared" si="82"/>
        <v/>
      </c>
      <c r="R868" s="54" t="str">
        <f t="shared" si="83"/>
        <v/>
      </c>
      <c r="S868" s="135"/>
    </row>
    <row r="869" spans="1:20" ht="18" customHeight="1">
      <c r="A869" s="40">
        <v>2702</v>
      </c>
      <c r="B869" s="41"/>
      <c r="C869" s="41"/>
      <c r="D869" s="41"/>
      <c r="E869" s="41"/>
      <c r="F869" s="41"/>
      <c r="G869" s="41"/>
      <c r="H869" s="41"/>
      <c r="I869" s="41"/>
      <c r="J869" s="41"/>
      <c r="K869" s="84"/>
      <c r="L869" s="49"/>
      <c r="M869" s="50"/>
      <c r="N869" s="51"/>
      <c r="O869" s="56" t="str">
        <f>IF(J869=0,"",J869/I868)</f>
        <v/>
      </c>
      <c r="P869" s="53"/>
      <c r="Q869" s="57" t="str">
        <f t="shared" si="82"/>
        <v/>
      </c>
      <c r="R869" s="57" t="str">
        <f t="shared" si="83"/>
        <v/>
      </c>
      <c r="S869" s="135"/>
    </row>
    <row r="870" spans="1:20" ht="18" customHeight="1">
      <c r="A870" s="40">
        <v>2801</v>
      </c>
      <c r="B870" s="41"/>
      <c r="C870" s="41"/>
      <c r="D870" s="41"/>
      <c r="E870" s="41"/>
      <c r="F870" s="41"/>
      <c r="G870" s="41"/>
      <c r="H870" s="41"/>
      <c r="I870" s="41"/>
      <c r="J870" s="41"/>
      <c r="K870" s="84"/>
      <c r="L870" s="49"/>
      <c r="M870" s="50"/>
      <c r="N870" s="58"/>
      <c r="O870" s="59"/>
      <c r="P870" s="53"/>
      <c r="Q870" s="60"/>
      <c r="R870" s="61"/>
      <c r="S870" s="135"/>
    </row>
    <row r="871" spans="1:20" ht="18" customHeight="1">
      <c r="A871" s="40">
        <v>2802</v>
      </c>
      <c r="B871" s="41"/>
      <c r="C871" s="41"/>
      <c r="D871" s="41"/>
      <c r="E871" s="41"/>
      <c r="F871" s="41"/>
      <c r="G871" s="41"/>
      <c r="H871" s="41"/>
      <c r="I871" s="41"/>
      <c r="J871" s="41"/>
      <c r="K871" s="84"/>
      <c r="L871" s="49"/>
      <c r="M871" s="50"/>
      <c r="N871" s="58"/>
      <c r="O871" s="62"/>
      <c r="P871" s="63"/>
      <c r="Q871" s="64"/>
      <c r="R871" s="62"/>
      <c r="S871" s="135"/>
    </row>
    <row r="872" spans="1:20" ht="18" customHeight="1">
      <c r="A872" s="40">
        <v>2901</v>
      </c>
      <c r="B872" s="41"/>
      <c r="C872" s="41"/>
      <c r="D872" s="41"/>
      <c r="E872" s="41"/>
      <c r="F872" s="41"/>
      <c r="G872" s="41"/>
      <c r="H872" s="41"/>
      <c r="I872" s="41"/>
      <c r="J872" s="41"/>
      <c r="K872" s="84"/>
      <c r="L872" s="49"/>
      <c r="M872" s="50"/>
      <c r="N872" s="58"/>
      <c r="O872" s="62"/>
      <c r="P872" s="63"/>
      <c r="Q872" s="64"/>
      <c r="R872" s="62"/>
      <c r="S872" s="135"/>
    </row>
    <row r="873" spans="1:20" ht="18" customHeight="1">
      <c r="A873" s="40">
        <v>2902</v>
      </c>
      <c r="B873" s="41"/>
      <c r="C873" s="41"/>
      <c r="D873" s="41"/>
      <c r="E873" s="41"/>
      <c r="F873" s="41"/>
      <c r="G873" s="41"/>
      <c r="H873" s="41"/>
      <c r="I873" s="41"/>
      <c r="J873" s="41"/>
      <c r="K873" s="84"/>
      <c r="L873" s="49"/>
      <c r="M873" s="50"/>
      <c r="N873" s="58"/>
      <c r="O873" s="50"/>
      <c r="P873" s="58"/>
      <c r="Q873" s="65"/>
      <c r="R873" s="62"/>
      <c r="S873" s="135"/>
    </row>
    <row r="874" spans="1:20" ht="18" customHeight="1">
      <c r="A874" s="40">
        <v>3001</v>
      </c>
      <c r="B874" s="66"/>
      <c r="C874" s="66"/>
      <c r="D874" s="66"/>
      <c r="E874" s="66"/>
      <c r="F874" s="66"/>
      <c r="G874" s="66"/>
      <c r="H874" s="66"/>
      <c r="I874" s="66"/>
      <c r="J874" s="66"/>
      <c r="K874" s="127"/>
      <c r="L874" s="68"/>
      <c r="M874" s="2"/>
      <c r="N874" s="1"/>
      <c r="O874" s="69" t="s">
        <v>53</v>
      </c>
      <c r="P874" s="70"/>
      <c r="Q874" s="71" t="str">
        <f>IF(SUM(K863:K874)=0,"",SUM(K863:K874))</f>
        <v/>
      </c>
      <c r="R874" s="72" t="s">
        <v>10</v>
      </c>
      <c r="S874" s="135"/>
    </row>
    <row r="875" spans="1:20" ht="18" customHeight="1">
      <c r="A875" s="40">
        <v>3002</v>
      </c>
      <c r="B875" s="66"/>
      <c r="C875" s="66"/>
      <c r="D875" s="66"/>
      <c r="E875" s="66"/>
      <c r="F875" s="66"/>
      <c r="G875" s="66"/>
      <c r="H875" s="66"/>
      <c r="I875" s="66"/>
      <c r="J875" s="66"/>
      <c r="K875" s="127"/>
      <c r="L875" s="68"/>
      <c r="M875" s="2"/>
      <c r="N875" s="1"/>
      <c r="O875" s="73" t="s">
        <v>54</v>
      </c>
      <c r="P875" s="74" t="str">
        <f>IF(P874/B861=0,"",P874/B861)</f>
        <v/>
      </c>
      <c r="Q875" s="75" t="e">
        <f>IF(P874/Q874=0,"",P874/Q874)</f>
        <v>#VALUE!</v>
      </c>
      <c r="R875" s="76" t="s">
        <v>55</v>
      </c>
      <c r="S875" s="135"/>
    </row>
    <row r="876" spans="1:20" ht="18" customHeight="1">
      <c r="A876" s="40">
        <v>3101</v>
      </c>
      <c r="B876" s="66"/>
      <c r="C876" s="66"/>
      <c r="D876" s="66"/>
      <c r="E876" s="66"/>
      <c r="F876" s="66"/>
      <c r="G876" s="66"/>
      <c r="H876" s="66"/>
      <c r="I876" s="66"/>
      <c r="J876" s="66"/>
      <c r="K876" s="127"/>
      <c r="L876" s="77"/>
      <c r="M876" s="78"/>
      <c r="N876" s="79"/>
      <c r="O876" s="78"/>
      <c r="P876" s="79"/>
      <c r="Q876" s="79"/>
      <c r="R876" s="80"/>
      <c r="S876" s="135"/>
    </row>
    <row r="877" spans="1:20" ht="18" customHeight="1">
      <c r="A877" s="24"/>
      <c r="B877" s="1"/>
      <c r="C877" s="1"/>
      <c r="D877" s="142" t="s">
        <v>79</v>
      </c>
      <c r="E877" s="143"/>
      <c r="F877" s="143"/>
      <c r="G877" s="143"/>
      <c r="H877" s="143"/>
      <c r="I877" s="143"/>
      <c r="J877" s="144"/>
      <c r="K877" s="81">
        <f>SUM(K861:K873)</f>
        <v>0</v>
      </c>
      <c r="L877" s="82" t="str">
        <f>IF(K869=0,"",K869/B861)</f>
        <v/>
      </c>
      <c r="M877" s="82" t="str">
        <f>IF(K877=0,"",K877/B861)</f>
        <v/>
      </c>
      <c r="N877" s="82" t="str">
        <f>IF(K869=0,"",M877-L877)</f>
        <v/>
      </c>
      <c r="O877" s="2"/>
      <c r="P877" s="1"/>
      <c r="Q877" s="27"/>
      <c r="R877" s="2"/>
      <c r="S877" s="135"/>
    </row>
    <row r="878" spans="1:20" ht="18" customHeight="1">
      <c r="A878" s="24"/>
      <c r="B878" s="1"/>
      <c r="C878" s="1"/>
      <c r="D878" s="85"/>
      <c r="E878" s="85"/>
      <c r="F878" s="85"/>
      <c r="G878" s="85"/>
      <c r="H878" s="85"/>
      <c r="I878" s="85"/>
      <c r="J878" s="85"/>
      <c r="K878" s="86"/>
      <c r="L878" s="87"/>
      <c r="M878" s="87"/>
      <c r="N878" s="87"/>
      <c r="O878" s="2"/>
      <c r="P878" s="1"/>
      <c r="Q878" s="27"/>
      <c r="R878" s="2"/>
    </row>
    <row r="879" spans="1:20" ht="18" customHeight="1">
      <c r="A879" s="24"/>
      <c r="B879" s="1"/>
      <c r="C879" s="1"/>
      <c r="D879" s="85"/>
      <c r="E879" s="85"/>
      <c r="F879" s="85"/>
      <c r="G879" s="85"/>
      <c r="H879" s="85"/>
      <c r="I879" s="85"/>
      <c r="J879" s="85"/>
      <c r="K879" s="86"/>
      <c r="L879" s="87"/>
      <c r="M879" s="87"/>
      <c r="N879" s="87"/>
      <c r="O879" s="2"/>
      <c r="P879" s="1"/>
      <c r="Q879" s="27"/>
      <c r="R879" s="2"/>
    </row>
    <row r="880" spans="1:20" ht="18" customHeight="1">
      <c r="A880" s="136"/>
      <c r="B880" s="145" t="s">
        <v>68</v>
      </c>
      <c r="C880" s="146"/>
      <c r="D880" s="146"/>
      <c r="E880" s="146"/>
      <c r="F880" s="146"/>
      <c r="G880" s="146"/>
      <c r="H880" s="146"/>
      <c r="I880" s="146"/>
      <c r="J880" s="146"/>
      <c r="K880" s="39" t="s">
        <v>115</v>
      </c>
      <c r="L880" s="2"/>
      <c r="M880" s="2"/>
      <c r="N880" s="1"/>
      <c r="O880" s="2"/>
      <c r="P880" s="1"/>
      <c r="Q880" s="1"/>
      <c r="R880" s="1"/>
      <c r="S880" s="136"/>
      <c r="T880" s="136"/>
    </row>
    <row r="881" spans="1:20" ht="18" customHeight="1">
      <c r="A881" s="147" t="s">
        <v>9</v>
      </c>
      <c r="B881" s="148" t="s">
        <v>69</v>
      </c>
      <c r="C881" s="143"/>
      <c r="D881" s="143"/>
      <c r="E881" s="143"/>
      <c r="F881" s="143"/>
      <c r="G881" s="143"/>
      <c r="H881" s="143"/>
      <c r="I881" s="143"/>
      <c r="J881" s="144"/>
      <c r="K881" s="149" t="s">
        <v>10</v>
      </c>
      <c r="L881" s="141" t="s">
        <v>2</v>
      </c>
      <c r="M881" s="141" t="s">
        <v>3</v>
      </c>
      <c r="N881" s="150" t="s">
        <v>4</v>
      </c>
      <c r="O881" s="141" t="s">
        <v>5</v>
      </c>
      <c r="P881" s="139" t="s">
        <v>6</v>
      </c>
      <c r="Q881" s="139" t="s">
        <v>7</v>
      </c>
      <c r="R881" s="141" t="s">
        <v>8</v>
      </c>
      <c r="S881" s="136"/>
      <c r="T881" s="136"/>
    </row>
    <row r="882" spans="1:20" ht="18" customHeight="1">
      <c r="A882" s="140"/>
      <c r="B882" s="40" t="s">
        <v>70</v>
      </c>
      <c r="C882" s="40" t="s">
        <v>71</v>
      </c>
      <c r="D882" s="40" t="s">
        <v>72</v>
      </c>
      <c r="E882" s="40" t="s">
        <v>73</v>
      </c>
      <c r="F882" s="40" t="s">
        <v>74</v>
      </c>
      <c r="G882" s="40" t="s">
        <v>75</v>
      </c>
      <c r="H882" s="40" t="s">
        <v>76</v>
      </c>
      <c r="I882" s="40" t="s">
        <v>77</v>
      </c>
      <c r="J882" s="40" t="s">
        <v>78</v>
      </c>
      <c r="K882" s="140"/>
      <c r="L882" s="140"/>
      <c r="M882" s="140"/>
      <c r="N882" s="140"/>
      <c r="O882" s="140"/>
      <c r="P882" s="140"/>
      <c r="Q882" s="140"/>
      <c r="R882" s="140"/>
      <c r="S882" s="136"/>
      <c r="T882" s="136"/>
    </row>
    <row r="883" spans="1:20" ht="18" customHeight="1">
      <c r="A883" s="40">
        <v>2401</v>
      </c>
      <c r="B883" s="41">
        <v>10</v>
      </c>
      <c r="C883" s="41"/>
      <c r="D883" s="41"/>
      <c r="E883" s="41"/>
      <c r="F883" s="41"/>
      <c r="G883" s="41"/>
      <c r="H883" s="41"/>
      <c r="I883" s="41"/>
      <c r="J883" s="41"/>
      <c r="K883" s="84"/>
      <c r="L883" s="43"/>
      <c r="M883" s="44"/>
      <c r="N883" s="45"/>
      <c r="O883" s="46"/>
      <c r="P883" s="47">
        <f>B883</f>
        <v>10</v>
      </c>
      <c r="Q883" s="48"/>
      <c r="R883" s="46"/>
      <c r="S883" s="136"/>
      <c r="T883" s="136"/>
    </row>
    <row r="884" spans="1:20" ht="18" customHeight="1">
      <c r="A884" s="40">
        <v>2402</v>
      </c>
      <c r="B884" s="41"/>
      <c r="C884" s="41">
        <v>10</v>
      </c>
      <c r="D884" s="41"/>
      <c r="E884" s="41"/>
      <c r="F884" s="41"/>
      <c r="G884" s="41"/>
      <c r="H884" s="41"/>
      <c r="I884" s="41"/>
      <c r="J884" s="41"/>
      <c r="K884" s="84"/>
      <c r="L884" s="49"/>
      <c r="M884" s="50"/>
      <c r="N884" s="51"/>
      <c r="O884" s="52">
        <f>IF(C884=0,"",C884/B883)</f>
        <v>1</v>
      </c>
      <c r="P884" s="53">
        <v>10</v>
      </c>
      <c r="Q884" s="54">
        <f t="shared" ref="Q884:Q891" si="84">IF(P884=0,"",P884/P883)</f>
        <v>1</v>
      </c>
      <c r="R884" s="54">
        <f t="shared" ref="R884:R891" si="85">IF(P884=0,"",100%-Q884)</f>
        <v>0</v>
      </c>
      <c r="S884" s="136"/>
      <c r="T884" s="136"/>
    </row>
    <row r="885" spans="1:20" ht="18" customHeight="1">
      <c r="A885" s="40">
        <v>2501</v>
      </c>
      <c r="B885" s="41"/>
      <c r="C885" s="41"/>
      <c r="D885" s="41"/>
      <c r="E885" s="41"/>
      <c r="F885" s="41"/>
      <c r="G885" s="41"/>
      <c r="H885" s="41"/>
      <c r="I885" s="41"/>
      <c r="J885" s="41"/>
      <c r="K885" s="84"/>
      <c r="L885" s="49"/>
      <c r="M885" s="50"/>
      <c r="N885" s="51"/>
      <c r="O885" s="52" t="str">
        <f>IF(D885=0,"",D885/C884)</f>
        <v/>
      </c>
      <c r="P885" s="53"/>
      <c r="Q885" s="54" t="str">
        <f t="shared" si="84"/>
        <v/>
      </c>
      <c r="R885" s="54" t="str">
        <f t="shared" si="85"/>
        <v/>
      </c>
      <c r="S885" s="133">
        <f>P885/P883</f>
        <v>0</v>
      </c>
      <c r="T885" s="136"/>
    </row>
    <row r="886" spans="1:20" ht="18" customHeight="1">
      <c r="A886" s="40">
        <v>2502</v>
      </c>
      <c r="B886" s="41"/>
      <c r="C886" s="41"/>
      <c r="D886" s="41"/>
      <c r="E886" s="41"/>
      <c r="F886" s="41"/>
      <c r="G886" s="41"/>
      <c r="H886" s="41"/>
      <c r="I886" s="41"/>
      <c r="J886" s="41"/>
      <c r="K886" s="84"/>
      <c r="L886" s="49"/>
      <c r="M886" s="50"/>
      <c r="N886" s="51"/>
      <c r="O886" s="52" t="str">
        <f>IF(E886=0,"",E886/D885)</f>
        <v/>
      </c>
      <c r="P886" s="53"/>
      <c r="Q886" s="54" t="str">
        <f t="shared" si="84"/>
        <v/>
      </c>
      <c r="R886" s="54" t="str">
        <f t="shared" si="85"/>
        <v/>
      </c>
      <c r="S886" s="136"/>
      <c r="T886" s="136"/>
    </row>
    <row r="887" spans="1:20" ht="18" customHeight="1">
      <c r="A887" s="40">
        <v>2601</v>
      </c>
      <c r="B887" s="41"/>
      <c r="C887" s="41"/>
      <c r="D887" s="41"/>
      <c r="E887" s="41"/>
      <c r="F887" s="41"/>
      <c r="G887" s="41"/>
      <c r="H887" s="41"/>
      <c r="I887" s="41"/>
      <c r="J887" s="41"/>
      <c r="K887" s="84"/>
      <c r="L887" s="49"/>
      <c r="M887" s="50"/>
      <c r="N887" s="51"/>
      <c r="O887" s="52" t="str">
        <f>IF(F887=0,"",F887/E886)</f>
        <v/>
      </c>
      <c r="P887" s="53"/>
      <c r="Q887" s="54" t="str">
        <f t="shared" si="84"/>
        <v/>
      </c>
      <c r="R887" s="54" t="str">
        <f t="shared" si="85"/>
        <v/>
      </c>
      <c r="S887" s="136"/>
      <c r="T887" s="136"/>
    </row>
    <row r="888" spans="1:20" ht="18" customHeight="1">
      <c r="A888" s="40">
        <v>2602</v>
      </c>
      <c r="B888" s="41"/>
      <c r="C888" s="41"/>
      <c r="D888" s="41"/>
      <c r="E888" s="41"/>
      <c r="F888" s="41"/>
      <c r="G888" s="41"/>
      <c r="H888" s="41"/>
      <c r="I888" s="41"/>
      <c r="J888" s="41"/>
      <c r="K888" s="84"/>
      <c r="L888" s="49"/>
      <c r="M888" s="50"/>
      <c r="N888" s="51"/>
      <c r="O888" s="52" t="str">
        <f>IF(G888=0,"",G888/F887)</f>
        <v/>
      </c>
      <c r="P888" s="53"/>
      <c r="Q888" s="54" t="str">
        <f t="shared" si="84"/>
        <v/>
      </c>
      <c r="R888" s="54" t="str">
        <f t="shared" si="85"/>
        <v/>
      </c>
      <c r="S888" s="136"/>
      <c r="T888" s="136"/>
    </row>
    <row r="889" spans="1:20" ht="18" customHeight="1">
      <c r="A889" s="40">
        <v>2701</v>
      </c>
      <c r="B889" s="41"/>
      <c r="C889" s="41"/>
      <c r="D889" s="41"/>
      <c r="E889" s="41"/>
      <c r="F889" s="41"/>
      <c r="G889" s="41"/>
      <c r="H889" s="41"/>
      <c r="I889" s="41"/>
      <c r="J889" s="41"/>
      <c r="K889" s="84"/>
      <c r="L889" s="49"/>
      <c r="M889" s="50"/>
      <c r="N889" s="51"/>
      <c r="O889" s="52" t="str">
        <f>IF(H889=0,"",H889/G888)</f>
        <v/>
      </c>
      <c r="P889" s="53"/>
      <c r="Q889" s="54" t="str">
        <f t="shared" si="84"/>
        <v/>
      </c>
      <c r="R889" s="54" t="str">
        <f t="shared" si="85"/>
        <v/>
      </c>
      <c r="S889" s="136"/>
      <c r="T889" s="136"/>
    </row>
    <row r="890" spans="1:20" ht="18" customHeight="1">
      <c r="A890" s="40">
        <v>2702</v>
      </c>
      <c r="B890" s="41"/>
      <c r="C890" s="41"/>
      <c r="D890" s="41"/>
      <c r="E890" s="41"/>
      <c r="F890" s="41"/>
      <c r="G890" s="41"/>
      <c r="H890" s="41"/>
      <c r="I890" s="41"/>
      <c r="J890" s="41"/>
      <c r="K890" s="84"/>
      <c r="L890" s="49"/>
      <c r="M890" s="50"/>
      <c r="N890" s="51"/>
      <c r="O890" s="52" t="str">
        <f>IF(I890=0,"",I890/H889)</f>
        <v/>
      </c>
      <c r="P890" s="53"/>
      <c r="Q890" s="54" t="str">
        <f t="shared" si="84"/>
        <v/>
      </c>
      <c r="R890" s="54" t="str">
        <f t="shared" si="85"/>
        <v/>
      </c>
      <c r="S890" s="136"/>
      <c r="T890" s="136"/>
    </row>
    <row r="891" spans="1:20" ht="18" customHeight="1">
      <c r="A891" s="40">
        <v>2801</v>
      </c>
      <c r="B891" s="41"/>
      <c r="C891" s="41"/>
      <c r="D891" s="41"/>
      <c r="E891" s="41"/>
      <c r="F891" s="41"/>
      <c r="G891" s="41"/>
      <c r="H891" s="41"/>
      <c r="I891" s="41"/>
      <c r="J891" s="41"/>
      <c r="K891" s="84"/>
      <c r="L891" s="49"/>
      <c r="M891" s="50"/>
      <c r="N891" s="51"/>
      <c r="O891" s="56" t="str">
        <f>IF(J891=0,"",J891/I890)</f>
        <v/>
      </c>
      <c r="P891" s="53"/>
      <c r="Q891" s="57" t="str">
        <f t="shared" si="84"/>
        <v/>
      </c>
      <c r="R891" s="57" t="str">
        <f t="shared" si="85"/>
        <v/>
      </c>
      <c r="S891" s="136"/>
      <c r="T891" s="136"/>
    </row>
    <row r="892" spans="1:20" ht="18" customHeight="1">
      <c r="A892" s="40">
        <v>2802</v>
      </c>
      <c r="B892" s="41"/>
      <c r="C892" s="41"/>
      <c r="D892" s="41"/>
      <c r="E892" s="41"/>
      <c r="F892" s="41"/>
      <c r="G892" s="41"/>
      <c r="H892" s="41"/>
      <c r="I892" s="41"/>
      <c r="J892" s="41"/>
      <c r="K892" s="84"/>
      <c r="L892" s="49"/>
      <c r="M892" s="50"/>
      <c r="N892" s="58"/>
      <c r="O892" s="59"/>
      <c r="P892" s="53"/>
      <c r="Q892" s="60"/>
      <c r="R892" s="61"/>
      <c r="S892" s="136"/>
      <c r="T892" s="136"/>
    </row>
    <row r="893" spans="1:20" ht="18" customHeight="1">
      <c r="A893" s="40">
        <v>2901</v>
      </c>
      <c r="B893" s="41"/>
      <c r="C893" s="41"/>
      <c r="D893" s="41"/>
      <c r="E893" s="41"/>
      <c r="F893" s="41"/>
      <c r="G893" s="41"/>
      <c r="H893" s="41"/>
      <c r="I893" s="41"/>
      <c r="J893" s="41"/>
      <c r="K893" s="84"/>
      <c r="L893" s="49"/>
      <c r="M893" s="50"/>
      <c r="N893" s="58"/>
      <c r="O893" s="62"/>
      <c r="P893" s="63"/>
      <c r="Q893" s="64"/>
      <c r="R893" s="62"/>
      <c r="S893" s="136"/>
      <c r="T893" s="136"/>
    </row>
    <row r="894" spans="1:20" ht="18" customHeight="1">
      <c r="A894" s="40">
        <v>2902</v>
      </c>
      <c r="B894" s="41"/>
      <c r="C894" s="41"/>
      <c r="D894" s="41"/>
      <c r="E894" s="41"/>
      <c r="F894" s="41"/>
      <c r="G894" s="41"/>
      <c r="H894" s="41"/>
      <c r="I894" s="41"/>
      <c r="J894" s="41"/>
      <c r="K894" s="84"/>
      <c r="L894" s="49"/>
      <c r="M894" s="50"/>
      <c r="N894" s="58"/>
      <c r="O894" s="62"/>
      <c r="P894" s="63"/>
      <c r="Q894" s="64"/>
      <c r="R894" s="62"/>
      <c r="S894" s="136"/>
      <c r="T894" s="136"/>
    </row>
    <row r="895" spans="1:20" ht="18" customHeight="1">
      <c r="A895" s="40">
        <v>3001</v>
      </c>
      <c r="B895" s="41"/>
      <c r="C895" s="41"/>
      <c r="D895" s="41"/>
      <c r="E895" s="41"/>
      <c r="F895" s="41"/>
      <c r="G895" s="41"/>
      <c r="H895" s="41"/>
      <c r="I895" s="41"/>
      <c r="J895" s="41"/>
      <c r="K895" s="84"/>
      <c r="L895" s="49"/>
      <c r="M895" s="50"/>
      <c r="N895" s="58"/>
      <c r="O895" s="50"/>
      <c r="P895" s="58"/>
      <c r="Q895" s="65"/>
      <c r="R895" s="62"/>
      <c r="S895" s="136"/>
      <c r="T895" s="136"/>
    </row>
    <row r="896" spans="1:20" ht="18" customHeight="1">
      <c r="A896" s="40">
        <v>3002</v>
      </c>
      <c r="B896" s="66"/>
      <c r="C896" s="66"/>
      <c r="D896" s="66"/>
      <c r="E896" s="66"/>
      <c r="F896" s="66"/>
      <c r="G896" s="66"/>
      <c r="H896" s="66"/>
      <c r="I896" s="66"/>
      <c r="J896" s="66"/>
      <c r="K896" s="127"/>
      <c r="L896" s="68"/>
      <c r="M896" s="2"/>
      <c r="N896" s="1"/>
      <c r="O896" s="69" t="s">
        <v>53</v>
      </c>
      <c r="P896" s="70"/>
      <c r="Q896" s="71" t="str">
        <f>IF(SUM(K885:K896)=0,"",SUM(K885:K896))</f>
        <v/>
      </c>
      <c r="R896" s="72" t="s">
        <v>10</v>
      </c>
      <c r="S896" s="136"/>
      <c r="T896" s="136"/>
    </row>
    <row r="897" spans="1:20" ht="18" customHeight="1">
      <c r="A897" s="40">
        <v>3101</v>
      </c>
      <c r="B897" s="66"/>
      <c r="C897" s="66"/>
      <c r="D897" s="66"/>
      <c r="E897" s="66"/>
      <c r="F897" s="66"/>
      <c r="G897" s="66"/>
      <c r="H897" s="66"/>
      <c r="I897" s="66"/>
      <c r="J897" s="66"/>
      <c r="K897" s="127"/>
      <c r="L897" s="68"/>
      <c r="M897" s="2"/>
      <c r="N897" s="1"/>
      <c r="O897" s="73" t="s">
        <v>54</v>
      </c>
      <c r="P897" s="74" t="str">
        <f>IF(P896/B883=0,"",P896/B883)</f>
        <v/>
      </c>
      <c r="Q897" s="75" t="e">
        <f>IF(P896/Q896=0,"",P896/Q896)</f>
        <v>#VALUE!</v>
      </c>
      <c r="R897" s="76" t="s">
        <v>55</v>
      </c>
      <c r="S897" s="136"/>
      <c r="T897" s="136"/>
    </row>
    <row r="898" spans="1:20" ht="18" customHeight="1">
      <c r="A898" s="40">
        <v>3102</v>
      </c>
      <c r="B898" s="66"/>
      <c r="C898" s="66"/>
      <c r="D898" s="66"/>
      <c r="E898" s="66"/>
      <c r="F898" s="66"/>
      <c r="G898" s="66"/>
      <c r="H898" s="66"/>
      <c r="I898" s="66"/>
      <c r="J898" s="66"/>
      <c r="K898" s="127"/>
      <c r="L898" s="77"/>
      <c r="M898" s="78"/>
      <c r="N898" s="79"/>
      <c r="O898" s="78"/>
      <c r="P898" s="79"/>
      <c r="Q898" s="79"/>
      <c r="R898" s="80"/>
      <c r="S898" s="136"/>
      <c r="T898" s="136"/>
    </row>
    <row r="899" spans="1:20" ht="18" customHeight="1">
      <c r="A899" s="24"/>
      <c r="B899" s="1"/>
      <c r="C899" s="1"/>
      <c r="D899" s="142" t="s">
        <v>79</v>
      </c>
      <c r="E899" s="143"/>
      <c r="F899" s="143"/>
      <c r="G899" s="143"/>
      <c r="H899" s="143"/>
      <c r="I899" s="143"/>
      <c r="J899" s="144"/>
      <c r="K899" s="81">
        <f>SUM(K883:K895)</f>
        <v>0</v>
      </c>
      <c r="L899" s="82" t="str">
        <f>IF(K891=0,"",K891/B883)</f>
        <v/>
      </c>
      <c r="M899" s="82" t="str">
        <f>IF(K899=0,"",K899/B883)</f>
        <v/>
      </c>
      <c r="N899" s="82" t="str">
        <f>IF(K891=0,"",M899-L899)</f>
        <v/>
      </c>
      <c r="O899" s="2"/>
      <c r="P899" s="1"/>
      <c r="Q899" s="27"/>
      <c r="R899" s="2"/>
      <c r="S899" s="136"/>
      <c r="T899" s="136"/>
    </row>
    <row r="900" spans="1:20" ht="18" customHeight="1">
      <c r="A900" s="24"/>
      <c r="B900" s="1"/>
      <c r="C900" s="1"/>
      <c r="D900" s="85"/>
      <c r="E900" s="85"/>
      <c r="F900" s="85"/>
      <c r="G900" s="85"/>
      <c r="H900" s="85"/>
      <c r="I900" s="85"/>
      <c r="J900" s="85"/>
      <c r="K900" s="86"/>
      <c r="L900" s="87"/>
      <c r="M900" s="87"/>
      <c r="N900" s="87"/>
      <c r="O900" s="2"/>
      <c r="P900" s="1"/>
      <c r="Q900" s="27"/>
      <c r="R900" s="2"/>
    </row>
    <row r="901" spans="1:20" ht="18" customHeight="1">
      <c r="A901" s="24"/>
      <c r="B901" s="1"/>
      <c r="C901" s="1"/>
      <c r="D901" s="85"/>
      <c r="E901" s="85"/>
      <c r="F901" s="85"/>
      <c r="G901" s="85"/>
      <c r="H901" s="85"/>
      <c r="I901" s="85"/>
      <c r="J901" s="85"/>
      <c r="K901" s="86"/>
      <c r="L901" s="87"/>
      <c r="M901" s="87"/>
      <c r="N901" s="87"/>
      <c r="O901" s="2"/>
      <c r="P901" s="1"/>
      <c r="Q901" s="27"/>
      <c r="R901" s="2"/>
    </row>
    <row r="902" spans="1:20" ht="18" customHeight="1">
      <c r="A902" s="137"/>
      <c r="B902" s="145" t="s">
        <v>68</v>
      </c>
      <c r="C902" s="146"/>
      <c r="D902" s="146"/>
      <c r="E902" s="146"/>
      <c r="F902" s="146"/>
      <c r="G902" s="146"/>
      <c r="H902" s="146"/>
      <c r="I902" s="146"/>
      <c r="J902" s="146"/>
      <c r="K902" s="39" t="s">
        <v>106</v>
      </c>
      <c r="L902" s="2"/>
      <c r="M902" s="2"/>
      <c r="N902" s="1"/>
      <c r="O902" s="2"/>
      <c r="P902" s="1"/>
      <c r="Q902" s="1"/>
      <c r="R902" s="1"/>
      <c r="S902" s="137"/>
    </row>
    <row r="903" spans="1:20" ht="18" customHeight="1">
      <c r="A903" s="147" t="s">
        <v>9</v>
      </c>
      <c r="B903" s="148" t="s">
        <v>69</v>
      </c>
      <c r="C903" s="143"/>
      <c r="D903" s="143"/>
      <c r="E903" s="143"/>
      <c r="F903" s="143"/>
      <c r="G903" s="143"/>
      <c r="H903" s="143"/>
      <c r="I903" s="143"/>
      <c r="J903" s="144"/>
      <c r="K903" s="149" t="s">
        <v>10</v>
      </c>
      <c r="L903" s="141" t="s">
        <v>2</v>
      </c>
      <c r="M903" s="141" t="s">
        <v>3</v>
      </c>
      <c r="N903" s="150" t="s">
        <v>4</v>
      </c>
      <c r="O903" s="141" t="s">
        <v>5</v>
      </c>
      <c r="P903" s="139" t="s">
        <v>6</v>
      </c>
      <c r="Q903" s="139" t="s">
        <v>7</v>
      </c>
      <c r="R903" s="141" t="s">
        <v>8</v>
      </c>
      <c r="S903" s="137"/>
    </row>
    <row r="904" spans="1:20" ht="18" customHeight="1">
      <c r="A904" s="140"/>
      <c r="B904" s="40" t="s">
        <v>70</v>
      </c>
      <c r="C904" s="40" t="s">
        <v>71</v>
      </c>
      <c r="D904" s="40" t="s">
        <v>72</v>
      </c>
      <c r="E904" s="40" t="s">
        <v>73</v>
      </c>
      <c r="F904" s="40" t="s">
        <v>74</v>
      </c>
      <c r="G904" s="40" t="s">
        <v>75</v>
      </c>
      <c r="H904" s="40" t="s">
        <v>76</v>
      </c>
      <c r="I904" s="40" t="s">
        <v>77</v>
      </c>
      <c r="J904" s="40" t="s">
        <v>78</v>
      </c>
      <c r="K904" s="140"/>
      <c r="L904" s="140"/>
      <c r="M904" s="140"/>
      <c r="N904" s="140"/>
      <c r="O904" s="140"/>
      <c r="P904" s="140"/>
      <c r="Q904" s="140"/>
      <c r="R904" s="140"/>
      <c r="S904" s="137"/>
    </row>
    <row r="905" spans="1:20" ht="18" customHeight="1">
      <c r="A905" s="40">
        <v>2401</v>
      </c>
      <c r="B905" s="41">
        <v>47</v>
      </c>
      <c r="C905" s="41"/>
      <c r="D905" s="41"/>
      <c r="E905" s="41"/>
      <c r="F905" s="41"/>
      <c r="G905" s="41"/>
      <c r="H905" s="41"/>
      <c r="I905" s="41"/>
      <c r="J905" s="41"/>
      <c r="K905" s="84"/>
      <c r="L905" s="43"/>
      <c r="M905" s="44"/>
      <c r="N905" s="45"/>
      <c r="O905" s="46"/>
      <c r="P905" s="47">
        <f>B905</f>
        <v>47</v>
      </c>
      <c r="Q905" s="48"/>
      <c r="R905" s="46"/>
      <c r="S905" s="137"/>
    </row>
    <row r="906" spans="1:20" ht="18" customHeight="1">
      <c r="A906" s="40">
        <v>2402</v>
      </c>
      <c r="B906" s="41"/>
      <c r="C906" s="41"/>
      <c r="D906" s="41"/>
      <c r="E906" s="41"/>
      <c r="F906" s="41"/>
      <c r="G906" s="41"/>
      <c r="H906" s="41"/>
      <c r="I906" s="41"/>
      <c r="J906" s="41"/>
      <c r="K906" s="84"/>
      <c r="L906" s="49"/>
      <c r="M906" s="50"/>
      <c r="N906" s="51"/>
      <c r="O906" s="52" t="str">
        <f>IF(C906=0,"",C906/B905)</f>
        <v/>
      </c>
      <c r="P906" s="53"/>
      <c r="Q906" s="54" t="str">
        <f t="shared" ref="Q906:Q913" si="86">IF(P906=0,"",P906/P905)</f>
        <v/>
      </c>
      <c r="R906" s="54" t="str">
        <f t="shared" ref="R906:R913" si="87">IF(P906=0,"",100%-Q906)</f>
        <v/>
      </c>
      <c r="S906" s="137"/>
    </row>
    <row r="907" spans="1:20" ht="18" customHeight="1">
      <c r="A907" s="40">
        <v>2501</v>
      </c>
      <c r="B907" s="41"/>
      <c r="C907" s="41"/>
      <c r="D907" s="41"/>
      <c r="E907" s="41"/>
      <c r="F907" s="41"/>
      <c r="G907" s="41"/>
      <c r="H907" s="41"/>
      <c r="I907" s="41"/>
      <c r="J907" s="41"/>
      <c r="K907" s="84"/>
      <c r="L907" s="49"/>
      <c r="M907" s="50"/>
      <c r="N907" s="51"/>
      <c r="O907" s="52" t="str">
        <f>IF(D907=0,"",D907/C906)</f>
        <v/>
      </c>
      <c r="P907" s="53"/>
      <c r="Q907" s="54" t="str">
        <f t="shared" si="86"/>
        <v/>
      </c>
      <c r="R907" s="54" t="str">
        <f t="shared" si="87"/>
        <v/>
      </c>
      <c r="S907" s="133">
        <f>P907/P905</f>
        <v>0</v>
      </c>
    </row>
    <row r="908" spans="1:20" ht="18" customHeight="1">
      <c r="A908" s="40">
        <v>2502</v>
      </c>
      <c r="B908" s="41"/>
      <c r="C908" s="41"/>
      <c r="D908" s="41"/>
      <c r="E908" s="41"/>
      <c r="F908" s="41"/>
      <c r="G908" s="41"/>
      <c r="H908" s="41"/>
      <c r="I908" s="41"/>
      <c r="J908" s="41"/>
      <c r="K908" s="84"/>
      <c r="L908" s="49"/>
      <c r="M908" s="50"/>
      <c r="N908" s="51"/>
      <c r="O908" s="52" t="str">
        <f>IF(E908=0,"",E908/D907)</f>
        <v/>
      </c>
      <c r="P908" s="53"/>
      <c r="Q908" s="54" t="str">
        <f t="shared" si="86"/>
        <v/>
      </c>
      <c r="R908" s="54" t="str">
        <f t="shared" si="87"/>
        <v/>
      </c>
      <c r="S908" s="137"/>
    </row>
    <row r="909" spans="1:20" ht="18" customHeight="1">
      <c r="A909" s="40">
        <v>2601</v>
      </c>
      <c r="B909" s="41"/>
      <c r="C909" s="41"/>
      <c r="D909" s="41"/>
      <c r="E909" s="41"/>
      <c r="F909" s="41"/>
      <c r="G909" s="41"/>
      <c r="H909" s="41"/>
      <c r="I909" s="41"/>
      <c r="J909" s="41"/>
      <c r="K909" s="84"/>
      <c r="L909" s="49"/>
      <c r="M909" s="50"/>
      <c r="N909" s="51"/>
      <c r="O909" s="52" t="str">
        <f>IF(F909=0,"",F909/E908)</f>
        <v/>
      </c>
      <c r="P909" s="53"/>
      <c r="Q909" s="54" t="str">
        <f t="shared" si="86"/>
        <v/>
      </c>
      <c r="R909" s="54" t="str">
        <f t="shared" si="87"/>
        <v/>
      </c>
      <c r="S909" s="137"/>
    </row>
    <row r="910" spans="1:20" ht="18" customHeight="1">
      <c r="A910" s="40">
        <v>2602</v>
      </c>
      <c r="B910" s="41"/>
      <c r="C910" s="41"/>
      <c r="D910" s="41"/>
      <c r="E910" s="41"/>
      <c r="F910" s="41"/>
      <c r="G910" s="41"/>
      <c r="H910" s="41"/>
      <c r="I910" s="41"/>
      <c r="J910" s="41"/>
      <c r="K910" s="84"/>
      <c r="L910" s="49"/>
      <c r="M910" s="50"/>
      <c r="N910" s="51"/>
      <c r="O910" s="52" t="str">
        <f>IF(G910=0,"",G910/F909)</f>
        <v/>
      </c>
      <c r="P910" s="53"/>
      <c r="Q910" s="54" t="str">
        <f t="shared" si="86"/>
        <v/>
      </c>
      <c r="R910" s="54" t="str">
        <f t="shared" si="87"/>
        <v/>
      </c>
      <c r="S910" s="137"/>
    </row>
    <row r="911" spans="1:20" ht="18" customHeight="1">
      <c r="A911" s="40">
        <v>2701</v>
      </c>
      <c r="B911" s="41"/>
      <c r="C911" s="41"/>
      <c r="D911" s="41"/>
      <c r="E911" s="41"/>
      <c r="F911" s="41"/>
      <c r="G911" s="41"/>
      <c r="H911" s="41"/>
      <c r="I911" s="41"/>
      <c r="J911" s="41"/>
      <c r="K911" s="84"/>
      <c r="L911" s="49"/>
      <c r="M911" s="50"/>
      <c r="N911" s="51"/>
      <c r="O911" s="52" t="str">
        <f>IF(H911=0,"",H911/G910)</f>
        <v/>
      </c>
      <c r="P911" s="53"/>
      <c r="Q911" s="54" t="str">
        <f t="shared" si="86"/>
        <v/>
      </c>
      <c r="R911" s="54" t="str">
        <f t="shared" si="87"/>
        <v/>
      </c>
      <c r="S911" s="137"/>
    </row>
    <row r="912" spans="1:20" ht="15" customHeight="1">
      <c r="A912" s="40">
        <v>2702</v>
      </c>
      <c r="B912" s="41"/>
      <c r="C912" s="41"/>
      <c r="D912" s="41"/>
      <c r="E912" s="41"/>
      <c r="F912" s="41"/>
      <c r="G912" s="41"/>
      <c r="H912" s="41"/>
      <c r="I912" s="41"/>
      <c r="J912" s="41"/>
      <c r="K912" s="84"/>
      <c r="L912" s="49"/>
      <c r="M912" s="50"/>
      <c r="N912" s="51"/>
      <c r="O912" s="52" t="str">
        <f>IF(I912=0,"",I912/H911)</f>
        <v/>
      </c>
      <c r="P912" s="53"/>
      <c r="Q912" s="54" t="str">
        <f t="shared" si="86"/>
        <v/>
      </c>
      <c r="R912" s="54" t="str">
        <f t="shared" si="87"/>
        <v/>
      </c>
      <c r="S912" s="137"/>
    </row>
    <row r="913" spans="1:19" ht="15" customHeight="1">
      <c r="A913" s="40">
        <v>2801</v>
      </c>
      <c r="B913" s="41"/>
      <c r="C913" s="41"/>
      <c r="D913" s="41"/>
      <c r="E913" s="41"/>
      <c r="F913" s="41"/>
      <c r="G913" s="41"/>
      <c r="H913" s="41"/>
      <c r="I913" s="41"/>
      <c r="J913" s="41"/>
      <c r="K913" s="84"/>
      <c r="L913" s="49"/>
      <c r="M913" s="50"/>
      <c r="N913" s="51"/>
      <c r="O913" s="56" t="str">
        <f>IF(J913=0,"",J913/I912)</f>
        <v/>
      </c>
      <c r="P913" s="53"/>
      <c r="Q913" s="57" t="str">
        <f t="shared" si="86"/>
        <v/>
      </c>
      <c r="R913" s="57" t="str">
        <f t="shared" si="87"/>
        <v/>
      </c>
      <c r="S913" s="137"/>
    </row>
    <row r="914" spans="1:19" ht="15" customHeight="1">
      <c r="A914" s="40">
        <v>2802</v>
      </c>
      <c r="B914" s="41"/>
      <c r="C914" s="41"/>
      <c r="D914" s="41"/>
      <c r="E914" s="41"/>
      <c r="F914" s="41"/>
      <c r="G914" s="41"/>
      <c r="H914" s="41"/>
      <c r="I914" s="41"/>
      <c r="J914" s="41"/>
      <c r="K914" s="84"/>
      <c r="L914" s="49"/>
      <c r="M914" s="50"/>
      <c r="N914" s="58"/>
      <c r="O914" s="59"/>
      <c r="P914" s="53"/>
      <c r="Q914" s="60"/>
      <c r="R914" s="61"/>
      <c r="S914" s="137"/>
    </row>
    <row r="915" spans="1:19" ht="15" customHeight="1">
      <c r="A915" s="40">
        <v>2901</v>
      </c>
      <c r="B915" s="41"/>
      <c r="C915" s="41"/>
      <c r="D915" s="41"/>
      <c r="E915" s="41"/>
      <c r="F915" s="41"/>
      <c r="G915" s="41"/>
      <c r="H915" s="41"/>
      <c r="I915" s="41"/>
      <c r="J915" s="41"/>
      <c r="K915" s="84"/>
      <c r="L915" s="49"/>
      <c r="M915" s="50"/>
      <c r="N915" s="58"/>
      <c r="O915" s="62"/>
      <c r="P915" s="63"/>
      <c r="Q915" s="64"/>
      <c r="R915" s="62"/>
      <c r="S915" s="137"/>
    </row>
    <row r="916" spans="1:19" ht="15" customHeight="1">
      <c r="A916" s="40">
        <v>2902</v>
      </c>
      <c r="B916" s="41"/>
      <c r="C916" s="41"/>
      <c r="D916" s="41"/>
      <c r="E916" s="41"/>
      <c r="F916" s="41"/>
      <c r="G916" s="41"/>
      <c r="H916" s="41"/>
      <c r="I916" s="41"/>
      <c r="J916" s="41"/>
      <c r="K916" s="84"/>
      <c r="L916" s="49"/>
      <c r="M916" s="50"/>
      <c r="N916" s="58"/>
      <c r="O916" s="62"/>
      <c r="P916" s="63"/>
      <c r="Q916" s="64"/>
      <c r="R916" s="62"/>
      <c r="S916" s="137"/>
    </row>
    <row r="917" spans="1:19" ht="15" customHeight="1">
      <c r="A917" s="40">
        <v>3001</v>
      </c>
      <c r="B917" s="41"/>
      <c r="C917" s="41"/>
      <c r="D917" s="41"/>
      <c r="E917" s="41"/>
      <c r="F917" s="41"/>
      <c r="G917" s="41"/>
      <c r="H917" s="41"/>
      <c r="I917" s="41"/>
      <c r="J917" s="41"/>
      <c r="K917" s="84"/>
      <c r="L917" s="49"/>
      <c r="M917" s="50"/>
      <c r="N917" s="58"/>
      <c r="O917" s="50"/>
      <c r="P917" s="58"/>
      <c r="Q917" s="65"/>
      <c r="R917" s="62"/>
      <c r="S917" s="137"/>
    </row>
    <row r="918" spans="1:19" ht="15" customHeight="1">
      <c r="A918" s="40">
        <v>3002</v>
      </c>
      <c r="B918" s="66"/>
      <c r="C918" s="66"/>
      <c r="D918" s="66"/>
      <c r="E918" s="66"/>
      <c r="F918" s="66"/>
      <c r="G918" s="66"/>
      <c r="H918" s="66"/>
      <c r="I918" s="66"/>
      <c r="J918" s="66"/>
      <c r="K918" s="127"/>
      <c r="L918" s="68"/>
      <c r="M918" s="2"/>
      <c r="N918" s="1"/>
      <c r="O918" s="69" t="s">
        <v>53</v>
      </c>
      <c r="P918" s="70"/>
      <c r="Q918" s="71" t="str">
        <f>IF(SUM(K907:K918)=0,"",SUM(K907:K918))</f>
        <v/>
      </c>
      <c r="R918" s="72" t="s">
        <v>10</v>
      </c>
      <c r="S918" s="137"/>
    </row>
    <row r="919" spans="1:19" ht="15" customHeight="1">
      <c r="A919" s="40">
        <v>3101</v>
      </c>
      <c r="B919" s="66"/>
      <c r="C919" s="66"/>
      <c r="D919" s="66"/>
      <c r="E919" s="66"/>
      <c r="F919" s="66"/>
      <c r="G919" s="66"/>
      <c r="H919" s="66"/>
      <c r="I919" s="66"/>
      <c r="J919" s="66"/>
      <c r="K919" s="127"/>
      <c r="L919" s="68"/>
      <c r="M919" s="2"/>
      <c r="N919" s="1"/>
      <c r="O919" s="73" t="s">
        <v>54</v>
      </c>
      <c r="P919" s="74" t="str">
        <f>IF(P918/B905=0,"",P918/B905)</f>
        <v/>
      </c>
      <c r="Q919" s="75" t="e">
        <f>IF(P918/Q918=0,"",P918/Q918)</f>
        <v>#VALUE!</v>
      </c>
      <c r="R919" s="76" t="s">
        <v>55</v>
      </c>
      <c r="S919" s="137"/>
    </row>
    <row r="920" spans="1:19" ht="15" customHeight="1">
      <c r="A920" s="40">
        <v>3102</v>
      </c>
      <c r="B920" s="66"/>
      <c r="C920" s="66"/>
      <c r="D920" s="66"/>
      <c r="E920" s="66"/>
      <c r="F920" s="66"/>
      <c r="G920" s="66"/>
      <c r="H920" s="66"/>
      <c r="I920" s="66"/>
      <c r="J920" s="66"/>
      <c r="K920" s="127"/>
      <c r="L920" s="77"/>
      <c r="M920" s="78"/>
      <c r="N920" s="79"/>
      <c r="O920" s="78"/>
      <c r="P920" s="79"/>
      <c r="Q920" s="79"/>
      <c r="R920" s="80"/>
      <c r="S920" s="137"/>
    </row>
    <row r="921" spans="1:19" ht="15" customHeight="1">
      <c r="A921" s="24"/>
      <c r="B921" s="1"/>
      <c r="C921" s="1"/>
      <c r="D921" s="142" t="s">
        <v>79</v>
      </c>
      <c r="E921" s="143"/>
      <c r="F921" s="143"/>
      <c r="G921" s="143"/>
      <c r="H921" s="143"/>
      <c r="I921" s="143"/>
      <c r="J921" s="144"/>
      <c r="K921" s="81">
        <f>SUM(K905:K917)</f>
        <v>0</v>
      </c>
      <c r="L921" s="82" t="str">
        <f>IF(K913=0,"",K913/B905)</f>
        <v/>
      </c>
      <c r="M921" s="82" t="str">
        <f>IF(K921=0,"",K921/B905)</f>
        <v/>
      </c>
      <c r="N921" s="82" t="str">
        <f>IF(K913=0,"",M921-L921)</f>
        <v/>
      </c>
      <c r="O921" s="2"/>
      <c r="P921" s="1"/>
      <c r="Q921" s="27"/>
      <c r="R921" s="2"/>
      <c r="S921" s="137"/>
    </row>
  </sheetData>
  <mergeCells count="375">
    <mergeCell ref="Q903:Q904"/>
    <mergeCell ref="R903:R904"/>
    <mergeCell ref="D921:J921"/>
    <mergeCell ref="B902:J902"/>
    <mergeCell ref="A903:A904"/>
    <mergeCell ref="B903:J903"/>
    <mergeCell ref="K903:K904"/>
    <mergeCell ref="L903:L904"/>
    <mergeCell ref="M903:M904"/>
    <mergeCell ref="N903:N904"/>
    <mergeCell ref="O903:O904"/>
    <mergeCell ref="P903:P904"/>
    <mergeCell ref="Q859:Q860"/>
    <mergeCell ref="R859:R860"/>
    <mergeCell ref="D877:J877"/>
    <mergeCell ref="B858:J858"/>
    <mergeCell ref="A859:A860"/>
    <mergeCell ref="B859:J859"/>
    <mergeCell ref="K859:K860"/>
    <mergeCell ref="L859:L860"/>
    <mergeCell ref="M859:M860"/>
    <mergeCell ref="N859:N860"/>
    <mergeCell ref="O859:O860"/>
    <mergeCell ref="P859:P860"/>
    <mergeCell ref="N289:N290"/>
    <mergeCell ref="O289:O290"/>
    <mergeCell ref="P289:P290"/>
    <mergeCell ref="Q289:Q290"/>
    <mergeCell ref="R289:R290"/>
    <mergeCell ref="D285:J285"/>
    <mergeCell ref="B288:J288"/>
    <mergeCell ref="A289:A290"/>
    <mergeCell ref="B289:J289"/>
    <mergeCell ref="K289:K290"/>
    <mergeCell ref="L289:L290"/>
    <mergeCell ref="M289:M290"/>
    <mergeCell ref="N312:N313"/>
    <mergeCell ref="O312:O313"/>
    <mergeCell ref="P312:P313"/>
    <mergeCell ref="Q312:Q313"/>
    <mergeCell ref="R312:R313"/>
    <mergeCell ref="D308:J308"/>
    <mergeCell ref="B311:J311"/>
    <mergeCell ref="A312:A313"/>
    <mergeCell ref="B312:J312"/>
    <mergeCell ref="K312:K313"/>
    <mergeCell ref="L312:L313"/>
    <mergeCell ref="M312:M313"/>
    <mergeCell ref="N335:N336"/>
    <mergeCell ref="O335:O336"/>
    <mergeCell ref="P335:P336"/>
    <mergeCell ref="Q335:Q336"/>
    <mergeCell ref="R335:R336"/>
    <mergeCell ref="D331:J331"/>
    <mergeCell ref="B334:J334"/>
    <mergeCell ref="A335:A336"/>
    <mergeCell ref="B335:J335"/>
    <mergeCell ref="K335:K336"/>
    <mergeCell ref="L335:L336"/>
    <mergeCell ref="M335:M336"/>
    <mergeCell ref="N358:N359"/>
    <mergeCell ref="O358:O359"/>
    <mergeCell ref="P358:P359"/>
    <mergeCell ref="Q358:Q359"/>
    <mergeCell ref="R358:R359"/>
    <mergeCell ref="D354:J354"/>
    <mergeCell ref="B357:J357"/>
    <mergeCell ref="A358:A359"/>
    <mergeCell ref="B358:J358"/>
    <mergeCell ref="K358:K359"/>
    <mergeCell ref="L358:L359"/>
    <mergeCell ref="M358:M359"/>
    <mergeCell ref="N381:N382"/>
    <mergeCell ref="O381:O382"/>
    <mergeCell ref="P381:P382"/>
    <mergeCell ref="Q381:Q382"/>
    <mergeCell ref="R381:R382"/>
    <mergeCell ref="D377:J377"/>
    <mergeCell ref="B380:J380"/>
    <mergeCell ref="A381:A382"/>
    <mergeCell ref="B381:J381"/>
    <mergeCell ref="K381:K382"/>
    <mergeCell ref="L381:L382"/>
    <mergeCell ref="M381:M382"/>
    <mergeCell ref="N404:N405"/>
    <mergeCell ref="O404:O405"/>
    <mergeCell ref="P404:P405"/>
    <mergeCell ref="Q404:Q405"/>
    <mergeCell ref="R404:R405"/>
    <mergeCell ref="D400:J400"/>
    <mergeCell ref="B403:J403"/>
    <mergeCell ref="A404:A405"/>
    <mergeCell ref="B404:J404"/>
    <mergeCell ref="K404:K405"/>
    <mergeCell ref="L404:L405"/>
    <mergeCell ref="M404:M405"/>
    <mergeCell ref="N427:N428"/>
    <mergeCell ref="O427:O428"/>
    <mergeCell ref="P427:P428"/>
    <mergeCell ref="Q427:Q428"/>
    <mergeCell ref="R427:R428"/>
    <mergeCell ref="D423:J423"/>
    <mergeCell ref="B426:J426"/>
    <mergeCell ref="A427:A428"/>
    <mergeCell ref="B427:J427"/>
    <mergeCell ref="K427:K428"/>
    <mergeCell ref="L427:L428"/>
    <mergeCell ref="M427:M428"/>
    <mergeCell ref="N450:N451"/>
    <mergeCell ref="O450:O451"/>
    <mergeCell ref="P450:P451"/>
    <mergeCell ref="Q450:Q451"/>
    <mergeCell ref="R450:R451"/>
    <mergeCell ref="D446:J446"/>
    <mergeCell ref="B449:J449"/>
    <mergeCell ref="A450:A451"/>
    <mergeCell ref="B450:J450"/>
    <mergeCell ref="K450:K451"/>
    <mergeCell ref="L450:L451"/>
    <mergeCell ref="M450:M451"/>
    <mergeCell ref="N473:N474"/>
    <mergeCell ref="O473:O474"/>
    <mergeCell ref="P473:P474"/>
    <mergeCell ref="Q473:Q474"/>
    <mergeCell ref="R473:R474"/>
    <mergeCell ref="D469:J469"/>
    <mergeCell ref="B472:J472"/>
    <mergeCell ref="A473:A474"/>
    <mergeCell ref="B473:J473"/>
    <mergeCell ref="K473:K474"/>
    <mergeCell ref="L473:L474"/>
    <mergeCell ref="M473:M474"/>
    <mergeCell ref="N496:N497"/>
    <mergeCell ref="O496:O497"/>
    <mergeCell ref="P496:P497"/>
    <mergeCell ref="Q496:Q497"/>
    <mergeCell ref="R496:R497"/>
    <mergeCell ref="D492:J492"/>
    <mergeCell ref="A495:I495"/>
    <mergeCell ref="A496:A497"/>
    <mergeCell ref="B496:J496"/>
    <mergeCell ref="K496:K497"/>
    <mergeCell ref="L496:L497"/>
    <mergeCell ref="M496:M497"/>
    <mergeCell ref="N519:N520"/>
    <mergeCell ref="O519:O520"/>
    <mergeCell ref="P519:P520"/>
    <mergeCell ref="Q519:Q520"/>
    <mergeCell ref="R519:R520"/>
    <mergeCell ref="D515:J515"/>
    <mergeCell ref="A518:I518"/>
    <mergeCell ref="A519:A520"/>
    <mergeCell ref="B519:J519"/>
    <mergeCell ref="K519:K520"/>
    <mergeCell ref="L519:L520"/>
    <mergeCell ref="M519:M520"/>
    <mergeCell ref="N542:N543"/>
    <mergeCell ref="O542:O543"/>
    <mergeCell ref="P542:P543"/>
    <mergeCell ref="Q542:Q543"/>
    <mergeCell ref="R542:R543"/>
    <mergeCell ref="D538:J538"/>
    <mergeCell ref="A541:I541"/>
    <mergeCell ref="A542:A543"/>
    <mergeCell ref="B542:J542"/>
    <mergeCell ref="K542:K543"/>
    <mergeCell ref="L542:L543"/>
    <mergeCell ref="M542:M543"/>
    <mergeCell ref="N565:N566"/>
    <mergeCell ref="O565:O566"/>
    <mergeCell ref="P565:P566"/>
    <mergeCell ref="Q565:Q566"/>
    <mergeCell ref="R565:R566"/>
    <mergeCell ref="D561:J561"/>
    <mergeCell ref="A564:I564"/>
    <mergeCell ref="A565:A566"/>
    <mergeCell ref="B565:J565"/>
    <mergeCell ref="K565:K566"/>
    <mergeCell ref="L565:L566"/>
    <mergeCell ref="M565:M566"/>
    <mergeCell ref="N588:N589"/>
    <mergeCell ref="O588:O589"/>
    <mergeCell ref="P588:P589"/>
    <mergeCell ref="Q588:Q589"/>
    <mergeCell ref="R588:R589"/>
    <mergeCell ref="D584:J584"/>
    <mergeCell ref="B587:J587"/>
    <mergeCell ref="A588:A589"/>
    <mergeCell ref="B588:J588"/>
    <mergeCell ref="K588:K589"/>
    <mergeCell ref="L588:L589"/>
    <mergeCell ref="M588:M589"/>
    <mergeCell ref="N769:N770"/>
    <mergeCell ref="O769:O770"/>
    <mergeCell ref="P769:P770"/>
    <mergeCell ref="Q769:Q770"/>
    <mergeCell ref="R769:R770"/>
    <mergeCell ref="D763:J763"/>
    <mergeCell ref="B768:J768"/>
    <mergeCell ref="A769:A770"/>
    <mergeCell ref="B769:J769"/>
    <mergeCell ref="K769:K770"/>
    <mergeCell ref="L769:L770"/>
    <mergeCell ref="M769:M770"/>
    <mergeCell ref="N793:N794"/>
    <mergeCell ref="O793:O794"/>
    <mergeCell ref="P793:P794"/>
    <mergeCell ref="Q793:Q794"/>
    <mergeCell ref="R793:R794"/>
    <mergeCell ref="D787:J787"/>
    <mergeCell ref="B792:J792"/>
    <mergeCell ref="A793:A794"/>
    <mergeCell ref="B793:J793"/>
    <mergeCell ref="K793:K794"/>
    <mergeCell ref="L793:L794"/>
    <mergeCell ref="M793:M794"/>
    <mergeCell ref="B3:J3"/>
    <mergeCell ref="B20:J20"/>
    <mergeCell ref="B38:J38"/>
    <mergeCell ref="B55:J55"/>
    <mergeCell ref="B71:J71"/>
    <mergeCell ref="B87:J87"/>
    <mergeCell ref="B102:J102"/>
    <mergeCell ref="B117:J117"/>
    <mergeCell ref="B125:J125"/>
    <mergeCell ref="B141:J141"/>
    <mergeCell ref="B156:J156"/>
    <mergeCell ref="B172:J172"/>
    <mergeCell ref="B191:J191"/>
    <mergeCell ref="B209:J209"/>
    <mergeCell ref="N243:N244"/>
    <mergeCell ref="O243:O244"/>
    <mergeCell ref="P243:P244"/>
    <mergeCell ref="Q243:Q244"/>
    <mergeCell ref="R243:R244"/>
    <mergeCell ref="B225:J225"/>
    <mergeCell ref="B242:J242"/>
    <mergeCell ref="A243:A244"/>
    <mergeCell ref="B243:J243"/>
    <mergeCell ref="K243:K244"/>
    <mergeCell ref="L243:L244"/>
    <mergeCell ref="M243:M244"/>
    <mergeCell ref="N266:N267"/>
    <mergeCell ref="O266:O267"/>
    <mergeCell ref="P266:P267"/>
    <mergeCell ref="Q266:Q267"/>
    <mergeCell ref="R266:R267"/>
    <mergeCell ref="D262:J262"/>
    <mergeCell ref="B265:J265"/>
    <mergeCell ref="A266:A267"/>
    <mergeCell ref="B266:J266"/>
    <mergeCell ref="K266:K267"/>
    <mergeCell ref="L266:L267"/>
    <mergeCell ref="M266:M267"/>
    <mergeCell ref="N815:N816"/>
    <mergeCell ref="O815:O816"/>
    <mergeCell ref="P815:P816"/>
    <mergeCell ref="Q815:Q816"/>
    <mergeCell ref="R815:R816"/>
    <mergeCell ref="D811:J811"/>
    <mergeCell ref="B814:J814"/>
    <mergeCell ref="A815:A816"/>
    <mergeCell ref="B815:J815"/>
    <mergeCell ref="K815:K816"/>
    <mergeCell ref="L815:L816"/>
    <mergeCell ref="M815:M816"/>
    <mergeCell ref="D833:J833"/>
    <mergeCell ref="N611:N612"/>
    <mergeCell ref="O611:O612"/>
    <mergeCell ref="P611:P612"/>
    <mergeCell ref="Q611:Q612"/>
    <mergeCell ref="R611:R612"/>
    <mergeCell ref="D607:J607"/>
    <mergeCell ref="B610:J610"/>
    <mergeCell ref="A611:A612"/>
    <mergeCell ref="B611:J611"/>
    <mergeCell ref="K611:K612"/>
    <mergeCell ref="L611:L612"/>
    <mergeCell ref="M611:M612"/>
    <mergeCell ref="N634:N635"/>
    <mergeCell ref="O634:O635"/>
    <mergeCell ref="P634:P635"/>
    <mergeCell ref="Q634:Q635"/>
    <mergeCell ref="R634:R635"/>
    <mergeCell ref="D630:J630"/>
    <mergeCell ref="B633:J633"/>
    <mergeCell ref="A634:A635"/>
    <mergeCell ref="B634:J634"/>
    <mergeCell ref="K634:K635"/>
    <mergeCell ref="L634:L635"/>
    <mergeCell ref="M634:M635"/>
    <mergeCell ref="N657:N658"/>
    <mergeCell ref="O657:O658"/>
    <mergeCell ref="P657:P658"/>
    <mergeCell ref="Q657:Q658"/>
    <mergeCell ref="R657:R658"/>
    <mergeCell ref="D652:J652"/>
    <mergeCell ref="B656:J656"/>
    <mergeCell ref="A657:A658"/>
    <mergeCell ref="B657:J657"/>
    <mergeCell ref="K657:K658"/>
    <mergeCell ref="L657:L658"/>
    <mergeCell ref="M657:M658"/>
    <mergeCell ref="N679:N680"/>
    <mergeCell ref="O679:O680"/>
    <mergeCell ref="P679:P680"/>
    <mergeCell ref="Q679:Q680"/>
    <mergeCell ref="R679:R680"/>
    <mergeCell ref="D675:J675"/>
    <mergeCell ref="B678:J678"/>
    <mergeCell ref="A679:A680"/>
    <mergeCell ref="B679:J679"/>
    <mergeCell ref="K679:K680"/>
    <mergeCell ref="L679:L680"/>
    <mergeCell ref="M679:M680"/>
    <mergeCell ref="N701:N702"/>
    <mergeCell ref="O701:O702"/>
    <mergeCell ref="P701:P702"/>
    <mergeCell ref="Q701:Q702"/>
    <mergeCell ref="R701:R702"/>
    <mergeCell ref="D697:J697"/>
    <mergeCell ref="B700:J700"/>
    <mergeCell ref="A701:A702"/>
    <mergeCell ref="B701:J701"/>
    <mergeCell ref="K701:K702"/>
    <mergeCell ref="L701:L702"/>
    <mergeCell ref="M701:M702"/>
    <mergeCell ref="N723:N724"/>
    <mergeCell ref="O723:O724"/>
    <mergeCell ref="P723:P724"/>
    <mergeCell ref="Q723:Q724"/>
    <mergeCell ref="R723:R724"/>
    <mergeCell ref="D719:J719"/>
    <mergeCell ref="B722:J722"/>
    <mergeCell ref="A723:A724"/>
    <mergeCell ref="B723:J723"/>
    <mergeCell ref="K723:K724"/>
    <mergeCell ref="L723:L724"/>
    <mergeCell ref="M723:M724"/>
    <mergeCell ref="N745:N746"/>
    <mergeCell ref="O745:O746"/>
    <mergeCell ref="P745:P746"/>
    <mergeCell ref="Q745:Q746"/>
    <mergeCell ref="R745:R746"/>
    <mergeCell ref="D741:J741"/>
    <mergeCell ref="B744:J744"/>
    <mergeCell ref="A745:A746"/>
    <mergeCell ref="B745:J745"/>
    <mergeCell ref="K745:K746"/>
    <mergeCell ref="L745:L746"/>
    <mergeCell ref="M745:M746"/>
    <mergeCell ref="Q837:Q838"/>
    <mergeCell ref="R837:R838"/>
    <mergeCell ref="D855:J855"/>
    <mergeCell ref="B836:J836"/>
    <mergeCell ref="A837:A838"/>
    <mergeCell ref="B837:J837"/>
    <mergeCell ref="K837:K838"/>
    <mergeCell ref="L837:L838"/>
    <mergeCell ref="M837:M838"/>
    <mergeCell ref="N837:N838"/>
    <mergeCell ref="O837:O838"/>
    <mergeCell ref="P837:P838"/>
    <mergeCell ref="Q881:Q882"/>
    <mergeCell ref="R881:R882"/>
    <mergeCell ref="D899:J899"/>
    <mergeCell ref="B880:J880"/>
    <mergeCell ref="A881:A882"/>
    <mergeCell ref="B881:J881"/>
    <mergeCell ref="K881:K882"/>
    <mergeCell ref="L881:L882"/>
    <mergeCell ref="M881:M882"/>
    <mergeCell ref="N881:N882"/>
    <mergeCell ref="O881:O882"/>
    <mergeCell ref="P881:P88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</sheetPr>
  <dimension ref="A1:AX843"/>
  <sheetViews>
    <sheetView topLeftCell="A577" workbookViewId="0">
      <selection activeCell="AD613" sqref="AD613"/>
    </sheetView>
  </sheetViews>
  <sheetFormatPr baseColWidth="10" defaultColWidth="12.5703125" defaultRowHeight="15" customHeight="1"/>
  <cols>
    <col min="1" max="1" width="11.5703125" customWidth="1"/>
    <col min="2" max="9" width="4.5703125" customWidth="1"/>
    <col min="10" max="10" width="5.85546875" customWidth="1"/>
    <col min="11" max="11" width="29.42578125" hidden="1" customWidth="1"/>
    <col min="12" max="27" width="0.140625" hidden="1" customWidth="1"/>
    <col min="28" max="28" width="9" customWidth="1"/>
    <col min="29" max="29" width="15.7109375" customWidth="1"/>
    <col min="30" max="30" width="11.7109375" customWidth="1"/>
    <col min="31" max="31" width="11.42578125" customWidth="1"/>
    <col min="32" max="32" width="10.140625" customWidth="1"/>
    <col min="33" max="33" width="14.5703125" customWidth="1"/>
    <col min="34" max="34" width="10.140625" customWidth="1"/>
    <col min="35" max="35" width="11.5703125" customWidth="1"/>
    <col min="37" max="37" width="8.5703125" customWidth="1"/>
    <col min="38" max="38" width="7.28515625" customWidth="1"/>
    <col min="39" max="39" width="9.7109375" customWidth="1"/>
    <col min="40" max="50" width="10" customWidth="1"/>
  </cols>
  <sheetData>
    <row r="1" spans="1:42" ht="12.75" customHeight="1"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G1" s="2"/>
    </row>
    <row r="2" spans="1:42" ht="12.75" customHeight="1">
      <c r="A2" s="3" t="s">
        <v>0</v>
      </c>
      <c r="AD2" s="2"/>
      <c r="AE2" s="2"/>
      <c r="AG2" s="2"/>
    </row>
    <row r="3" spans="1:42" ht="25.5" customHeight="1">
      <c r="B3" s="151" t="s">
        <v>1</v>
      </c>
      <c r="C3" s="152"/>
      <c r="D3" s="152"/>
      <c r="E3" s="152"/>
      <c r="F3" s="152"/>
      <c r="G3" s="152"/>
      <c r="H3" s="152"/>
      <c r="I3" s="152"/>
      <c r="J3" s="152"/>
      <c r="R3" s="1" t="s">
        <v>95</v>
      </c>
      <c r="X3" s="1" t="s">
        <v>96</v>
      </c>
      <c r="Y3" s="1" t="s">
        <v>95</v>
      </c>
      <c r="AB3" s="1" t="s">
        <v>96</v>
      </c>
      <c r="AD3" s="4" t="s">
        <v>2</v>
      </c>
      <c r="AE3" s="4" t="s">
        <v>3</v>
      </c>
      <c r="AF3" s="5" t="s">
        <v>4</v>
      </c>
      <c r="AG3" s="4" t="s">
        <v>5</v>
      </c>
      <c r="AH3" s="6" t="s">
        <v>6</v>
      </c>
      <c r="AI3" s="6" t="s">
        <v>7</v>
      </c>
      <c r="AJ3" s="7" t="s">
        <v>8</v>
      </c>
      <c r="AM3" s="8" t="s">
        <v>5</v>
      </c>
      <c r="AN3" s="8"/>
    </row>
    <row r="4" spans="1:42" ht="17.25" customHeight="1">
      <c r="A4" s="9" t="s">
        <v>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 t="s">
        <v>10</v>
      </c>
      <c r="L4" s="157" t="s">
        <v>97</v>
      </c>
      <c r="M4" s="154"/>
      <c r="N4" s="157" t="s">
        <v>98</v>
      </c>
      <c r="O4" s="154"/>
      <c r="P4" s="157" t="s">
        <v>99</v>
      </c>
      <c r="Q4" s="154"/>
      <c r="R4" s="158" t="s">
        <v>95</v>
      </c>
      <c r="S4" s="154"/>
      <c r="T4" s="158" t="s">
        <v>100</v>
      </c>
      <c r="U4" s="154"/>
      <c r="V4" s="159" t="s">
        <v>101</v>
      </c>
      <c r="W4" s="154"/>
      <c r="X4" s="88" t="s">
        <v>97</v>
      </c>
      <c r="Y4" s="88" t="s">
        <v>98</v>
      </c>
      <c r="Z4" s="88" t="s">
        <v>99</v>
      </c>
      <c r="AA4" s="89" t="s">
        <v>95</v>
      </c>
      <c r="AB4" s="89" t="s">
        <v>100</v>
      </c>
      <c r="AC4" s="89" t="s">
        <v>96</v>
      </c>
      <c r="AD4" s="2"/>
      <c r="AE4" s="12"/>
      <c r="AF4" s="13"/>
      <c r="AG4" s="14"/>
      <c r="AH4" s="15"/>
      <c r="AI4" s="15"/>
      <c r="AJ4" s="2"/>
      <c r="AM4" s="16" t="s">
        <v>11</v>
      </c>
      <c r="AN4" s="17"/>
      <c r="AO4" s="8"/>
      <c r="AP4" s="8"/>
    </row>
    <row r="5" spans="1:42" ht="12.75" customHeight="1">
      <c r="A5" s="18" t="s">
        <v>12</v>
      </c>
      <c r="B5" s="19">
        <v>51</v>
      </c>
      <c r="C5" s="19"/>
      <c r="D5" s="19"/>
      <c r="E5" s="19"/>
      <c r="F5" s="19"/>
      <c r="G5" s="19"/>
      <c r="H5" s="19"/>
      <c r="I5" s="19"/>
      <c r="J5" s="19"/>
      <c r="K5" s="20"/>
      <c r="L5" s="90">
        <v>8</v>
      </c>
      <c r="M5" s="91">
        <v>9</v>
      </c>
      <c r="N5" s="90">
        <v>8</v>
      </c>
      <c r="O5" s="91">
        <v>9</v>
      </c>
      <c r="P5" s="90">
        <v>8</v>
      </c>
      <c r="Q5" s="91">
        <v>9</v>
      </c>
      <c r="R5" s="90">
        <v>8</v>
      </c>
      <c r="S5" s="91">
        <v>9</v>
      </c>
      <c r="T5" s="90">
        <v>8</v>
      </c>
      <c r="U5" s="91">
        <v>9</v>
      </c>
      <c r="V5" s="90">
        <v>8</v>
      </c>
      <c r="W5" s="91">
        <v>9</v>
      </c>
      <c r="X5" s="92"/>
      <c r="Y5" s="92"/>
      <c r="Z5" s="92"/>
      <c r="AA5" s="92"/>
      <c r="AB5" s="92"/>
      <c r="AC5" s="92"/>
      <c r="AD5" s="92"/>
      <c r="AE5" s="12"/>
      <c r="AF5" s="13"/>
      <c r="AG5" s="14"/>
      <c r="AH5" s="21">
        <f>B5</f>
        <v>51</v>
      </c>
      <c r="AI5" s="15"/>
      <c r="AJ5" s="2"/>
      <c r="AL5" s="22" t="s">
        <v>13</v>
      </c>
      <c r="AM5" s="23" t="s">
        <v>12</v>
      </c>
      <c r="AN5" s="23" t="s">
        <v>14</v>
      </c>
      <c r="AO5" s="17"/>
      <c r="AP5" s="17"/>
    </row>
    <row r="6" spans="1:42" ht="12.75" customHeight="1">
      <c r="A6" s="24" t="s">
        <v>14</v>
      </c>
      <c r="B6" s="1"/>
      <c r="C6" s="1">
        <v>42</v>
      </c>
      <c r="D6" s="1"/>
      <c r="E6" s="1"/>
      <c r="F6" s="1"/>
      <c r="G6" s="1"/>
      <c r="H6" s="1"/>
      <c r="I6" s="1"/>
      <c r="J6" s="1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"/>
      <c r="AE6" s="2"/>
      <c r="AF6" s="1"/>
      <c r="AG6" s="14">
        <f>C6/B5</f>
        <v>0.82352941176470584</v>
      </c>
      <c r="AH6" s="26">
        <v>42</v>
      </c>
      <c r="AI6" s="27">
        <f t="shared" ref="AI6:AI12" si="0">AH6/AH5</f>
        <v>0.82352941176470584</v>
      </c>
      <c r="AJ6" s="2">
        <f t="shared" ref="AJ6:AJ12" si="1">100%-AI6</f>
        <v>0.17647058823529416</v>
      </c>
      <c r="AL6" s="28" t="s">
        <v>15</v>
      </c>
      <c r="AM6" s="2">
        <f>AG6</f>
        <v>0.82352941176470584</v>
      </c>
      <c r="AN6" s="2">
        <f>AG23</f>
        <v>0.73913043478260865</v>
      </c>
    </row>
    <row r="7" spans="1:42" ht="12.75" customHeight="1">
      <c r="A7" s="24" t="s">
        <v>16</v>
      </c>
      <c r="B7" s="1"/>
      <c r="C7" s="1"/>
      <c r="D7" s="1">
        <v>38</v>
      </c>
      <c r="E7" s="1"/>
      <c r="F7" s="1"/>
      <c r="G7" s="1"/>
      <c r="H7" s="1"/>
      <c r="I7" s="1"/>
      <c r="J7" s="1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"/>
      <c r="AE7" s="2"/>
      <c r="AF7" s="1"/>
      <c r="AG7" s="14">
        <f>D7/C6</f>
        <v>0.90476190476190477</v>
      </c>
      <c r="AH7" s="26">
        <v>40</v>
      </c>
      <c r="AI7" s="27">
        <f t="shared" si="0"/>
        <v>0.95238095238095233</v>
      </c>
      <c r="AJ7" s="2">
        <f t="shared" si="1"/>
        <v>4.7619047619047672E-2</v>
      </c>
      <c r="AL7" s="28" t="s">
        <v>17</v>
      </c>
      <c r="AM7" s="2"/>
    </row>
    <row r="8" spans="1:42" ht="12.75" customHeight="1">
      <c r="A8" s="24" t="s">
        <v>18</v>
      </c>
      <c r="B8" s="1"/>
      <c r="C8" s="1"/>
      <c r="D8" s="1"/>
      <c r="E8" s="1">
        <v>26</v>
      </c>
      <c r="F8" s="1"/>
      <c r="G8" s="1"/>
      <c r="H8" s="1"/>
      <c r="I8" s="1"/>
      <c r="J8" s="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"/>
      <c r="AE8" s="2"/>
      <c r="AF8" s="1"/>
      <c r="AG8" s="14">
        <f>E8/D7</f>
        <v>0.68421052631578949</v>
      </c>
      <c r="AH8" s="26">
        <v>28</v>
      </c>
      <c r="AI8" s="27">
        <f t="shared" si="0"/>
        <v>0.7</v>
      </c>
      <c r="AJ8" s="2">
        <f t="shared" si="1"/>
        <v>0.30000000000000004</v>
      </c>
      <c r="AL8" s="28"/>
      <c r="AM8" s="2"/>
    </row>
    <row r="9" spans="1:42" ht="12.75" customHeight="1">
      <c r="A9" s="24" t="s">
        <v>19</v>
      </c>
      <c r="B9" s="1"/>
      <c r="C9" s="1"/>
      <c r="D9" s="1"/>
      <c r="E9" s="1"/>
      <c r="F9" s="1">
        <v>25</v>
      </c>
      <c r="G9" s="1"/>
      <c r="H9" s="1"/>
      <c r="I9" s="1"/>
      <c r="J9" s="1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"/>
      <c r="AE9" s="2"/>
      <c r="AF9" s="1"/>
      <c r="AG9" s="14">
        <f>F9/E8</f>
        <v>0.96153846153846156</v>
      </c>
      <c r="AH9" s="26">
        <v>29</v>
      </c>
      <c r="AI9" s="27">
        <f t="shared" si="0"/>
        <v>1.0357142857142858</v>
      </c>
      <c r="AJ9" s="2">
        <f t="shared" si="1"/>
        <v>-3.5714285714285809E-2</v>
      </c>
      <c r="AL9" s="28"/>
      <c r="AM9" s="2"/>
    </row>
    <row r="10" spans="1:42" ht="12.75" customHeight="1">
      <c r="A10" s="24" t="s">
        <v>20</v>
      </c>
      <c r="B10" s="1"/>
      <c r="C10" s="1"/>
      <c r="D10" s="1"/>
      <c r="E10" s="1"/>
      <c r="F10" s="1"/>
      <c r="G10" s="1">
        <v>24</v>
      </c>
      <c r="H10" s="1"/>
      <c r="I10" s="1"/>
      <c r="J10" s="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"/>
      <c r="AE10" s="2"/>
      <c r="AF10" s="1"/>
      <c r="AG10" s="14">
        <f>G10/F9</f>
        <v>0.96</v>
      </c>
      <c r="AH10" s="26">
        <v>27</v>
      </c>
      <c r="AI10" s="27">
        <f t="shared" si="0"/>
        <v>0.93103448275862066</v>
      </c>
      <c r="AJ10" s="2">
        <f t="shared" si="1"/>
        <v>6.8965517241379337E-2</v>
      </c>
      <c r="AL10" s="28"/>
      <c r="AM10" s="2"/>
    </row>
    <row r="11" spans="1:42" ht="12.75" customHeight="1">
      <c r="A11" s="24" t="s">
        <v>22</v>
      </c>
      <c r="H11" s="1">
        <v>18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"/>
      <c r="AE11" s="2"/>
      <c r="AG11" s="14">
        <f>H11/G10</f>
        <v>0.75</v>
      </c>
      <c r="AH11" s="26">
        <v>22</v>
      </c>
      <c r="AI11" s="27">
        <f t="shared" si="0"/>
        <v>0.81481481481481477</v>
      </c>
      <c r="AJ11" s="2">
        <f t="shared" si="1"/>
        <v>0.18518518518518523</v>
      </c>
      <c r="AL11" s="28" t="s">
        <v>21</v>
      </c>
    </row>
    <row r="12" spans="1:42" ht="12.75" customHeight="1">
      <c r="A12" s="24" t="s">
        <v>24</v>
      </c>
      <c r="I12" s="1">
        <v>18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"/>
      <c r="AE12" s="2"/>
      <c r="AG12" s="2">
        <f>I12/H11</f>
        <v>1</v>
      </c>
      <c r="AH12" s="26">
        <v>22</v>
      </c>
      <c r="AI12" s="27">
        <f t="shared" si="0"/>
        <v>1</v>
      </c>
      <c r="AJ12" s="2">
        <f t="shared" si="1"/>
        <v>0</v>
      </c>
      <c r="AL12" s="28"/>
    </row>
    <row r="13" spans="1:42" ht="12.75" customHeight="1">
      <c r="A13" s="24" t="s">
        <v>25</v>
      </c>
      <c r="K13" s="25"/>
      <c r="L13" s="25"/>
      <c r="M13" s="25"/>
      <c r="N13" s="25"/>
      <c r="O13" s="25"/>
      <c r="P13" s="25"/>
      <c r="Q13" s="25"/>
      <c r="R13" s="25">
        <v>17</v>
      </c>
      <c r="S13" s="25"/>
      <c r="T13" s="25"/>
      <c r="U13" s="25"/>
      <c r="V13" s="25"/>
      <c r="W13" s="25"/>
      <c r="X13" s="25"/>
      <c r="Y13" s="25"/>
      <c r="Z13" s="25"/>
      <c r="AA13" s="25">
        <v>17</v>
      </c>
      <c r="AB13" s="25">
        <f>SUM(Z13:AA13)</f>
        <v>17</v>
      </c>
      <c r="AC13" s="25"/>
      <c r="AD13" s="2"/>
      <c r="AE13" s="2"/>
      <c r="AG13" s="2"/>
      <c r="AH13" s="26"/>
      <c r="AI13" s="27"/>
      <c r="AJ13" s="2"/>
      <c r="AL13" s="28"/>
    </row>
    <row r="14" spans="1:42" ht="12.75" customHeight="1">
      <c r="A14" s="24" t="s">
        <v>26</v>
      </c>
      <c r="K14" s="25"/>
      <c r="L14" s="25"/>
      <c r="M14" s="25"/>
      <c r="N14" s="25"/>
      <c r="O14" s="25"/>
      <c r="P14" s="25"/>
      <c r="Q14" s="25"/>
      <c r="R14" s="25">
        <v>3</v>
      </c>
      <c r="S14" s="25"/>
      <c r="T14" s="25"/>
      <c r="U14" s="25"/>
      <c r="V14" s="25"/>
      <c r="W14" s="25"/>
      <c r="X14" s="25"/>
      <c r="Y14" s="25"/>
      <c r="Z14" s="25"/>
      <c r="AA14" s="25">
        <v>3</v>
      </c>
      <c r="AB14" s="25">
        <v>3</v>
      </c>
      <c r="AC14" s="25"/>
      <c r="AD14" s="2"/>
      <c r="AE14" s="2"/>
      <c r="AG14" s="2"/>
      <c r="AH14" s="26"/>
      <c r="AI14" s="27"/>
      <c r="AJ14" s="2"/>
      <c r="AL14" s="28"/>
    </row>
    <row r="15" spans="1:42" ht="12.75" customHeight="1">
      <c r="A15" s="24" t="s">
        <v>27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"/>
      <c r="AE15" s="2"/>
      <c r="AG15" s="2"/>
      <c r="AH15" s="26"/>
      <c r="AI15" s="27"/>
      <c r="AJ15" s="2"/>
      <c r="AL15" s="28"/>
    </row>
    <row r="16" spans="1:42" ht="12.75" customHeight="1">
      <c r="A16" s="24" t="s">
        <v>28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v>1</v>
      </c>
      <c r="V16" s="25"/>
      <c r="W16" s="25"/>
      <c r="X16" s="25"/>
      <c r="Y16" s="25"/>
      <c r="Z16" s="25"/>
      <c r="AA16" s="25"/>
      <c r="AB16" s="25">
        <v>1</v>
      </c>
      <c r="AC16" s="25"/>
      <c r="AD16" s="2"/>
      <c r="AE16" s="2"/>
      <c r="AG16" s="2"/>
      <c r="AH16" s="26"/>
      <c r="AI16" s="27"/>
      <c r="AJ16" s="2"/>
      <c r="AL16" s="28"/>
    </row>
    <row r="17" spans="1:38" ht="12.75" customHeight="1">
      <c r="AB17" s="25">
        <f>SUM(AB13:AB16)</f>
        <v>21</v>
      </c>
      <c r="AC17" s="25"/>
      <c r="AD17" s="2">
        <f>AB13/B5</f>
        <v>0.33333333333333331</v>
      </c>
      <c r="AE17" s="2">
        <f>AB17/B5</f>
        <v>0.41176470588235292</v>
      </c>
      <c r="AF17" s="2">
        <f>AE17-AD17</f>
        <v>7.8431372549019607E-2</v>
      </c>
      <c r="AG17" s="2"/>
      <c r="AL17" s="28" t="s">
        <v>23</v>
      </c>
    </row>
    <row r="18" spans="1:38" ht="12.75" customHeight="1">
      <c r="R18" s="1"/>
      <c r="AD18" s="2"/>
      <c r="AE18" s="2"/>
      <c r="AG18" s="2"/>
      <c r="AL18" s="28"/>
    </row>
    <row r="19" spans="1:38" ht="12.75" customHeight="1">
      <c r="A19" s="3" t="s">
        <v>30</v>
      </c>
      <c r="AD19" s="2"/>
      <c r="AE19" s="2"/>
      <c r="AG19" s="2"/>
      <c r="AL19" s="28" t="s">
        <v>31</v>
      </c>
    </row>
    <row r="20" spans="1:38" ht="25.5" customHeight="1">
      <c r="B20" s="151" t="s">
        <v>1</v>
      </c>
      <c r="C20" s="152"/>
      <c r="D20" s="152"/>
      <c r="E20" s="152"/>
      <c r="F20" s="152"/>
      <c r="G20" s="152"/>
      <c r="H20" s="152"/>
      <c r="I20" s="152"/>
      <c r="J20" s="152"/>
      <c r="AD20" s="4" t="s">
        <v>2</v>
      </c>
      <c r="AE20" s="4" t="s">
        <v>3</v>
      </c>
      <c r="AF20" s="5" t="s">
        <v>4</v>
      </c>
      <c r="AG20" s="4" t="s">
        <v>5</v>
      </c>
      <c r="AH20" s="6" t="s">
        <v>6</v>
      </c>
      <c r="AI20" s="6" t="s">
        <v>7</v>
      </c>
      <c r="AJ20" s="7" t="s">
        <v>8</v>
      </c>
      <c r="AL20" s="18" t="s">
        <v>32</v>
      </c>
    </row>
    <row r="21" spans="1:38" ht="12.75" customHeight="1">
      <c r="A21" s="9" t="s">
        <v>9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0">
        <v>7</v>
      </c>
      <c r="I21" s="10">
        <v>8</v>
      </c>
      <c r="J21" s="10">
        <v>9</v>
      </c>
      <c r="K21" s="11" t="s">
        <v>10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12"/>
      <c r="AE21" s="12"/>
      <c r="AF21" s="13"/>
      <c r="AG21" s="14"/>
      <c r="AH21" s="15"/>
      <c r="AI21" s="15"/>
      <c r="AJ21" s="2"/>
      <c r="AL21" s="18" t="s">
        <v>33</v>
      </c>
    </row>
    <row r="22" spans="1:38" ht="12.75" customHeight="1">
      <c r="A22" s="24" t="s">
        <v>14</v>
      </c>
      <c r="B22" s="19">
        <v>23</v>
      </c>
      <c r="C22" s="19"/>
      <c r="D22" s="19"/>
      <c r="E22" s="19"/>
      <c r="F22" s="19"/>
      <c r="G22" s="19"/>
      <c r="H22" s="19"/>
      <c r="I22" s="19"/>
      <c r="J22" s="19"/>
      <c r="K22" s="20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12"/>
      <c r="AE22" s="12"/>
      <c r="AF22" s="13"/>
      <c r="AG22" s="14"/>
      <c r="AH22" s="21">
        <f>B22</f>
        <v>23</v>
      </c>
      <c r="AI22" s="15"/>
      <c r="AJ22" s="2"/>
      <c r="AL22" s="18" t="s">
        <v>34</v>
      </c>
    </row>
    <row r="23" spans="1:38" ht="12.75" customHeight="1">
      <c r="A23" s="24" t="s">
        <v>16</v>
      </c>
      <c r="C23" s="1">
        <v>17</v>
      </c>
      <c r="K23" s="1"/>
      <c r="L23" s="1"/>
      <c r="M23" s="1"/>
      <c r="N23" s="1"/>
      <c r="O23" s="1"/>
      <c r="P23" s="1"/>
      <c r="Q23" s="1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"/>
      <c r="AE23" s="2"/>
      <c r="AG23" s="14">
        <f>C23/B22</f>
        <v>0.73913043478260865</v>
      </c>
      <c r="AH23" s="26">
        <v>17</v>
      </c>
      <c r="AI23" s="27">
        <f t="shared" ref="AI23:AI29" si="2">AH23/AH22</f>
        <v>0.73913043478260865</v>
      </c>
      <c r="AJ23" s="2">
        <f t="shared" ref="AJ23:AJ29" si="3">100%-AI23</f>
        <v>0.26086956521739135</v>
      </c>
    </row>
    <row r="24" spans="1:38" ht="12.75" customHeight="1">
      <c r="A24" s="24" t="s">
        <v>18</v>
      </c>
      <c r="D24" s="1">
        <v>16</v>
      </c>
      <c r="K24" s="1"/>
      <c r="L24" s="1"/>
      <c r="M24" s="1"/>
      <c r="N24" s="1"/>
      <c r="O24" s="1"/>
      <c r="P24" s="1"/>
      <c r="Q24" s="1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"/>
      <c r="AE24" s="2"/>
      <c r="AG24" s="14">
        <f>D24/C23</f>
        <v>0.94117647058823528</v>
      </c>
      <c r="AH24" s="26">
        <v>17</v>
      </c>
      <c r="AI24" s="27">
        <f t="shared" si="2"/>
        <v>1</v>
      </c>
      <c r="AJ24" s="2">
        <f t="shared" si="3"/>
        <v>0</v>
      </c>
    </row>
    <row r="25" spans="1:38" ht="12.75" customHeight="1">
      <c r="A25" s="24" t="s">
        <v>19</v>
      </c>
      <c r="E25" s="1">
        <v>13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"/>
      <c r="AE25" s="2"/>
      <c r="AG25" s="14">
        <f>E25/D24</f>
        <v>0.8125</v>
      </c>
      <c r="AH25" s="26">
        <v>16</v>
      </c>
      <c r="AI25" s="27">
        <f t="shared" si="2"/>
        <v>0.94117647058823528</v>
      </c>
      <c r="AJ25" s="2">
        <f t="shared" si="3"/>
        <v>5.8823529411764719E-2</v>
      </c>
    </row>
    <row r="26" spans="1:38" ht="12.75" customHeight="1">
      <c r="A26" s="24" t="s">
        <v>20</v>
      </c>
      <c r="F26" s="1">
        <v>11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"/>
      <c r="AE26" s="2"/>
      <c r="AG26" s="14">
        <f>F26/E25</f>
        <v>0.84615384615384615</v>
      </c>
      <c r="AH26" s="26">
        <v>12</v>
      </c>
      <c r="AI26" s="27">
        <f t="shared" si="2"/>
        <v>0.75</v>
      </c>
      <c r="AJ26" s="2">
        <f t="shared" si="3"/>
        <v>0.25</v>
      </c>
    </row>
    <row r="27" spans="1:38" ht="12.75" customHeight="1">
      <c r="A27" s="24" t="s">
        <v>22</v>
      </c>
      <c r="G27" s="1">
        <v>10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"/>
      <c r="AE27" s="2"/>
      <c r="AG27" s="2">
        <f>G27/F26</f>
        <v>0.90909090909090906</v>
      </c>
      <c r="AH27" s="26">
        <v>11</v>
      </c>
      <c r="AI27" s="27">
        <f t="shared" si="2"/>
        <v>0.91666666666666663</v>
      </c>
      <c r="AJ27" s="2">
        <f t="shared" si="3"/>
        <v>8.333333333333337E-2</v>
      </c>
    </row>
    <row r="28" spans="1:38" ht="12.75" customHeight="1">
      <c r="A28" s="24" t="s">
        <v>24</v>
      </c>
      <c r="H28" s="1">
        <v>9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"/>
      <c r="AE28" s="2"/>
      <c r="AG28" s="2">
        <f>H28/G27</f>
        <v>0.9</v>
      </c>
      <c r="AH28" s="26">
        <v>11</v>
      </c>
      <c r="AI28" s="27">
        <f t="shared" si="2"/>
        <v>1</v>
      </c>
      <c r="AJ28" s="2">
        <f t="shared" si="3"/>
        <v>0</v>
      </c>
    </row>
    <row r="29" spans="1:38" ht="12.75" customHeight="1">
      <c r="A29" s="24" t="s">
        <v>25</v>
      </c>
      <c r="I29" s="1">
        <v>9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"/>
      <c r="AE29" s="2"/>
      <c r="AG29" s="2">
        <f>I29/H28</f>
        <v>1</v>
      </c>
      <c r="AH29" s="26">
        <v>11</v>
      </c>
      <c r="AI29" s="27">
        <f t="shared" si="2"/>
        <v>1</v>
      </c>
      <c r="AJ29" s="2">
        <f t="shared" si="3"/>
        <v>0</v>
      </c>
    </row>
    <row r="30" spans="1:38" ht="12.75" customHeight="1">
      <c r="A30" s="24" t="s">
        <v>26</v>
      </c>
      <c r="H30" s="1">
        <v>4</v>
      </c>
      <c r="I30" s="1">
        <v>8</v>
      </c>
      <c r="R30" s="25">
        <v>8</v>
      </c>
      <c r="S30" s="25"/>
      <c r="T30" s="25"/>
      <c r="U30" s="25"/>
      <c r="V30" s="25"/>
      <c r="W30" s="25"/>
      <c r="X30" s="25"/>
      <c r="Y30" s="25">
        <v>8</v>
      </c>
      <c r="Z30" s="25"/>
      <c r="AA30" s="25"/>
      <c r="AB30" s="25"/>
      <c r="AC30" s="25">
        <v>8</v>
      </c>
      <c r="AD30" s="2"/>
      <c r="AE30" s="2"/>
      <c r="AG30" s="2"/>
      <c r="AH30" s="26"/>
      <c r="AI30" s="27"/>
      <c r="AJ30" s="2"/>
    </row>
    <row r="31" spans="1:38" ht="12.75" customHeight="1">
      <c r="A31" s="24" t="s">
        <v>27</v>
      </c>
      <c r="R31" s="25"/>
      <c r="S31" s="25">
        <v>1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"/>
      <c r="AE31" s="2"/>
      <c r="AG31" s="2"/>
      <c r="AH31" s="26"/>
      <c r="AI31" s="27"/>
      <c r="AJ31" s="2"/>
    </row>
    <row r="32" spans="1:38" ht="12.75" customHeight="1">
      <c r="A32" s="24" t="s">
        <v>28</v>
      </c>
      <c r="R32" s="25"/>
      <c r="S32" s="25">
        <v>1</v>
      </c>
      <c r="T32" s="25"/>
      <c r="U32" s="25"/>
      <c r="V32" s="25"/>
      <c r="W32" s="25"/>
      <c r="X32" s="25"/>
      <c r="Y32" s="25"/>
      <c r="Z32" s="25"/>
      <c r="AA32" s="25">
        <v>1</v>
      </c>
      <c r="AB32" s="25"/>
      <c r="AC32" s="25">
        <v>1</v>
      </c>
      <c r="AD32" s="2"/>
      <c r="AE32" s="2"/>
      <c r="AG32" s="2"/>
      <c r="AH32" s="26"/>
      <c r="AI32" s="27"/>
      <c r="AJ32" s="2"/>
    </row>
    <row r="33" spans="1:42" ht="12.75" customHeight="1">
      <c r="AC33" s="1">
        <f>SUM(AC30:AC32)</f>
        <v>9</v>
      </c>
      <c r="AD33" s="2">
        <f>AC33/B22</f>
        <v>0.39130434782608697</v>
      </c>
      <c r="AE33" s="2">
        <f>AC33/B22</f>
        <v>0.39130434782608697</v>
      </c>
      <c r="AF33" s="2">
        <f>AE33-AD33</f>
        <v>0</v>
      </c>
      <c r="AG33" s="2"/>
    </row>
    <row r="34" spans="1:42" ht="12.75" customHeight="1">
      <c r="A34" s="3" t="s">
        <v>37</v>
      </c>
      <c r="AD34" s="2"/>
      <c r="AE34" s="2"/>
      <c r="AG34" s="2"/>
    </row>
    <row r="35" spans="1:42" ht="25.5" customHeight="1">
      <c r="B35" s="151" t="s">
        <v>1</v>
      </c>
      <c r="C35" s="152"/>
      <c r="D35" s="152"/>
      <c r="E35" s="152"/>
      <c r="F35" s="152"/>
      <c r="G35" s="152"/>
      <c r="H35" s="152"/>
      <c r="I35" s="152"/>
      <c r="J35" s="152"/>
      <c r="R35" s="1" t="s">
        <v>95</v>
      </c>
      <c r="S35" s="1" t="s">
        <v>100</v>
      </c>
      <c r="AD35" s="4" t="s">
        <v>2</v>
      </c>
      <c r="AE35" s="4" t="s">
        <v>3</v>
      </c>
      <c r="AF35" s="5" t="s">
        <v>4</v>
      </c>
      <c r="AG35" s="4" t="s">
        <v>5</v>
      </c>
      <c r="AH35" s="6" t="s">
        <v>6</v>
      </c>
      <c r="AI35" s="6" t="s">
        <v>7</v>
      </c>
      <c r="AJ35" s="7" t="s">
        <v>8</v>
      </c>
    </row>
    <row r="36" spans="1:42" ht="12.75" customHeight="1">
      <c r="A36" s="9" t="s">
        <v>9</v>
      </c>
      <c r="B36" s="10">
        <v>1</v>
      </c>
      <c r="C36" s="10">
        <v>2</v>
      </c>
      <c r="D36" s="10">
        <v>3</v>
      </c>
      <c r="E36" s="10">
        <v>4</v>
      </c>
      <c r="F36" s="10">
        <v>5</v>
      </c>
      <c r="G36" s="10">
        <v>6</v>
      </c>
      <c r="H36" s="10">
        <v>7</v>
      </c>
      <c r="I36" s="10">
        <v>8</v>
      </c>
      <c r="J36" s="10">
        <v>9</v>
      </c>
      <c r="K36" s="11" t="s">
        <v>10</v>
      </c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12"/>
      <c r="AE36" s="12"/>
      <c r="AF36" s="13"/>
      <c r="AG36" s="14"/>
      <c r="AH36" s="15"/>
      <c r="AI36" s="15"/>
      <c r="AJ36" s="2"/>
      <c r="AL36" s="29"/>
      <c r="AM36" s="8" t="s">
        <v>38</v>
      </c>
      <c r="AN36" s="8"/>
    </row>
    <row r="37" spans="1:42" ht="12.75" customHeight="1">
      <c r="A37" s="24" t="s">
        <v>16</v>
      </c>
      <c r="B37" s="19">
        <v>44</v>
      </c>
      <c r="C37" s="19"/>
      <c r="D37" s="19"/>
      <c r="E37" s="19"/>
      <c r="F37" s="19"/>
      <c r="G37" s="19"/>
      <c r="H37" s="19"/>
      <c r="I37" s="19"/>
      <c r="J37" s="19"/>
      <c r="K37" s="20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12"/>
      <c r="AE37" s="12"/>
      <c r="AF37" s="13"/>
      <c r="AG37" s="14"/>
      <c r="AH37" s="21">
        <f>B37</f>
        <v>44</v>
      </c>
      <c r="AI37" s="15"/>
      <c r="AJ37" s="2"/>
      <c r="AM37" s="17"/>
      <c r="AN37" s="17"/>
      <c r="AO37" s="8"/>
      <c r="AP37" s="8"/>
    </row>
    <row r="38" spans="1:42" ht="12.75" customHeight="1">
      <c r="A38" s="24" t="s">
        <v>18</v>
      </c>
      <c r="B38" s="1"/>
      <c r="C38" s="1">
        <v>32</v>
      </c>
      <c r="D38" s="1"/>
      <c r="E38" s="1"/>
      <c r="F38" s="1"/>
      <c r="G38" s="1"/>
      <c r="H38" s="1"/>
      <c r="I38" s="1"/>
      <c r="J38" s="1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"/>
      <c r="AE38" s="2"/>
      <c r="AF38" s="1"/>
      <c r="AG38" s="14">
        <f>C38/B37</f>
        <v>0.72727272727272729</v>
      </c>
      <c r="AH38" s="21">
        <v>32</v>
      </c>
      <c r="AI38" s="27">
        <f t="shared" ref="AI38:AI43" si="4">AH38/AH37</f>
        <v>0.72727272727272729</v>
      </c>
      <c r="AJ38" s="2">
        <f t="shared" ref="AJ38:AJ43" si="5">100%-AI38</f>
        <v>0.27272727272727271</v>
      </c>
      <c r="AM38" s="17"/>
      <c r="AN38" s="17"/>
      <c r="AO38" s="8"/>
      <c r="AP38" s="8"/>
    </row>
    <row r="39" spans="1:42" ht="12.75" customHeight="1">
      <c r="A39" s="24" t="s">
        <v>19</v>
      </c>
      <c r="D39" s="1">
        <v>29</v>
      </c>
      <c r="K39" s="1"/>
      <c r="L39" s="1"/>
      <c r="M39" s="1"/>
      <c r="N39" s="1"/>
      <c r="O39" s="1"/>
      <c r="P39" s="1"/>
      <c r="Q39" s="1"/>
      <c r="R39" s="1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"/>
      <c r="AE39" s="2"/>
      <c r="AG39" s="14">
        <f>D39/C38</f>
        <v>0.90625</v>
      </c>
      <c r="AH39" s="26">
        <v>29</v>
      </c>
      <c r="AI39" s="27">
        <f t="shared" si="4"/>
        <v>0.90625</v>
      </c>
      <c r="AJ39" s="2">
        <f t="shared" si="5"/>
        <v>9.375E-2</v>
      </c>
      <c r="AL39" s="22" t="s">
        <v>13</v>
      </c>
      <c r="AM39" s="23" t="s">
        <v>12</v>
      </c>
      <c r="AN39" s="23" t="s">
        <v>14</v>
      </c>
      <c r="AO39" s="17"/>
      <c r="AP39" s="17"/>
    </row>
    <row r="40" spans="1:42" ht="12.75" customHeight="1">
      <c r="A40" s="24" t="s">
        <v>20</v>
      </c>
      <c r="E40" s="1">
        <v>27</v>
      </c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"/>
      <c r="AE40" s="2"/>
      <c r="AG40" s="14">
        <f>E40/D39</f>
        <v>0.93103448275862066</v>
      </c>
      <c r="AH40" s="26">
        <v>29</v>
      </c>
      <c r="AI40" s="27">
        <f t="shared" si="4"/>
        <v>1</v>
      </c>
      <c r="AJ40" s="2">
        <f t="shared" si="5"/>
        <v>0</v>
      </c>
      <c r="AL40" s="28" t="s">
        <v>15</v>
      </c>
      <c r="AM40" s="27">
        <f>AI6</f>
        <v>0.82352941176470584</v>
      </c>
      <c r="AN40" s="27">
        <f>AI23</f>
        <v>0.73913043478260865</v>
      </c>
    </row>
    <row r="41" spans="1:42" ht="12.75" customHeight="1">
      <c r="A41" s="24" t="s">
        <v>22</v>
      </c>
      <c r="F41" s="1">
        <v>23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"/>
      <c r="AE41" s="2"/>
      <c r="AG41" s="2">
        <f>F41/E40</f>
        <v>0.85185185185185186</v>
      </c>
      <c r="AH41" s="26">
        <v>25</v>
      </c>
      <c r="AI41" s="27">
        <f t="shared" si="4"/>
        <v>0.86206896551724133</v>
      </c>
      <c r="AJ41" s="2">
        <f t="shared" si="5"/>
        <v>0.13793103448275867</v>
      </c>
      <c r="AL41" s="28" t="s">
        <v>17</v>
      </c>
      <c r="AM41" s="27">
        <f>AI11</f>
        <v>0.81481481481481477</v>
      </c>
    </row>
    <row r="42" spans="1:42" ht="12.75" customHeight="1">
      <c r="A42" s="24" t="s">
        <v>24</v>
      </c>
      <c r="G42" s="1">
        <v>23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"/>
      <c r="AE42" s="2"/>
      <c r="AG42" s="2">
        <f>G42/F41</f>
        <v>1</v>
      </c>
      <c r="AH42" s="26">
        <v>26</v>
      </c>
      <c r="AI42" s="27">
        <f t="shared" si="4"/>
        <v>1.04</v>
      </c>
      <c r="AJ42" s="2">
        <f t="shared" si="5"/>
        <v>-4.0000000000000036E-2</v>
      </c>
      <c r="AL42" s="28"/>
      <c r="AM42" s="27"/>
    </row>
    <row r="43" spans="1:42" ht="12.75" customHeight="1">
      <c r="A43" s="24" t="s">
        <v>25</v>
      </c>
      <c r="H43" s="1">
        <v>21</v>
      </c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"/>
      <c r="AE43" s="2"/>
      <c r="AG43" s="2">
        <f>H43/G42</f>
        <v>0.91304347826086951</v>
      </c>
      <c r="AH43" s="26">
        <v>25</v>
      </c>
      <c r="AI43" s="27">
        <f t="shared" si="4"/>
        <v>0.96153846153846156</v>
      </c>
      <c r="AJ43" s="2">
        <f t="shared" si="5"/>
        <v>3.8461538461538436E-2</v>
      </c>
      <c r="AL43" s="28"/>
      <c r="AM43" s="27"/>
    </row>
    <row r="44" spans="1:42" ht="12.75" customHeight="1">
      <c r="A44" s="24" t="s">
        <v>26</v>
      </c>
      <c r="H44" s="1">
        <v>9</v>
      </c>
      <c r="R44" s="1">
        <v>10</v>
      </c>
      <c r="T44" s="1">
        <v>10</v>
      </c>
      <c r="Y44" s="25"/>
      <c r="Z44" s="25"/>
      <c r="AA44" s="25"/>
      <c r="AB44" s="25"/>
      <c r="AC44" s="25"/>
      <c r="AD44" s="2"/>
      <c r="AE44" s="2"/>
      <c r="AG44" s="2"/>
      <c r="AH44" s="26"/>
      <c r="AI44" s="27"/>
      <c r="AJ44" s="2"/>
      <c r="AL44" s="28"/>
      <c r="AM44" s="27"/>
    </row>
    <row r="45" spans="1:42" ht="12.75" customHeight="1">
      <c r="A45" s="24" t="s">
        <v>27</v>
      </c>
      <c r="S45" s="1">
        <v>10</v>
      </c>
      <c r="U45" s="1">
        <v>10</v>
      </c>
      <c r="Y45" s="25"/>
      <c r="Z45" s="25"/>
      <c r="AA45" s="25">
        <v>10</v>
      </c>
      <c r="AB45" s="25">
        <v>10</v>
      </c>
      <c r="AC45" s="25">
        <f>SUM(X45:AB45)</f>
        <v>20</v>
      </c>
      <c r="AD45" s="2"/>
      <c r="AE45" s="2"/>
      <c r="AG45" s="2"/>
      <c r="AH45" s="26"/>
      <c r="AI45" s="27"/>
      <c r="AJ45" s="2"/>
      <c r="AL45" s="28"/>
      <c r="AM45" s="27"/>
    </row>
    <row r="46" spans="1:42" ht="12.75" customHeight="1">
      <c r="A46" s="24" t="s">
        <v>28</v>
      </c>
      <c r="H46" s="1">
        <v>1</v>
      </c>
      <c r="R46" s="1">
        <v>2</v>
      </c>
      <c r="T46" s="1">
        <v>3</v>
      </c>
      <c r="Y46" s="25"/>
      <c r="Z46" s="25"/>
      <c r="AA46" s="25">
        <v>2</v>
      </c>
      <c r="AB46" s="25">
        <v>3</v>
      </c>
      <c r="AC46" s="25">
        <f>SUM(Y46:AB46)</f>
        <v>5</v>
      </c>
      <c r="AD46" s="2"/>
      <c r="AE46" s="2"/>
      <c r="AG46" s="2"/>
      <c r="AH46" s="26"/>
      <c r="AI46" s="27"/>
      <c r="AJ46" s="2"/>
      <c r="AL46" s="28"/>
      <c r="AM46" s="27"/>
    </row>
    <row r="47" spans="1:42" ht="12.75" customHeight="1">
      <c r="Y47" s="25"/>
      <c r="Z47" s="25"/>
      <c r="AA47" s="25"/>
      <c r="AB47" s="25"/>
      <c r="AC47" s="25">
        <f>SUM(AC45:AC46)</f>
        <v>25</v>
      </c>
      <c r="AD47" s="2">
        <f>AC45/B37</f>
        <v>0.45454545454545453</v>
      </c>
      <c r="AE47" s="2">
        <f>AC47/B37</f>
        <v>0.56818181818181823</v>
      </c>
      <c r="AF47" s="2">
        <f>AE47-AD47</f>
        <v>0.1136363636363637</v>
      </c>
      <c r="AG47" s="2"/>
      <c r="AL47" s="28" t="s">
        <v>21</v>
      </c>
    </row>
    <row r="48" spans="1:42" ht="12.75" customHeight="1">
      <c r="A48" s="3" t="s">
        <v>39</v>
      </c>
      <c r="AD48" s="2"/>
      <c r="AE48" s="2"/>
      <c r="AG48" s="2"/>
      <c r="AL48" s="28" t="s">
        <v>23</v>
      </c>
    </row>
    <row r="49" spans="1:42" ht="25.5" customHeight="1">
      <c r="B49" s="151" t="s">
        <v>1</v>
      </c>
      <c r="C49" s="152"/>
      <c r="D49" s="152"/>
      <c r="E49" s="152"/>
      <c r="F49" s="152"/>
      <c r="G49" s="152"/>
      <c r="H49" s="152"/>
      <c r="I49" s="152"/>
      <c r="J49" s="152"/>
      <c r="AD49" s="4" t="s">
        <v>2</v>
      </c>
      <c r="AE49" s="4" t="s">
        <v>3</v>
      </c>
      <c r="AF49" s="5" t="s">
        <v>4</v>
      </c>
      <c r="AG49" s="4" t="s">
        <v>5</v>
      </c>
      <c r="AH49" s="6" t="s">
        <v>6</v>
      </c>
      <c r="AI49" s="6" t="s">
        <v>7</v>
      </c>
      <c r="AJ49" s="7" t="s">
        <v>8</v>
      </c>
      <c r="AL49" s="28" t="s">
        <v>31</v>
      </c>
    </row>
    <row r="50" spans="1:42" ht="12.75" customHeight="1">
      <c r="A50" s="9" t="s">
        <v>9</v>
      </c>
      <c r="B50" s="10">
        <v>1</v>
      </c>
      <c r="C50" s="10">
        <v>2</v>
      </c>
      <c r="D50" s="10">
        <v>3</v>
      </c>
      <c r="E50" s="10">
        <v>4</v>
      </c>
      <c r="F50" s="10">
        <v>5</v>
      </c>
      <c r="G50" s="10">
        <v>6</v>
      </c>
      <c r="H50" s="10">
        <v>7</v>
      </c>
      <c r="I50" s="10">
        <v>8</v>
      </c>
      <c r="J50" s="10">
        <v>9</v>
      </c>
      <c r="K50" s="11" t="s">
        <v>10</v>
      </c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12"/>
      <c r="AE50" s="12"/>
      <c r="AF50" s="13"/>
      <c r="AG50" s="14"/>
      <c r="AH50" s="15"/>
      <c r="AI50" s="15"/>
      <c r="AJ50" s="2"/>
      <c r="AL50" s="18" t="s">
        <v>32</v>
      </c>
    </row>
    <row r="51" spans="1:42" ht="12.75" customHeight="1">
      <c r="A51" s="24" t="s">
        <v>18</v>
      </c>
      <c r="B51" s="19">
        <v>18</v>
      </c>
      <c r="C51" s="19"/>
      <c r="D51" s="19"/>
      <c r="E51" s="19"/>
      <c r="F51" s="19"/>
      <c r="G51" s="19"/>
      <c r="H51" s="19"/>
      <c r="I51" s="19"/>
      <c r="J51" s="19"/>
      <c r="K51" s="20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12"/>
      <c r="AE51" s="12"/>
      <c r="AF51" s="13"/>
      <c r="AG51" s="14"/>
      <c r="AH51" s="21">
        <f>B51</f>
        <v>18</v>
      </c>
      <c r="AI51" s="15"/>
      <c r="AJ51" s="2"/>
      <c r="AL51" s="18" t="s">
        <v>33</v>
      </c>
    </row>
    <row r="52" spans="1:42" ht="12.75" customHeight="1">
      <c r="A52" s="24" t="s">
        <v>19</v>
      </c>
      <c r="C52" s="1">
        <v>16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5"/>
      <c r="Y52" s="25"/>
      <c r="Z52" s="25"/>
      <c r="AA52" s="25"/>
      <c r="AB52" s="25"/>
      <c r="AC52" s="25"/>
      <c r="AD52" s="2"/>
      <c r="AE52" s="2"/>
      <c r="AG52" s="14">
        <f>C52/B51</f>
        <v>0.88888888888888884</v>
      </c>
      <c r="AH52" s="26">
        <v>16</v>
      </c>
      <c r="AI52" s="27">
        <f t="shared" ref="AI52:AI58" si="6">AH52/AH51</f>
        <v>0.88888888888888884</v>
      </c>
      <c r="AJ52" s="2">
        <f t="shared" ref="AJ52:AJ58" si="7">100%-AI52</f>
        <v>0.11111111111111116</v>
      </c>
      <c r="AL52" s="18" t="s">
        <v>34</v>
      </c>
    </row>
    <row r="53" spans="1:42" ht="12.75" customHeight="1">
      <c r="A53" s="24" t="s">
        <v>20</v>
      </c>
      <c r="D53" s="1">
        <v>12</v>
      </c>
      <c r="X53" s="25"/>
      <c r="Y53" s="25"/>
      <c r="Z53" s="25"/>
      <c r="AA53" s="25"/>
      <c r="AB53" s="25"/>
      <c r="AC53" s="25"/>
      <c r="AD53" s="2"/>
      <c r="AE53" s="2"/>
      <c r="AG53" s="14">
        <f>D53/C52</f>
        <v>0.75</v>
      </c>
      <c r="AH53" s="26">
        <v>15</v>
      </c>
      <c r="AI53" s="27">
        <f t="shared" si="6"/>
        <v>0.9375</v>
      </c>
      <c r="AJ53" s="2">
        <f t="shared" si="7"/>
        <v>6.25E-2</v>
      </c>
      <c r="AO53" s="30"/>
      <c r="AP53" s="30"/>
    </row>
    <row r="54" spans="1:42" ht="12.75" customHeight="1">
      <c r="A54" s="24" t="s">
        <v>22</v>
      </c>
      <c r="E54" s="1">
        <v>10</v>
      </c>
      <c r="X54" s="25"/>
      <c r="Y54" s="25"/>
      <c r="Z54" s="25"/>
      <c r="AA54" s="25"/>
      <c r="AB54" s="25"/>
      <c r="AC54" s="25"/>
      <c r="AD54" s="2"/>
      <c r="AE54" s="2"/>
      <c r="AG54" s="2">
        <f>E54/D53</f>
        <v>0.83333333333333337</v>
      </c>
      <c r="AH54" s="21">
        <v>14</v>
      </c>
      <c r="AI54" s="27">
        <f t="shared" si="6"/>
        <v>0.93333333333333335</v>
      </c>
      <c r="AJ54" s="2">
        <f t="shared" si="7"/>
        <v>6.6666666666666652E-2</v>
      </c>
      <c r="AO54" s="31"/>
      <c r="AP54" s="31"/>
    </row>
    <row r="55" spans="1:42" ht="12.75" customHeight="1">
      <c r="A55" s="24" t="s">
        <v>24</v>
      </c>
      <c r="F55" s="1">
        <v>9</v>
      </c>
      <c r="X55" s="25"/>
      <c r="Y55" s="25"/>
      <c r="Z55" s="25"/>
      <c r="AA55" s="25"/>
      <c r="AB55" s="25"/>
      <c r="AC55" s="25"/>
      <c r="AD55" s="2"/>
      <c r="AE55" s="2"/>
      <c r="AG55" s="2">
        <f>F55/E54</f>
        <v>0.9</v>
      </c>
      <c r="AH55" s="21">
        <v>12</v>
      </c>
      <c r="AI55" s="27">
        <f t="shared" si="6"/>
        <v>0.8571428571428571</v>
      </c>
      <c r="AJ55" s="2">
        <f t="shared" si="7"/>
        <v>0.1428571428571429</v>
      </c>
      <c r="AO55" s="31"/>
      <c r="AP55" s="31"/>
    </row>
    <row r="56" spans="1:42" ht="12.75" customHeight="1">
      <c r="A56" s="24" t="s">
        <v>25</v>
      </c>
      <c r="G56" s="1">
        <v>9</v>
      </c>
      <c r="X56" s="25"/>
      <c r="Y56" s="25"/>
      <c r="Z56" s="25"/>
      <c r="AA56" s="25"/>
      <c r="AB56" s="25"/>
      <c r="AC56" s="25"/>
      <c r="AD56" s="2"/>
      <c r="AE56" s="2"/>
      <c r="AG56" s="2">
        <f>G56/F55</f>
        <v>1</v>
      </c>
      <c r="AH56" s="21">
        <v>13</v>
      </c>
      <c r="AI56" s="27">
        <f t="shared" si="6"/>
        <v>1.0833333333333333</v>
      </c>
      <c r="AJ56" s="2">
        <f t="shared" si="7"/>
        <v>-8.3333333333333259E-2</v>
      </c>
      <c r="AO56" s="31"/>
      <c r="AP56" s="31"/>
    </row>
    <row r="57" spans="1:42" ht="12.75" customHeight="1">
      <c r="A57" s="24" t="s">
        <v>26</v>
      </c>
      <c r="H57" s="1">
        <v>9</v>
      </c>
      <c r="X57" s="25"/>
      <c r="Y57" s="25"/>
      <c r="Z57" s="25"/>
      <c r="AA57" s="25"/>
      <c r="AB57" s="25"/>
      <c r="AC57" s="25"/>
      <c r="AD57" s="2"/>
      <c r="AE57" s="2"/>
      <c r="AG57" s="2">
        <f>H57/G56</f>
        <v>1</v>
      </c>
      <c r="AH57" s="21">
        <v>9</v>
      </c>
      <c r="AI57" s="27">
        <f t="shared" si="6"/>
        <v>0.69230769230769229</v>
      </c>
      <c r="AJ57" s="2">
        <f t="shared" si="7"/>
        <v>0.30769230769230771</v>
      </c>
      <c r="AO57" s="31"/>
      <c r="AP57" s="31"/>
    </row>
    <row r="58" spans="1:42" ht="12.75" customHeight="1">
      <c r="A58" s="24" t="s">
        <v>27</v>
      </c>
      <c r="I58" s="1">
        <v>1</v>
      </c>
      <c r="X58" s="25"/>
      <c r="Y58" s="25"/>
      <c r="Z58" s="25"/>
      <c r="AA58" s="25"/>
      <c r="AB58" s="25"/>
      <c r="AC58" s="25"/>
      <c r="AD58" s="2"/>
      <c r="AE58" s="2"/>
      <c r="AG58" s="2"/>
      <c r="AH58" s="21">
        <v>4</v>
      </c>
      <c r="AI58" s="27">
        <f t="shared" si="6"/>
        <v>0.44444444444444442</v>
      </c>
      <c r="AJ58" s="2">
        <f t="shared" si="7"/>
        <v>0.55555555555555558</v>
      </c>
      <c r="AO58" s="31"/>
      <c r="AP58" s="31"/>
    </row>
    <row r="59" spans="1:42" ht="12.75" customHeight="1">
      <c r="A59" s="24" t="s">
        <v>28</v>
      </c>
      <c r="H59" s="1">
        <v>2</v>
      </c>
      <c r="S59" s="1">
        <v>6</v>
      </c>
      <c r="T59" s="1">
        <v>2</v>
      </c>
      <c r="U59" s="1">
        <v>3</v>
      </c>
      <c r="X59" s="25"/>
      <c r="Y59" s="25"/>
      <c r="Z59" s="25"/>
      <c r="AA59" s="25">
        <v>5</v>
      </c>
      <c r="AB59" s="25">
        <v>3</v>
      </c>
      <c r="AC59" s="25">
        <f t="shared" ref="AC59:AC60" si="8">SUM(Y59:AB59)</f>
        <v>8</v>
      </c>
      <c r="AD59" s="2"/>
      <c r="AE59" s="2"/>
      <c r="AG59" s="2"/>
      <c r="AH59" s="21"/>
      <c r="AI59" s="27"/>
      <c r="AJ59" s="2"/>
      <c r="AO59" s="31"/>
      <c r="AP59" s="31"/>
    </row>
    <row r="60" spans="1:42" ht="12.75" customHeight="1">
      <c r="A60" s="24" t="s">
        <v>29</v>
      </c>
      <c r="T60" s="1">
        <v>2</v>
      </c>
      <c r="X60" s="25"/>
      <c r="Y60" s="25"/>
      <c r="Z60" s="25"/>
      <c r="AA60" s="25"/>
      <c r="AB60" s="25">
        <v>1</v>
      </c>
      <c r="AC60" s="25">
        <f t="shared" si="8"/>
        <v>1</v>
      </c>
      <c r="AD60" s="2"/>
      <c r="AE60" s="2"/>
      <c r="AG60" s="2"/>
      <c r="AH60" s="21"/>
      <c r="AI60" s="27"/>
      <c r="AJ60" s="2"/>
      <c r="AO60" s="31"/>
      <c r="AP60" s="31"/>
    </row>
    <row r="61" spans="1:42" ht="12.75" customHeight="1">
      <c r="A61" s="24" t="s">
        <v>35</v>
      </c>
      <c r="T61" s="1">
        <v>1</v>
      </c>
      <c r="X61" s="25"/>
      <c r="Y61" s="25"/>
      <c r="Z61" s="25"/>
      <c r="AA61" s="25"/>
      <c r="AB61" s="25"/>
      <c r="AC61" s="25"/>
      <c r="AD61" s="2"/>
      <c r="AE61" s="2"/>
      <c r="AG61" s="2"/>
      <c r="AH61" s="21"/>
      <c r="AI61" s="27"/>
      <c r="AJ61" s="2"/>
      <c r="AO61" s="31"/>
      <c r="AP61" s="31"/>
    </row>
    <row r="62" spans="1:42" ht="12.75" customHeight="1">
      <c r="A62" s="24" t="s">
        <v>36</v>
      </c>
      <c r="H62" s="1">
        <v>1</v>
      </c>
      <c r="X62" s="25"/>
      <c r="Y62" s="25"/>
      <c r="Z62" s="25"/>
      <c r="AA62" s="25"/>
      <c r="AB62" s="25"/>
      <c r="AC62" s="25"/>
      <c r="AD62" s="2"/>
      <c r="AE62" s="2"/>
      <c r="AG62" s="2"/>
      <c r="AH62" s="21"/>
      <c r="AI62" s="27"/>
      <c r="AJ62" s="2"/>
      <c r="AO62" s="31"/>
      <c r="AP62" s="31"/>
    </row>
    <row r="63" spans="1:42" ht="12.75" customHeight="1">
      <c r="A63" s="24" t="s">
        <v>42</v>
      </c>
      <c r="T63" s="1">
        <v>1</v>
      </c>
      <c r="X63" s="25"/>
      <c r="Y63" s="25"/>
      <c r="Z63" s="25"/>
      <c r="AA63" s="25"/>
      <c r="AB63" s="25"/>
      <c r="AC63" s="25"/>
      <c r="AD63" s="2"/>
      <c r="AE63" s="2"/>
      <c r="AG63" s="2"/>
      <c r="AH63" s="21"/>
      <c r="AI63" s="27"/>
      <c r="AJ63" s="2"/>
      <c r="AO63" s="31"/>
      <c r="AP63" s="31"/>
    </row>
    <row r="64" spans="1:42" ht="12.75" customHeight="1">
      <c r="A64" s="24" t="s">
        <v>49</v>
      </c>
      <c r="T64" s="1">
        <v>1</v>
      </c>
      <c r="X64" s="25"/>
      <c r="Y64" s="25"/>
      <c r="Z64" s="25"/>
      <c r="AA64" s="25">
        <v>1</v>
      </c>
      <c r="AB64" s="25"/>
      <c r="AC64" s="25">
        <f>SUM(Y64:AB64)</f>
        <v>1</v>
      </c>
      <c r="AD64" s="2"/>
      <c r="AE64" s="2"/>
      <c r="AG64" s="2"/>
      <c r="AH64" s="21"/>
      <c r="AI64" s="27"/>
      <c r="AJ64" s="2"/>
      <c r="AO64" s="31"/>
      <c r="AP64" s="31"/>
    </row>
    <row r="65" spans="1:42" ht="12.75" customHeight="1">
      <c r="AC65" s="1">
        <f>SUM(AC59:AC64)</f>
        <v>10</v>
      </c>
      <c r="AD65" s="2">
        <f>AC59/B51</f>
        <v>0.44444444444444442</v>
      </c>
      <c r="AE65" s="2">
        <f>AC65/B51</f>
        <v>0.55555555555555558</v>
      </c>
      <c r="AF65" s="2">
        <f>AE65-AD65</f>
        <v>0.11111111111111116</v>
      </c>
      <c r="AG65" s="2"/>
      <c r="AO65" s="31"/>
      <c r="AP65" s="31"/>
    </row>
    <row r="66" spans="1:42" ht="12.75" customHeight="1">
      <c r="A66" s="3" t="s">
        <v>40</v>
      </c>
      <c r="AD66" s="2"/>
      <c r="AE66" s="2"/>
      <c r="AG66" s="2"/>
      <c r="AO66" s="31"/>
      <c r="AP66" s="31"/>
    </row>
    <row r="67" spans="1:42" ht="25.5" customHeight="1">
      <c r="B67" s="151" t="s">
        <v>1</v>
      </c>
      <c r="C67" s="152"/>
      <c r="D67" s="152"/>
      <c r="E67" s="152"/>
      <c r="F67" s="152"/>
      <c r="G67" s="152"/>
      <c r="H67" s="152"/>
      <c r="I67" s="152"/>
      <c r="J67" s="152"/>
      <c r="AD67" s="4" t="s">
        <v>2</v>
      </c>
      <c r="AE67" s="4" t="s">
        <v>3</v>
      </c>
      <c r="AF67" s="5" t="s">
        <v>4</v>
      </c>
      <c r="AG67" s="4" t="s">
        <v>5</v>
      </c>
      <c r="AH67" s="6" t="s">
        <v>6</v>
      </c>
      <c r="AI67" s="6" t="s">
        <v>7</v>
      </c>
      <c r="AJ67" s="7" t="s">
        <v>8</v>
      </c>
      <c r="AO67" s="32"/>
      <c r="AP67" s="32"/>
    </row>
    <row r="68" spans="1:42" ht="12.75" customHeight="1">
      <c r="A68" s="9" t="s">
        <v>9</v>
      </c>
      <c r="B68" s="10">
        <v>1</v>
      </c>
      <c r="C68" s="10">
        <v>2</v>
      </c>
      <c r="D68" s="10">
        <v>3</v>
      </c>
      <c r="E68" s="10">
        <v>4</v>
      </c>
      <c r="F68" s="10">
        <v>5</v>
      </c>
      <c r="G68" s="10">
        <v>6</v>
      </c>
      <c r="H68" s="10">
        <v>7</v>
      </c>
      <c r="I68" s="10">
        <v>8</v>
      </c>
      <c r="J68" s="10">
        <v>9</v>
      </c>
      <c r="K68" s="11" t="s">
        <v>10</v>
      </c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12"/>
      <c r="AE68" s="12"/>
      <c r="AF68" s="13"/>
      <c r="AG68" s="14"/>
      <c r="AH68" s="15"/>
      <c r="AI68" s="15"/>
      <c r="AJ68" s="2"/>
    </row>
    <row r="69" spans="1:42" ht="12.75" customHeight="1">
      <c r="A69" s="24" t="s">
        <v>19</v>
      </c>
      <c r="B69" s="19">
        <v>27</v>
      </c>
      <c r="C69" s="19"/>
      <c r="D69" s="19"/>
      <c r="E69" s="19"/>
      <c r="F69" s="19"/>
      <c r="G69" s="19"/>
      <c r="H69" s="19"/>
      <c r="I69" s="19"/>
      <c r="J69" s="19"/>
      <c r="K69" s="20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12"/>
      <c r="AE69" s="12"/>
      <c r="AF69" s="13"/>
      <c r="AG69" s="14"/>
      <c r="AH69" s="21">
        <f>B69</f>
        <v>27</v>
      </c>
      <c r="AI69" s="15"/>
      <c r="AJ69" s="2"/>
    </row>
    <row r="70" spans="1:42" ht="12.75" customHeight="1">
      <c r="A70" s="24" t="s">
        <v>20</v>
      </c>
      <c r="C70" s="1">
        <v>25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5"/>
      <c r="Y70" s="25"/>
      <c r="Z70" s="25"/>
      <c r="AA70" s="25"/>
      <c r="AB70" s="25"/>
      <c r="AC70" s="25"/>
      <c r="AD70" s="2"/>
      <c r="AE70" s="2"/>
      <c r="AG70" s="14">
        <f>C70/B69</f>
        <v>0.92592592592592593</v>
      </c>
      <c r="AH70" s="21">
        <v>25</v>
      </c>
      <c r="AI70" s="27">
        <f t="shared" ref="AI70:AI75" si="9">AH70/AH69</f>
        <v>0.92592592592592593</v>
      </c>
      <c r="AJ70" s="2">
        <f t="shared" ref="AJ70:AJ75" si="10">100%-AI70</f>
        <v>7.407407407407407E-2</v>
      </c>
      <c r="AL70" s="29"/>
      <c r="AM70" s="8" t="s">
        <v>41</v>
      </c>
      <c r="AN70" s="8"/>
    </row>
    <row r="71" spans="1:42" ht="12.75" customHeight="1">
      <c r="A71" s="24" t="s">
        <v>22</v>
      </c>
      <c r="D71" s="1">
        <v>23</v>
      </c>
      <c r="X71" s="25"/>
      <c r="Y71" s="25"/>
      <c r="Z71" s="25"/>
      <c r="AA71" s="25"/>
      <c r="AB71" s="25"/>
      <c r="AC71" s="25"/>
      <c r="AD71" s="2"/>
      <c r="AE71" s="2"/>
      <c r="AG71" s="2">
        <f>D71/C70</f>
        <v>0.92</v>
      </c>
      <c r="AH71" s="21">
        <v>24</v>
      </c>
      <c r="AI71" s="27">
        <f t="shared" si="9"/>
        <v>0.96</v>
      </c>
      <c r="AJ71" s="2">
        <f t="shared" si="10"/>
        <v>4.0000000000000036E-2</v>
      </c>
      <c r="AM71" s="17"/>
      <c r="AN71" s="17"/>
    </row>
    <row r="72" spans="1:42" ht="12.75" customHeight="1">
      <c r="A72" s="24" t="s">
        <v>24</v>
      </c>
      <c r="E72" s="1">
        <v>20</v>
      </c>
      <c r="X72" s="25"/>
      <c r="Y72" s="25"/>
      <c r="Z72" s="25"/>
      <c r="AA72" s="25"/>
      <c r="AB72" s="25"/>
      <c r="AC72" s="25"/>
      <c r="AD72" s="2"/>
      <c r="AE72" s="2"/>
      <c r="AG72" s="2">
        <f>E72/D71</f>
        <v>0.86956521739130432</v>
      </c>
      <c r="AH72" s="21">
        <v>22</v>
      </c>
      <c r="AI72" s="27">
        <f t="shared" si="9"/>
        <v>0.91666666666666663</v>
      </c>
      <c r="AJ72" s="2">
        <f t="shared" si="10"/>
        <v>8.333333333333337E-2</v>
      </c>
      <c r="AL72" s="22" t="s">
        <v>13</v>
      </c>
      <c r="AM72" s="23" t="s">
        <v>12</v>
      </c>
      <c r="AN72" s="23" t="s">
        <v>14</v>
      </c>
    </row>
    <row r="73" spans="1:42" ht="12.75" customHeight="1">
      <c r="A73" s="24" t="s">
        <v>25</v>
      </c>
      <c r="F73" s="1">
        <v>16</v>
      </c>
      <c r="X73" s="25"/>
      <c r="Y73" s="25"/>
      <c r="Z73" s="25"/>
      <c r="AA73" s="25"/>
      <c r="AB73" s="25"/>
      <c r="AC73" s="25"/>
      <c r="AD73" s="2"/>
      <c r="AE73" s="2"/>
      <c r="AG73" s="2">
        <f>F73/E72</f>
        <v>0.8</v>
      </c>
      <c r="AH73" s="21">
        <v>21</v>
      </c>
      <c r="AI73" s="27">
        <f t="shared" si="9"/>
        <v>0.95454545454545459</v>
      </c>
      <c r="AJ73" s="2">
        <f t="shared" si="10"/>
        <v>4.5454545454545414E-2</v>
      </c>
      <c r="AL73" s="22"/>
      <c r="AM73" s="23"/>
      <c r="AN73" s="23"/>
    </row>
    <row r="74" spans="1:42" ht="12.75" customHeight="1">
      <c r="A74" s="24" t="s">
        <v>26</v>
      </c>
      <c r="G74" s="1">
        <v>16</v>
      </c>
      <c r="X74" s="25"/>
      <c r="Y74" s="25"/>
      <c r="Z74" s="25"/>
      <c r="AA74" s="25"/>
      <c r="AB74" s="25"/>
      <c r="AC74" s="25"/>
      <c r="AD74" s="2"/>
      <c r="AE74" s="2"/>
      <c r="AG74" s="2">
        <f>G74/F73</f>
        <v>1</v>
      </c>
      <c r="AH74" s="21">
        <v>19</v>
      </c>
      <c r="AI74" s="27">
        <f t="shared" si="9"/>
        <v>0.90476190476190477</v>
      </c>
      <c r="AJ74" s="2">
        <f t="shared" si="10"/>
        <v>9.5238095238095233E-2</v>
      </c>
      <c r="AL74" s="22"/>
      <c r="AM74" s="23"/>
      <c r="AN74" s="23"/>
    </row>
    <row r="75" spans="1:42" ht="12.75" customHeight="1">
      <c r="A75" s="24" t="s">
        <v>27</v>
      </c>
      <c r="H75" s="1">
        <v>16</v>
      </c>
      <c r="X75" s="25"/>
      <c r="Y75" s="25"/>
      <c r="Z75" s="25"/>
      <c r="AA75" s="25"/>
      <c r="AB75" s="25"/>
      <c r="AC75" s="25"/>
      <c r="AD75" s="2"/>
      <c r="AE75" s="2"/>
      <c r="AG75" s="2">
        <f>H75/G74</f>
        <v>1</v>
      </c>
      <c r="AH75" s="21">
        <v>21</v>
      </c>
      <c r="AI75" s="27">
        <f t="shared" si="9"/>
        <v>1.1052631578947369</v>
      </c>
      <c r="AJ75" s="2">
        <f t="shared" si="10"/>
        <v>-0.10526315789473695</v>
      </c>
      <c r="AL75" s="22"/>
      <c r="AM75" s="23"/>
      <c r="AN75" s="23"/>
    </row>
    <row r="76" spans="1:42" ht="12.75" customHeight="1">
      <c r="A76" s="24" t="s">
        <v>28</v>
      </c>
      <c r="H76" s="1">
        <v>1</v>
      </c>
      <c r="R76" s="1">
        <v>3</v>
      </c>
      <c r="T76" s="1">
        <v>13</v>
      </c>
      <c r="X76" s="25"/>
      <c r="Y76" s="25"/>
      <c r="Z76" s="25"/>
      <c r="AA76" s="25"/>
      <c r="AB76" s="25"/>
      <c r="AC76" s="25"/>
      <c r="AD76" s="2"/>
      <c r="AE76" s="2"/>
      <c r="AG76" s="2"/>
      <c r="AH76" s="21"/>
      <c r="AI76" s="27"/>
      <c r="AJ76" s="2"/>
      <c r="AL76" s="22"/>
      <c r="AM76" s="23"/>
      <c r="AN76" s="23"/>
    </row>
    <row r="77" spans="1:42" ht="12.75" customHeight="1">
      <c r="A77" s="24" t="s">
        <v>29</v>
      </c>
      <c r="S77" s="1">
        <v>3</v>
      </c>
      <c r="T77" s="1">
        <v>3</v>
      </c>
      <c r="U77" s="1">
        <v>11</v>
      </c>
      <c r="X77" s="25"/>
      <c r="Y77" s="25"/>
      <c r="Z77" s="25"/>
      <c r="AA77" s="25">
        <v>3</v>
      </c>
      <c r="AB77" s="25">
        <v>10</v>
      </c>
      <c r="AC77" s="25">
        <f>SUM(X77:AB77)</f>
        <v>13</v>
      </c>
      <c r="AD77" s="2"/>
      <c r="AE77" s="2"/>
      <c r="AG77" s="2"/>
      <c r="AH77" s="21"/>
      <c r="AI77" s="27"/>
      <c r="AJ77" s="2"/>
      <c r="AL77" s="22"/>
      <c r="AM77" s="23"/>
      <c r="AN77" s="23"/>
    </row>
    <row r="78" spans="1:42" ht="12.75" customHeight="1">
      <c r="A78" s="24" t="s">
        <v>35</v>
      </c>
      <c r="S78" s="1">
        <v>3</v>
      </c>
      <c r="T78" s="1">
        <v>2</v>
      </c>
      <c r="X78" s="25"/>
      <c r="Y78" s="25"/>
      <c r="Z78" s="25"/>
      <c r="AA78" s="25"/>
      <c r="AB78" s="25"/>
      <c r="AC78" s="25"/>
      <c r="AD78" s="2"/>
      <c r="AE78" s="2"/>
      <c r="AG78" s="2"/>
      <c r="AH78" s="21"/>
      <c r="AI78" s="27"/>
      <c r="AJ78" s="2"/>
      <c r="AL78" s="22"/>
      <c r="AM78" s="23"/>
      <c r="AN78" s="23"/>
    </row>
    <row r="79" spans="1:42" ht="12.75" customHeight="1">
      <c r="A79" s="24" t="s">
        <v>36</v>
      </c>
      <c r="H79" s="1">
        <v>1</v>
      </c>
      <c r="S79" s="1">
        <v>1</v>
      </c>
      <c r="T79" s="1">
        <v>1</v>
      </c>
      <c r="X79" s="25"/>
      <c r="Y79" s="25"/>
      <c r="Z79" s="25"/>
      <c r="AA79" s="25"/>
      <c r="AB79" s="25"/>
      <c r="AC79" s="25"/>
      <c r="AD79" s="2"/>
      <c r="AE79" s="2"/>
      <c r="AG79" s="2"/>
      <c r="AH79" s="21"/>
      <c r="AI79" s="27"/>
      <c r="AJ79" s="2"/>
      <c r="AL79" s="22"/>
      <c r="AM79" s="23"/>
      <c r="AN79" s="23"/>
    </row>
    <row r="80" spans="1:42" ht="12.75" customHeight="1">
      <c r="A80" s="24" t="s">
        <v>42</v>
      </c>
      <c r="R80" s="1">
        <v>2</v>
      </c>
      <c r="X80" s="25"/>
      <c r="Y80" s="25"/>
      <c r="Z80" s="25"/>
      <c r="AA80" s="25">
        <v>2</v>
      </c>
      <c r="AB80" s="25"/>
      <c r="AC80" s="25">
        <f>SUM(X80:AB80)</f>
        <v>2</v>
      </c>
      <c r="AD80" s="2"/>
      <c r="AE80" s="2"/>
      <c r="AG80" s="2"/>
      <c r="AH80" s="21"/>
      <c r="AI80" s="27"/>
      <c r="AJ80" s="2"/>
      <c r="AL80" s="22"/>
      <c r="AM80" s="23"/>
      <c r="AN80" s="23"/>
    </row>
    <row r="81" spans="1:40" ht="12.75" customHeight="1">
      <c r="A81" s="24" t="s">
        <v>49</v>
      </c>
      <c r="H81" s="1">
        <v>1</v>
      </c>
      <c r="X81" s="25"/>
      <c r="Y81" s="25"/>
      <c r="Z81" s="25"/>
      <c r="AA81" s="25"/>
      <c r="AB81" s="25"/>
      <c r="AC81" s="25"/>
      <c r="AD81" s="2"/>
      <c r="AE81" s="2"/>
      <c r="AG81" s="2"/>
      <c r="AH81" s="21"/>
      <c r="AI81" s="27"/>
      <c r="AJ81" s="2"/>
      <c r="AL81" s="22"/>
      <c r="AM81" s="23"/>
      <c r="AN81" s="23"/>
    </row>
    <row r="82" spans="1:40" ht="12.75" customHeight="1">
      <c r="AC82" s="1">
        <f>SUM(AC77:AC80)</f>
        <v>15</v>
      </c>
      <c r="AD82" s="2">
        <f>AC77/B69</f>
        <v>0.48148148148148145</v>
      </c>
      <c r="AE82" s="2">
        <f>AC82/B69</f>
        <v>0.55555555555555558</v>
      </c>
      <c r="AF82" s="2">
        <f>AE82-AD82</f>
        <v>7.4074074074074125E-2</v>
      </c>
      <c r="AG82" s="2"/>
      <c r="AL82" s="28" t="s">
        <v>15</v>
      </c>
      <c r="AM82" s="2">
        <f>AJ6</f>
        <v>0.17647058823529416</v>
      </c>
      <c r="AN82" s="2">
        <f>AJ23</f>
        <v>0.26086956521739135</v>
      </c>
    </row>
    <row r="83" spans="1:40" ht="12.75" customHeight="1">
      <c r="A83" s="3" t="s">
        <v>43</v>
      </c>
      <c r="AD83" s="2"/>
      <c r="AE83" s="2"/>
      <c r="AG83" s="2"/>
      <c r="AL83" s="28" t="s">
        <v>17</v>
      </c>
      <c r="AM83" s="2">
        <f>AJ11</f>
        <v>0.18518518518518523</v>
      </c>
    </row>
    <row r="84" spans="1:40" ht="25.5" customHeight="1">
      <c r="B84" s="151" t="s">
        <v>1</v>
      </c>
      <c r="C84" s="152"/>
      <c r="D84" s="152"/>
      <c r="E84" s="152"/>
      <c r="F84" s="152"/>
      <c r="G84" s="152"/>
      <c r="H84" s="152"/>
      <c r="I84" s="152"/>
      <c r="J84" s="152"/>
      <c r="AD84" s="4" t="s">
        <v>2</v>
      </c>
      <c r="AE84" s="4" t="s">
        <v>3</v>
      </c>
      <c r="AF84" s="5" t="s">
        <v>4</v>
      </c>
      <c r="AG84" s="4" t="s">
        <v>5</v>
      </c>
      <c r="AH84" s="6" t="s">
        <v>6</v>
      </c>
      <c r="AI84" s="6" t="s">
        <v>7</v>
      </c>
      <c r="AJ84" s="7" t="s">
        <v>8</v>
      </c>
      <c r="AL84" s="28" t="s">
        <v>21</v>
      </c>
    </row>
    <row r="85" spans="1:40" ht="12.75" customHeight="1">
      <c r="B85" s="94"/>
      <c r="C85" s="94"/>
      <c r="D85" s="94"/>
      <c r="E85" s="94"/>
      <c r="F85" s="94"/>
      <c r="G85" s="94"/>
      <c r="H85" s="94"/>
      <c r="I85" s="94"/>
      <c r="J85" s="94"/>
      <c r="AD85" s="95"/>
      <c r="AE85" s="95"/>
      <c r="AF85" s="96"/>
      <c r="AG85" s="97"/>
      <c r="AH85" s="6"/>
      <c r="AI85" s="6"/>
      <c r="AJ85" s="7"/>
      <c r="AL85" s="28"/>
    </row>
    <row r="86" spans="1:40" ht="12.75" customHeight="1">
      <c r="B86" s="94"/>
      <c r="C86" s="94"/>
      <c r="D86" s="94"/>
      <c r="E86" s="94"/>
      <c r="F86" s="94"/>
      <c r="G86" s="94"/>
      <c r="H86" s="94"/>
      <c r="I86" s="94"/>
      <c r="J86" s="94"/>
      <c r="AD86" s="95"/>
      <c r="AE86" s="95"/>
      <c r="AF86" s="96"/>
      <c r="AG86" s="97"/>
      <c r="AH86" s="6"/>
      <c r="AI86" s="6"/>
      <c r="AJ86" s="7"/>
      <c r="AL86" s="28"/>
    </row>
    <row r="87" spans="1:40" ht="12.75" customHeight="1">
      <c r="A87" s="9" t="s">
        <v>9</v>
      </c>
      <c r="B87" s="10">
        <v>1</v>
      </c>
      <c r="C87" s="10">
        <v>2</v>
      </c>
      <c r="D87" s="10">
        <v>3</v>
      </c>
      <c r="E87" s="10">
        <v>4</v>
      </c>
      <c r="F87" s="10">
        <v>5</v>
      </c>
      <c r="G87" s="10">
        <v>6</v>
      </c>
      <c r="H87" s="10">
        <v>7</v>
      </c>
      <c r="I87" s="10">
        <v>8</v>
      </c>
      <c r="J87" s="10">
        <v>9</v>
      </c>
      <c r="K87" s="11" t="s">
        <v>10</v>
      </c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12"/>
      <c r="AE87" s="12"/>
      <c r="AF87" s="13"/>
      <c r="AG87" s="14"/>
      <c r="AH87" s="15"/>
      <c r="AI87" s="15"/>
      <c r="AJ87" s="2"/>
      <c r="AL87" s="28" t="s">
        <v>23</v>
      </c>
    </row>
    <row r="88" spans="1:40" ht="12.75" customHeight="1">
      <c r="A88" s="24" t="s">
        <v>20</v>
      </c>
      <c r="B88" s="19">
        <v>7</v>
      </c>
      <c r="C88" s="19"/>
      <c r="D88" s="19"/>
      <c r="E88" s="19"/>
      <c r="F88" s="19"/>
      <c r="G88" s="19"/>
      <c r="H88" s="19"/>
      <c r="I88" s="19"/>
      <c r="J88" s="19"/>
      <c r="K88" s="20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12"/>
      <c r="AE88" s="12"/>
      <c r="AF88" s="13"/>
      <c r="AG88" s="14"/>
      <c r="AH88" s="21">
        <f>B88</f>
        <v>7</v>
      </c>
      <c r="AI88" s="15"/>
      <c r="AJ88" s="2"/>
      <c r="AL88" s="28" t="s">
        <v>31</v>
      </c>
    </row>
    <row r="89" spans="1:40" ht="12.75" customHeight="1">
      <c r="A89" s="24" t="s">
        <v>22</v>
      </c>
      <c r="C89" s="1">
        <v>4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5"/>
      <c r="Y89" s="25"/>
      <c r="Z89" s="25"/>
      <c r="AA89" s="25"/>
      <c r="AB89" s="25"/>
      <c r="AC89" s="25"/>
      <c r="AD89" s="2"/>
      <c r="AE89" s="2"/>
      <c r="AG89" s="14">
        <f>C89/B88</f>
        <v>0.5714285714285714</v>
      </c>
      <c r="AH89" s="26">
        <v>4</v>
      </c>
      <c r="AI89" s="27">
        <f t="shared" ref="AI89:AI94" si="11">AH89/AH88</f>
        <v>0.5714285714285714</v>
      </c>
      <c r="AJ89" s="2">
        <f t="shared" ref="AJ89:AJ94" si="12">100%-AI89</f>
        <v>0.4285714285714286</v>
      </c>
      <c r="AL89" s="18" t="s">
        <v>32</v>
      </c>
    </row>
    <row r="90" spans="1:40" ht="12.75" customHeight="1">
      <c r="A90" s="24" t="s">
        <v>24</v>
      </c>
      <c r="D90" s="1">
        <v>4</v>
      </c>
      <c r="X90" s="25"/>
      <c r="Y90" s="25"/>
      <c r="Z90" s="25"/>
      <c r="AA90" s="25"/>
      <c r="AB90" s="25"/>
      <c r="AC90" s="25"/>
      <c r="AD90" s="2"/>
      <c r="AE90" s="2"/>
      <c r="AG90" s="2">
        <f>D90/C89</f>
        <v>1</v>
      </c>
      <c r="AH90" s="26">
        <v>4</v>
      </c>
      <c r="AI90" s="27">
        <f t="shared" si="11"/>
        <v>1</v>
      </c>
      <c r="AJ90" s="2">
        <f t="shared" si="12"/>
        <v>0</v>
      </c>
      <c r="AL90" s="18" t="s">
        <v>33</v>
      </c>
    </row>
    <row r="91" spans="1:40" ht="12.75" customHeight="1">
      <c r="A91" s="24" t="s">
        <v>25</v>
      </c>
      <c r="E91" s="1">
        <v>4</v>
      </c>
      <c r="X91" s="25"/>
      <c r="Y91" s="25"/>
      <c r="Z91" s="25"/>
      <c r="AA91" s="25"/>
      <c r="AB91" s="25"/>
      <c r="AC91" s="25"/>
      <c r="AD91" s="2"/>
      <c r="AE91" s="2"/>
      <c r="AG91" s="2">
        <f>E91/D90</f>
        <v>1</v>
      </c>
      <c r="AH91" s="26">
        <v>4</v>
      </c>
      <c r="AI91" s="27">
        <f t="shared" si="11"/>
        <v>1</v>
      </c>
      <c r="AJ91" s="2">
        <f t="shared" si="12"/>
        <v>0</v>
      </c>
      <c r="AL91" s="18"/>
    </row>
    <row r="92" spans="1:40" ht="12.75" customHeight="1">
      <c r="A92" s="24" t="s">
        <v>26</v>
      </c>
      <c r="F92" s="1">
        <v>4</v>
      </c>
      <c r="X92" s="25"/>
      <c r="Y92" s="25"/>
      <c r="Z92" s="25"/>
      <c r="AA92" s="25"/>
      <c r="AB92" s="25"/>
      <c r="AC92" s="25"/>
      <c r="AD92" s="2"/>
      <c r="AE92" s="2"/>
      <c r="AG92" s="2">
        <f>F92/E91</f>
        <v>1</v>
      </c>
      <c r="AH92" s="26">
        <v>4</v>
      </c>
      <c r="AI92" s="27">
        <f t="shared" si="11"/>
        <v>1</v>
      </c>
      <c r="AJ92" s="2">
        <f t="shared" si="12"/>
        <v>0</v>
      </c>
      <c r="AL92" s="18"/>
    </row>
    <row r="93" spans="1:40" ht="12.75" customHeight="1">
      <c r="A93" s="24" t="s">
        <v>27</v>
      </c>
      <c r="G93" s="1">
        <v>4</v>
      </c>
      <c r="X93" s="25"/>
      <c r="Y93" s="25"/>
      <c r="Z93" s="25"/>
      <c r="AA93" s="25"/>
      <c r="AB93" s="25"/>
      <c r="AC93" s="25"/>
      <c r="AD93" s="2"/>
      <c r="AE93" s="2"/>
      <c r="AG93" s="2">
        <f>G93/F92</f>
        <v>1</v>
      </c>
      <c r="AH93" s="26">
        <v>4</v>
      </c>
      <c r="AI93" s="27">
        <f t="shared" si="11"/>
        <v>1</v>
      </c>
      <c r="AJ93" s="2">
        <f t="shared" si="12"/>
        <v>0</v>
      </c>
      <c r="AL93" s="18"/>
    </row>
    <row r="94" spans="1:40" ht="12.75" customHeight="1">
      <c r="A94" s="24" t="s">
        <v>28</v>
      </c>
      <c r="H94" s="1">
        <v>4</v>
      </c>
      <c r="X94" s="25"/>
      <c r="Y94" s="25"/>
      <c r="Z94" s="25"/>
      <c r="AA94" s="25"/>
      <c r="AB94" s="25"/>
      <c r="AC94" s="25"/>
      <c r="AD94" s="2"/>
      <c r="AE94" s="2"/>
      <c r="AG94" s="2">
        <f>H94/G93</f>
        <v>1</v>
      </c>
      <c r="AH94" s="26">
        <v>4</v>
      </c>
      <c r="AI94" s="27">
        <f t="shared" si="11"/>
        <v>1</v>
      </c>
      <c r="AJ94" s="2">
        <f t="shared" si="12"/>
        <v>0</v>
      </c>
      <c r="AL94" s="18"/>
    </row>
    <row r="95" spans="1:40" ht="12.75" customHeight="1">
      <c r="A95" s="24" t="s">
        <v>29</v>
      </c>
      <c r="I95" s="1">
        <v>4</v>
      </c>
      <c r="R95" s="1">
        <v>2</v>
      </c>
      <c r="T95" s="1">
        <v>2</v>
      </c>
      <c r="X95" s="25"/>
      <c r="Y95" s="25"/>
      <c r="Z95" s="25"/>
      <c r="AA95" s="25"/>
      <c r="AB95" s="25"/>
      <c r="AC95" s="25"/>
      <c r="AD95" s="2"/>
      <c r="AE95" s="2"/>
      <c r="AG95" s="2"/>
      <c r="AH95" s="26"/>
      <c r="AI95" s="27"/>
      <c r="AJ95" s="2"/>
      <c r="AL95" s="18"/>
    </row>
    <row r="96" spans="1:40" ht="12.75" customHeight="1">
      <c r="A96" s="24" t="s">
        <v>35</v>
      </c>
      <c r="S96" s="1">
        <v>2</v>
      </c>
      <c r="U96" s="1">
        <v>2</v>
      </c>
      <c r="X96" s="25"/>
      <c r="Y96" s="25"/>
      <c r="Z96" s="25"/>
      <c r="AA96" s="25">
        <v>2</v>
      </c>
      <c r="AB96" s="25">
        <v>2</v>
      </c>
      <c r="AC96" s="25">
        <f>SUM(X96:AB96)</f>
        <v>4</v>
      </c>
      <c r="AD96" s="2"/>
      <c r="AE96" s="2"/>
      <c r="AG96" s="2"/>
      <c r="AH96" s="26"/>
      <c r="AI96" s="27"/>
      <c r="AJ96" s="2"/>
      <c r="AL96" s="18"/>
    </row>
    <row r="97" spans="1:50" ht="12.75" customHeight="1">
      <c r="A97" s="24" t="s">
        <v>36</v>
      </c>
      <c r="X97" s="25"/>
      <c r="Y97" s="25"/>
      <c r="Z97" s="25"/>
      <c r="AA97" s="25"/>
      <c r="AB97" s="25"/>
      <c r="AC97" s="25"/>
      <c r="AD97" s="2"/>
      <c r="AE97" s="2"/>
      <c r="AG97" s="2"/>
      <c r="AH97" s="26"/>
      <c r="AI97" s="27"/>
      <c r="AJ97" s="2"/>
      <c r="AL97" s="18"/>
    </row>
    <row r="98" spans="1:50" ht="12.75" customHeight="1">
      <c r="A98" s="24" t="s">
        <v>42</v>
      </c>
      <c r="X98" s="25"/>
      <c r="Y98" s="25"/>
      <c r="Z98" s="25"/>
      <c r="AA98" s="25"/>
      <c r="AB98" s="25"/>
      <c r="AC98" s="25"/>
      <c r="AD98" s="2"/>
      <c r="AE98" s="2"/>
      <c r="AG98" s="2"/>
      <c r="AH98" s="26"/>
      <c r="AI98" s="27"/>
      <c r="AJ98" s="2"/>
      <c r="AL98" s="18"/>
    </row>
    <row r="99" spans="1:50" ht="12.75" customHeight="1">
      <c r="AC99" s="1">
        <f>SUM(AC96)</f>
        <v>4</v>
      </c>
      <c r="AD99" s="2">
        <f>AC96/B88</f>
        <v>0.5714285714285714</v>
      </c>
      <c r="AE99" s="2">
        <f>AC99/B88</f>
        <v>0.5714285714285714</v>
      </c>
      <c r="AF99" s="2">
        <f>AE99-AD99</f>
        <v>0</v>
      </c>
      <c r="AG99" s="2"/>
      <c r="AL99" s="18" t="s">
        <v>34</v>
      </c>
      <c r="AM99" s="30"/>
      <c r="AN99" s="30"/>
    </row>
    <row r="100" spans="1:50" ht="12.75" customHeight="1">
      <c r="A100" s="3" t="s">
        <v>44</v>
      </c>
      <c r="AD100" s="2"/>
      <c r="AE100" s="2"/>
      <c r="AG100" s="2"/>
      <c r="AL100" s="33"/>
      <c r="AM100" s="31"/>
      <c r="AN100" s="31"/>
    </row>
    <row r="101" spans="1:50" ht="25.5" customHeight="1">
      <c r="B101" s="151" t="s">
        <v>1</v>
      </c>
      <c r="C101" s="152"/>
      <c r="D101" s="152"/>
      <c r="E101" s="152"/>
      <c r="F101" s="152"/>
      <c r="G101" s="152"/>
      <c r="H101" s="152"/>
      <c r="I101" s="152"/>
      <c r="J101" s="152"/>
      <c r="AD101" s="4" t="s">
        <v>2</v>
      </c>
      <c r="AE101" s="4" t="s">
        <v>3</v>
      </c>
      <c r="AF101" s="5" t="s">
        <v>4</v>
      </c>
      <c r="AG101" s="4" t="s">
        <v>5</v>
      </c>
      <c r="AH101" s="6" t="s">
        <v>6</v>
      </c>
      <c r="AI101" s="6" t="s">
        <v>7</v>
      </c>
      <c r="AJ101" s="7" t="s">
        <v>8</v>
      </c>
      <c r="AL101" s="24"/>
      <c r="AM101" s="31"/>
      <c r="AN101" s="31"/>
    </row>
    <row r="102" spans="1:50" ht="12.75" customHeight="1">
      <c r="A102" s="9" t="s">
        <v>9</v>
      </c>
      <c r="B102" s="10">
        <v>1</v>
      </c>
      <c r="C102" s="10">
        <v>2</v>
      </c>
      <c r="D102" s="10">
        <v>3</v>
      </c>
      <c r="E102" s="10">
        <v>4</v>
      </c>
      <c r="F102" s="10">
        <v>5</v>
      </c>
      <c r="G102" s="10">
        <v>6</v>
      </c>
      <c r="H102" s="10">
        <v>7</v>
      </c>
      <c r="I102" s="10">
        <v>8</v>
      </c>
      <c r="J102" s="10">
        <v>9</v>
      </c>
      <c r="K102" s="11" t="s">
        <v>10</v>
      </c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12"/>
      <c r="AE102" s="12"/>
      <c r="AF102" s="13"/>
      <c r="AG102" s="14"/>
      <c r="AH102" s="15"/>
      <c r="AI102" s="15"/>
      <c r="AJ102" s="2"/>
      <c r="AL102" s="24"/>
      <c r="AM102" s="31"/>
      <c r="AN102" s="31"/>
    </row>
    <row r="103" spans="1:50" ht="12.75" customHeight="1">
      <c r="A103" s="24" t="s">
        <v>22</v>
      </c>
      <c r="B103" s="19">
        <v>18</v>
      </c>
      <c r="C103" s="19"/>
      <c r="D103" s="19"/>
      <c r="E103" s="19"/>
      <c r="F103" s="19"/>
      <c r="G103" s="19"/>
      <c r="H103" s="19"/>
      <c r="I103" s="19"/>
      <c r="J103" s="19"/>
      <c r="K103" s="20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12"/>
      <c r="AE103" s="12"/>
      <c r="AF103" s="13"/>
      <c r="AG103" s="14"/>
      <c r="AH103" s="21">
        <f>B103</f>
        <v>18</v>
      </c>
      <c r="AI103" s="15"/>
      <c r="AJ103" s="2"/>
      <c r="AL103" s="1"/>
      <c r="AM103" s="8" t="s">
        <v>45</v>
      </c>
      <c r="AN103" s="32"/>
    </row>
    <row r="104" spans="1:50" ht="12.75" customHeight="1">
      <c r="A104" s="24" t="s">
        <v>24</v>
      </c>
      <c r="C104" s="1">
        <v>14</v>
      </c>
      <c r="X104" s="25"/>
      <c r="Y104" s="25"/>
      <c r="Z104" s="25"/>
      <c r="AA104" s="25"/>
      <c r="AB104" s="25"/>
      <c r="AC104" s="25"/>
      <c r="AD104" s="2"/>
      <c r="AE104" s="2"/>
      <c r="AG104" s="2">
        <f>C104/B103</f>
        <v>0.77777777777777779</v>
      </c>
      <c r="AH104" s="21">
        <v>14</v>
      </c>
      <c r="AI104" s="27">
        <f t="shared" ref="AI104:AI109" si="13">AH104/AH103</f>
        <v>0.77777777777777779</v>
      </c>
      <c r="AJ104" s="2">
        <f t="shared" ref="AJ104:AJ109" si="14">100%-AI104</f>
        <v>0.22222222222222221</v>
      </c>
      <c r="AL104" s="35" t="s">
        <v>13</v>
      </c>
      <c r="AM104" s="98" t="s">
        <v>12</v>
      </c>
      <c r="AN104" s="98" t="s">
        <v>14</v>
      </c>
      <c r="AO104" s="98" t="s">
        <v>16</v>
      </c>
      <c r="AP104" s="98" t="s">
        <v>18</v>
      </c>
      <c r="AQ104" s="98" t="s">
        <v>19</v>
      </c>
      <c r="AR104" s="98" t="s">
        <v>20</v>
      </c>
      <c r="AS104" s="36" t="s">
        <v>22</v>
      </c>
      <c r="AT104" s="36" t="s">
        <v>25</v>
      </c>
      <c r="AU104" s="36" t="s">
        <v>26</v>
      </c>
      <c r="AV104" s="36" t="s">
        <v>27</v>
      </c>
      <c r="AW104" s="36" t="s">
        <v>29</v>
      </c>
      <c r="AX104" s="36" t="s">
        <v>36</v>
      </c>
    </row>
    <row r="105" spans="1:50" ht="12.75" customHeight="1">
      <c r="A105" s="24" t="s">
        <v>25</v>
      </c>
      <c r="D105" s="1">
        <v>12</v>
      </c>
      <c r="X105" s="25"/>
      <c r="Y105" s="25"/>
      <c r="Z105" s="25"/>
      <c r="AA105" s="25"/>
      <c r="AB105" s="25"/>
      <c r="AC105" s="25"/>
      <c r="AD105" s="2"/>
      <c r="AE105" s="2"/>
      <c r="AG105" s="2">
        <f>D105/C104</f>
        <v>0.8571428571428571</v>
      </c>
      <c r="AH105" s="21">
        <v>12</v>
      </c>
      <c r="AI105" s="27">
        <f t="shared" si="13"/>
        <v>0.8571428571428571</v>
      </c>
      <c r="AJ105" s="2">
        <f t="shared" si="14"/>
        <v>0.1428571428571429</v>
      </c>
      <c r="AL105" s="37" t="s">
        <v>15</v>
      </c>
      <c r="AM105" s="38">
        <f>AH7/AH5</f>
        <v>0.78431372549019607</v>
      </c>
      <c r="AN105" s="38">
        <f>AH24/AH22</f>
        <v>0.73913043478260865</v>
      </c>
      <c r="AO105" s="38">
        <f>AH39/AH37</f>
        <v>0.65909090909090906</v>
      </c>
      <c r="AP105" s="38">
        <f>AH53/AH51</f>
        <v>0.83333333333333337</v>
      </c>
      <c r="AQ105" s="38">
        <f>AH71/AH69</f>
        <v>0.88888888888888884</v>
      </c>
      <c r="AR105" s="38">
        <f>AH90/AH88</f>
        <v>0.5714285714285714</v>
      </c>
      <c r="AS105" s="38">
        <f>AH105/AH103</f>
        <v>0.66666666666666663</v>
      </c>
      <c r="AT105" s="38">
        <f>AH127/AH125</f>
        <v>0.52173913043478259</v>
      </c>
      <c r="AU105" s="38">
        <f>AH141/AH139</f>
        <v>0.5</v>
      </c>
      <c r="AV105" s="38">
        <f>AH156/AH154</f>
        <v>0.69565217391304346</v>
      </c>
      <c r="AW105" s="38">
        <f>AH171/AH169</f>
        <v>0.66666666666666663</v>
      </c>
      <c r="AX105" s="38">
        <f>AH195/AH193</f>
        <v>0.90322580645161288</v>
      </c>
    </row>
    <row r="106" spans="1:50" ht="12.75" customHeight="1">
      <c r="A106" s="24" t="s">
        <v>26</v>
      </c>
      <c r="E106" s="1">
        <v>12</v>
      </c>
      <c r="X106" s="25"/>
      <c r="Y106" s="25"/>
      <c r="Z106" s="25"/>
      <c r="AA106" s="25"/>
      <c r="AB106" s="25"/>
      <c r="AC106" s="25"/>
      <c r="AD106" s="2"/>
      <c r="AE106" s="2"/>
      <c r="AG106" s="2">
        <f>E106/D105</f>
        <v>1</v>
      </c>
      <c r="AH106" s="21">
        <v>12</v>
      </c>
      <c r="AI106" s="27">
        <f t="shared" si="13"/>
        <v>1</v>
      </c>
      <c r="AJ106" s="2">
        <f t="shared" si="14"/>
        <v>0</v>
      </c>
    </row>
    <row r="107" spans="1:50" ht="12.75" customHeight="1">
      <c r="A107" s="24" t="s">
        <v>27</v>
      </c>
      <c r="F107" s="1">
        <v>11</v>
      </c>
      <c r="X107" s="25"/>
      <c r="Y107" s="25"/>
      <c r="Z107" s="25"/>
      <c r="AA107" s="25"/>
      <c r="AB107" s="25"/>
      <c r="AC107" s="25"/>
      <c r="AD107" s="2"/>
      <c r="AE107" s="2"/>
      <c r="AG107" s="2">
        <f>F107/E106</f>
        <v>0.91666666666666663</v>
      </c>
      <c r="AH107" s="21">
        <v>11</v>
      </c>
      <c r="AI107" s="27">
        <f t="shared" si="13"/>
        <v>0.91666666666666663</v>
      </c>
      <c r="AJ107" s="2">
        <f t="shared" si="14"/>
        <v>8.333333333333337E-2</v>
      </c>
    </row>
    <row r="108" spans="1:50" ht="12.75" customHeight="1">
      <c r="A108" s="24" t="s">
        <v>28</v>
      </c>
      <c r="G108" s="1">
        <v>11</v>
      </c>
      <c r="X108" s="25"/>
      <c r="Y108" s="25"/>
      <c r="Z108" s="25"/>
      <c r="AA108" s="25"/>
      <c r="AB108" s="25"/>
      <c r="AC108" s="25"/>
      <c r="AD108" s="2"/>
      <c r="AE108" s="2"/>
      <c r="AG108" s="2">
        <f>G108/F107</f>
        <v>1</v>
      </c>
      <c r="AH108" s="21">
        <v>11</v>
      </c>
      <c r="AI108" s="27">
        <f t="shared" si="13"/>
        <v>1</v>
      </c>
      <c r="AJ108" s="2">
        <f t="shared" si="14"/>
        <v>0</v>
      </c>
    </row>
    <row r="109" spans="1:50" ht="12.75" customHeight="1">
      <c r="A109" s="24" t="s">
        <v>29</v>
      </c>
      <c r="H109" s="1">
        <v>11</v>
      </c>
      <c r="X109" s="25"/>
      <c r="Y109" s="25"/>
      <c r="Z109" s="25"/>
      <c r="AA109" s="25"/>
      <c r="AB109" s="25"/>
      <c r="AC109" s="25"/>
      <c r="AD109" s="2"/>
      <c r="AE109" s="2"/>
      <c r="AG109" s="2">
        <f>H109/G108</f>
        <v>1</v>
      </c>
      <c r="AH109" s="21">
        <v>12</v>
      </c>
      <c r="AI109" s="27">
        <f t="shared" si="13"/>
        <v>1.0909090909090908</v>
      </c>
      <c r="AJ109" s="2">
        <f t="shared" si="14"/>
        <v>-9.0909090909090828E-2</v>
      </c>
    </row>
    <row r="110" spans="1:50" ht="12.75" customHeight="1">
      <c r="A110" s="24" t="s">
        <v>35</v>
      </c>
      <c r="R110" s="1">
        <v>2</v>
      </c>
      <c r="T110" s="1">
        <v>2</v>
      </c>
      <c r="X110" s="25"/>
      <c r="Y110" s="25"/>
      <c r="Z110" s="25"/>
      <c r="AA110" s="25"/>
      <c r="AB110" s="25"/>
      <c r="AC110" s="25"/>
      <c r="AD110" s="2"/>
      <c r="AE110" s="2"/>
      <c r="AG110" s="2"/>
      <c r="AH110" s="21"/>
      <c r="AI110" s="27"/>
      <c r="AJ110" s="2"/>
    </row>
    <row r="111" spans="1:50" ht="12.75" customHeight="1">
      <c r="A111" s="24" t="s">
        <v>36</v>
      </c>
      <c r="S111" s="1">
        <v>2</v>
      </c>
      <c r="U111" s="1">
        <v>8</v>
      </c>
      <c r="X111" s="25"/>
      <c r="Y111" s="25"/>
      <c r="Z111" s="25"/>
      <c r="AA111" s="25">
        <v>2</v>
      </c>
      <c r="AB111" s="25">
        <v>7</v>
      </c>
      <c r="AC111" s="25">
        <f>SUM(X111:AB111)</f>
        <v>9</v>
      </c>
      <c r="AD111" s="2"/>
      <c r="AE111" s="2"/>
      <c r="AG111" s="2"/>
      <c r="AH111" s="21"/>
      <c r="AI111" s="27"/>
      <c r="AJ111" s="2"/>
    </row>
    <row r="112" spans="1:50" ht="12.75" customHeight="1">
      <c r="A112" s="24" t="s">
        <v>42</v>
      </c>
      <c r="X112" s="25"/>
      <c r="Y112" s="25"/>
      <c r="Z112" s="25"/>
      <c r="AA112" s="25"/>
      <c r="AB112" s="25"/>
      <c r="AC112" s="25"/>
      <c r="AD112" s="2"/>
      <c r="AE112" s="2"/>
      <c r="AG112" s="2"/>
      <c r="AH112" s="21"/>
      <c r="AI112" s="27"/>
      <c r="AJ112" s="2"/>
    </row>
    <row r="113" spans="1:36" ht="12.75" customHeight="1">
      <c r="AC113" s="1">
        <f>SUM(AC111)</f>
        <v>9</v>
      </c>
      <c r="AD113" s="2">
        <f>AC111/B103</f>
        <v>0.5</v>
      </c>
      <c r="AE113" s="2">
        <f>AC113/B103</f>
        <v>0.5</v>
      </c>
      <c r="AF113" s="2">
        <f>AE113-AD113</f>
        <v>0</v>
      </c>
      <c r="AG113" s="2"/>
    </row>
    <row r="114" spans="1:36" ht="12.75" customHeight="1">
      <c r="A114" s="3" t="s">
        <v>46</v>
      </c>
      <c r="D114" s="34" t="s">
        <v>47</v>
      </c>
      <c r="AD114" s="2"/>
      <c r="AE114" s="2"/>
      <c r="AG114" s="2"/>
    </row>
    <row r="115" spans="1:36" ht="12.75" customHeight="1">
      <c r="A115" s="1"/>
      <c r="B115" s="156"/>
      <c r="C115" s="154"/>
      <c r="D115" s="154"/>
      <c r="E115" s="154"/>
      <c r="F115" s="154"/>
      <c r="G115" s="154"/>
      <c r="H115" s="154"/>
      <c r="I115" s="154"/>
      <c r="J115" s="15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7"/>
      <c r="AE115" s="7"/>
      <c r="AF115" s="99"/>
      <c r="AG115" s="7"/>
      <c r="AH115" s="6"/>
      <c r="AI115" s="6"/>
      <c r="AJ115" s="7"/>
    </row>
    <row r="116" spans="1:36" ht="12.75" customHeight="1">
      <c r="A116" s="29"/>
      <c r="B116" s="1"/>
      <c r="C116" s="1"/>
      <c r="D116" s="1"/>
      <c r="E116" s="1"/>
      <c r="F116" s="1"/>
      <c r="G116" s="1"/>
      <c r="H116" s="1"/>
      <c r="I116" s="1"/>
      <c r="J116" s="1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"/>
      <c r="AE116" s="2"/>
      <c r="AF116" s="1"/>
      <c r="AG116" s="2"/>
      <c r="AH116" s="15"/>
      <c r="AI116" s="15"/>
      <c r="AJ116" s="2"/>
    </row>
    <row r="117" spans="1:36" ht="12.75" customHeight="1">
      <c r="A117" s="2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2"/>
      <c r="AE117" s="2"/>
      <c r="AF117" s="1"/>
      <c r="AG117" s="2"/>
      <c r="AH117" s="83"/>
      <c r="AI117" s="15"/>
      <c r="AJ117" s="2"/>
    </row>
    <row r="118" spans="1:36" ht="12.75" customHeight="1">
      <c r="A118" s="2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2"/>
      <c r="AE118" s="2"/>
      <c r="AF118" s="1"/>
      <c r="AG118" s="2"/>
      <c r="AH118" s="83"/>
      <c r="AI118" s="27"/>
      <c r="AJ118" s="2"/>
    </row>
    <row r="119" spans="1:36" ht="12.75" customHeight="1">
      <c r="A119" s="2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2"/>
      <c r="AE119" s="2"/>
      <c r="AF119" s="1"/>
      <c r="AG119" s="2"/>
      <c r="AH119" s="1"/>
      <c r="AI119" s="1"/>
      <c r="AJ119" s="1"/>
    </row>
    <row r="120" spans="1:36" ht="12.75" customHeight="1">
      <c r="A120" s="2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2"/>
      <c r="AE120" s="2"/>
      <c r="AF120" s="1"/>
      <c r="AG120" s="2"/>
      <c r="AH120" s="1"/>
      <c r="AI120" s="1"/>
      <c r="AJ120" s="1"/>
    </row>
    <row r="121" spans="1:36" ht="12.75" customHeight="1">
      <c r="AD121" s="2"/>
      <c r="AE121" s="2"/>
      <c r="AG121" s="2"/>
    </row>
    <row r="122" spans="1:36" ht="12.75" customHeight="1">
      <c r="A122" s="3" t="s">
        <v>48</v>
      </c>
      <c r="D122" s="34"/>
      <c r="AD122" s="2"/>
      <c r="AE122" s="2"/>
      <c r="AG122" s="2"/>
    </row>
    <row r="123" spans="1:36" ht="25.5" customHeight="1">
      <c r="B123" s="151" t="s">
        <v>1</v>
      </c>
      <c r="C123" s="152"/>
      <c r="D123" s="152"/>
      <c r="E123" s="152"/>
      <c r="F123" s="152"/>
      <c r="G123" s="152"/>
      <c r="H123" s="152"/>
      <c r="I123" s="152"/>
      <c r="J123" s="152"/>
      <c r="AD123" s="4" t="s">
        <v>2</v>
      </c>
      <c r="AE123" s="4" t="s">
        <v>3</v>
      </c>
      <c r="AF123" s="5" t="s">
        <v>4</v>
      </c>
      <c r="AG123" s="4" t="s">
        <v>5</v>
      </c>
      <c r="AH123" s="6" t="s">
        <v>6</v>
      </c>
      <c r="AI123" s="6" t="s">
        <v>7</v>
      </c>
      <c r="AJ123" s="7" t="s">
        <v>8</v>
      </c>
    </row>
    <row r="124" spans="1:36" ht="12.75" customHeight="1">
      <c r="A124" s="9" t="s">
        <v>9</v>
      </c>
      <c r="B124" s="10">
        <v>1</v>
      </c>
      <c r="C124" s="10">
        <v>2</v>
      </c>
      <c r="D124" s="10">
        <v>3</v>
      </c>
      <c r="E124" s="10">
        <v>4</v>
      </c>
      <c r="F124" s="10">
        <v>5</v>
      </c>
      <c r="G124" s="10">
        <v>6</v>
      </c>
      <c r="H124" s="10">
        <v>7</v>
      </c>
      <c r="I124" s="10">
        <v>8</v>
      </c>
      <c r="J124" s="10">
        <v>9</v>
      </c>
      <c r="K124" s="11" t="s">
        <v>10</v>
      </c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12"/>
      <c r="AE124" s="12"/>
      <c r="AF124" s="13"/>
      <c r="AG124" s="14"/>
      <c r="AH124" s="15"/>
      <c r="AI124" s="15"/>
      <c r="AJ124" s="2"/>
    </row>
    <row r="125" spans="1:36" ht="12.75" customHeight="1">
      <c r="A125" s="24" t="s">
        <v>25</v>
      </c>
      <c r="B125" s="19">
        <v>23</v>
      </c>
      <c r="C125" s="19"/>
      <c r="D125" s="19"/>
      <c r="E125" s="19"/>
      <c r="F125" s="19"/>
      <c r="G125" s="19"/>
      <c r="H125" s="19"/>
      <c r="I125" s="19"/>
      <c r="J125" s="19"/>
      <c r="K125" s="20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12"/>
      <c r="AE125" s="12"/>
      <c r="AF125" s="13"/>
      <c r="AG125" s="14"/>
      <c r="AH125" s="21">
        <f>B125</f>
        <v>23</v>
      </c>
      <c r="AI125" s="15"/>
      <c r="AJ125" s="2"/>
    </row>
    <row r="126" spans="1:36" ht="12.75" customHeight="1">
      <c r="A126" s="24" t="s">
        <v>26</v>
      </c>
      <c r="C126" s="1">
        <v>19</v>
      </c>
      <c r="X126" s="25"/>
      <c r="Y126" s="25"/>
      <c r="Z126" s="25"/>
      <c r="AA126" s="25"/>
      <c r="AB126" s="25"/>
      <c r="AC126" s="25"/>
      <c r="AD126" s="2"/>
      <c r="AE126" s="2"/>
      <c r="AG126" s="2">
        <f>C126/B125</f>
        <v>0.82608695652173914</v>
      </c>
      <c r="AH126" s="21">
        <v>19</v>
      </c>
      <c r="AI126" s="27">
        <f t="shared" ref="AI126:AI131" si="15">AH126/AH125</f>
        <v>0.82608695652173914</v>
      </c>
      <c r="AJ126" s="2">
        <f t="shared" ref="AJ126:AJ131" si="16">100%-AI126</f>
        <v>0.17391304347826086</v>
      </c>
    </row>
    <row r="127" spans="1:36" ht="12.75" customHeight="1">
      <c r="A127" s="24" t="s">
        <v>27</v>
      </c>
      <c r="D127" s="1">
        <v>10</v>
      </c>
      <c r="X127" s="25"/>
      <c r="Y127" s="25"/>
      <c r="Z127" s="25"/>
      <c r="AA127" s="25"/>
      <c r="AB127" s="25"/>
      <c r="AC127" s="25"/>
      <c r="AD127" s="2"/>
      <c r="AE127" s="2"/>
      <c r="AG127" s="2">
        <f>D127/C126</f>
        <v>0.52631578947368418</v>
      </c>
      <c r="AH127" s="21">
        <v>12</v>
      </c>
      <c r="AI127" s="27">
        <f t="shared" si="15"/>
        <v>0.63157894736842102</v>
      </c>
      <c r="AJ127" s="2">
        <f t="shared" si="16"/>
        <v>0.36842105263157898</v>
      </c>
    </row>
    <row r="128" spans="1:36" ht="12.75" customHeight="1">
      <c r="A128" s="24" t="s">
        <v>28</v>
      </c>
      <c r="E128" s="1">
        <v>9</v>
      </c>
      <c r="X128" s="25"/>
      <c r="Y128" s="25"/>
      <c r="Z128" s="25"/>
      <c r="AA128" s="25"/>
      <c r="AB128" s="25"/>
      <c r="AC128" s="25"/>
      <c r="AD128" s="2"/>
      <c r="AE128" s="2"/>
      <c r="AG128" s="2">
        <f>E128/D127</f>
        <v>0.9</v>
      </c>
      <c r="AH128" s="21">
        <v>13</v>
      </c>
      <c r="AI128" s="27">
        <f t="shared" si="15"/>
        <v>1.0833333333333333</v>
      </c>
      <c r="AJ128" s="2">
        <f t="shared" si="16"/>
        <v>-8.3333333333333259E-2</v>
      </c>
    </row>
    <row r="129" spans="1:36" ht="12.75" customHeight="1">
      <c r="A129" s="24" t="s">
        <v>29</v>
      </c>
      <c r="F129" s="1">
        <v>9</v>
      </c>
      <c r="X129" s="25"/>
      <c r="Y129" s="25"/>
      <c r="Z129" s="25"/>
      <c r="AA129" s="25"/>
      <c r="AB129" s="25"/>
      <c r="AC129" s="25"/>
      <c r="AD129" s="2"/>
      <c r="AE129" s="2"/>
      <c r="AG129" s="2">
        <f>F129/E128</f>
        <v>1</v>
      </c>
      <c r="AH129" s="21">
        <v>12</v>
      </c>
      <c r="AI129" s="27">
        <f t="shared" si="15"/>
        <v>0.92307692307692313</v>
      </c>
      <c r="AJ129" s="2">
        <f t="shared" si="16"/>
        <v>7.6923076923076872E-2</v>
      </c>
    </row>
    <row r="130" spans="1:36" ht="12.75" customHeight="1">
      <c r="A130" s="24" t="s">
        <v>35</v>
      </c>
      <c r="G130" s="1">
        <v>9</v>
      </c>
      <c r="X130" s="25"/>
      <c r="Y130" s="25"/>
      <c r="Z130" s="25"/>
      <c r="AA130" s="25"/>
      <c r="AB130" s="25"/>
      <c r="AC130" s="25"/>
      <c r="AD130" s="2"/>
      <c r="AE130" s="2"/>
      <c r="AG130" s="2">
        <f>G130/F129</f>
        <v>1</v>
      </c>
      <c r="AH130" s="21">
        <v>12</v>
      </c>
      <c r="AI130" s="27">
        <f t="shared" si="15"/>
        <v>1</v>
      </c>
      <c r="AJ130" s="2">
        <f t="shared" si="16"/>
        <v>0</v>
      </c>
    </row>
    <row r="131" spans="1:36" ht="12.75" customHeight="1">
      <c r="A131" s="24" t="s">
        <v>36</v>
      </c>
      <c r="H131" s="1">
        <v>9</v>
      </c>
      <c r="X131" s="25"/>
      <c r="Y131" s="25"/>
      <c r="Z131" s="25"/>
      <c r="AA131" s="25"/>
      <c r="AB131" s="25"/>
      <c r="AC131" s="25"/>
      <c r="AD131" s="2"/>
      <c r="AE131" s="2"/>
      <c r="AG131" s="2">
        <f>H131/G130</f>
        <v>1</v>
      </c>
      <c r="AH131" s="21">
        <v>12</v>
      </c>
      <c r="AI131" s="27">
        <f t="shared" si="15"/>
        <v>1</v>
      </c>
      <c r="AJ131" s="2">
        <f t="shared" si="16"/>
        <v>0</v>
      </c>
    </row>
    <row r="132" spans="1:36" ht="12.75" customHeight="1">
      <c r="A132" s="24" t="s">
        <v>42</v>
      </c>
      <c r="I132" s="1">
        <v>8</v>
      </c>
      <c r="R132" s="1">
        <v>3</v>
      </c>
      <c r="T132" s="1">
        <v>5</v>
      </c>
      <c r="X132" s="25"/>
      <c r="Y132" s="25"/>
      <c r="Z132" s="25"/>
      <c r="AA132" s="25"/>
      <c r="AB132" s="25"/>
      <c r="AC132" s="25"/>
      <c r="AD132" s="2"/>
      <c r="AE132" s="2"/>
      <c r="AG132" s="2"/>
      <c r="AH132" s="21"/>
      <c r="AI132" s="27"/>
      <c r="AJ132" s="2"/>
    </row>
    <row r="133" spans="1:36" ht="12.75" customHeight="1">
      <c r="A133" s="24" t="s">
        <v>49</v>
      </c>
      <c r="J133" s="1">
        <v>5</v>
      </c>
      <c r="S133" s="1">
        <v>3</v>
      </c>
      <c r="U133" s="1">
        <v>5</v>
      </c>
      <c r="X133" s="25"/>
      <c r="Y133" s="25"/>
      <c r="Z133" s="25"/>
      <c r="AA133" s="25">
        <v>3</v>
      </c>
      <c r="AB133" s="25">
        <v>5</v>
      </c>
      <c r="AC133" s="25">
        <f t="shared" ref="AC133:AC134" si="17">SUM(X133:AB133)</f>
        <v>8</v>
      </c>
      <c r="AD133" s="2"/>
      <c r="AE133" s="2"/>
      <c r="AG133" s="2"/>
      <c r="AH133" s="21"/>
      <c r="AI133" s="27"/>
      <c r="AJ133" s="2"/>
    </row>
    <row r="134" spans="1:36" ht="12.75" customHeight="1">
      <c r="A134" s="24" t="s">
        <v>50</v>
      </c>
      <c r="S134" s="1">
        <v>3</v>
      </c>
      <c r="X134" s="25"/>
      <c r="Y134" s="25"/>
      <c r="Z134" s="25"/>
      <c r="AA134" s="25">
        <v>3</v>
      </c>
      <c r="AB134" s="25"/>
      <c r="AC134" s="25">
        <f t="shared" si="17"/>
        <v>3</v>
      </c>
      <c r="AD134" s="2"/>
      <c r="AE134" s="2"/>
      <c r="AG134" s="2"/>
      <c r="AH134" s="21"/>
      <c r="AI134" s="27"/>
      <c r="AJ134" s="2"/>
    </row>
    <row r="135" spans="1:36" ht="12.75" customHeight="1">
      <c r="A135" s="24"/>
      <c r="AC135" s="1">
        <f>SUM(AC133:AC134)</f>
        <v>11</v>
      </c>
      <c r="AD135" s="2">
        <f>AC133/B125</f>
        <v>0.34782608695652173</v>
      </c>
      <c r="AE135" s="2">
        <f>AC135/B125</f>
        <v>0.47826086956521741</v>
      </c>
      <c r="AF135" s="2">
        <f>AE135-AD135</f>
        <v>0.13043478260869568</v>
      </c>
      <c r="AG135" s="2"/>
    </row>
    <row r="136" spans="1:36" ht="12.75" customHeight="1">
      <c r="A136" s="3" t="s">
        <v>52</v>
      </c>
      <c r="D136" s="34"/>
      <c r="AD136" s="2"/>
      <c r="AE136" s="2"/>
      <c r="AG136" s="2"/>
    </row>
    <row r="137" spans="1:36" ht="25.5" customHeight="1">
      <c r="B137" s="151" t="s">
        <v>1</v>
      </c>
      <c r="C137" s="152"/>
      <c r="D137" s="152"/>
      <c r="E137" s="152"/>
      <c r="F137" s="152"/>
      <c r="G137" s="152"/>
      <c r="H137" s="152"/>
      <c r="I137" s="152"/>
      <c r="J137" s="152"/>
      <c r="AD137" s="4" t="s">
        <v>2</v>
      </c>
      <c r="AE137" s="4" t="s">
        <v>3</v>
      </c>
      <c r="AF137" s="5" t="s">
        <v>4</v>
      </c>
      <c r="AG137" s="4" t="s">
        <v>5</v>
      </c>
      <c r="AH137" s="6" t="s">
        <v>6</v>
      </c>
      <c r="AI137" s="6" t="s">
        <v>7</v>
      </c>
      <c r="AJ137" s="7" t="s">
        <v>8</v>
      </c>
    </row>
    <row r="138" spans="1:36" ht="12.75" customHeight="1">
      <c r="A138" s="9" t="s">
        <v>9</v>
      </c>
      <c r="B138" s="10">
        <v>1</v>
      </c>
      <c r="C138" s="10">
        <v>2</v>
      </c>
      <c r="D138" s="10">
        <v>3</v>
      </c>
      <c r="E138" s="10">
        <v>4</v>
      </c>
      <c r="F138" s="10">
        <v>5</v>
      </c>
      <c r="G138" s="10">
        <v>6</v>
      </c>
      <c r="H138" s="10">
        <v>7</v>
      </c>
      <c r="I138" s="10">
        <v>8</v>
      </c>
      <c r="J138" s="10">
        <v>9</v>
      </c>
      <c r="K138" s="11" t="s">
        <v>10</v>
      </c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12"/>
      <c r="AE138" s="12"/>
      <c r="AF138" s="13"/>
      <c r="AG138" s="14"/>
      <c r="AH138" s="15"/>
      <c r="AI138" s="15"/>
      <c r="AJ138" s="2"/>
    </row>
    <row r="139" spans="1:36" ht="12.75" customHeight="1">
      <c r="A139" s="24" t="s">
        <v>26</v>
      </c>
      <c r="B139" s="19">
        <v>8</v>
      </c>
      <c r="C139" s="19"/>
      <c r="D139" s="19"/>
      <c r="E139" s="19"/>
      <c r="F139" s="19"/>
      <c r="G139" s="19"/>
      <c r="H139" s="19"/>
      <c r="I139" s="19"/>
      <c r="J139" s="19"/>
      <c r="K139" s="20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12"/>
      <c r="AE139" s="12"/>
      <c r="AF139" s="13"/>
      <c r="AG139" s="14"/>
      <c r="AH139" s="21">
        <f>B139</f>
        <v>8</v>
      </c>
      <c r="AI139" s="15"/>
      <c r="AJ139" s="2"/>
    </row>
    <row r="140" spans="1:36" ht="12.75" customHeight="1">
      <c r="A140" s="24" t="s">
        <v>27</v>
      </c>
      <c r="C140" s="1">
        <v>5</v>
      </c>
      <c r="X140" s="25"/>
      <c r="Y140" s="25"/>
      <c r="Z140" s="25"/>
      <c r="AA140" s="25"/>
      <c r="AB140" s="25"/>
      <c r="AC140" s="25"/>
      <c r="AD140" s="2"/>
      <c r="AE140" s="2"/>
      <c r="AG140" s="2">
        <f>C140/B139</f>
        <v>0.625</v>
      </c>
      <c r="AH140" s="21">
        <v>5</v>
      </c>
      <c r="AI140" s="27">
        <f t="shared" ref="AI140:AI145" si="18">AH140/AH139</f>
        <v>0.625</v>
      </c>
      <c r="AJ140" s="2">
        <f t="shared" ref="AJ140:AJ145" si="19">100%-AI140</f>
        <v>0.375</v>
      </c>
    </row>
    <row r="141" spans="1:36" ht="12.75" customHeight="1">
      <c r="A141" s="24" t="s">
        <v>28</v>
      </c>
      <c r="D141" s="1">
        <v>4</v>
      </c>
      <c r="X141" s="25"/>
      <c r="Y141" s="25"/>
      <c r="Z141" s="25"/>
      <c r="AA141" s="25"/>
      <c r="AB141" s="25"/>
      <c r="AC141" s="25"/>
      <c r="AD141" s="2"/>
      <c r="AE141" s="2"/>
      <c r="AG141" s="2">
        <f>D141/C140</f>
        <v>0.8</v>
      </c>
      <c r="AH141" s="21">
        <v>4</v>
      </c>
      <c r="AI141" s="27">
        <f t="shared" si="18"/>
        <v>0.8</v>
      </c>
      <c r="AJ141" s="2">
        <f t="shared" si="19"/>
        <v>0.19999999999999996</v>
      </c>
    </row>
    <row r="142" spans="1:36" ht="12.75" customHeight="1">
      <c r="A142" s="24" t="s">
        <v>29</v>
      </c>
      <c r="E142" s="1">
        <v>3</v>
      </c>
      <c r="X142" s="25"/>
      <c r="Y142" s="25"/>
      <c r="Z142" s="25"/>
      <c r="AA142" s="25"/>
      <c r="AB142" s="25"/>
      <c r="AC142" s="25"/>
      <c r="AD142" s="2"/>
      <c r="AE142" s="2"/>
      <c r="AG142" s="2">
        <f>E142/D141</f>
        <v>0.75</v>
      </c>
      <c r="AH142" s="21">
        <v>4</v>
      </c>
      <c r="AI142" s="27">
        <f t="shared" si="18"/>
        <v>1</v>
      </c>
      <c r="AJ142" s="2">
        <f t="shared" si="19"/>
        <v>0</v>
      </c>
    </row>
    <row r="143" spans="1:36" ht="12.75" customHeight="1">
      <c r="A143" s="24" t="s">
        <v>35</v>
      </c>
      <c r="F143" s="1">
        <v>3</v>
      </c>
      <c r="X143" s="25"/>
      <c r="Y143" s="25"/>
      <c r="Z143" s="25"/>
      <c r="AA143" s="25"/>
      <c r="AB143" s="25"/>
      <c r="AC143" s="25"/>
      <c r="AD143" s="2"/>
      <c r="AE143" s="2"/>
      <c r="AG143" s="2">
        <f>F143/E142</f>
        <v>1</v>
      </c>
      <c r="AH143" s="21">
        <v>3</v>
      </c>
      <c r="AI143" s="27">
        <f t="shared" si="18"/>
        <v>0.75</v>
      </c>
      <c r="AJ143" s="2">
        <f t="shared" si="19"/>
        <v>0.25</v>
      </c>
    </row>
    <row r="144" spans="1:36" ht="12.75" customHeight="1">
      <c r="A144" s="24" t="s">
        <v>36</v>
      </c>
      <c r="G144" s="1">
        <v>3</v>
      </c>
      <c r="X144" s="25"/>
      <c r="Y144" s="25"/>
      <c r="Z144" s="25"/>
      <c r="AA144" s="25"/>
      <c r="AB144" s="25"/>
      <c r="AC144" s="25"/>
      <c r="AD144" s="2"/>
      <c r="AE144" s="2"/>
      <c r="AG144" s="2">
        <f>G144/F143</f>
        <v>1</v>
      </c>
      <c r="AH144" s="21">
        <v>3</v>
      </c>
      <c r="AI144" s="27">
        <f t="shared" si="18"/>
        <v>1</v>
      </c>
      <c r="AJ144" s="2">
        <f t="shared" si="19"/>
        <v>0</v>
      </c>
    </row>
    <row r="145" spans="1:40" ht="12.75" customHeight="1">
      <c r="A145" s="24" t="s">
        <v>42</v>
      </c>
      <c r="H145" s="1">
        <v>3</v>
      </c>
      <c r="X145" s="25"/>
      <c r="Y145" s="25"/>
      <c r="Z145" s="25"/>
      <c r="AA145" s="25"/>
      <c r="AB145" s="25"/>
      <c r="AC145" s="25"/>
      <c r="AD145" s="2"/>
      <c r="AE145" s="2"/>
      <c r="AG145" s="2">
        <f>H145/G144</f>
        <v>1</v>
      </c>
      <c r="AH145" s="21">
        <v>3</v>
      </c>
      <c r="AI145" s="27">
        <f t="shared" si="18"/>
        <v>1</v>
      </c>
      <c r="AJ145" s="2">
        <f t="shared" si="19"/>
        <v>0</v>
      </c>
    </row>
    <row r="146" spans="1:40" ht="12.75" customHeight="1">
      <c r="A146" s="24" t="s">
        <v>49</v>
      </c>
      <c r="I146" s="1">
        <v>3</v>
      </c>
      <c r="T146" s="1">
        <v>3</v>
      </c>
      <c r="X146" s="25"/>
      <c r="Y146" s="25"/>
      <c r="Z146" s="25"/>
      <c r="AA146" s="25"/>
      <c r="AB146" s="25"/>
      <c r="AC146" s="25"/>
      <c r="AD146" s="2"/>
      <c r="AE146" s="2"/>
      <c r="AG146" s="2"/>
      <c r="AH146" s="21"/>
      <c r="AI146" s="27"/>
      <c r="AJ146" s="2"/>
    </row>
    <row r="147" spans="1:40" ht="12.75" customHeight="1">
      <c r="A147" s="24" t="s">
        <v>50</v>
      </c>
      <c r="J147" s="1">
        <v>3</v>
      </c>
      <c r="U147" s="1">
        <v>3</v>
      </c>
      <c r="X147" s="25"/>
      <c r="Y147" s="25"/>
      <c r="Z147" s="25"/>
      <c r="AA147" s="25"/>
      <c r="AB147" s="25">
        <v>3</v>
      </c>
      <c r="AC147" s="25">
        <f>SUM(X147:AB147)</f>
        <v>3</v>
      </c>
      <c r="AD147" s="2"/>
      <c r="AE147" s="2"/>
      <c r="AG147" s="2"/>
      <c r="AH147" s="21"/>
      <c r="AI147" s="27"/>
      <c r="AJ147" s="2"/>
      <c r="AK147" s="1" t="s">
        <v>53</v>
      </c>
      <c r="AL147" s="1">
        <v>3</v>
      </c>
      <c r="AM147" s="1">
        <f>SUM(AC147)</f>
        <v>3</v>
      </c>
      <c r="AN147" s="1" t="s">
        <v>10</v>
      </c>
    </row>
    <row r="148" spans="1:40" ht="12.75" customHeight="1">
      <c r="AC148" s="1">
        <f>SUM(AC147)</f>
        <v>3</v>
      </c>
      <c r="AD148" s="2">
        <f>AC147/B139</f>
        <v>0.375</v>
      </c>
      <c r="AE148" s="2">
        <f>AC148/B139</f>
        <v>0.375</v>
      </c>
      <c r="AF148" s="2">
        <f>AE148-AD148</f>
        <v>0</v>
      </c>
      <c r="AG148" s="2"/>
      <c r="AK148" s="1" t="s">
        <v>54</v>
      </c>
      <c r="AL148" s="27">
        <f>AL147/B139</f>
        <v>0.375</v>
      </c>
      <c r="AM148" s="27">
        <f>AL147/AM147</f>
        <v>1</v>
      </c>
      <c r="AN148" s="1" t="s">
        <v>55</v>
      </c>
    </row>
    <row r="149" spans="1:40" ht="12.75" customHeight="1">
      <c r="AD149" s="2"/>
      <c r="AE149" s="2"/>
      <c r="AF149" s="2"/>
      <c r="AG149" s="2"/>
      <c r="AK149" s="1"/>
      <c r="AL149" s="27"/>
      <c r="AM149" s="27"/>
      <c r="AN149" s="1"/>
    </row>
    <row r="150" spans="1:40" ht="12.75" customHeight="1">
      <c r="AD150" s="2"/>
      <c r="AE150" s="2"/>
      <c r="AF150" s="2"/>
      <c r="AG150" s="2"/>
      <c r="AK150" s="1"/>
      <c r="AL150" s="27"/>
      <c r="AM150" s="27"/>
      <c r="AN150" s="1"/>
    </row>
    <row r="151" spans="1:40" ht="12.75" customHeight="1">
      <c r="A151" s="3" t="s">
        <v>56</v>
      </c>
      <c r="D151" s="34"/>
      <c r="AD151" s="2"/>
      <c r="AE151" s="2"/>
      <c r="AG151" s="2"/>
    </row>
    <row r="152" spans="1:40" ht="25.5" customHeight="1">
      <c r="B152" s="151" t="s">
        <v>1</v>
      </c>
      <c r="C152" s="152"/>
      <c r="D152" s="152"/>
      <c r="E152" s="152"/>
      <c r="F152" s="152"/>
      <c r="G152" s="152"/>
      <c r="H152" s="152"/>
      <c r="I152" s="152"/>
      <c r="J152" s="152"/>
      <c r="AD152" s="4" t="s">
        <v>2</v>
      </c>
      <c r="AE152" s="4" t="s">
        <v>3</v>
      </c>
      <c r="AF152" s="5" t="s">
        <v>4</v>
      </c>
      <c r="AG152" s="4" t="s">
        <v>5</v>
      </c>
      <c r="AH152" s="6" t="s">
        <v>6</v>
      </c>
      <c r="AI152" s="6" t="s">
        <v>7</v>
      </c>
      <c r="AJ152" s="7" t="s">
        <v>8</v>
      </c>
    </row>
    <row r="153" spans="1:40" ht="12.75" customHeight="1">
      <c r="A153" s="9" t="s">
        <v>9</v>
      </c>
      <c r="B153" s="10">
        <v>1</v>
      </c>
      <c r="C153" s="10">
        <v>2</v>
      </c>
      <c r="D153" s="10">
        <v>3</v>
      </c>
      <c r="E153" s="10">
        <v>4</v>
      </c>
      <c r="F153" s="10">
        <v>5</v>
      </c>
      <c r="G153" s="10">
        <v>6</v>
      </c>
      <c r="H153" s="10">
        <v>7</v>
      </c>
      <c r="I153" s="10">
        <v>8</v>
      </c>
      <c r="J153" s="10">
        <v>9</v>
      </c>
      <c r="K153" s="11" t="s">
        <v>10</v>
      </c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12"/>
      <c r="AE153" s="12"/>
      <c r="AF153" s="13"/>
      <c r="AG153" s="14"/>
      <c r="AH153" s="15"/>
      <c r="AI153" s="15"/>
      <c r="AJ153" s="2"/>
    </row>
    <row r="154" spans="1:40" ht="12.75" customHeight="1">
      <c r="A154" s="24" t="s">
        <v>27</v>
      </c>
      <c r="B154" s="19">
        <v>23</v>
      </c>
      <c r="C154" s="19"/>
      <c r="D154" s="19"/>
      <c r="E154" s="19"/>
      <c r="F154" s="19"/>
      <c r="G154" s="19"/>
      <c r="H154" s="19"/>
      <c r="I154" s="19"/>
      <c r="J154" s="19"/>
      <c r="K154" s="20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12"/>
      <c r="AE154" s="12"/>
      <c r="AF154" s="13"/>
      <c r="AG154" s="14"/>
      <c r="AH154" s="21">
        <f>B154</f>
        <v>23</v>
      </c>
      <c r="AI154" s="15"/>
      <c r="AJ154" s="2"/>
    </row>
    <row r="155" spans="1:40" ht="12.75" customHeight="1">
      <c r="A155" s="24" t="s">
        <v>28</v>
      </c>
      <c r="C155" s="1">
        <v>19</v>
      </c>
      <c r="X155" s="25"/>
      <c r="Y155" s="25"/>
      <c r="Z155" s="25"/>
      <c r="AA155" s="25"/>
      <c r="AB155" s="25"/>
      <c r="AC155" s="25"/>
      <c r="AD155" s="2"/>
      <c r="AE155" s="2"/>
      <c r="AG155" s="2">
        <f>C155/B154</f>
        <v>0.82608695652173914</v>
      </c>
      <c r="AH155" s="21">
        <v>19</v>
      </c>
      <c r="AI155" s="27">
        <f t="shared" ref="AI155:AI160" si="20">AH155/AH154</f>
        <v>0.82608695652173914</v>
      </c>
      <c r="AJ155" s="2">
        <f t="shared" ref="AJ155:AJ160" si="21">100%-AI155</f>
        <v>0.17391304347826086</v>
      </c>
    </row>
    <row r="156" spans="1:40" ht="12.75" customHeight="1">
      <c r="A156" s="24" t="s">
        <v>29</v>
      </c>
      <c r="D156" s="1">
        <v>16</v>
      </c>
      <c r="X156" s="25"/>
      <c r="Y156" s="25"/>
      <c r="Z156" s="25"/>
      <c r="AA156" s="25"/>
      <c r="AB156" s="25"/>
      <c r="AC156" s="25"/>
      <c r="AD156" s="2"/>
      <c r="AE156" s="2"/>
      <c r="AG156" s="2">
        <f>D156/C155</f>
        <v>0.84210526315789469</v>
      </c>
      <c r="AH156" s="21">
        <v>16</v>
      </c>
      <c r="AI156" s="27">
        <f t="shared" si="20"/>
        <v>0.84210526315789469</v>
      </c>
      <c r="AJ156" s="2">
        <f t="shared" si="21"/>
        <v>0.15789473684210531</v>
      </c>
    </row>
    <row r="157" spans="1:40" ht="12.75" customHeight="1">
      <c r="A157" s="24" t="s">
        <v>35</v>
      </c>
      <c r="E157" s="1">
        <v>12</v>
      </c>
      <c r="X157" s="25"/>
      <c r="Y157" s="25"/>
      <c r="Z157" s="25"/>
      <c r="AA157" s="25"/>
      <c r="AB157" s="25"/>
      <c r="AC157" s="25"/>
      <c r="AD157" s="2"/>
      <c r="AE157" s="2"/>
      <c r="AG157" s="2">
        <f>E157/D156</f>
        <v>0.75</v>
      </c>
      <c r="AH157" s="21">
        <v>13</v>
      </c>
      <c r="AI157" s="27">
        <f t="shared" si="20"/>
        <v>0.8125</v>
      </c>
      <c r="AJ157" s="2">
        <f t="shared" si="21"/>
        <v>0.1875</v>
      </c>
    </row>
    <row r="158" spans="1:40" ht="12.75" customHeight="1">
      <c r="A158" s="24" t="s">
        <v>36</v>
      </c>
      <c r="F158" s="1">
        <v>12</v>
      </c>
      <c r="X158" s="25"/>
      <c r="Y158" s="25"/>
      <c r="Z158" s="25"/>
      <c r="AA158" s="25"/>
      <c r="AB158" s="25"/>
      <c r="AC158" s="25"/>
      <c r="AD158" s="2"/>
      <c r="AE158" s="2"/>
      <c r="AG158" s="2">
        <f>F158/E157</f>
        <v>1</v>
      </c>
      <c r="AH158" s="21">
        <v>13</v>
      </c>
      <c r="AI158" s="27">
        <f t="shared" si="20"/>
        <v>1</v>
      </c>
      <c r="AJ158" s="2">
        <f t="shared" si="21"/>
        <v>0</v>
      </c>
    </row>
    <row r="159" spans="1:40" ht="12.75" customHeight="1">
      <c r="A159" s="24" t="s">
        <v>42</v>
      </c>
      <c r="G159" s="1">
        <v>10</v>
      </c>
      <c r="X159" s="25"/>
      <c r="Y159" s="25"/>
      <c r="Z159" s="25"/>
      <c r="AA159" s="25"/>
      <c r="AB159" s="25"/>
      <c r="AC159" s="25"/>
      <c r="AD159" s="2"/>
      <c r="AE159" s="2"/>
      <c r="AG159" s="2">
        <f>G159/F158</f>
        <v>0.83333333333333337</v>
      </c>
      <c r="AH159" s="21">
        <v>11</v>
      </c>
      <c r="AI159" s="27">
        <f t="shared" si="20"/>
        <v>0.84615384615384615</v>
      </c>
      <c r="AJ159" s="2">
        <f t="shared" si="21"/>
        <v>0.15384615384615385</v>
      </c>
    </row>
    <row r="160" spans="1:40" ht="12.75" customHeight="1">
      <c r="A160" s="24" t="s">
        <v>49</v>
      </c>
      <c r="H160" s="1">
        <v>10</v>
      </c>
      <c r="X160" s="25"/>
      <c r="Y160" s="25"/>
      <c r="Z160" s="25"/>
      <c r="AA160" s="25"/>
      <c r="AB160" s="25"/>
      <c r="AC160" s="25"/>
      <c r="AD160" s="2"/>
      <c r="AE160" s="2"/>
      <c r="AG160" s="2">
        <f>H160/G159</f>
        <v>1</v>
      </c>
      <c r="AH160" s="21">
        <v>12</v>
      </c>
      <c r="AI160" s="27">
        <f t="shared" si="20"/>
        <v>1.0909090909090908</v>
      </c>
      <c r="AJ160" s="2">
        <f t="shared" si="21"/>
        <v>-9.0909090909090828E-2</v>
      </c>
    </row>
    <row r="161" spans="1:40" ht="12.75" customHeight="1">
      <c r="A161" s="24" t="s">
        <v>50</v>
      </c>
      <c r="I161" s="1">
        <v>3</v>
      </c>
      <c r="R161" s="1">
        <v>7</v>
      </c>
      <c r="S161" s="1">
        <v>1</v>
      </c>
      <c r="T161" s="1">
        <v>3</v>
      </c>
      <c r="U161" s="1">
        <v>1</v>
      </c>
      <c r="X161" s="25"/>
      <c r="Y161" s="25"/>
      <c r="Z161" s="25"/>
      <c r="AA161" s="25"/>
      <c r="AB161" s="25"/>
      <c r="AC161" s="25"/>
      <c r="AD161" s="2"/>
      <c r="AE161" s="2"/>
      <c r="AG161" s="2"/>
      <c r="AH161" s="21"/>
      <c r="AI161" s="27"/>
      <c r="AJ161" s="2"/>
    </row>
    <row r="162" spans="1:40" ht="12.75" customHeight="1">
      <c r="A162" s="24" t="s">
        <v>51</v>
      </c>
      <c r="S162" s="1">
        <v>6</v>
      </c>
      <c r="U162" s="1">
        <v>3</v>
      </c>
      <c r="X162" s="25"/>
      <c r="Y162" s="25"/>
      <c r="Z162" s="25"/>
      <c r="AA162" s="25">
        <v>6</v>
      </c>
      <c r="AB162" s="25">
        <v>3</v>
      </c>
      <c r="AC162" s="25">
        <f>SUM(AA162:AB162)</f>
        <v>9</v>
      </c>
      <c r="AD162" s="2"/>
      <c r="AE162" s="2"/>
      <c r="AG162" s="2"/>
      <c r="AH162" s="21"/>
      <c r="AI162" s="27"/>
      <c r="AJ162" s="2"/>
      <c r="AK162" s="1" t="s">
        <v>53</v>
      </c>
      <c r="AL162" s="1">
        <v>8</v>
      </c>
      <c r="AM162" s="1">
        <f>AC165</f>
        <v>10</v>
      </c>
      <c r="AN162" s="1" t="s">
        <v>10</v>
      </c>
    </row>
    <row r="163" spans="1:40" ht="12.75" customHeight="1">
      <c r="A163" s="24" t="s">
        <v>57</v>
      </c>
      <c r="R163" s="1">
        <v>1</v>
      </c>
      <c r="X163" s="25"/>
      <c r="Y163" s="25"/>
      <c r="Z163" s="25"/>
      <c r="AA163" s="25"/>
      <c r="AB163" s="25"/>
      <c r="AC163" s="25"/>
      <c r="AD163" s="2"/>
      <c r="AE163" s="2"/>
      <c r="AG163" s="2"/>
      <c r="AH163" s="21"/>
      <c r="AI163" s="27"/>
      <c r="AJ163" s="2"/>
      <c r="AK163" s="1" t="s">
        <v>54</v>
      </c>
      <c r="AL163" s="27">
        <f>AL162/B154</f>
        <v>0.34782608695652173</v>
      </c>
      <c r="AM163" s="27">
        <f>AL162/AM162</f>
        <v>0.8</v>
      </c>
      <c r="AN163" s="1" t="s">
        <v>55</v>
      </c>
    </row>
    <row r="164" spans="1:40" ht="12.75" customHeight="1">
      <c r="A164" s="24" t="s">
        <v>59</v>
      </c>
      <c r="S164" s="1">
        <v>2</v>
      </c>
      <c r="X164" s="25"/>
      <c r="Y164" s="25"/>
      <c r="Z164" s="25"/>
      <c r="AA164" s="25">
        <v>1</v>
      </c>
      <c r="AB164" s="25"/>
      <c r="AC164" s="25">
        <f>SUM(AA164:AB164)</f>
        <v>1</v>
      </c>
      <c r="AD164" s="2"/>
      <c r="AE164" s="2"/>
      <c r="AG164" s="2"/>
      <c r="AH164" s="21"/>
      <c r="AI164" s="27"/>
      <c r="AJ164" s="2"/>
    </row>
    <row r="165" spans="1:40" ht="12.75" customHeight="1">
      <c r="AC165" s="1">
        <f>SUM(AC162:AC164)</f>
        <v>10</v>
      </c>
      <c r="AD165" s="2">
        <f>AC162/B154</f>
        <v>0.39130434782608697</v>
      </c>
      <c r="AE165" s="2">
        <f>AC165/B154</f>
        <v>0.43478260869565216</v>
      </c>
      <c r="AF165" s="2">
        <f>AE165-AD165</f>
        <v>4.3478260869565188E-2</v>
      </c>
      <c r="AG165" s="2"/>
    </row>
    <row r="166" spans="1:40" ht="12.75" customHeight="1">
      <c r="A166" s="3" t="s">
        <v>63</v>
      </c>
      <c r="D166" s="34"/>
      <c r="AD166" s="2"/>
      <c r="AE166" s="2"/>
      <c r="AG166" s="2"/>
    </row>
    <row r="167" spans="1:40" ht="25.5" customHeight="1">
      <c r="B167" s="151" t="s">
        <v>1</v>
      </c>
      <c r="C167" s="152"/>
      <c r="D167" s="152"/>
      <c r="E167" s="152"/>
      <c r="F167" s="152"/>
      <c r="G167" s="152"/>
      <c r="H167" s="152"/>
      <c r="I167" s="152"/>
      <c r="J167" s="152"/>
      <c r="AD167" s="4" t="s">
        <v>2</v>
      </c>
      <c r="AE167" s="4" t="s">
        <v>3</v>
      </c>
      <c r="AF167" s="5" t="s">
        <v>4</v>
      </c>
      <c r="AG167" s="4" t="s">
        <v>5</v>
      </c>
      <c r="AH167" s="6" t="s">
        <v>6</v>
      </c>
      <c r="AI167" s="6" t="s">
        <v>7</v>
      </c>
      <c r="AJ167" s="7" t="s">
        <v>8</v>
      </c>
    </row>
    <row r="168" spans="1:40" ht="12.75" customHeight="1">
      <c r="A168" s="9" t="s">
        <v>9</v>
      </c>
      <c r="B168" s="10">
        <v>1</v>
      </c>
      <c r="C168" s="10">
        <v>2</v>
      </c>
      <c r="D168" s="10">
        <v>3</v>
      </c>
      <c r="E168" s="10">
        <v>4</v>
      </c>
      <c r="F168" s="10">
        <v>5</v>
      </c>
      <c r="G168" s="10">
        <v>6</v>
      </c>
      <c r="H168" s="10">
        <v>7</v>
      </c>
      <c r="I168" s="10">
        <v>8</v>
      </c>
      <c r="J168" s="10">
        <v>9</v>
      </c>
      <c r="K168" s="11" t="s">
        <v>10</v>
      </c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12"/>
      <c r="AE168" s="12"/>
      <c r="AF168" s="13"/>
      <c r="AG168" s="14"/>
      <c r="AH168" s="15"/>
      <c r="AI168" s="15"/>
      <c r="AJ168" s="2"/>
    </row>
    <row r="169" spans="1:40" ht="12.75" customHeight="1">
      <c r="A169" s="24" t="s">
        <v>29</v>
      </c>
      <c r="B169" s="19">
        <v>15</v>
      </c>
      <c r="C169" s="19"/>
      <c r="D169" s="19"/>
      <c r="E169" s="19"/>
      <c r="F169" s="19"/>
      <c r="G169" s="19"/>
      <c r="H169" s="19"/>
      <c r="I169" s="19"/>
      <c r="J169" s="19"/>
      <c r="K169" s="20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12"/>
      <c r="AE169" s="12"/>
      <c r="AF169" s="13"/>
      <c r="AG169" s="14"/>
      <c r="AH169" s="21">
        <f>B169</f>
        <v>15</v>
      </c>
      <c r="AI169" s="15"/>
      <c r="AJ169" s="2"/>
    </row>
    <row r="170" spans="1:40" ht="12.75" customHeight="1">
      <c r="A170" s="24" t="s">
        <v>35</v>
      </c>
      <c r="C170" s="1">
        <v>11</v>
      </c>
      <c r="X170" s="25"/>
      <c r="Y170" s="25"/>
      <c r="Z170" s="25"/>
      <c r="AA170" s="25"/>
      <c r="AB170" s="25"/>
      <c r="AC170" s="25"/>
      <c r="AD170" s="2"/>
      <c r="AE170" s="2"/>
      <c r="AG170" s="2">
        <f>C170/B169</f>
        <v>0.73333333333333328</v>
      </c>
      <c r="AH170" s="21">
        <v>11</v>
      </c>
      <c r="AI170" s="27">
        <f t="shared" ref="AI170:AI175" si="22">AH170/AH169</f>
        <v>0.73333333333333328</v>
      </c>
      <c r="AJ170" s="2">
        <f t="shared" ref="AJ170:AJ175" si="23">100%-AI170</f>
        <v>0.26666666666666672</v>
      </c>
    </row>
    <row r="171" spans="1:40" ht="12.75" customHeight="1">
      <c r="A171" s="24" t="s">
        <v>36</v>
      </c>
      <c r="D171" s="1">
        <v>10</v>
      </c>
      <c r="X171" s="25"/>
      <c r="Y171" s="25"/>
      <c r="Z171" s="25"/>
      <c r="AA171" s="25"/>
      <c r="AB171" s="25"/>
      <c r="AC171" s="25"/>
      <c r="AD171" s="2"/>
      <c r="AE171" s="2"/>
      <c r="AG171" s="2">
        <f>D171/C170</f>
        <v>0.90909090909090906</v>
      </c>
      <c r="AH171" s="21">
        <v>10</v>
      </c>
      <c r="AI171" s="27">
        <f t="shared" si="22"/>
        <v>0.90909090909090906</v>
      </c>
      <c r="AJ171" s="2">
        <f t="shared" si="23"/>
        <v>9.0909090909090939E-2</v>
      </c>
    </row>
    <row r="172" spans="1:40" ht="12.75" customHeight="1">
      <c r="A172" s="1">
        <v>1001</v>
      </c>
      <c r="E172" s="1">
        <v>10</v>
      </c>
      <c r="X172" s="25"/>
      <c r="Y172" s="25"/>
      <c r="Z172" s="25"/>
      <c r="AA172" s="25"/>
      <c r="AB172" s="25"/>
      <c r="AC172" s="25"/>
      <c r="AD172" s="2"/>
      <c r="AE172" s="2"/>
      <c r="AG172" s="2">
        <f>E172/D171</f>
        <v>1</v>
      </c>
      <c r="AH172" s="21">
        <v>10</v>
      </c>
      <c r="AI172" s="27">
        <f t="shared" si="22"/>
        <v>1</v>
      </c>
      <c r="AJ172" s="2">
        <f t="shared" si="23"/>
        <v>0</v>
      </c>
    </row>
    <row r="173" spans="1:40" ht="12.75" customHeight="1">
      <c r="A173" s="1">
        <v>1002</v>
      </c>
      <c r="F173" s="1">
        <v>10</v>
      </c>
      <c r="X173" s="25"/>
      <c r="Y173" s="25"/>
      <c r="Z173" s="25"/>
      <c r="AA173" s="25"/>
      <c r="AB173" s="25"/>
      <c r="AC173" s="25"/>
      <c r="AD173" s="2"/>
      <c r="AE173" s="2"/>
      <c r="AG173" s="2">
        <f>F173/E172</f>
        <v>1</v>
      </c>
      <c r="AH173" s="21">
        <v>10</v>
      </c>
      <c r="AI173" s="27">
        <f t="shared" si="22"/>
        <v>1</v>
      </c>
      <c r="AJ173" s="2">
        <f t="shared" si="23"/>
        <v>0</v>
      </c>
    </row>
    <row r="174" spans="1:40" ht="12.75" customHeight="1">
      <c r="A174" s="24" t="s">
        <v>50</v>
      </c>
      <c r="G174" s="1">
        <v>10</v>
      </c>
      <c r="X174" s="25"/>
      <c r="Y174" s="25"/>
      <c r="Z174" s="25"/>
      <c r="AA174" s="25"/>
      <c r="AB174" s="25"/>
      <c r="AC174" s="25"/>
      <c r="AD174" s="2"/>
      <c r="AE174" s="2"/>
      <c r="AG174" s="2">
        <f>G174/F173</f>
        <v>1</v>
      </c>
      <c r="AH174" s="21">
        <v>10</v>
      </c>
      <c r="AI174" s="27">
        <f t="shared" si="22"/>
        <v>1</v>
      </c>
      <c r="AJ174" s="2">
        <f t="shared" si="23"/>
        <v>0</v>
      </c>
    </row>
    <row r="175" spans="1:40" ht="12.75" customHeight="1">
      <c r="A175" s="24" t="s">
        <v>51</v>
      </c>
      <c r="H175" s="1">
        <v>8</v>
      </c>
      <c r="X175" s="25"/>
      <c r="Y175" s="25"/>
      <c r="Z175" s="25"/>
      <c r="AA175" s="25"/>
      <c r="AB175" s="25"/>
      <c r="AC175" s="25"/>
      <c r="AD175" s="2"/>
      <c r="AE175" s="2"/>
      <c r="AG175" s="2">
        <f>H175/G174</f>
        <v>0.8</v>
      </c>
      <c r="AH175" s="21">
        <v>10</v>
      </c>
      <c r="AI175" s="27">
        <f t="shared" si="22"/>
        <v>1</v>
      </c>
      <c r="AJ175" s="2">
        <f t="shared" si="23"/>
        <v>0</v>
      </c>
    </row>
    <row r="176" spans="1:40" ht="12.75" customHeight="1">
      <c r="A176" s="24" t="s">
        <v>57</v>
      </c>
      <c r="R176" s="1">
        <v>5</v>
      </c>
      <c r="T176" s="1">
        <v>5</v>
      </c>
      <c r="X176" s="25"/>
      <c r="Y176" s="25"/>
      <c r="Z176" s="25"/>
      <c r="AA176" s="25"/>
      <c r="AB176" s="25"/>
      <c r="AC176" s="25"/>
      <c r="AD176" s="2"/>
      <c r="AE176" s="2"/>
      <c r="AG176" s="2"/>
      <c r="AH176" s="21"/>
      <c r="AI176" s="27"/>
      <c r="AJ176" s="2"/>
    </row>
    <row r="177" spans="1:44" ht="12.75" customHeight="1">
      <c r="A177" s="24" t="s">
        <v>59</v>
      </c>
      <c r="R177" s="1">
        <v>1</v>
      </c>
      <c r="S177" s="1">
        <v>5</v>
      </c>
      <c r="T177" s="1">
        <v>2</v>
      </c>
      <c r="U177" s="1">
        <v>5</v>
      </c>
      <c r="X177" s="25"/>
      <c r="Y177" s="25"/>
      <c r="Z177" s="25"/>
      <c r="AA177" s="25">
        <v>5</v>
      </c>
      <c r="AB177" s="25">
        <v>2</v>
      </c>
      <c r="AC177" s="25">
        <f t="shared" ref="AC177:AC178" si="24">SUM(AA177:AB177)</f>
        <v>7</v>
      </c>
      <c r="AD177" s="2"/>
      <c r="AE177" s="2"/>
      <c r="AG177" s="2"/>
      <c r="AH177" s="21"/>
      <c r="AI177" s="27"/>
      <c r="AJ177" s="2"/>
    </row>
    <row r="178" spans="1:44" ht="12.75" customHeight="1">
      <c r="A178" s="24" t="s">
        <v>60</v>
      </c>
      <c r="T178" s="1">
        <v>1</v>
      </c>
      <c r="X178" s="25"/>
      <c r="Y178" s="25"/>
      <c r="Z178" s="25"/>
      <c r="AA178" s="25"/>
      <c r="AB178" s="25">
        <v>1</v>
      </c>
      <c r="AC178" s="25">
        <f t="shared" si="24"/>
        <v>1</v>
      </c>
      <c r="AD178" s="2"/>
      <c r="AE178" s="2"/>
      <c r="AG178" s="2"/>
      <c r="AH178" s="21"/>
      <c r="AI178" s="27"/>
      <c r="AJ178" s="2"/>
      <c r="AK178" s="1" t="s">
        <v>53</v>
      </c>
      <c r="AL178" s="1">
        <v>8</v>
      </c>
      <c r="AM178" s="1">
        <f>SUM(AC176:AC178)</f>
        <v>8</v>
      </c>
      <c r="AN178" s="1" t="s">
        <v>10</v>
      </c>
    </row>
    <row r="179" spans="1:44" ht="12.75" customHeight="1">
      <c r="A179" s="24"/>
      <c r="AC179" s="1">
        <f>SUM(AC177:AC178)</f>
        <v>8</v>
      </c>
      <c r="AD179" s="2">
        <f>AC177/B169</f>
        <v>0.46666666666666667</v>
      </c>
      <c r="AE179" s="2">
        <f>AC179/B169</f>
        <v>0.53333333333333333</v>
      </c>
      <c r="AF179" s="2">
        <f>AE179-AD179</f>
        <v>6.6666666666666652E-2</v>
      </c>
      <c r="AG179" s="2"/>
      <c r="AK179" s="1" t="s">
        <v>54</v>
      </c>
      <c r="AL179" s="27">
        <f>AL178/B169</f>
        <v>0.53333333333333333</v>
      </c>
      <c r="AM179" s="27">
        <f>AL178/AM178</f>
        <v>1</v>
      </c>
      <c r="AN179" s="1" t="s">
        <v>55</v>
      </c>
    </row>
    <row r="180" spans="1:44" ht="12.75" customHeight="1">
      <c r="A180" s="37" t="s">
        <v>102</v>
      </c>
      <c r="D180" s="34"/>
      <c r="AD180" s="2"/>
      <c r="AE180" s="2"/>
      <c r="AG180" s="2"/>
    </row>
    <row r="181" spans="1:44" ht="25.5" customHeight="1">
      <c r="B181" s="151" t="s">
        <v>1</v>
      </c>
      <c r="C181" s="152"/>
      <c r="D181" s="152"/>
      <c r="E181" s="152"/>
      <c r="F181" s="152"/>
      <c r="G181" s="152"/>
      <c r="H181" s="152"/>
      <c r="I181" s="152"/>
      <c r="J181" s="152"/>
      <c r="AD181" s="4" t="s">
        <v>2</v>
      </c>
      <c r="AE181" s="4" t="s">
        <v>3</v>
      </c>
      <c r="AF181" s="5" t="s">
        <v>4</v>
      </c>
      <c r="AG181" s="4" t="s">
        <v>5</v>
      </c>
      <c r="AH181" s="6" t="s">
        <v>6</v>
      </c>
      <c r="AI181" s="6" t="s">
        <v>7</v>
      </c>
      <c r="AJ181" s="7" t="s">
        <v>8</v>
      </c>
    </row>
    <row r="182" spans="1:44" ht="12.75" customHeight="1">
      <c r="A182" s="9" t="s">
        <v>9</v>
      </c>
      <c r="B182" s="10">
        <v>1</v>
      </c>
      <c r="C182" s="10">
        <v>2</v>
      </c>
      <c r="D182" s="10">
        <v>3</v>
      </c>
      <c r="E182" s="10">
        <v>4</v>
      </c>
      <c r="F182" s="10">
        <v>5</v>
      </c>
      <c r="G182" s="10">
        <v>6</v>
      </c>
      <c r="H182" s="10">
        <v>7</v>
      </c>
      <c r="I182" s="10">
        <v>8</v>
      </c>
      <c r="J182" s="10">
        <v>9</v>
      </c>
      <c r="K182" s="11" t="s">
        <v>10</v>
      </c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12"/>
      <c r="AE182" s="12"/>
      <c r="AF182" s="13"/>
      <c r="AG182" s="14"/>
      <c r="AH182" s="15"/>
      <c r="AI182" s="15"/>
      <c r="AJ182" s="2"/>
    </row>
    <row r="183" spans="1:44" ht="12.75" customHeight="1">
      <c r="A183" s="24" t="s">
        <v>35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20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12"/>
      <c r="AE183" s="12"/>
      <c r="AF183" s="13"/>
      <c r="AG183" s="14"/>
      <c r="AH183" s="21">
        <f>B183</f>
        <v>0</v>
      </c>
      <c r="AI183" s="15"/>
      <c r="AJ183" s="2"/>
      <c r="AQ183" s="55" t="s">
        <v>29</v>
      </c>
      <c r="AR183" s="1">
        <v>6</v>
      </c>
    </row>
    <row r="184" spans="1:44" ht="12.75" customHeight="1">
      <c r="AD184" s="2"/>
      <c r="AE184" s="2"/>
      <c r="AG184" s="2" t="e">
        <f>C184/B183</f>
        <v>#DIV/0!</v>
      </c>
      <c r="AH184" s="21"/>
      <c r="AI184" s="27" t="e">
        <f>AH184/AH183</f>
        <v>#DIV/0!</v>
      </c>
      <c r="AJ184" s="2" t="e">
        <f>100%-AI184</f>
        <v>#DIV/0!</v>
      </c>
      <c r="AQ184" s="55" t="s">
        <v>36</v>
      </c>
      <c r="AR184" s="1">
        <v>16</v>
      </c>
    </row>
    <row r="185" spans="1:44" ht="12.75" customHeight="1">
      <c r="AD185" s="2"/>
      <c r="AE185" s="2"/>
      <c r="AG185" s="2"/>
    </row>
    <row r="186" spans="1:44" ht="12.75" customHeight="1">
      <c r="AD186" s="2"/>
      <c r="AE186" s="2"/>
      <c r="AG186" s="2"/>
    </row>
    <row r="187" spans="1:44" ht="12.75" customHeight="1">
      <c r="AD187" s="2"/>
      <c r="AE187" s="2"/>
      <c r="AG187" s="2"/>
    </row>
    <row r="188" spans="1:44" ht="12.75" customHeight="1">
      <c r="AD188" s="2"/>
      <c r="AE188" s="2"/>
      <c r="AG188" s="2"/>
    </row>
    <row r="189" spans="1:44" ht="12.75" customHeight="1">
      <c r="AD189" s="2"/>
      <c r="AE189" s="2"/>
      <c r="AG189" s="2"/>
    </row>
    <row r="190" spans="1:44" ht="12.75" customHeight="1">
      <c r="A190" s="3" t="s">
        <v>65</v>
      </c>
      <c r="D190" s="34"/>
      <c r="AD190" s="2"/>
      <c r="AE190" s="2"/>
      <c r="AG190" s="2"/>
    </row>
    <row r="191" spans="1:44" ht="25.5" customHeight="1">
      <c r="B191" s="151" t="s">
        <v>1</v>
      </c>
      <c r="C191" s="152"/>
      <c r="D191" s="152"/>
      <c r="E191" s="152"/>
      <c r="F191" s="152"/>
      <c r="G191" s="152"/>
      <c r="H191" s="152"/>
      <c r="I191" s="152"/>
      <c r="J191" s="152"/>
      <c r="AD191" s="4" t="s">
        <v>2</v>
      </c>
      <c r="AE191" s="4" t="s">
        <v>3</v>
      </c>
      <c r="AF191" s="5" t="s">
        <v>4</v>
      </c>
      <c r="AG191" s="4" t="s">
        <v>5</v>
      </c>
      <c r="AH191" s="6" t="s">
        <v>6</v>
      </c>
      <c r="AI191" s="6" t="s">
        <v>7</v>
      </c>
      <c r="AJ191" s="7" t="s">
        <v>8</v>
      </c>
    </row>
    <row r="192" spans="1:44" ht="12.75" customHeight="1">
      <c r="A192" s="9" t="s">
        <v>9</v>
      </c>
      <c r="B192" s="10">
        <v>1</v>
      </c>
      <c r="C192" s="10">
        <v>2</v>
      </c>
      <c r="D192" s="10">
        <v>3</v>
      </c>
      <c r="E192" s="10">
        <v>4</v>
      </c>
      <c r="F192" s="10">
        <v>5</v>
      </c>
      <c r="G192" s="10">
        <v>6</v>
      </c>
      <c r="H192" s="10">
        <v>7</v>
      </c>
      <c r="I192" s="10">
        <v>8</v>
      </c>
      <c r="J192" s="10">
        <v>9</v>
      </c>
      <c r="K192" s="11" t="s">
        <v>10</v>
      </c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12"/>
      <c r="AE192" s="12"/>
      <c r="AF192" s="13"/>
      <c r="AG192" s="14"/>
      <c r="AH192" s="15"/>
      <c r="AI192" s="15"/>
      <c r="AJ192" s="2"/>
    </row>
    <row r="193" spans="1:40" ht="12.75" customHeight="1">
      <c r="A193" s="24" t="s">
        <v>36</v>
      </c>
      <c r="B193" s="19">
        <v>31</v>
      </c>
      <c r="C193" s="19"/>
      <c r="D193" s="19"/>
      <c r="E193" s="19"/>
      <c r="F193" s="19"/>
      <c r="G193" s="19"/>
      <c r="H193" s="19"/>
      <c r="I193" s="19"/>
      <c r="J193" s="19"/>
      <c r="K193" s="20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12"/>
      <c r="AE193" s="12"/>
      <c r="AF193" s="13"/>
      <c r="AG193" s="14"/>
      <c r="AH193" s="21">
        <f>B193</f>
        <v>31</v>
      </c>
      <c r="AI193" s="15"/>
      <c r="AJ193" s="2"/>
    </row>
    <row r="194" spans="1:40" ht="12.75" customHeight="1">
      <c r="A194" s="1">
        <v>1001</v>
      </c>
      <c r="C194" s="1">
        <v>30</v>
      </c>
      <c r="X194" s="25"/>
      <c r="Y194" s="25"/>
      <c r="Z194" s="25"/>
      <c r="AA194" s="25"/>
      <c r="AB194" s="25"/>
      <c r="AC194" s="25"/>
      <c r="AD194" s="2"/>
      <c r="AE194" s="2"/>
      <c r="AG194" s="2">
        <f>C194/B193</f>
        <v>0.967741935483871</v>
      </c>
      <c r="AH194" s="21">
        <v>30</v>
      </c>
      <c r="AI194" s="27">
        <f t="shared" ref="AI194:AI200" si="25">AH194/AH193</f>
        <v>0.967741935483871</v>
      </c>
      <c r="AJ194" s="2">
        <f t="shared" ref="AJ194:AJ200" si="26">100%-AI194</f>
        <v>3.2258064516129004E-2</v>
      </c>
    </row>
    <row r="195" spans="1:40" ht="12.75" customHeight="1">
      <c r="A195" s="1">
        <v>1002</v>
      </c>
      <c r="D195" s="1">
        <v>27</v>
      </c>
      <c r="X195" s="25"/>
      <c r="Y195" s="25"/>
      <c r="Z195" s="25"/>
      <c r="AA195" s="25"/>
      <c r="AB195" s="25"/>
      <c r="AC195" s="25"/>
      <c r="AD195" s="2"/>
      <c r="AE195" s="2"/>
      <c r="AG195" s="2">
        <f>D195/C194</f>
        <v>0.9</v>
      </c>
      <c r="AH195" s="21">
        <v>28</v>
      </c>
      <c r="AI195" s="27">
        <f t="shared" si="25"/>
        <v>0.93333333333333335</v>
      </c>
      <c r="AJ195" s="2">
        <f t="shared" si="26"/>
        <v>6.6666666666666652E-2</v>
      </c>
    </row>
    <row r="196" spans="1:40" ht="12.75" customHeight="1">
      <c r="A196" s="24" t="s">
        <v>50</v>
      </c>
      <c r="E196" s="1">
        <v>25</v>
      </c>
      <c r="X196" s="25"/>
      <c r="Y196" s="25"/>
      <c r="Z196" s="25"/>
      <c r="AA196" s="25"/>
      <c r="AB196" s="25"/>
      <c r="AC196" s="25"/>
      <c r="AD196" s="2"/>
      <c r="AE196" s="2"/>
      <c r="AG196" s="2">
        <f>E196/D195</f>
        <v>0.92592592592592593</v>
      </c>
      <c r="AH196" s="21">
        <v>28</v>
      </c>
      <c r="AI196" s="27">
        <f t="shared" si="25"/>
        <v>1</v>
      </c>
      <c r="AJ196" s="2">
        <f t="shared" si="26"/>
        <v>0</v>
      </c>
    </row>
    <row r="197" spans="1:40" ht="12.75" customHeight="1">
      <c r="A197" s="24" t="s">
        <v>51</v>
      </c>
      <c r="F197" s="1">
        <v>24</v>
      </c>
      <c r="X197" s="25"/>
      <c r="Y197" s="25"/>
      <c r="Z197" s="25"/>
      <c r="AA197" s="25"/>
      <c r="AB197" s="25"/>
      <c r="AC197" s="25"/>
      <c r="AD197" s="2"/>
      <c r="AE197" s="2"/>
      <c r="AG197" s="2">
        <f>F197/E196</f>
        <v>0.96</v>
      </c>
      <c r="AH197" s="21">
        <v>29</v>
      </c>
      <c r="AI197" s="27">
        <f t="shared" si="25"/>
        <v>1.0357142857142858</v>
      </c>
      <c r="AJ197" s="2">
        <f t="shared" si="26"/>
        <v>-3.5714285714285809E-2</v>
      </c>
    </row>
    <row r="198" spans="1:40" ht="12.75" customHeight="1">
      <c r="A198" s="24" t="s">
        <v>57</v>
      </c>
      <c r="G198" s="1">
        <v>21</v>
      </c>
      <c r="X198" s="25"/>
      <c r="Y198" s="25"/>
      <c r="Z198" s="25"/>
      <c r="AA198" s="25"/>
      <c r="AB198" s="25"/>
      <c r="AC198" s="25"/>
      <c r="AD198" s="2"/>
      <c r="AE198" s="2"/>
      <c r="AG198" s="2">
        <f>G198/F197</f>
        <v>0.875</v>
      </c>
      <c r="AH198" s="21">
        <v>28</v>
      </c>
      <c r="AI198" s="27">
        <f t="shared" si="25"/>
        <v>0.96551724137931039</v>
      </c>
      <c r="AJ198" s="2">
        <f t="shared" si="26"/>
        <v>3.4482758620689613E-2</v>
      </c>
    </row>
    <row r="199" spans="1:40" ht="12.75" customHeight="1">
      <c r="A199" s="24" t="s">
        <v>59</v>
      </c>
      <c r="H199" s="1">
        <v>21</v>
      </c>
      <c r="X199" s="25"/>
      <c r="Y199" s="25"/>
      <c r="Z199" s="25"/>
      <c r="AA199" s="25"/>
      <c r="AB199" s="25"/>
      <c r="AC199" s="25"/>
      <c r="AD199" s="2"/>
      <c r="AE199" s="2"/>
      <c r="AG199" s="2">
        <f>H199/G198</f>
        <v>1</v>
      </c>
      <c r="AH199" s="21">
        <v>26</v>
      </c>
      <c r="AI199" s="27">
        <f t="shared" si="25"/>
        <v>0.9285714285714286</v>
      </c>
      <c r="AJ199" s="2">
        <f t="shared" si="26"/>
        <v>7.1428571428571397E-2</v>
      </c>
    </row>
    <row r="200" spans="1:40" ht="12.75" customHeight="1">
      <c r="A200" s="24" t="s">
        <v>60</v>
      </c>
      <c r="I200" s="1">
        <v>21</v>
      </c>
      <c r="R200" s="1">
        <v>10</v>
      </c>
      <c r="T200" s="1">
        <v>12</v>
      </c>
      <c r="X200" s="25"/>
      <c r="Y200" s="25"/>
      <c r="Z200" s="25"/>
      <c r="AA200" s="25">
        <v>9</v>
      </c>
      <c r="AB200" s="25">
        <v>12</v>
      </c>
      <c r="AC200" s="25"/>
      <c r="AD200" s="2"/>
      <c r="AE200" s="2"/>
      <c r="AG200" s="2">
        <f>I200/H199</f>
        <v>1</v>
      </c>
      <c r="AH200" s="21">
        <v>22</v>
      </c>
      <c r="AI200" s="27">
        <f t="shared" si="25"/>
        <v>0.84615384615384615</v>
      </c>
      <c r="AJ200" s="2">
        <f t="shared" si="26"/>
        <v>0.15384615384615385</v>
      </c>
    </row>
    <row r="201" spans="1:40" ht="12.75" customHeight="1">
      <c r="A201" s="24" t="s">
        <v>61</v>
      </c>
      <c r="J201" s="1">
        <v>21</v>
      </c>
      <c r="X201" s="25"/>
      <c r="Y201" s="25"/>
      <c r="Z201" s="25"/>
      <c r="AA201" s="25"/>
      <c r="AB201" s="25"/>
      <c r="AC201" s="25">
        <v>21</v>
      </c>
      <c r="AD201" s="2"/>
      <c r="AE201" s="2"/>
      <c r="AG201" s="2"/>
      <c r="AH201" s="21"/>
      <c r="AI201" s="27"/>
      <c r="AJ201" s="2"/>
    </row>
    <row r="202" spans="1:40" ht="12.75" customHeight="1">
      <c r="A202" s="24" t="s">
        <v>62</v>
      </c>
      <c r="R202" s="1">
        <v>1</v>
      </c>
      <c r="T202" s="1">
        <v>1</v>
      </c>
      <c r="X202" s="25"/>
      <c r="Y202" s="25"/>
      <c r="Z202" s="25"/>
      <c r="AA202" s="25"/>
      <c r="AB202" s="25"/>
      <c r="AC202" s="25">
        <f t="shared" ref="AC202:AC203" si="27">SUM(X202:AB202)</f>
        <v>0</v>
      </c>
      <c r="AD202" s="2"/>
      <c r="AE202" s="2"/>
      <c r="AF202" s="2"/>
      <c r="AG202" s="2"/>
      <c r="AH202" s="21"/>
      <c r="AI202" s="27"/>
      <c r="AJ202" s="2"/>
    </row>
    <row r="203" spans="1:40" ht="12.75" customHeight="1">
      <c r="A203" s="24" t="s">
        <v>66</v>
      </c>
      <c r="S203" s="1">
        <v>1</v>
      </c>
      <c r="U203" s="1">
        <v>1</v>
      </c>
      <c r="X203" s="25"/>
      <c r="Y203" s="25"/>
      <c r="Z203" s="25"/>
      <c r="AA203" s="25"/>
      <c r="AB203" s="25">
        <v>1</v>
      </c>
      <c r="AC203" s="25">
        <f t="shared" si="27"/>
        <v>1</v>
      </c>
      <c r="AD203" s="2"/>
      <c r="AE203" s="2"/>
      <c r="AF203" s="2"/>
      <c r="AG203" s="2"/>
      <c r="AH203" s="21"/>
      <c r="AI203" s="27"/>
      <c r="AJ203" s="2"/>
      <c r="AK203" s="1" t="s">
        <v>53</v>
      </c>
      <c r="AL203" s="1">
        <v>21</v>
      </c>
      <c r="AM203" s="1">
        <f>AC205</f>
        <v>23</v>
      </c>
      <c r="AN203" s="1" t="s">
        <v>10</v>
      </c>
    </row>
    <row r="204" spans="1:40" ht="12.75" customHeight="1">
      <c r="A204" s="24" t="s">
        <v>67</v>
      </c>
      <c r="J204" s="1">
        <v>1</v>
      </c>
      <c r="X204" s="25"/>
      <c r="Y204" s="25"/>
      <c r="Z204" s="25"/>
      <c r="AA204" s="25"/>
      <c r="AB204" s="25"/>
      <c r="AC204" s="25">
        <v>1</v>
      </c>
      <c r="AD204" s="2"/>
      <c r="AE204" s="2"/>
      <c r="AF204" s="2"/>
      <c r="AG204" s="2"/>
      <c r="AH204" s="21">
        <v>1</v>
      </c>
      <c r="AI204" s="27"/>
      <c r="AJ204" s="2"/>
      <c r="AK204" s="1" t="s">
        <v>54</v>
      </c>
      <c r="AL204" s="27">
        <f>AL203/B193</f>
        <v>0.67741935483870963</v>
      </c>
      <c r="AM204" s="27">
        <f>AL203/AM203</f>
        <v>0.91304347826086951</v>
      </c>
      <c r="AN204" s="1" t="s">
        <v>55</v>
      </c>
    </row>
    <row r="205" spans="1:40" ht="12.75" customHeight="1">
      <c r="A205" s="24"/>
      <c r="AC205" s="1">
        <f>SUM(AC200:AC204)</f>
        <v>23</v>
      </c>
      <c r="AD205" s="2">
        <f>AC201/B193</f>
        <v>0.67741935483870963</v>
      </c>
      <c r="AE205" s="2">
        <f>AC205/B193</f>
        <v>0.74193548387096775</v>
      </c>
      <c r="AF205" s="2">
        <f>AE205-AD205</f>
        <v>6.4516129032258118E-2</v>
      </c>
      <c r="AG205" s="2"/>
    </row>
    <row r="206" spans="1:40" ht="12.75" customHeight="1">
      <c r="A206" s="37" t="s">
        <v>103</v>
      </c>
      <c r="D206" s="34"/>
      <c r="AD206" s="2"/>
      <c r="AE206" s="2"/>
      <c r="AG206" s="2"/>
    </row>
    <row r="207" spans="1:40" ht="12.75" customHeight="1">
      <c r="AD207" s="2"/>
      <c r="AE207" s="2"/>
      <c r="AF207" s="2"/>
      <c r="AG207" s="2"/>
    </row>
    <row r="208" spans="1:40" ht="26.25" customHeight="1">
      <c r="B208" s="145" t="s">
        <v>68</v>
      </c>
      <c r="C208" s="146"/>
      <c r="D208" s="146"/>
      <c r="E208" s="146"/>
      <c r="F208" s="146"/>
      <c r="G208" s="146"/>
      <c r="H208" s="146"/>
      <c r="I208" s="146"/>
      <c r="J208" s="146"/>
      <c r="AB208" s="39" t="s">
        <v>49</v>
      </c>
      <c r="AC208" s="2"/>
      <c r="AD208" s="2"/>
      <c r="AE208" s="1"/>
      <c r="AF208" s="2"/>
      <c r="AG208" s="1"/>
      <c r="AH208" s="1"/>
      <c r="AI208" s="1"/>
    </row>
    <row r="209" spans="1:36" ht="20.25" customHeight="1">
      <c r="A209" s="147" t="s">
        <v>9</v>
      </c>
      <c r="B209" s="148" t="s">
        <v>69</v>
      </c>
      <c r="C209" s="143"/>
      <c r="D209" s="143"/>
      <c r="E209" s="143"/>
      <c r="F209" s="143"/>
      <c r="G209" s="143"/>
      <c r="H209" s="143"/>
      <c r="I209" s="143"/>
      <c r="J209" s="144"/>
      <c r="AB209" s="149" t="s">
        <v>10</v>
      </c>
      <c r="AC209" s="141" t="s">
        <v>2</v>
      </c>
      <c r="AD209" s="141" t="s">
        <v>3</v>
      </c>
      <c r="AE209" s="150" t="s">
        <v>4</v>
      </c>
      <c r="AF209" s="141" t="s">
        <v>5</v>
      </c>
      <c r="AG209" s="139" t="s">
        <v>6</v>
      </c>
      <c r="AH209" s="139" t="s">
        <v>7</v>
      </c>
      <c r="AI209" s="141" t="s">
        <v>8</v>
      </c>
    </row>
    <row r="210" spans="1:36" ht="15.75" customHeight="1">
      <c r="A210" s="140"/>
      <c r="B210" s="40" t="s">
        <v>70</v>
      </c>
      <c r="C210" s="40" t="s">
        <v>71</v>
      </c>
      <c r="D210" s="40" t="s">
        <v>72</v>
      </c>
      <c r="E210" s="40" t="s">
        <v>73</v>
      </c>
      <c r="F210" s="40" t="s">
        <v>74</v>
      </c>
      <c r="G210" s="40" t="s">
        <v>75</v>
      </c>
      <c r="H210" s="40" t="s">
        <v>76</v>
      </c>
      <c r="I210" s="40" t="s">
        <v>77</v>
      </c>
      <c r="J210" s="40" t="s">
        <v>78</v>
      </c>
      <c r="AB210" s="140"/>
      <c r="AC210" s="140"/>
      <c r="AD210" s="140"/>
      <c r="AE210" s="140"/>
      <c r="AF210" s="140"/>
      <c r="AG210" s="140"/>
      <c r="AH210" s="140"/>
      <c r="AI210" s="140"/>
    </row>
    <row r="211" spans="1:36" ht="15.75" customHeight="1">
      <c r="A211" s="40">
        <v>1002</v>
      </c>
      <c r="B211" s="41">
        <v>33</v>
      </c>
      <c r="C211" s="41"/>
      <c r="D211" s="41"/>
      <c r="E211" s="41"/>
      <c r="F211" s="41"/>
      <c r="G211" s="41"/>
      <c r="H211" s="41"/>
      <c r="I211" s="41"/>
      <c r="J211" s="41"/>
      <c r="AB211" s="67"/>
      <c r="AC211" s="100"/>
      <c r="AD211" s="101"/>
      <c r="AE211" s="102"/>
      <c r="AF211" s="46"/>
      <c r="AG211" s="47">
        <f>B211</f>
        <v>33</v>
      </c>
      <c r="AH211" s="48"/>
      <c r="AI211" s="46"/>
    </row>
    <row r="212" spans="1:36" ht="15.75" customHeight="1">
      <c r="A212" s="40">
        <v>1101</v>
      </c>
      <c r="B212" s="41"/>
      <c r="C212" s="41">
        <v>31</v>
      </c>
      <c r="D212" s="41"/>
      <c r="E212" s="41"/>
      <c r="F212" s="41"/>
      <c r="G212" s="41"/>
      <c r="H212" s="41"/>
      <c r="I212" s="41"/>
      <c r="J212" s="41"/>
      <c r="AB212" s="67"/>
      <c r="AC212" s="68"/>
      <c r="AD212" s="2"/>
      <c r="AE212" s="103"/>
      <c r="AF212" s="52">
        <f>IF(C212=0,"",C212/B211)</f>
        <v>0.93939393939393945</v>
      </c>
      <c r="AG212" s="53">
        <v>31</v>
      </c>
      <c r="AH212" s="54">
        <f t="shared" ref="AH212:AH219" si="28">IF(AG212=0,"",AG212/AG211)</f>
        <v>0.93939393939393945</v>
      </c>
      <c r="AI212" s="54">
        <f t="shared" ref="AI212:AI219" si="29">IF(AG212=0,"",100%-AH212)</f>
        <v>6.0606060606060552E-2</v>
      </c>
    </row>
    <row r="213" spans="1:36" ht="15.75" customHeight="1">
      <c r="A213" s="40">
        <v>1102</v>
      </c>
      <c r="B213" s="41"/>
      <c r="C213" s="41"/>
      <c r="D213" s="41">
        <v>26</v>
      </c>
      <c r="E213" s="41"/>
      <c r="F213" s="41"/>
      <c r="G213" s="41"/>
      <c r="H213" s="41"/>
      <c r="I213" s="41"/>
      <c r="J213" s="41"/>
      <c r="AB213" s="67"/>
      <c r="AC213" s="68"/>
      <c r="AD213" s="2"/>
      <c r="AE213" s="103"/>
      <c r="AF213" s="52">
        <f>IF(D213=0,"",D213/C212)</f>
        <v>0.83870967741935487</v>
      </c>
      <c r="AG213" s="53">
        <v>28</v>
      </c>
      <c r="AH213" s="54">
        <f t="shared" si="28"/>
        <v>0.90322580645161288</v>
      </c>
      <c r="AI213" s="54">
        <f t="shared" si="29"/>
        <v>9.6774193548387122E-2</v>
      </c>
      <c r="AJ213" s="8">
        <f>AG213/AG211</f>
        <v>0.84848484848484851</v>
      </c>
    </row>
    <row r="214" spans="1:36" ht="15.75" customHeight="1">
      <c r="A214" s="40">
        <v>1201</v>
      </c>
      <c r="B214" s="41"/>
      <c r="C214" s="41"/>
      <c r="D214" s="41"/>
      <c r="E214" s="41">
        <v>25</v>
      </c>
      <c r="F214" s="41"/>
      <c r="G214" s="41"/>
      <c r="H214" s="41"/>
      <c r="I214" s="41"/>
      <c r="J214" s="41"/>
      <c r="AB214" s="67"/>
      <c r="AC214" s="68"/>
      <c r="AD214" s="2"/>
      <c r="AE214" s="103"/>
      <c r="AF214" s="52">
        <f>IF(E214=0,"",E214/D213)</f>
        <v>0.96153846153846156</v>
      </c>
      <c r="AG214" s="53">
        <v>27</v>
      </c>
      <c r="AH214" s="54">
        <f t="shared" si="28"/>
        <v>0.9642857142857143</v>
      </c>
      <c r="AI214" s="54">
        <f t="shared" si="29"/>
        <v>3.5714285714285698E-2</v>
      </c>
    </row>
    <row r="215" spans="1:36" ht="15.75" customHeight="1">
      <c r="A215" s="40">
        <v>1202</v>
      </c>
      <c r="B215" s="41"/>
      <c r="C215" s="41"/>
      <c r="D215" s="41"/>
      <c r="E215" s="41"/>
      <c r="F215" s="41">
        <v>24</v>
      </c>
      <c r="G215" s="41"/>
      <c r="H215" s="41"/>
      <c r="I215" s="41"/>
      <c r="J215" s="41"/>
      <c r="AB215" s="67"/>
      <c r="AC215" s="68"/>
      <c r="AD215" s="2"/>
      <c r="AE215" s="103"/>
      <c r="AF215" s="52">
        <f>IF(F215=0,"",F215/E214)</f>
        <v>0.96</v>
      </c>
      <c r="AG215" s="53">
        <v>26</v>
      </c>
      <c r="AH215" s="54">
        <f t="shared" si="28"/>
        <v>0.96296296296296291</v>
      </c>
      <c r="AI215" s="54">
        <f t="shared" si="29"/>
        <v>3.703703703703709E-2</v>
      </c>
    </row>
    <row r="216" spans="1:36" ht="15.75" customHeight="1">
      <c r="A216" s="40">
        <v>1301</v>
      </c>
      <c r="B216" s="41"/>
      <c r="C216" s="41"/>
      <c r="D216" s="41"/>
      <c r="E216" s="41"/>
      <c r="F216" s="41"/>
      <c r="G216" s="41">
        <v>23</v>
      </c>
      <c r="H216" s="41"/>
      <c r="I216" s="41"/>
      <c r="J216" s="41"/>
      <c r="AB216" s="67"/>
      <c r="AC216" s="68"/>
      <c r="AD216" s="2"/>
      <c r="AE216" s="103"/>
      <c r="AF216" s="52">
        <f>IF(G216=0,"",G216/F215)</f>
        <v>0.95833333333333337</v>
      </c>
      <c r="AG216" s="53">
        <v>25</v>
      </c>
      <c r="AH216" s="54">
        <f t="shared" si="28"/>
        <v>0.96153846153846156</v>
      </c>
      <c r="AI216" s="54">
        <f t="shared" si="29"/>
        <v>3.8461538461538436E-2</v>
      </c>
    </row>
    <row r="217" spans="1:36" ht="15.75" customHeight="1">
      <c r="A217" s="40">
        <v>1302</v>
      </c>
      <c r="B217" s="41"/>
      <c r="C217" s="41"/>
      <c r="D217" s="41"/>
      <c r="E217" s="41"/>
      <c r="F217" s="41"/>
      <c r="G217" s="41"/>
      <c r="H217" s="41">
        <v>22</v>
      </c>
      <c r="I217" s="41"/>
      <c r="J217" s="41"/>
      <c r="AB217" s="67"/>
      <c r="AC217" s="68"/>
      <c r="AD217" s="2"/>
      <c r="AE217" s="103"/>
      <c r="AF217" s="52">
        <f>IF(H217=0,"",H217/G216)</f>
        <v>0.95652173913043481</v>
      </c>
      <c r="AG217" s="53">
        <v>24</v>
      </c>
      <c r="AH217" s="54">
        <f t="shared" si="28"/>
        <v>0.96</v>
      </c>
      <c r="AI217" s="54">
        <f t="shared" si="29"/>
        <v>4.0000000000000036E-2</v>
      </c>
    </row>
    <row r="218" spans="1:36" ht="15.75" customHeight="1">
      <c r="A218" s="40">
        <v>1401</v>
      </c>
      <c r="B218" s="41"/>
      <c r="C218" s="41"/>
      <c r="D218" s="41"/>
      <c r="E218" s="41"/>
      <c r="F218" s="41"/>
      <c r="G218" s="41"/>
      <c r="H218" s="41"/>
      <c r="I218" s="41">
        <v>21</v>
      </c>
      <c r="J218" s="41"/>
      <c r="AB218" s="67"/>
      <c r="AC218" s="68"/>
      <c r="AD218" s="2"/>
      <c r="AE218" s="103"/>
      <c r="AF218" s="52">
        <f>IF(I218=0,"",I218/H217)</f>
        <v>0.95454545454545459</v>
      </c>
      <c r="AG218" s="53">
        <v>24</v>
      </c>
      <c r="AH218" s="54">
        <f t="shared" si="28"/>
        <v>1</v>
      </c>
      <c r="AI218" s="54">
        <f t="shared" si="29"/>
        <v>0</v>
      </c>
    </row>
    <row r="219" spans="1:36" ht="15.75" customHeight="1">
      <c r="A219" s="40">
        <v>1402</v>
      </c>
      <c r="B219" s="41"/>
      <c r="C219" s="41"/>
      <c r="D219" s="41"/>
      <c r="E219" s="41"/>
      <c r="F219" s="41"/>
      <c r="G219" s="41"/>
      <c r="H219" s="41"/>
      <c r="I219" s="41"/>
      <c r="J219" s="41">
        <v>21</v>
      </c>
      <c r="AB219" s="42">
        <v>18</v>
      </c>
      <c r="AC219" s="68"/>
      <c r="AD219" s="2"/>
      <c r="AE219" s="103"/>
      <c r="AF219" s="56">
        <f>IF(J219=0,"",J219/I218)</f>
        <v>1</v>
      </c>
      <c r="AG219" s="53">
        <v>24</v>
      </c>
      <c r="AH219" s="57">
        <f t="shared" si="28"/>
        <v>1</v>
      </c>
      <c r="AI219" s="57">
        <f t="shared" si="29"/>
        <v>0</v>
      </c>
    </row>
    <row r="220" spans="1:36" ht="15.75" customHeight="1">
      <c r="A220" s="40">
        <v>1501</v>
      </c>
      <c r="B220" s="41"/>
      <c r="C220" s="41"/>
      <c r="D220" s="41"/>
      <c r="E220" s="41"/>
      <c r="F220" s="41"/>
      <c r="G220" s="41"/>
      <c r="H220" s="41"/>
      <c r="I220" s="41"/>
      <c r="J220" s="41">
        <v>1</v>
      </c>
      <c r="AB220" s="42">
        <v>1</v>
      </c>
      <c r="AC220" s="68"/>
      <c r="AD220" s="2"/>
      <c r="AE220" s="1"/>
      <c r="AF220" s="59"/>
      <c r="AG220" s="53">
        <v>3</v>
      </c>
      <c r="AH220" s="60"/>
      <c r="AI220" s="61"/>
    </row>
    <row r="221" spans="1:36" ht="15.75" customHeight="1">
      <c r="A221" s="40">
        <v>1502</v>
      </c>
      <c r="B221" s="41"/>
      <c r="C221" s="41"/>
      <c r="D221" s="41"/>
      <c r="E221" s="41"/>
      <c r="F221" s="41"/>
      <c r="G221" s="41"/>
      <c r="H221" s="41"/>
      <c r="I221" s="41"/>
      <c r="J221" s="41">
        <v>1</v>
      </c>
      <c r="AB221" s="42">
        <v>1</v>
      </c>
      <c r="AC221" s="68"/>
      <c r="AD221" s="2"/>
      <c r="AE221" s="1"/>
      <c r="AF221" s="62"/>
      <c r="AG221" s="63">
        <v>1</v>
      </c>
      <c r="AH221" s="64"/>
      <c r="AI221" s="62"/>
    </row>
    <row r="222" spans="1:36" ht="15.75" customHeight="1">
      <c r="A222" s="40">
        <v>1601</v>
      </c>
      <c r="B222" s="66"/>
      <c r="C222" s="66"/>
      <c r="D222" s="66"/>
      <c r="E222" s="66"/>
      <c r="F222" s="66"/>
      <c r="G222" s="66"/>
      <c r="H222" s="66"/>
      <c r="I222" s="66"/>
      <c r="J222" s="66"/>
      <c r="AB222" s="67"/>
      <c r="AC222" s="68"/>
      <c r="AD222" s="2"/>
      <c r="AE222" s="1"/>
      <c r="AF222" s="104"/>
      <c r="AG222" s="105"/>
      <c r="AH222" s="106"/>
      <c r="AI222" s="104"/>
    </row>
    <row r="223" spans="1:36" ht="15.75" customHeight="1">
      <c r="A223" s="40">
        <v>1602</v>
      </c>
      <c r="B223" s="66"/>
      <c r="C223" s="66"/>
      <c r="D223" s="66"/>
      <c r="E223" s="66"/>
      <c r="F223" s="66"/>
      <c r="G223" s="66"/>
      <c r="H223" s="66"/>
      <c r="I223" s="66"/>
      <c r="J223" s="66"/>
      <c r="AB223" s="67"/>
      <c r="AC223" s="68"/>
      <c r="AD223" s="2"/>
      <c r="AE223" s="1"/>
      <c r="AF223" s="104"/>
      <c r="AG223" s="105"/>
      <c r="AH223" s="106"/>
      <c r="AI223" s="104"/>
    </row>
    <row r="224" spans="1:36" ht="15.75" customHeight="1">
      <c r="A224" s="40">
        <v>1701</v>
      </c>
      <c r="B224" s="66"/>
      <c r="C224" s="66"/>
      <c r="D224" s="66"/>
      <c r="E224" s="66"/>
      <c r="F224" s="66"/>
      <c r="G224" s="66"/>
      <c r="H224" s="66"/>
      <c r="I224" s="66"/>
      <c r="J224" s="66"/>
      <c r="AB224" s="67"/>
      <c r="AC224" s="68"/>
      <c r="AD224" s="2"/>
      <c r="AE224" s="1"/>
      <c r="AF224" s="50"/>
      <c r="AG224" s="58"/>
      <c r="AH224" s="65"/>
      <c r="AI224" s="62"/>
    </row>
    <row r="225" spans="1:43" ht="15.75" customHeight="1">
      <c r="A225" s="40">
        <v>1702</v>
      </c>
      <c r="B225" s="66"/>
      <c r="C225" s="66"/>
      <c r="D225" s="66"/>
      <c r="E225" s="66"/>
      <c r="F225" s="66"/>
      <c r="G225" s="66"/>
      <c r="H225" s="66"/>
      <c r="I225" s="66"/>
      <c r="J225" s="66"/>
      <c r="AB225" s="67"/>
      <c r="AC225" s="68"/>
      <c r="AD225" s="2"/>
      <c r="AE225" s="1"/>
      <c r="AF225" s="69" t="s">
        <v>53</v>
      </c>
      <c r="AG225" s="70">
        <v>20</v>
      </c>
      <c r="AH225" s="71">
        <f>IF(SUM(AB217:AB221)=0,"",SUM(AB217:AB221))</f>
        <v>20</v>
      </c>
      <c r="AI225" s="72" t="s">
        <v>10</v>
      </c>
    </row>
    <row r="226" spans="1:43" ht="15.75" customHeight="1">
      <c r="A226" s="40">
        <v>1801</v>
      </c>
      <c r="B226" s="66"/>
      <c r="C226" s="66"/>
      <c r="D226" s="66"/>
      <c r="E226" s="66"/>
      <c r="F226" s="66"/>
      <c r="G226" s="66"/>
      <c r="H226" s="66"/>
      <c r="I226" s="66"/>
      <c r="J226" s="66"/>
      <c r="AB226" s="67"/>
      <c r="AC226" s="68"/>
      <c r="AD226" s="2"/>
      <c r="AE226" s="1"/>
      <c r="AF226" s="73" t="s">
        <v>54</v>
      </c>
      <c r="AG226" s="74">
        <f>IF(AG225/B211=0,"",AG225/B211)</f>
        <v>0.60606060606060608</v>
      </c>
      <c r="AH226" s="75">
        <f>IF(AG225/AH225=0,"",AG225/AH225)</f>
        <v>1</v>
      </c>
      <c r="AI226" s="76" t="s">
        <v>55</v>
      </c>
    </row>
    <row r="227" spans="1:43" ht="15.75" customHeight="1">
      <c r="A227" s="40">
        <v>1802</v>
      </c>
      <c r="B227" s="66"/>
      <c r="C227" s="66"/>
      <c r="D227" s="66"/>
      <c r="E227" s="66"/>
      <c r="F227" s="66"/>
      <c r="G227" s="66"/>
      <c r="H227" s="66"/>
      <c r="I227" s="66"/>
      <c r="J227" s="66"/>
      <c r="AB227" s="67"/>
      <c r="AC227" s="77"/>
      <c r="AD227" s="78"/>
      <c r="AE227" s="79"/>
      <c r="AF227" s="78"/>
      <c r="AG227" s="79"/>
      <c r="AH227" s="79"/>
      <c r="AI227" s="80"/>
    </row>
    <row r="228" spans="1:43" ht="18" customHeight="1">
      <c r="A228" s="24"/>
      <c r="B228" s="1"/>
      <c r="C228" s="1"/>
      <c r="D228" s="142" t="s">
        <v>79</v>
      </c>
      <c r="E228" s="143"/>
      <c r="F228" s="143"/>
      <c r="G228" s="143"/>
      <c r="H228" s="143"/>
      <c r="I228" s="143"/>
      <c r="J228" s="144"/>
      <c r="AB228" s="81">
        <f>SUM(AB211:AB224)</f>
        <v>20</v>
      </c>
      <c r="AC228" s="82">
        <f>IF(AB219=0,"",AB219/B211)</f>
        <v>0.54545454545454541</v>
      </c>
      <c r="AD228" s="82">
        <f>IF(AB228=0,"",AB228/B211)</f>
        <v>0.60606060606060608</v>
      </c>
      <c r="AE228" s="82">
        <f>IF(AB219=0,"",AD228-AC228)</f>
        <v>6.0606060606060663E-2</v>
      </c>
      <c r="AF228" s="2"/>
      <c r="AG228" s="1"/>
      <c r="AH228" s="27"/>
      <c r="AI228" s="2"/>
    </row>
    <row r="229" spans="1:43" ht="12.75" customHeight="1">
      <c r="AC229" s="2"/>
      <c r="AD229" s="2"/>
      <c r="AE229" s="2"/>
      <c r="AF229" s="2"/>
    </row>
    <row r="230" spans="1:43" ht="12.75" customHeight="1">
      <c r="AC230" s="2"/>
      <c r="AD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ht="26.25" customHeight="1">
      <c r="B231" s="145" t="s">
        <v>68</v>
      </c>
      <c r="C231" s="146"/>
      <c r="D231" s="146"/>
      <c r="E231" s="146"/>
      <c r="F231" s="146"/>
      <c r="G231" s="146"/>
      <c r="H231" s="146"/>
      <c r="I231" s="146"/>
      <c r="J231" s="146"/>
      <c r="AB231" s="39" t="s">
        <v>50</v>
      </c>
      <c r="AC231" s="2"/>
      <c r="AD231" s="2"/>
      <c r="AE231" s="1"/>
      <c r="AF231" s="2"/>
      <c r="AG231" s="1"/>
      <c r="AH231" s="1"/>
      <c r="AI231" s="1"/>
    </row>
    <row r="232" spans="1:43" ht="20.25" customHeight="1">
      <c r="A232" s="147" t="s">
        <v>9</v>
      </c>
      <c r="B232" s="148" t="s">
        <v>69</v>
      </c>
      <c r="C232" s="143"/>
      <c r="D232" s="143"/>
      <c r="E232" s="143"/>
      <c r="F232" s="143"/>
      <c r="G232" s="143"/>
      <c r="H232" s="143"/>
      <c r="I232" s="143"/>
      <c r="J232" s="144"/>
      <c r="AB232" s="149" t="s">
        <v>10</v>
      </c>
      <c r="AC232" s="141" t="s">
        <v>2</v>
      </c>
      <c r="AD232" s="141" t="s">
        <v>3</v>
      </c>
      <c r="AE232" s="150" t="s">
        <v>4</v>
      </c>
      <c r="AF232" s="141" t="s">
        <v>5</v>
      </c>
      <c r="AG232" s="139" t="s">
        <v>6</v>
      </c>
      <c r="AH232" s="139" t="s">
        <v>7</v>
      </c>
      <c r="AI232" s="141" t="s">
        <v>8</v>
      </c>
    </row>
    <row r="233" spans="1:43" ht="15.75" customHeight="1">
      <c r="A233" s="140"/>
      <c r="B233" s="40" t="s">
        <v>70</v>
      </c>
      <c r="C233" s="40" t="s">
        <v>71</v>
      </c>
      <c r="D233" s="40" t="s">
        <v>72</v>
      </c>
      <c r="E233" s="40" t="s">
        <v>73</v>
      </c>
      <c r="F233" s="40" t="s">
        <v>74</v>
      </c>
      <c r="G233" s="40" t="s">
        <v>75</v>
      </c>
      <c r="H233" s="40" t="s">
        <v>76</v>
      </c>
      <c r="I233" s="40" t="s">
        <v>77</v>
      </c>
      <c r="J233" s="40" t="s">
        <v>78</v>
      </c>
      <c r="AB233" s="140"/>
      <c r="AC233" s="140"/>
      <c r="AD233" s="140"/>
      <c r="AE233" s="140"/>
      <c r="AF233" s="140"/>
      <c r="AG233" s="140"/>
      <c r="AH233" s="140"/>
      <c r="AI233" s="140"/>
    </row>
    <row r="234" spans="1:43" ht="15.75" customHeight="1">
      <c r="A234" s="40">
        <v>1101</v>
      </c>
      <c r="B234" s="41">
        <v>13</v>
      </c>
      <c r="C234" s="41"/>
      <c r="D234" s="41"/>
      <c r="E234" s="41"/>
      <c r="F234" s="41"/>
      <c r="G234" s="41"/>
      <c r="H234" s="41"/>
      <c r="I234" s="41"/>
      <c r="J234" s="41"/>
      <c r="AB234" s="67"/>
      <c r="AC234" s="100"/>
      <c r="AD234" s="101"/>
      <c r="AE234" s="102"/>
      <c r="AF234" s="46"/>
      <c r="AG234" s="47">
        <f>B234</f>
        <v>13</v>
      </c>
      <c r="AH234" s="48"/>
      <c r="AI234" s="46"/>
    </row>
    <row r="235" spans="1:43" ht="15.75" customHeight="1">
      <c r="A235" s="40">
        <v>1102</v>
      </c>
      <c r="B235" s="41"/>
      <c r="C235" s="41">
        <v>11</v>
      </c>
      <c r="D235" s="41"/>
      <c r="E235" s="41"/>
      <c r="F235" s="41"/>
      <c r="G235" s="41"/>
      <c r="H235" s="41"/>
      <c r="I235" s="41"/>
      <c r="J235" s="41"/>
      <c r="AB235" s="67"/>
      <c r="AC235" s="68"/>
      <c r="AD235" s="2"/>
      <c r="AE235" s="103"/>
      <c r="AF235" s="52">
        <f>IF(C235=0,"",C235/B234)</f>
        <v>0.84615384615384615</v>
      </c>
      <c r="AG235" s="21">
        <v>11</v>
      </c>
      <c r="AH235" s="54">
        <f t="shared" ref="AH235:AH242" si="30">IF(AG235=0,"",AG235/AG234)</f>
        <v>0.84615384615384615</v>
      </c>
      <c r="AI235" s="54">
        <f t="shared" ref="AI235:AI242" si="31">IF(AG235=0,"",100%-AH235)</f>
        <v>0.15384615384615385</v>
      </c>
    </row>
    <row r="236" spans="1:43" ht="15.75" customHeight="1">
      <c r="A236" s="40">
        <v>1201</v>
      </c>
      <c r="B236" s="41"/>
      <c r="C236" s="41"/>
      <c r="D236" s="41">
        <v>10</v>
      </c>
      <c r="E236" s="41"/>
      <c r="F236" s="41"/>
      <c r="G236" s="41"/>
      <c r="H236" s="41"/>
      <c r="I236" s="41"/>
      <c r="J236" s="41"/>
      <c r="AB236" s="67"/>
      <c r="AC236" s="68"/>
      <c r="AD236" s="2"/>
      <c r="AE236" s="103"/>
      <c r="AF236" s="52">
        <f>IF(D236=0,"",D236/C235)</f>
        <v>0.90909090909090906</v>
      </c>
      <c r="AG236" s="21">
        <v>11</v>
      </c>
      <c r="AH236" s="54">
        <f t="shared" si="30"/>
        <v>1</v>
      </c>
      <c r="AI236" s="54">
        <f t="shared" si="31"/>
        <v>0</v>
      </c>
      <c r="AJ236" s="8">
        <f>AG236/AG234</f>
        <v>0.84615384615384615</v>
      </c>
    </row>
    <row r="237" spans="1:43" ht="15.75" customHeight="1">
      <c r="A237" s="40">
        <v>1202</v>
      </c>
      <c r="B237" s="41"/>
      <c r="C237" s="41"/>
      <c r="D237" s="41"/>
      <c r="E237" s="41">
        <v>10</v>
      </c>
      <c r="F237" s="41"/>
      <c r="G237" s="41"/>
      <c r="H237" s="41"/>
      <c r="I237" s="41"/>
      <c r="J237" s="41"/>
      <c r="AB237" s="67"/>
      <c r="AC237" s="68"/>
      <c r="AD237" s="2"/>
      <c r="AE237" s="103"/>
      <c r="AF237" s="52">
        <f>IF(E237=0,"",E237/D236)</f>
        <v>1</v>
      </c>
      <c r="AG237" s="21">
        <v>11</v>
      </c>
      <c r="AH237" s="54">
        <f t="shared" si="30"/>
        <v>1</v>
      </c>
      <c r="AI237" s="54">
        <f t="shared" si="31"/>
        <v>0</v>
      </c>
    </row>
    <row r="238" spans="1:43" ht="15.75" customHeight="1">
      <c r="A238" s="40">
        <v>1301</v>
      </c>
      <c r="B238" s="41"/>
      <c r="C238" s="41"/>
      <c r="D238" s="41"/>
      <c r="E238" s="41"/>
      <c r="F238" s="41">
        <v>10</v>
      </c>
      <c r="G238" s="41"/>
      <c r="H238" s="41"/>
      <c r="I238" s="41"/>
      <c r="J238" s="41"/>
      <c r="AB238" s="67"/>
      <c r="AC238" s="68"/>
      <c r="AD238" s="2"/>
      <c r="AE238" s="103"/>
      <c r="AF238" s="52">
        <f>IF(F238=0,"",F238/E237)</f>
        <v>1</v>
      </c>
      <c r="AG238" s="21">
        <v>11</v>
      </c>
      <c r="AH238" s="54">
        <f t="shared" si="30"/>
        <v>1</v>
      </c>
      <c r="AI238" s="54">
        <f t="shared" si="31"/>
        <v>0</v>
      </c>
    </row>
    <row r="239" spans="1:43" ht="15.75" customHeight="1">
      <c r="A239" s="40">
        <v>1302</v>
      </c>
      <c r="B239" s="41"/>
      <c r="C239" s="41"/>
      <c r="D239" s="41"/>
      <c r="E239" s="41"/>
      <c r="F239" s="41"/>
      <c r="G239" s="41">
        <v>9</v>
      </c>
      <c r="H239" s="41"/>
      <c r="I239" s="41"/>
      <c r="J239" s="41"/>
      <c r="AB239" s="67"/>
      <c r="AC239" s="68"/>
      <c r="AD239" s="2"/>
      <c r="AE239" s="103"/>
      <c r="AF239" s="52">
        <f>IF(G239=0,"",G239/F238)</f>
        <v>0.9</v>
      </c>
      <c r="AG239" s="21">
        <v>10</v>
      </c>
      <c r="AH239" s="54">
        <f t="shared" si="30"/>
        <v>0.90909090909090906</v>
      </c>
      <c r="AI239" s="54">
        <f t="shared" si="31"/>
        <v>9.0909090909090939E-2</v>
      </c>
    </row>
    <row r="240" spans="1:43" ht="15.75" customHeight="1">
      <c r="A240" s="40">
        <v>1401</v>
      </c>
      <c r="B240" s="41"/>
      <c r="C240" s="41"/>
      <c r="D240" s="41"/>
      <c r="E240" s="41"/>
      <c r="F240" s="41"/>
      <c r="G240" s="41"/>
      <c r="H240" s="41">
        <v>9</v>
      </c>
      <c r="I240" s="41"/>
      <c r="J240" s="41"/>
      <c r="AB240" s="67"/>
      <c r="AC240" s="68"/>
      <c r="AD240" s="2"/>
      <c r="AE240" s="103"/>
      <c r="AF240" s="52">
        <f>IF(H240=0,"",H240/G239)</f>
        <v>1</v>
      </c>
      <c r="AG240" s="21">
        <v>10</v>
      </c>
      <c r="AH240" s="54">
        <f t="shared" si="30"/>
        <v>1</v>
      </c>
      <c r="AI240" s="54">
        <f t="shared" si="31"/>
        <v>0</v>
      </c>
    </row>
    <row r="241" spans="1:35" ht="15.75" customHeight="1">
      <c r="A241" s="40">
        <v>1402</v>
      </c>
      <c r="B241" s="41"/>
      <c r="C241" s="41"/>
      <c r="D241" s="41"/>
      <c r="E241" s="41"/>
      <c r="F241" s="41"/>
      <c r="G241" s="41"/>
      <c r="H241" s="41"/>
      <c r="I241" s="41">
        <v>9</v>
      </c>
      <c r="J241" s="41"/>
      <c r="AB241" s="67"/>
      <c r="AC241" s="68"/>
      <c r="AD241" s="2"/>
      <c r="AE241" s="103"/>
      <c r="AF241" s="52">
        <f>IF(I241=0,"",I241/H240)</f>
        <v>1</v>
      </c>
      <c r="AG241" s="21">
        <v>10</v>
      </c>
      <c r="AH241" s="54">
        <f t="shared" si="30"/>
        <v>1</v>
      </c>
      <c r="AI241" s="54">
        <f t="shared" si="31"/>
        <v>0</v>
      </c>
    </row>
    <row r="242" spans="1:35" ht="15.75" customHeight="1">
      <c r="A242" s="40">
        <v>1501</v>
      </c>
      <c r="B242" s="41"/>
      <c r="C242" s="41"/>
      <c r="D242" s="41"/>
      <c r="E242" s="41"/>
      <c r="F242" s="41"/>
      <c r="G242" s="41"/>
      <c r="H242" s="41"/>
      <c r="I242" s="41"/>
      <c r="J242" s="41">
        <v>9</v>
      </c>
      <c r="AB242" s="42">
        <v>9</v>
      </c>
      <c r="AC242" s="68"/>
      <c r="AD242" s="2"/>
      <c r="AE242" s="103"/>
      <c r="AF242" s="56">
        <f>IF(J242=0,"",J242/I241)</f>
        <v>1</v>
      </c>
      <c r="AG242" s="21">
        <v>10</v>
      </c>
      <c r="AH242" s="57">
        <f t="shared" si="30"/>
        <v>1</v>
      </c>
      <c r="AI242" s="57">
        <f t="shared" si="31"/>
        <v>0</v>
      </c>
    </row>
    <row r="243" spans="1:35" ht="15.75" customHeight="1">
      <c r="A243" s="40">
        <v>1502</v>
      </c>
      <c r="B243" s="41"/>
      <c r="C243" s="41"/>
      <c r="D243" s="41"/>
      <c r="E243" s="41"/>
      <c r="F243" s="41"/>
      <c r="G243" s="41"/>
      <c r="H243" s="41"/>
      <c r="I243" s="41"/>
      <c r="J243" s="41"/>
      <c r="AB243" s="42"/>
      <c r="AC243" s="68"/>
      <c r="AD243" s="2"/>
      <c r="AE243" s="1"/>
      <c r="AF243" s="59"/>
      <c r="AG243" s="53"/>
      <c r="AH243" s="60"/>
      <c r="AI243" s="61"/>
    </row>
    <row r="244" spans="1:35" ht="15.75" customHeight="1">
      <c r="A244" s="40">
        <v>1601</v>
      </c>
      <c r="B244" s="41"/>
      <c r="C244" s="41"/>
      <c r="D244" s="41"/>
      <c r="E244" s="41"/>
      <c r="F244" s="41"/>
      <c r="G244" s="41"/>
      <c r="H244" s="41"/>
      <c r="I244" s="41"/>
      <c r="J244" s="41"/>
      <c r="AB244" s="42"/>
      <c r="AC244" s="68"/>
      <c r="AD244" s="2"/>
      <c r="AE244" s="1"/>
      <c r="AF244" s="62"/>
      <c r="AG244" s="63"/>
      <c r="AH244" s="64"/>
      <c r="AI244" s="62"/>
    </row>
    <row r="245" spans="1:35" ht="15.75" customHeight="1">
      <c r="A245" s="40">
        <v>1602</v>
      </c>
      <c r="B245" s="66"/>
      <c r="C245" s="66"/>
      <c r="D245" s="66"/>
      <c r="E245" s="66"/>
      <c r="F245" s="66"/>
      <c r="G245" s="66"/>
      <c r="H245" s="66"/>
      <c r="I245" s="66"/>
      <c r="J245" s="66"/>
      <c r="AB245" s="67"/>
      <c r="AC245" s="68"/>
      <c r="AD245" s="2"/>
      <c r="AE245" s="1"/>
      <c r="AF245" s="104"/>
      <c r="AG245" s="105"/>
      <c r="AH245" s="106"/>
      <c r="AI245" s="104"/>
    </row>
    <row r="246" spans="1:35" ht="15.75" customHeight="1">
      <c r="A246" s="40">
        <v>1701</v>
      </c>
      <c r="B246" s="66"/>
      <c r="C246" s="66"/>
      <c r="D246" s="66"/>
      <c r="E246" s="66"/>
      <c r="F246" s="66"/>
      <c r="G246" s="66"/>
      <c r="H246" s="66"/>
      <c r="I246" s="66"/>
      <c r="J246" s="66"/>
      <c r="AB246" s="67"/>
      <c r="AC246" s="68"/>
      <c r="AD246" s="2"/>
      <c r="AE246" s="1"/>
      <c r="AF246" s="104"/>
      <c r="AG246" s="105"/>
      <c r="AH246" s="106"/>
      <c r="AI246" s="104"/>
    </row>
    <row r="247" spans="1:35" ht="15.75" customHeight="1">
      <c r="A247" s="40">
        <v>1702</v>
      </c>
      <c r="B247" s="66"/>
      <c r="C247" s="66"/>
      <c r="D247" s="66"/>
      <c r="E247" s="66"/>
      <c r="F247" s="66"/>
      <c r="G247" s="66"/>
      <c r="H247" s="66"/>
      <c r="I247" s="66"/>
      <c r="J247" s="66"/>
      <c r="AB247" s="67"/>
      <c r="AC247" s="68"/>
      <c r="AD247" s="2"/>
      <c r="AE247" s="1"/>
      <c r="AF247" s="50"/>
      <c r="AG247" s="58"/>
      <c r="AH247" s="65"/>
      <c r="AI247" s="62"/>
    </row>
    <row r="248" spans="1:35" ht="15.75" customHeight="1">
      <c r="A248" s="40">
        <v>1801</v>
      </c>
      <c r="B248" s="66"/>
      <c r="C248" s="66"/>
      <c r="D248" s="66"/>
      <c r="E248" s="66"/>
      <c r="F248" s="66"/>
      <c r="G248" s="66"/>
      <c r="H248" s="66"/>
      <c r="I248" s="66"/>
      <c r="J248" s="66"/>
      <c r="AB248" s="67"/>
      <c r="AC248" s="68"/>
      <c r="AD248" s="2"/>
      <c r="AE248" s="1"/>
      <c r="AF248" s="69" t="s">
        <v>53</v>
      </c>
      <c r="AG248" s="70">
        <v>7</v>
      </c>
      <c r="AH248" s="71">
        <f>IF(SUM(AB240:AB244)=0,"",SUM(AB240:AB244))</f>
        <v>9</v>
      </c>
      <c r="AI248" s="72" t="s">
        <v>10</v>
      </c>
    </row>
    <row r="249" spans="1:35" ht="15.75" customHeight="1">
      <c r="A249" s="40">
        <v>1802</v>
      </c>
      <c r="B249" s="66"/>
      <c r="C249" s="66"/>
      <c r="D249" s="66"/>
      <c r="E249" s="66"/>
      <c r="F249" s="66"/>
      <c r="G249" s="66"/>
      <c r="H249" s="66"/>
      <c r="I249" s="66"/>
      <c r="J249" s="66"/>
      <c r="AB249" s="67"/>
      <c r="AC249" s="68"/>
      <c r="AD249" s="2"/>
      <c r="AE249" s="1"/>
      <c r="AF249" s="73" t="s">
        <v>54</v>
      </c>
      <c r="AG249" s="74">
        <f>IF(AG248/B234=0,"",AG248/B234)</f>
        <v>0.53846153846153844</v>
      </c>
      <c r="AH249" s="75">
        <f>IF(AG248/AH248=0,"",AG248/AH248)</f>
        <v>0.77777777777777779</v>
      </c>
      <c r="AI249" s="76" t="s">
        <v>55</v>
      </c>
    </row>
    <row r="250" spans="1:35" ht="15.75" customHeight="1">
      <c r="A250" s="40">
        <v>1901</v>
      </c>
      <c r="B250" s="66"/>
      <c r="C250" s="66"/>
      <c r="D250" s="66"/>
      <c r="E250" s="66"/>
      <c r="F250" s="66"/>
      <c r="G250" s="66"/>
      <c r="H250" s="66"/>
      <c r="I250" s="66"/>
      <c r="J250" s="66"/>
      <c r="AB250" s="67"/>
      <c r="AC250" s="77"/>
      <c r="AD250" s="78"/>
      <c r="AE250" s="79"/>
      <c r="AF250" s="78"/>
      <c r="AG250" s="79"/>
      <c r="AH250" s="79"/>
      <c r="AI250" s="80"/>
    </row>
    <row r="251" spans="1:35" ht="18" customHeight="1">
      <c r="A251" s="24"/>
      <c r="B251" s="1"/>
      <c r="C251" s="1"/>
      <c r="D251" s="142" t="s">
        <v>79</v>
      </c>
      <c r="E251" s="143"/>
      <c r="F251" s="143"/>
      <c r="G251" s="143"/>
      <c r="H251" s="143"/>
      <c r="I251" s="143"/>
      <c r="J251" s="144"/>
      <c r="AB251" s="81">
        <f>SUM(AB234:AB247)</f>
        <v>9</v>
      </c>
      <c r="AC251" s="82">
        <f>IF(AB242=0,"",AB242/B234)</f>
        <v>0.69230769230769229</v>
      </c>
      <c r="AD251" s="82">
        <f>IF(AB251=0,"",AB251/B234)</f>
        <v>0.69230769230769229</v>
      </c>
      <c r="AE251" s="82">
        <f>IF(AB242=0,"",AD251-AC251)</f>
        <v>0</v>
      </c>
      <c r="AF251" s="2"/>
      <c r="AG251" s="1"/>
      <c r="AH251" s="27"/>
      <c r="AI251" s="2"/>
    </row>
    <row r="252" spans="1:35" ht="12.75" customHeight="1">
      <c r="AC252" s="2"/>
      <c r="AD252" s="2"/>
      <c r="AF252" s="2"/>
    </row>
    <row r="253" spans="1:35" ht="12.75" customHeight="1">
      <c r="AC253" s="2"/>
      <c r="AD253" s="2"/>
      <c r="AF253" s="2"/>
    </row>
    <row r="254" spans="1:35" ht="26.25" customHeight="1">
      <c r="B254" s="145" t="s">
        <v>68</v>
      </c>
      <c r="C254" s="146"/>
      <c r="D254" s="146"/>
      <c r="E254" s="146"/>
      <c r="F254" s="146"/>
      <c r="G254" s="146"/>
      <c r="H254" s="146"/>
      <c r="I254" s="146"/>
      <c r="J254" s="146"/>
      <c r="AB254" s="39" t="s">
        <v>51</v>
      </c>
      <c r="AC254" s="2"/>
      <c r="AD254" s="2"/>
      <c r="AE254" s="1"/>
      <c r="AF254" s="2"/>
      <c r="AG254" s="1"/>
      <c r="AH254" s="1"/>
      <c r="AI254" s="1"/>
    </row>
    <row r="255" spans="1:35" ht="20.25" customHeight="1">
      <c r="A255" s="147" t="s">
        <v>9</v>
      </c>
      <c r="B255" s="148" t="s">
        <v>69</v>
      </c>
      <c r="C255" s="143"/>
      <c r="D255" s="143"/>
      <c r="E255" s="143"/>
      <c r="F255" s="143"/>
      <c r="G255" s="143"/>
      <c r="H255" s="143"/>
      <c r="I255" s="143"/>
      <c r="J255" s="144"/>
      <c r="AB255" s="149" t="s">
        <v>10</v>
      </c>
      <c r="AC255" s="141" t="s">
        <v>2</v>
      </c>
      <c r="AD255" s="141" t="s">
        <v>3</v>
      </c>
      <c r="AE255" s="150" t="s">
        <v>4</v>
      </c>
      <c r="AF255" s="141" t="s">
        <v>5</v>
      </c>
      <c r="AG255" s="139" t="s">
        <v>6</v>
      </c>
      <c r="AH255" s="139" t="s">
        <v>7</v>
      </c>
      <c r="AI255" s="141" t="s">
        <v>8</v>
      </c>
    </row>
    <row r="256" spans="1:35" ht="15.75" customHeight="1">
      <c r="A256" s="140"/>
      <c r="B256" s="40" t="s">
        <v>70</v>
      </c>
      <c r="C256" s="40" t="s">
        <v>71</v>
      </c>
      <c r="D256" s="40" t="s">
        <v>72</v>
      </c>
      <c r="E256" s="40" t="s">
        <v>73</v>
      </c>
      <c r="F256" s="40" t="s">
        <v>74</v>
      </c>
      <c r="G256" s="40" t="s">
        <v>75</v>
      </c>
      <c r="H256" s="40" t="s">
        <v>76</v>
      </c>
      <c r="I256" s="40" t="s">
        <v>77</v>
      </c>
      <c r="J256" s="40" t="s">
        <v>78</v>
      </c>
      <c r="AB256" s="140"/>
      <c r="AC256" s="140"/>
      <c r="AD256" s="140"/>
      <c r="AE256" s="140"/>
      <c r="AF256" s="140"/>
      <c r="AG256" s="140"/>
      <c r="AH256" s="140"/>
      <c r="AI256" s="140"/>
    </row>
    <row r="257" spans="1:36" ht="15.75" customHeight="1">
      <c r="A257" s="40">
        <v>1102</v>
      </c>
      <c r="B257" s="41">
        <v>30</v>
      </c>
      <c r="C257" s="41"/>
      <c r="D257" s="41"/>
      <c r="E257" s="41"/>
      <c r="F257" s="41"/>
      <c r="G257" s="41"/>
      <c r="H257" s="41"/>
      <c r="I257" s="41"/>
      <c r="J257" s="41"/>
      <c r="AB257" s="67"/>
      <c r="AC257" s="100"/>
      <c r="AD257" s="101"/>
      <c r="AE257" s="102"/>
      <c r="AF257" s="46"/>
      <c r="AG257" s="47">
        <f>B257</f>
        <v>30</v>
      </c>
      <c r="AH257" s="48"/>
      <c r="AI257" s="46"/>
    </row>
    <row r="258" spans="1:36" ht="15.75" customHeight="1">
      <c r="A258" s="40">
        <v>1201</v>
      </c>
      <c r="B258" s="41"/>
      <c r="C258" s="41">
        <v>28</v>
      </c>
      <c r="D258" s="41"/>
      <c r="E258" s="41"/>
      <c r="F258" s="41"/>
      <c r="G258" s="41"/>
      <c r="H258" s="41"/>
      <c r="I258" s="41"/>
      <c r="J258" s="41"/>
      <c r="AB258" s="67"/>
      <c r="AC258" s="68"/>
      <c r="AD258" s="2"/>
      <c r="AE258" s="103"/>
      <c r="AF258" s="52">
        <f>IF(C258=0,"",C258/B257)</f>
        <v>0.93333333333333335</v>
      </c>
      <c r="AG258" s="53">
        <v>28</v>
      </c>
      <c r="AH258" s="54">
        <f t="shared" ref="AH258:AH265" si="32">IF(AG258=0,"",AG258/AG257)</f>
        <v>0.93333333333333335</v>
      </c>
      <c r="AI258" s="54">
        <f t="shared" ref="AI258:AI265" si="33">IF(AG258=0,"",100%-AH258)</f>
        <v>6.6666666666666652E-2</v>
      </c>
    </row>
    <row r="259" spans="1:36" ht="15.75" customHeight="1">
      <c r="A259" s="40">
        <v>1202</v>
      </c>
      <c r="B259" s="41"/>
      <c r="C259" s="41"/>
      <c r="D259" s="41">
        <v>24</v>
      </c>
      <c r="E259" s="41"/>
      <c r="F259" s="41"/>
      <c r="G259" s="41"/>
      <c r="H259" s="41"/>
      <c r="I259" s="41"/>
      <c r="J259" s="41"/>
      <c r="AB259" s="67"/>
      <c r="AC259" s="68"/>
      <c r="AD259" s="2"/>
      <c r="AE259" s="103"/>
      <c r="AF259" s="52">
        <f>IF(D259=0,"",D259/C258)</f>
        <v>0.8571428571428571</v>
      </c>
      <c r="AG259" s="53">
        <v>25</v>
      </c>
      <c r="AH259" s="54">
        <f t="shared" si="32"/>
        <v>0.8928571428571429</v>
      </c>
      <c r="AI259" s="54">
        <f t="shared" si="33"/>
        <v>0.1071428571428571</v>
      </c>
      <c r="AJ259" s="8">
        <f>AG259/AG257</f>
        <v>0.83333333333333337</v>
      </c>
    </row>
    <row r="260" spans="1:36" ht="15.75" customHeight="1">
      <c r="A260" s="40">
        <v>1301</v>
      </c>
      <c r="B260" s="41"/>
      <c r="C260" s="41"/>
      <c r="D260" s="41"/>
      <c r="E260" s="41">
        <v>21</v>
      </c>
      <c r="F260" s="41"/>
      <c r="G260" s="41"/>
      <c r="H260" s="41"/>
      <c r="I260" s="41"/>
      <c r="J260" s="41"/>
      <c r="AB260" s="67"/>
      <c r="AC260" s="68"/>
      <c r="AD260" s="2"/>
      <c r="AE260" s="103"/>
      <c r="AF260" s="52">
        <f>IF(E260=0,"",E260/D259)</f>
        <v>0.875</v>
      </c>
      <c r="AG260" s="53">
        <v>25</v>
      </c>
      <c r="AH260" s="54">
        <f t="shared" si="32"/>
        <v>1</v>
      </c>
      <c r="AI260" s="54">
        <f t="shared" si="33"/>
        <v>0</v>
      </c>
    </row>
    <row r="261" spans="1:36" ht="15.75" customHeight="1">
      <c r="A261" s="40">
        <v>1302</v>
      </c>
      <c r="B261" s="41"/>
      <c r="C261" s="41"/>
      <c r="D261" s="41"/>
      <c r="E261" s="41"/>
      <c r="F261" s="41">
        <v>19</v>
      </c>
      <c r="G261" s="41"/>
      <c r="H261" s="41"/>
      <c r="I261" s="41"/>
      <c r="J261" s="41"/>
      <c r="AB261" s="67"/>
      <c r="AC261" s="68"/>
      <c r="AD261" s="2"/>
      <c r="AE261" s="103"/>
      <c r="AF261" s="52">
        <f>IF(F261=0,"",F261/E260)</f>
        <v>0.90476190476190477</v>
      </c>
      <c r="AG261" s="53">
        <v>23</v>
      </c>
      <c r="AH261" s="54">
        <f t="shared" si="32"/>
        <v>0.92</v>
      </c>
      <c r="AI261" s="54">
        <f t="shared" si="33"/>
        <v>7.999999999999996E-2</v>
      </c>
    </row>
    <row r="262" spans="1:36" ht="15.75" customHeight="1">
      <c r="A262" s="40">
        <v>1401</v>
      </c>
      <c r="B262" s="41"/>
      <c r="C262" s="41"/>
      <c r="D262" s="41"/>
      <c r="E262" s="41"/>
      <c r="F262" s="41"/>
      <c r="G262" s="41">
        <v>15</v>
      </c>
      <c r="H262" s="41"/>
      <c r="I262" s="41"/>
      <c r="J262" s="41"/>
      <c r="AB262" s="67"/>
      <c r="AC262" s="68"/>
      <c r="AD262" s="2"/>
      <c r="AE262" s="103"/>
      <c r="AF262" s="52">
        <f>IF(G262=0,"",G262/F261)</f>
        <v>0.78947368421052633</v>
      </c>
      <c r="AG262" s="53">
        <v>21</v>
      </c>
      <c r="AH262" s="54">
        <f t="shared" si="32"/>
        <v>0.91304347826086951</v>
      </c>
      <c r="AI262" s="54">
        <f t="shared" si="33"/>
        <v>8.6956521739130488E-2</v>
      </c>
    </row>
    <row r="263" spans="1:36" ht="15.75" customHeight="1">
      <c r="A263" s="40">
        <v>1402</v>
      </c>
      <c r="B263" s="41"/>
      <c r="C263" s="41"/>
      <c r="D263" s="41"/>
      <c r="E263" s="41"/>
      <c r="F263" s="41"/>
      <c r="G263" s="41"/>
      <c r="H263" s="41">
        <v>15</v>
      </c>
      <c r="I263" s="41"/>
      <c r="J263" s="41"/>
      <c r="AB263" s="67"/>
      <c r="AC263" s="68"/>
      <c r="AD263" s="2"/>
      <c r="AE263" s="103"/>
      <c r="AF263" s="52">
        <f>IF(H263=0,"",H263/G262)</f>
        <v>1</v>
      </c>
      <c r="AG263" s="53">
        <v>21</v>
      </c>
      <c r="AH263" s="54">
        <f t="shared" si="32"/>
        <v>1</v>
      </c>
      <c r="AI263" s="54">
        <f t="shared" si="33"/>
        <v>0</v>
      </c>
    </row>
    <row r="264" spans="1:36" ht="15.75" customHeight="1">
      <c r="A264" s="40">
        <v>1501</v>
      </c>
      <c r="B264" s="41"/>
      <c r="C264" s="41"/>
      <c r="D264" s="41"/>
      <c r="E264" s="41"/>
      <c r="F264" s="41"/>
      <c r="G264" s="41"/>
      <c r="H264" s="41"/>
      <c r="I264" s="41">
        <v>15</v>
      </c>
      <c r="J264" s="41"/>
      <c r="R264" s="1">
        <v>9</v>
      </c>
      <c r="T264" s="1">
        <v>6</v>
      </c>
      <c r="AB264" s="67"/>
      <c r="AC264" s="68"/>
      <c r="AD264" s="2"/>
      <c r="AE264" s="103"/>
      <c r="AF264" s="52">
        <f>IF(I264=0,"",I264/H263)</f>
        <v>1</v>
      </c>
      <c r="AG264" s="53">
        <v>21</v>
      </c>
      <c r="AH264" s="54">
        <f t="shared" si="32"/>
        <v>1</v>
      </c>
      <c r="AI264" s="54">
        <f t="shared" si="33"/>
        <v>0</v>
      </c>
    </row>
    <row r="265" spans="1:36" ht="15.75" customHeight="1">
      <c r="A265" s="40">
        <v>1502</v>
      </c>
      <c r="B265" s="41"/>
      <c r="C265" s="41"/>
      <c r="D265" s="41"/>
      <c r="E265" s="41"/>
      <c r="F265" s="41"/>
      <c r="G265" s="41"/>
      <c r="H265" s="41"/>
      <c r="I265" s="41"/>
      <c r="J265" s="41">
        <v>14</v>
      </c>
      <c r="S265" s="1">
        <v>9</v>
      </c>
      <c r="U265" s="1">
        <v>5</v>
      </c>
      <c r="AA265" s="1">
        <v>9</v>
      </c>
      <c r="AB265" s="42">
        <v>13</v>
      </c>
      <c r="AC265" s="68"/>
      <c r="AD265" s="2"/>
      <c r="AE265" s="103"/>
      <c r="AF265" s="56">
        <f>IF(J265=0,"",J265/I264)</f>
        <v>0.93333333333333335</v>
      </c>
      <c r="AG265" s="53">
        <v>19</v>
      </c>
      <c r="AH265" s="57">
        <f t="shared" si="32"/>
        <v>0.90476190476190477</v>
      </c>
      <c r="AI265" s="57">
        <f t="shared" si="33"/>
        <v>9.5238095238095233E-2</v>
      </c>
    </row>
    <row r="266" spans="1:36" ht="15.75" customHeight="1">
      <c r="A266" s="40">
        <v>1601</v>
      </c>
      <c r="B266" s="41"/>
      <c r="C266" s="41"/>
      <c r="D266" s="41"/>
      <c r="E266" s="41"/>
      <c r="F266" s="41"/>
      <c r="G266" s="41"/>
      <c r="H266" s="41"/>
      <c r="I266" s="41"/>
      <c r="J266" s="41">
        <v>4</v>
      </c>
      <c r="AB266" s="42">
        <v>3</v>
      </c>
      <c r="AC266" s="68"/>
      <c r="AD266" s="2"/>
      <c r="AE266" s="1"/>
      <c r="AF266" s="59"/>
      <c r="AG266" s="53">
        <v>5</v>
      </c>
      <c r="AH266" s="60"/>
      <c r="AI266" s="61"/>
    </row>
    <row r="267" spans="1:36" ht="15.75" customHeight="1">
      <c r="A267" s="40">
        <v>1602</v>
      </c>
      <c r="B267" s="41"/>
      <c r="C267" s="41"/>
      <c r="D267" s="41"/>
      <c r="E267" s="41"/>
      <c r="F267" s="41"/>
      <c r="G267" s="41"/>
      <c r="H267" s="41"/>
      <c r="I267" s="41"/>
      <c r="J267" s="41">
        <v>2</v>
      </c>
      <c r="AB267" s="42">
        <v>2</v>
      </c>
      <c r="AC267" s="68"/>
      <c r="AD267" s="2"/>
      <c r="AE267" s="1"/>
      <c r="AF267" s="62"/>
      <c r="AG267" s="63">
        <v>2</v>
      </c>
      <c r="AH267" s="64"/>
      <c r="AI267" s="62"/>
    </row>
    <row r="268" spans="1:36" ht="15.75" customHeight="1">
      <c r="A268" s="40">
        <v>1701</v>
      </c>
      <c r="B268" s="66"/>
      <c r="C268" s="66"/>
      <c r="D268" s="66"/>
      <c r="E268" s="66"/>
      <c r="F268" s="66"/>
      <c r="G268" s="66"/>
      <c r="H268" s="66"/>
      <c r="I268" s="66"/>
      <c r="J268" s="66"/>
      <c r="AB268" s="67"/>
      <c r="AC268" s="68"/>
      <c r="AD268" s="2"/>
      <c r="AE268" s="1"/>
      <c r="AF268" s="104"/>
      <c r="AG268" s="105"/>
      <c r="AH268" s="106"/>
      <c r="AI268" s="104"/>
    </row>
    <row r="269" spans="1:36" ht="15.75" customHeight="1">
      <c r="A269" s="40">
        <v>1702</v>
      </c>
      <c r="B269" s="66"/>
      <c r="C269" s="66"/>
      <c r="D269" s="66"/>
      <c r="E269" s="66"/>
      <c r="F269" s="66"/>
      <c r="G269" s="66"/>
      <c r="H269" s="66"/>
      <c r="I269" s="66"/>
      <c r="J269" s="66"/>
      <c r="AB269" s="67"/>
      <c r="AC269" s="68"/>
      <c r="AD269" s="2"/>
      <c r="AE269" s="1"/>
      <c r="AF269" s="104"/>
      <c r="AG269" s="105"/>
      <c r="AH269" s="106"/>
      <c r="AI269" s="104"/>
    </row>
    <row r="270" spans="1:36" ht="15.75" customHeight="1">
      <c r="A270" s="40">
        <v>1801</v>
      </c>
      <c r="B270" s="66"/>
      <c r="C270" s="66"/>
      <c r="D270" s="66"/>
      <c r="E270" s="66"/>
      <c r="F270" s="66"/>
      <c r="G270" s="66"/>
      <c r="H270" s="66"/>
      <c r="I270" s="66"/>
      <c r="J270" s="66"/>
      <c r="AB270" s="67"/>
      <c r="AC270" s="68"/>
      <c r="AD270" s="2"/>
      <c r="AE270" s="1"/>
      <c r="AF270" s="50"/>
      <c r="AG270" s="58"/>
      <c r="AH270" s="65"/>
      <c r="AI270" s="62"/>
    </row>
    <row r="271" spans="1:36" ht="15.75" customHeight="1">
      <c r="A271" s="40">
        <v>1802</v>
      </c>
      <c r="B271" s="66"/>
      <c r="C271" s="66"/>
      <c r="D271" s="66"/>
      <c r="E271" s="66"/>
      <c r="F271" s="66"/>
      <c r="G271" s="66"/>
      <c r="H271" s="66"/>
      <c r="I271" s="66"/>
      <c r="J271" s="66"/>
      <c r="AB271" s="67"/>
      <c r="AC271" s="68"/>
      <c r="AD271" s="2"/>
      <c r="AE271" s="1"/>
      <c r="AF271" s="69" t="s">
        <v>53</v>
      </c>
      <c r="AG271" s="70">
        <v>13</v>
      </c>
      <c r="AH271" s="71">
        <f>IF(SUM(AB263:AB267)=0,"",SUM(AB263:AB267))</f>
        <v>18</v>
      </c>
      <c r="AI271" s="72" t="s">
        <v>10</v>
      </c>
    </row>
    <row r="272" spans="1:36" ht="15.75" customHeight="1">
      <c r="A272" s="40">
        <v>1901</v>
      </c>
      <c r="B272" s="66"/>
      <c r="C272" s="66"/>
      <c r="D272" s="66"/>
      <c r="E272" s="66"/>
      <c r="F272" s="66"/>
      <c r="G272" s="66"/>
      <c r="H272" s="66"/>
      <c r="I272" s="66"/>
      <c r="J272" s="66"/>
      <c r="AB272" s="67"/>
      <c r="AC272" s="68"/>
      <c r="AD272" s="2"/>
      <c r="AE272" s="1"/>
      <c r="AF272" s="73" t="s">
        <v>54</v>
      </c>
      <c r="AG272" s="74">
        <f>IF(AG271/B257=0,"",AG271/B257)</f>
        <v>0.43333333333333335</v>
      </c>
      <c r="AH272" s="75">
        <f>IF(AG271/AH271=0,"",AG271/AH271)</f>
        <v>0.72222222222222221</v>
      </c>
      <c r="AI272" s="76" t="s">
        <v>55</v>
      </c>
    </row>
    <row r="273" spans="1:36" ht="15.75" customHeight="1">
      <c r="A273" s="40">
        <v>1902</v>
      </c>
      <c r="B273" s="66"/>
      <c r="C273" s="66"/>
      <c r="D273" s="66"/>
      <c r="E273" s="66"/>
      <c r="F273" s="66"/>
      <c r="G273" s="66"/>
      <c r="H273" s="66"/>
      <c r="I273" s="66"/>
      <c r="J273" s="66"/>
      <c r="AB273" s="67"/>
      <c r="AC273" s="77"/>
      <c r="AD273" s="78"/>
      <c r="AE273" s="79"/>
      <c r="AF273" s="78"/>
      <c r="AG273" s="79"/>
      <c r="AH273" s="79"/>
      <c r="AI273" s="80"/>
    </row>
    <row r="274" spans="1:36" ht="18" customHeight="1">
      <c r="A274" s="24"/>
      <c r="B274" s="1"/>
      <c r="C274" s="1"/>
      <c r="D274" s="142" t="s">
        <v>79</v>
      </c>
      <c r="E274" s="143"/>
      <c r="F274" s="143"/>
      <c r="G274" s="143"/>
      <c r="H274" s="143"/>
      <c r="I274" s="143"/>
      <c r="J274" s="144"/>
      <c r="AB274" s="81">
        <f>SUM(AB257:AB270)</f>
        <v>18</v>
      </c>
      <c r="AC274" s="82">
        <f>IF(AB265=0,"",AB265/B257)</f>
        <v>0.43333333333333335</v>
      </c>
      <c r="AD274" s="82">
        <f>IF(AB274=0,"",AB274/B257)</f>
        <v>0.6</v>
      </c>
      <c r="AE274" s="82">
        <f>IF(AB265=0,"",AD274-AC274)</f>
        <v>0.16666666666666663</v>
      </c>
      <c r="AF274" s="2"/>
      <c r="AG274" s="1"/>
      <c r="AH274" s="27"/>
      <c r="AI274" s="2"/>
    </row>
    <row r="275" spans="1:36" ht="12.75" customHeight="1">
      <c r="AC275" s="2"/>
      <c r="AD275" s="2"/>
      <c r="AF275" s="2"/>
    </row>
    <row r="276" spans="1:36" ht="12.75" customHeight="1">
      <c r="AC276" s="2"/>
      <c r="AD276" s="2"/>
      <c r="AF276" s="2"/>
    </row>
    <row r="277" spans="1:36" ht="26.25" customHeight="1">
      <c r="B277" s="145" t="s">
        <v>68</v>
      </c>
      <c r="C277" s="146"/>
      <c r="D277" s="146"/>
      <c r="E277" s="146"/>
      <c r="F277" s="146"/>
      <c r="G277" s="146"/>
      <c r="H277" s="146"/>
      <c r="I277" s="146"/>
      <c r="J277" s="146"/>
      <c r="AB277" s="39" t="s">
        <v>57</v>
      </c>
      <c r="AC277" s="2"/>
      <c r="AD277" s="2"/>
      <c r="AE277" s="1"/>
      <c r="AF277" s="2"/>
      <c r="AG277" s="1"/>
      <c r="AH277" s="1"/>
      <c r="AI277" s="1"/>
    </row>
    <row r="278" spans="1:36" ht="20.25" customHeight="1">
      <c r="A278" s="147" t="s">
        <v>9</v>
      </c>
      <c r="B278" s="148" t="s">
        <v>69</v>
      </c>
      <c r="C278" s="143"/>
      <c r="D278" s="143"/>
      <c r="E278" s="143"/>
      <c r="F278" s="143"/>
      <c r="G278" s="143"/>
      <c r="H278" s="143"/>
      <c r="I278" s="143"/>
      <c r="J278" s="144"/>
      <c r="AB278" s="149" t="s">
        <v>10</v>
      </c>
      <c r="AC278" s="141" t="s">
        <v>2</v>
      </c>
      <c r="AD278" s="141" t="s">
        <v>3</v>
      </c>
      <c r="AE278" s="150" t="s">
        <v>4</v>
      </c>
      <c r="AF278" s="141" t="s">
        <v>5</v>
      </c>
      <c r="AG278" s="139" t="s">
        <v>6</v>
      </c>
      <c r="AH278" s="139" t="s">
        <v>7</v>
      </c>
      <c r="AI278" s="141" t="s">
        <v>8</v>
      </c>
    </row>
    <row r="279" spans="1:36" ht="15.75" customHeight="1">
      <c r="A279" s="140"/>
      <c r="B279" s="40" t="s">
        <v>70</v>
      </c>
      <c r="C279" s="40" t="s">
        <v>71</v>
      </c>
      <c r="D279" s="40" t="s">
        <v>72</v>
      </c>
      <c r="E279" s="40" t="s">
        <v>73</v>
      </c>
      <c r="F279" s="40" t="s">
        <v>74</v>
      </c>
      <c r="G279" s="40" t="s">
        <v>75</v>
      </c>
      <c r="H279" s="40" t="s">
        <v>76</v>
      </c>
      <c r="I279" s="40" t="s">
        <v>77</v>
      </c>
      <c r="J279" s="40" t="s">
        <v>78</v>
      </c>
      <c r="AB279" s="140"/>
      <c r="AC279" s="140"/>
      <c r="AD279" s="140"/>
      <c r="AE279" s="140"/>
      <c r="AF279" s="140"/>
      <c r="AG279" s="140"/>
      <c r="AH279" s="140"/>
      <c r="AI279" s="140"/>
    </row>
    <row r="280" spans="1:36" ht="15.75" customHeight="1">
      <c r="A280" s="40">
        <v>1201</v>
      </c>
      <c r="B280" s="41">
        <v>18</v>
      </c>
      <c r="C280" s="41"/>
      <c r="D280" s="41"/>
      <c r="E280" s="41"/>
      <c r="F280" s="41"/>
      <c r="G280" s="41"/>
      <c r="H280" s="41"/>
      <c r="I280" s="41"/>
      <c r="J280" s="41"/>
      <c r="AB280" s="67"/>
      <c r="AC280" s="100"/>
      <c r="AD280" s="101"/>
      <c r="AE280" s="102"/>
      <c r="AF280" s="46"/>
      <c r="AG280" s="47">
        <f>B280</f>
        <v>18</v>
      </c>
      <c r="AH280" s="48"/>
      <c r="AI280" s="46"/>
    </row>
    <row r="281" spans="1:36" ht="15.75" customHeight="1">
      <c r="A281" s="40">
        <v>1202</v>
      </c>
      <c r="B281" s="41"/>
      <c r="C281" s="41">
        <v>13</v>
      </c>
      <c r="D281" s="41"/>
      <c r="E281" s="41"/>
      <c r="F281" s="41"/>
      <c r="G281" s="41"/>
      <c r="H281" s="41"/>
      <c r="I281" s="41"/>
      <c r="J281" s="41"/>
      <c r="AB281" s="67"/>
      <c r="AC281" s="68"/>
      <c r="AD281" s="2"/>
      <c r="AE281" s="103"/>
      <c r="AF281" s="52">
        <f>IF(C281=0,"",C281/B280)</f>
        <v>0.72222222222222221</v>
      </c>
      <c r="AG281" s="53">
        <v>13</v>
      </c>
      <c r="AH281" s="54">
        <f t="shared" ref="AH281:AH288" si="34">IF(AG281=0,"",AG281/AG280)</f>
        <v>0.72222222222222221</v>
      </c>
      <c r="AI281" s="54">
        <f t="shared" ref="AI281:AI288" si="35">IF(AG281=0,"",100%-AH281)</f>
        <v>0.27777777777777779</v>
      </c>
    </row>
    <row r="282" spans="1:36" ht="15.75" customHeight="1">
      <c r="A282" s="40">
        <v>1301</v>
      </c>
      <c r="B282" s="41"/>
      <c r="C282" s="41"/>
      <c r="D282" s="41">
        <v>10</v>
      </c>
      <c r="E282" s="41"/>
      <c r="F282" s="41"/>
      <c r="G282" s="41"/>
      <c r="H282" s="41"/>
      <c r="I282" s="41"/>
      <c r="J282" s="41"/>
      <c r="AB282" s="67"/>
      <c r="AC282" s="68"/>
      <c r="AD282" s="2"/>
      <c r="AE282" s="103"/>
      <c r="AF282" s="52">
        <f>IF(D282=0,"",D282/C281)</f>
        <v>0.76923076923076927</v>
      </c>
      <c r="AG282" s="53">
        <v>12</v>
      </c>
      <c r="AH282" s="54">
        <f t="shared" si="34"/>
        <v>0.92307692307692313</v>
      </c>
      <c r="AI282" s="54">
        <f t="shared" si="35"/>
        <v>7.6923076923076872E-2</v>
      </c>
      <c r="AJ282" s="8">
        <f>AG282/AG280</f>
        <v>0.66666666666666663</v>
      </c>
    </row>
    <row r="283" spans="1:36" ht="15.75" customHeight="1">
      <c r="A283" s="40">
        <v>1302</v>
      </c>
      <c r="B283" s="41"/>
      <c r="C283" s="41"/>
      <c r="D283" s="41"/>
      <c r="E283" s="41">
        <v>10</v>
      </c>
      <c r="F283" s="41"/>
      <c r="G283" s="41"/>
      <c r="H283" s="41"/>
      <c r="I283" s="41"/>
      <c r="J283" s="41"/>
      <c r="AB283" s="67"/>
      <c r="AC283" s="68"/>
      <c r="AD283" s="2"/>
      <c r="AE283" s="103"/>
      <c r="AF283" s="52">
        <f>IF(E283=0,"",E283/D282)</f>
        <v>1</v>
      </c>
      <c r="AG283" s="53">
        <v>12</v>
      </c>
      <c r="AH283" s="54">
        <f t="shared" si="34"/>
        <v>1</v>
      </c>
      <c r="AI283" s="54">
        <f t="shared" si="35"/>
        <v>0</v>
      </c>
    </row>
    <row r="284" spans="1:36" ht="15.75" customHeight="1">
      <c r="A284" s="40">
        <v>1401</v>
      </c>
      <c r="B284" s="41"/>
      <c r="C284" s="41"/>
      <c r="D284" s="41"/>
      <c r="E284" s="41"/>
      <c r="F284" s="41">
        <v>10</v>
      </c>
      <c r="G284" s="41"/>
      <c r="H284" s="41"/>
      <c r="I284" s="41"/>
      <c r="J284" s="41"/>
      <c r="AB284" s="67"/>
      <c r="AC284" s="68"/>
      <c r="AD284" s="2"/>
      <c r="AE284" s="103"/>
      <c r="AF284" s="52">
        <f>IF(F284=0,"",F284/E283)</f>
        <v>1</v>
      </c>
      <c r="AG284" s="53">
        <v>12</v>
      </c>
      <c r="AH284" s="54">
        <f t="shared" si="34"/>
        <v>1</v>
      </c>
      <c r="AI284" s="54">
        <f t="shared" si="35"/>
        <v>0</v>
      </c>
    </row>
    <row r="285" spans="1:36" ht="15.75" customHeight="1">
      <c r="A285" s="40">
        <v>1402</v>
      </c>
      <c r="B285" s="41"/>
      <c r="C285" s="41"/>
      <c r="D285" s="41"/>
      <c r="E285" s="41"/>
      <c r="F285" s="41"/>
      <c r="G285" s="41">
        <v>9</v>
      </c>
      <c r="H285" s="41"/>
      <c r="I285" s="41"/>
      <c r="J285" s="41"/>
      <c r="AB285" s="67"/>
      <c r="AC285" s="68"/>
      <c r="AD285" s="2"/>
      <c r="AE285" s="103"/>
      <c r="AF285" s="52">
        <f>IF(G285=0,"",G285/F284)</f>
        <v>0.9</v>
      </c>
      <c r="AG285" s="53">
        <v>12</v>
      </c>
      <c r="AH285" s="54">
        <f t="shared" si="34"/>
        <v>1</v>
      </c>
      <c r="AI285" s="54">
        <f t="shared" si="35"/>
        <v>0</v>
      </c>
    </row>
    <row r="286" spans="1:36" ht="15.75" customHeight="1">
      <c r="A286" s="40">
        <v>1501</v>
      </c>
      <c r="B286" s="41"/>
      <c r="C286" s="41"/>
      <c r="D286" s="41"/>
      <c r="E286" s="41"/>
      <c r="F286" s="41"/>
      <c r="G286" s="41"/>
      <c r="H286" s="41">
        <v>9</v>
      </c>
      <c r="I286" s="41"/>
      <c r="J286" s="41"/>
      <c r="AB286" s="67"/>
      <c r="AC286" s="68"/>
      <c r="AD286" s="2"/>
      <c r="AE286" s="103"/>
      <c r="AF286" s="52">
        <f>IF(H286=0,"",H286/G285)</f>
        <v>1</v>
      </c>
      <c r="AG286" s="53">
        <v>12</v>
      </c>
      <c r="AH286" s="54">
        <f t="shared" si="34"/>
        <v>1</v>
      </c>
      <c r="AI286" s="54">
        <f t="shared" si="35"/>
        <v>0</v>
      </c>
    </row>
    <row r="287" spans="1:36" ht="15.75" customHeight="1">
      <c r="A287" s="40">
        <v>1502</v>
      </c>
      <c r="B287" s="41"/>
      <c r="C287" s="41"/>
      <c r="D287" s="41"/>
      <c r="E287" s="41"/>
      <c r="F287" s="41"/>
      <c r="G287" s="41"/>
      <c r="H287" s="41"/>
      <c r="I287" s="41">
        <v>7</v>
      </c>
      <c r="J287" s="41"/>
      <c r="AB287" s="67"/>
      <c r="AC287" s="68"/>
      <c r="AD287" s="2"/>
      <c r="AE287" s="103"/>
      <c r="AF287" s="52">
        <f>IF(I287=0,"",I287/H286)</f>
        <v>0.77777777777777779</v>
      </c>
      <c r="AG287" s="53">
        <v>11</v>
      </c>
      <c r="AH287" s="54">
        <f t="shared" si="34"/>
        <v>0.91666666666666663</v>
      </c>
      <c r="AI287" s="54">
        <f t="shared" si="35"/>
        <v>8.333333333333337E-2</v>
      </c>
    </row>
    <row r="288" spans="1:36" ht="15.75" customHeight="1">
      <c r="A288" s="40">
        <v>1601</v>
      </c>
      <c r="B288" s="41"/>
      <c r="C288" s="41"/>
      <c r="D288" s="41"/>
      <c r="E288" s="41"/>
      <c r="F288" s="41"/>
      <c r="G288" s="41"/>
      <c r="H288" s="41"/>
      <c r="I288" s="41"/>
      <c r="J288" s="41">
        <v>7</v>
      </c>
      <c r="AB288" s="42">
        <v>7</v>
      </c>
      <c r="AC288" s="68"/>
      <c r="AD288" s="2"/>
      <c r="AE288" s="103"/>
      <c r="AF288" s="56">
        <f>IF(J288=0,"",J288/I287)</f>
        <v>1</v>
      </c>
      <c r="AG288" s="53">
        <v>10</v>
      </c>
      <c r="AH288" s="57">
        <f t="shared" si="34"/>
        <v>0.90909090909090906</v>
      </c>
      <c r="AI288" s="57">
        <f t="shared" si="35"/>
        <v>9.0909090909090939E-2</v>
      </c>
    </row>
    <row r="289" spans="1:35" ht="15.75" customHeight="1">
      <c r="A289" s="40">
        <v>1602</v>
      </c>
      <c r="B289" s="41"/>
      <c r="C289" s="41"/>
      <c r="D289" s="41"/>
      <c r="E289" s="41"/>
      <c r="F289" s="41"/>
      <c r="G289" s="41"/>
      <c r="H289" s="41"/>
      <c r="I289" s="41"/>
      <c r="J289" s="41">
        <v>1</v>
      </c>
      <c r="AB289" s="42">
        <v>1</v>
      </c>
      <c r="AC289" s="68"/>
      <c r="AD289" s="2"/>
      <c r="AE289" s="1"/>
      <c r="AF289" s="59"/>
      <c r="AG289" s="53">
        <v>2</v>
      </c>
      <c r="AH289" s="60"/>
      <c r="AI289" s="61"/>
    </row>
    <row r="290" spans="1:35" ht="15.75" customHeight="1">
      <c r="A290" s="40">
        <v>1701</v>
      </c>
      <c r="B290" s="41"/>
      <c r="C290" s="41"/>
      <c r="D290" s="41"/>
      <c r="E290" s="41"/>
      <c r="F290" s="41"/>
      <c r="G290" s="41"/>
      <c r="H290" s="41"/>
      <c r="I290" s="41"/>
      <c r="J290" s="41">
        <v>1</v>
      </c>
      <c r="AB290" s="42">
        <v>1</v>
      </c>
      <c r="AC290" s="68"/>
      <c r="AD290" s="2"/>
      <c r="AE290" s="1"/>
      <c r="AF290" s="62"/>
      <c r="AG290" s="63">
        <v>1</v>
      </c>
      <c r="AH290" s="64"/>
      <c r="AI290" s="62"/>
    </row>
    <row r="291" spans="1:35" ht="15.75" customHeight="1">
      <c r="A291" s="40">
        <v>1702</v>
      </c>
      <c r="B291" s="66"/>
      <c r="C291" s="66"/>
      <c r="D291" s="66"/>
      <c r="E291" s="66"/>
      <c r="F291" s="66"/>
      <c r="G291" s="66"/>
      <c r="H291" s="66"/>
      <c r="I291" s="66"/>
      <c r="J291" s="66"/>
      <c r="AB291" s="67"/>
      <c r="AC291" s="68"/>
      <c r="AD291" s="2"/>
      <c r="AE291" s="1"/>
      <c r="AF291" s="104"/>
      <c r="AG291" s="105"/>
      <c r="AH291" s="106"/>
      <c r="AI291" s="104"/>
    </row>
    <row r="292" spans="1:35" ht="15.75" customHeight="1">
      <c r="A292" s="40">
        <v>1801</v>
      </c>
      <c r="B292" s="66"/>
      <c r="C292" s="66"/>
      <c r="D292" s="66"/>
      <c r="E292" s="66"/>
      <c r="F292" s="66"/>
      <c r="G292" s="66"/>
      <c r="H292" s="66"/>
      <c r="I292" s="66"/>
      <c r="J292" s="66"/>
      <c r="AB292" s="67"/>
      <c r="AC292" s="68"/>
      <c r="AD292" s="2"/>
      <c r="AE292" s="1"/>
      <c r="AF292" s="104"/>
      <c r="AG292" s="105"/>
      <c r="AH292" s="106"/>
      <c r="AI292" s="104"/>
    </row>
    <row r="293" spans="1:35" ht="15.75" customHeight="1">
      <c r="A293" s="40">
        <v>1802</v>
      </c>
      <c r="B293" s="66"/>
      <c r="C293" s="66"/>
      <c r="D293" s="66"/>
      <c r="E293" s="66"/>
      <c r="F293" s="66"/>
      <c r="G293" s="66"/>
      <c r="H293" s="66"/>
      <c r="I293" s="66"/>
      <c r="J293" s="66"/>
      <c r="AB293" s="67"/>
      <c r="AC293" s="68"/>
      <c r="AD293" s="2"/>
      <c r="AE293" s="1"/>
      <c r="AF293" s="50"/>
      <c r="AG293" s="58"/>
      <c r="AH293" s="65"/>
      <c r="AI293" s="62"/>
    </row>
    <row r="294" spans="1:35" ht="15.75" customHeight="1">
      <c r="A294" s="40">
        <v>1901</v>
      </c>
      <c r="B294" s="66"/>
      <c r="C294" s="66"/>
      <c r="D294" s="66"/>
      <c r="E294" s="66"/>
      <c r="F294" s="66"/>
      <c r="G294" s="66"/>
      <c r="H294" s="66"/>
      <c r="I294" s="66"/>
      <c r="J294" s="66"/>
      <c r="AB294" s="67"/>
      <c r="AC294" s="68"/>
      <c r="AD294" s="2"/>
      <c r="AE294" s="1"/>
      <c r="AF294" s="69" t="s">
        <v>53</v>
      </c>
      <c r="AG294" s="70">
        <v>8</v>
      </c>
      <c r="AH294" s="71">
        <f>IF(SUM(AB286:AB290)=0,"",SUM(AB286:AB290))</f>
        <v>9</v>
      </c>
      <c r="AI294" s="72" t="s">
        <v>10</v>
      </c>
    </row>
    <row r="295" spans="1:35" ht="15.75" customHeight="1">
      <c r="A295" s="40">
        <v>1902</v>
      </c>
      <c r="B295" s="66"/>
      <c r="C295" s="66"/>
      <c r="D295" s="66"/>
      <c r="E295" s="66"/>
      <c r="F295" s="66"/>
      <c r="G295" s="66"/>
      <c r="H295" s="66"/>
      <c r="I295" s="66"/>
      <c r="J295" s="66"/>
      <c r="AB295" s="67"/>
      <c r="AC295" s="68"/>
      <c r="AD295" s="2"/>
      <c r="AE295" s="1"/>
      <c r="AF295" s="73" t="s">
        <v>54</v>
      </c>
      <c r="AG295" s="74">
        <f>IF(AG294/B280=0,"",AG294/B280)</f>
        <v>0.44444444444444442</v>
      </c>
      <c r="AH295" s="75">
        <f>IF(AG294/AH294=0,"",AG294/AH294)</f>
        <v>0.88888888888888884</v>
      </c>
      <c r="AI295" s="76" t="s">
        <v>55</v>
      </c>
    </row>
    <row r="296" spans="1:35" ht="15.75" customHeight="1">
      <c r="A296" s="40">
        <v>2001</v>
      </c>
      <c r="B296" s="66"/>
      <c r="C296" s="66"/>
      <c r="D296" s="66"/>
      <c r="E296" s="66"/>
      <c r="F296" s="66"/>
      <c r="G296" s="66"/>
      <c r="H296" s="66"/>
      <c r="I296" s="66"/>
      <c r="J296" s="66"/>
      <c r="AB296" s="67"/>
      <c r="AC296" s="77"/>
      <c r="AD296" s="78"/>
      <c r="AE296" s="79"/>
      <c r="AF296" s="78"/>
      <c r="AG296" s="79"/>
      <c r="AH296" s="79"/>
      <c r="AI296" s="80"/>
    </row>
    <row r="297" spans="1:35" ht="18" customHeight="1">
      <c r="A297" s="24"/>
      <c r="B297" s="1"/>
      <c r="C297" s="1"/>
      <c r="D297" s="142" t="s">
        <v>79</v>
      </c>
      <c r="E297" s="143"/>
      <c r="F297" s="143"/>
      <c r="G297" s="143"/>
      <c r="H297" s="143"/>
      <c r="I297" s="143"/>
      <c r="J297" s="144"/>
      <c r="AB297" s="81">
        <f>SUM(AB280:AB293)</f>
        <v>9</v>
      </c>
      <c r="AC297" s="82">
        <f>IF(AB288=0,"",AB288/B280)</f>
        <v>0.3888888888888889</v>
      </c>
      <c r="AD297" s="82">
        <f>IF(AB297=0,"",AB297/B280)</f>
        <v>0.5</v>
      </c>
      <c r="AE297" s="82">
        <f>IF(AB288=0,"",AD297-AC297)</f>
        <v>0.1111111111111111</v>
      </c>
      <c r="AF297" s="2"/>
      <c r="AG297" s="1"/>
      <c r="AH297" s="27"/>
      <c r="AI297" s="2"/>
    </row>
    <row r="298" spans="1:35" ht="12.75" customHeight="1">
      <c r="AC298" s="2"/>
      <c r="AD298" s="2"/>
      <c r="AF298" s="2"/>
    </row>
    <row r="299" spans="1:35" ht="12.75" customHeight="1">
      <c r="AC299" s="2"/>
      <c r="AD299" s="2"/>
      <c r="AF299" s="2"/>
    </row>
    <row r="300" spans="1:35" ht="26.25" customHeight="1">
      <c r="B300" s="145" t="s">
        <v>68</v>
      </c>
      <c r="C300" s="146"/>
      <c r="D300" s="146"/>
      <c r="E300" s="146"/>
      <c r="F300" s="146"/>
      <c r="G300" s="146"/>
      <c r="H300" s="146"/>
      <c r="I300" s="146"/>
      <c r="J300" s="146"/>
      <c r="AB300" s="39" t="s">
        <v>59</v>
      </c>
      <c r="AC300" s="2"/>
      <c r="AD300" s="2"/>
      <c r="AE300" s="1"/>
      <c r="AF300" s="2"/>
      <c r="AG300" s="1"/>
      <c r="AH300" s="1"/>
      <c r="AI300" s="1"/>
    </row>
    <row r="301" spans="1:35" ht="20.25" customHeight="1">
      <c r="A301" s="147" t="s">
        <v>9</v>
      </c>
      <c r="B301" s="148" t="s">
        <v>69</v>
      </c>
      <c r="C301" s="143"/>
      <c r="D301" s="143"/>
      <c r="E301" s="143"/>
      <c r="F301" s="143"/>
      <c r="G301" s="143"/>
      <c r="H301" s="143"/>
      <c r="I301" s="143"/>
      <c r="J301" s="144"/>
      <c r="AB301" s="149" t="s">
        <v>10</v>
      </c>
      <c r="AC301" s="141" t="s">
        <v>2</v>
      </c>
      <c r="AD301" s="141" t="s">
        <v>3</v>
      </c>
      <c r="AE301" s="150" t="s">
        <v>4</v>
      </c>
      <c r="AF301" s="141" t="s">
        <v>5</v>
      </c>
      <c r="AG301" s="139" t="s">
        <v>6</v>
      </c>
      <c r="AH301" s="139" t="s">
        <v>7</v>
      </c>
      <c r="AI301" s="141" t="s">
        <v>8</v>
      </c>
    </row>
    <row r="302" spans="1:35" ht="15.75" customHeight="1">
      <c r="A302" s="140"/>
      <c r="B302" s="40" t="s">
        <v>70</v>
      </c>
      <c r="C302" s="40" t="s">
        <v>71</v>
      </c>
      <c r="D302" s="40" t="s">
        <v>72</v>
      </c>
      <c r="E302" s="40" t="s">
        <v>73</v>
      </c>
      <c r="F302" s="40" t="s">
        <v>74</v>
      </c>
      <c r="G302" s="40" t="s">
        <v>75</v>
      </c>
      <c r="H302" s="40" t="s">
        <v>76</v>
      </c>
      <c r="I302" s="40" t="s">
        <v>77</v>
      </c>
      <c r="J302" s="40" t="s">
        <v>78</v>
      </c>
      <c r="AB302" s="140"/>
      <c r="AC302" s="140"/>
      <c r="AD302" s="140"/>
      <c r="AE302" s="140"/>
      <c r="AF302" s="140"/>
      <c r="AG302" s="140"/>
      <c r="AH302" s="140"/>
      <c r="AI302" s="140"/>
    </row>
    <row r="303" spans="1:35" ht="15.75" customHeight="1">
      <c r="A303" s="40">
        <v>1202</v>
      </c>
      <c r="B303" s="41">
        <v>24</v>
      </c>
      <c r="C303" s="41"/>
      <c r="D303" s="41"/>
      <c r="E303" s="41"/>
      <c r="F303" s="41"/>
      <c r="G303" s="41"/>
      <c r="H303" s="41"/>
      <c r="I303" s="41"/>
      <c r="J303" s="41"/>
      <c r="AB303" s="67"/>
      <c r="AC303" s="100"/>
      <c r="AD303" s="101"/>
      <c r="AE303" s="102"/>
      <c r="AF303" s="46"/>
      <c r="AG303" s="47">
        <f>B303</f>
        <v>24</v>
      </c>
      <c r="AH303" s="48"/>
      <c r="AI303" s="46"/>
    </row>
    <row r="304" spans="1:35" ht="15.75" customHeight="1">
      <c r="A304" s="40">
        <v>1301</v>
      </c>
      <c r="B304" s="41"/>
      <c r="C304" s="41">
        <v>20</v>
      </c>
      <c r="D304" s="41"/>
      <c r="E304" s="41"/>
      <c r="F304" s="41"/>
      <c r="G304" s="41"/>
      <c r="H304" s="41"/>
      <c r="I304" s="41"/>
      <c r="J304" s="41"/>
      <c r="AB304" s="67"/>
      <c r="AC304" s="68"/>
      <c r="AD304" s="2"/>
      <c r="AE304" s="103"/>
      <c r="AF304" s="52">
        <f>IF(C304=0,"",C304/B303)</f>
        <v>0.83333333333333337</v>
      </c>
      <c r="AG304" s="53">
        <v>20</v>
      </c>
      <c r="AH304" s="54">
        <f t="shared" ref="AH304:AH311" si="36">IF(AG304=0,"",AG304/AG303)</f>
        <v>0.83333333333333337</v>
      </c>
      <c r="AI304" s="54">
        <f t="shared" ref="AI304:AI311" si="37">IF(AG304=0,"",100%-AH304)</f>
        <v>0.16666666666666663</v>
      </c>
    </row>
    <row r="305" spans="1:36" ht="15.75" customHeight="1">
      <c r="A305" s="40">
        <v>1302</v>
      </c>
      <c r="B305" s="41"/>
      <c r="C305" s="41"/>
      <c r="D305" s="41">
        <v>18</v>
      </c>
      <c r="E305" s="41"/>
      <c r="F305" s="41"/>
      <c r="G305" s="41"/>
      <c r="H305" s="41"/>
      <c r="I305" s="41"/>
      <c r="J305" s="41"/>
      <c r="AB305" s="67"/>
      <c r="AC305" s="68"/>
      <c r="AD305" s="2"/>
      <c r="AE305" s="103"/>
      <c r="AF305" s="52">
        <f>IF(D305=0,"",D305/C304)</f>
        <v>0.9</v>
      </c>
      <c r="AG305" s="53">
        <v>20</v>
      </c>
      <c r="AH305" s="54">
        <f t="shared" si="36"/>
        <v>1</v>
      </c>
      <c r="AI305" s="54">
        <f t="shared" si="37"/>
        <v>0</v>
      </c>
      <c r="AJ305" s="8">
        <f>AG305/AG303</f>
        <v>0.83333333333333337</v>
      </c>
    </row>
    <row r="306" spans="1:36" ht="15.75" customHeight="1">
      <c r="A306" s="40">
        <v>1401</v>
      </c>
      <c r="B306" s="41"/>
      <c r="C306" s="41"/>
      <c r="D306" s="41"/>
      <c r="E306" s="41">
        <v>16</v>
      </c>
      <c r="F306" s="41"/>
      <c r="G306" s="41"/>
      <c r="H306" s="41"/>
      <c r="I306" s="41"/>
      <c r="J306" s="41"/>
      <c r="AB306" s="67"/>
      <c r="AC306" s="68"/>
      <c r="AD306" s="2"/>
      <c r="AE306" s="103"/>
      <c r="AF306" s="52">
        <f>IF(E306=0,"",E306/D305)</f>
        <v>0.88888888888888884</v>
      </c>
      <c r="AG306" s="53">
        <v>18</v>
      </c>
      <c r="AH306" s="54">
        <f t="shared" si="36"/>
        <v>0.9</v>
      </c>
      <c r="AI306" s="54">
        <f t="shared" si="37"/>
        <v>9.9999999999999978E-2</v>
      </c>
    </row>
    <row r="307" spans="1:36" ht="15.75" customHeight="1">
      <c r="A307" s="40">
        <v>1402</v>
      </c>
      <c r="B307" s="41"/>
      <c r="C307" s="41"/>
      <c r="D307" s="41"/>
      <c r="E307" s="41"/>
      <c r="F307" s="41">
        <v>15</v>
      </c>
      <c r="G307" s="41"/>
      <c r="H307" s="41"/>
      <c r="I307" s="41"/>
      <c r="J307" s="41"/>
      <c r="AB307" s="67"/>
      <c r="AC307" s="68"/>
      <c r="AD307" s="2"/>
      <c r="AE307" s="103"/>
      <c r="AF307" s="52">
        <f>IF(F307=0,"",F307/E306)</f>
        <v>0.9375</v>
      </c>
      <c r="AG307" s="53">
        <v>18</v>
      </c>
      <c r="AH307" s="54">
        <f t="shared" si="36"/>
        <v>1</v>
      </c>
      <c r="AI307" s="54">
        <f t="shared" si="37"/>
        <v>0</v>
      </c>
    </row>
    <row r="308" spans="1:36" ht="15.75" customHeight="1">
      <c r="A308" s="40">
        <v>1501</v>
      </c>
      <c r="B308" s="41"/>
      <c r="C308" s="41"/>
      <c r="D308" s="41"/>
      <c r="E308" s="41"/>
      <c r="F308" s="41"/>
      <c r="G308" s="41">
        <v>15</v>
      </c>
      <c r="H308" s="41"/>
      <c r="I308" s="41"/>
      <c r="J308" s="41"/>
      <c r="AB308" s="67"/>
      <c r="AC308" s="68"/>
      <c r="AD308" s="2"/>
      <c r="AE308" s="103"/>
      <c r="AF308" s="52">
        <f>IF(G308=0,"",G308/F307)</f>
        <v>1</v>
      </c>
      <c r="AG308" s="53">
        <v>17</v>
      </c>
      <c r="AH308" s="54">
        <f t="shared" si="36"/>
        <v>0.94444444444444442</v>
      </c>
      <c r="AI308" s="54">
        <f t="shared" si="37"/>
        <v>5.555555555555558E-2</v>
      </c>
    </row>
    <row r="309" spans="1:36" ht="15.75" customHeight="1">
      <c r="A309" s="40">
        <v>1502</v>
      </c>
      <c r="B309" s="41"/>
      <c r="C309" s="41"/>
      <c r="D309" s="41"/>
      <c r="E309" s="41"/>
      <c r="F309" s="41"/>
      <c r="G309" s="41"/>
      <c r="H309" s="41">
        <v>15</v>
      </c>
      <c r="I309" s="41"/>
      <c r="J309" s="41"/>
      <c r="AB309" s="67"/>
      <c r="AC309" s="68"/>
      <c r="AD309" s="2"/>
      <c r="AE309" s="103"/>
      <c r="AF309" s="52">
        <f>IF(H309=0,"",H309/G308)</f>
        <v>1</v>
      </c>
      <c r="AG309" s="53">
        <v>17</v>
      </c>
      <c r="AH309" s="54">
        <f t="shared" si="36"/>
        <v>1</v>
      </c>
      <c r="AI309" s="54">
        <f t="shared" si="37"/>
        <v>0</v>
      </c>
    </row>
    <row r="310" spans="1:36" ht="15.75" customHeight="1">
      <c r="A310" s="40">
        <v>1601</v>
      </c>
      <c r="B310" s="41"/>
      <c r="C310" s="41"/>
      <c r="D310" s="41"/>
      <c r="E310" s="41"/>
      <c r="F310" s="41"/>
      <c r="G310" s="41"/>
      <c r="H310" s="41"/>
      <c r="I310" s="41">
        <v>15</v>
      </c>
      <c r="J310" s="41"/>
      <c r="AB310" s="67"/>
      <c r="AC310" s="68"/>
      <c r="AD310" s="2"/>
      <c r="AE310" s="103"/>
      <c r="AF310" s="52">
        <f>IF(I310=0,"",I310/H309)</f>
        <v>1</v>
      </c>
      <c r="AG310" s="53">
        <v>16</v>
      </c>
      <c r="AH310" s="54">
        <f t="shared" si="36"/>
        <v>0.94117647058823528</v>
      </c>
      <c r="AI310" s="54">
        <f t="shared" si="37"/>
        <v>5.8823529411764719E-2</v>
      </c>
    </row>
    <row r="311" spans="1:36" ht="15.75" customHeight="1">
      <c r="A311" s="40">
        <v>1602</v>
      </c>
      <c r="B311" s="41"/>
      <c r="C311" s="41"/>
      <c r="D311" s="41"/>
      <c r="E311" s="41"/>
      <c r="F311" s="41"/>
      <c r="G311" s="41"/>
      <c r="H311" s="41"/>
      <c r="I311" s="41"/>
      <c r="J311" s="41">
        <v>12</v>
      </c>
      <c r="AB311" s="42">
        <v>12</v>
      </c>
      <c r="AC311" s="68"/>
      <c r="AD311" s="2"/>
      <c r="AE311" s="103"/>
      <c r="AF311" s="56">
        <f>IF(J311=0,"",J311/I310)</f>
        <v>0.8</v>
      </c>
      <c r="AG311" s="53">
        <v>16</v>
      </c>
      <c r="AH311" s="57">
        <f t="shared" si="36"/>
        <v>1</v>
      </c>
      <c r="AI311" s="57">
        <f t="shared" si="37"/>
        <v>0</v>
      </c>
    </row>
    <row r="312" spans="1:36" ht="15.75" customHeight="1">
      <c r="A312" s="40">
        <v>1701</v>
      </c>
      <c r="B312" s="41"/>
      <c r="C312" s="41"/>
      <c r="D312" s="41"/>
      <c r="E312" s="41"/>
      <c r="F312" s="41"/>
      <c r="G312" s="41"/>
      <c r="H312" s="41"/>
      <c r="I312" s="41"/>
      <c r="J312" s="41">
        <v>4</v>
      </c>
      <c r="AB312" s="42">
        <v>4</v>
      </c>
      <c r="AC312" s="68"/>
      <c r="AD312" s="2"/>
      <c r="AE312" s="1"/>
      <c r="AF312" s="59"/>
      <c r="AG312" s="53">
        <v>4</v>
      </c>
      <c r="AH312" s="60"/>
      <c r="AI312" s="61"/>
    </row>
    <row r="313" spans="1:36" ht="15.75" customHeight="1">
      <c r="A313" s="40">
        <v>1702</v>
      </c>
      <c r="B313" s="41"/>
      <c r="C313" s="41"/>
      <c r="D313" s="41"/>
      <c r="E313" s="41"/>
      <c r="F313" s="41"/>
      <c r="G313" s="41"/>
      <c r="H313" s="41"/>
      <c r="I313" s="41"/>
      <c r="J313" s="41"/>
      <c r="AB313" s="42"/>
      <c r="AC313" s="68"/>
      <c r="AD313" s="2"/>
      <c r="AE313" s="1"/>
      <c r="AF313" s="62"/>
      <c r="AG313" s="63">
        <v>1</v>
      </c>
      <c r="AH313" s="64"/>
      <c r="AI313" s="62"/>
    </row>
    <row r="314" spans="1:36" ht="15.75" customHeight="1">
      <c r="A314" s="40">
        <v>1801</v>
      </c>
      <c r="B314" s="66"/>
      <c r="C314" s="66"/>
      <c r="D314" s="66"/>
      <c r="E314" s="66"/>
      <c r="F314" s="66"/>
      <c r="G314" s="66"/>
      <c r="H314" s="66"/>
      <c r="I314" s="66"/>
      <c r="J314" s="66">
        <v>1</v>
      </c>
      <c r="AB314" s="67"/>
      <c r="AC314" s="68"/>
      <c r="AD314" s="2"/>
      <c r="AE314" s="1"/>
      <c r="AF314" s="104"/>
      <c r="AG314" s="105">
        <v>1</v>
      </c>
      <c r="AH314" s="106"/>
      <c r="AI314" s="104"/>
    </row>
    <row r="315" spans="1:36" ht="15.75" customHeight="1">
      <c r="A315" s="40">
        <v>1802</v>
      </c>
      <c r="B315" s="66"/>
      <c r="C315" s="66"/>
      <c r="D315" s="66"/>
      <c r="E315" s="66"/>
      <c r="F315" s="66"/>
      <c r="G315" s="66"/>
      <c r="H315" s="66"/>
      <c r="I315" s="66"/>
      <c r="J315" s="66">
        <v>1</v>
      </c>
      <c r="AB315" s="67">
        <v>1</v>
      </c>
      <c r="AC315" s="68"/>
      <c r="AD315" s="2"/>
      <c r="AE315" s="1"/>
      <c r="AF315" s="104"/>
      <c r="AG315" s="105">
        <v>1</v>
      </c>
      <c r="AH315" s="106"/>
      <c r="AI315" s="104"/>
    </row>
    <row r="316" spans="1:36" ht="15.75" customHeight="1">
      <c r="A316" s="40">
        <v>1901</v>
      </c>
      <c r="B316" s="66"/>
      <c r="C316" s="66"/>
      <c r="D316" s="66"/>
      <c r="E316" s="66"/>
      <c r="F316" s="66"/>
      <c r="G316" s="66"/>
      <c r="H316" s="66"/>
      <c r="I316" s="66"/>
      <c r="J316" s="66"/>
      <c r="AB316" s="67"/>
      <c r="AC316" s="68"/>
      <c r="AD316" s="2"/>
      <c r="AE316" s="1"/>
      <c r="AF316" s="50"/>
      <c r="AG316" s="58"/>
      <c r="AH316" s="65"/>
      <c r="AI316" s="62"/>
    </row>
    <row r="317" spans="1:36" ht="15.75" customHeight="1">
      <c r="A317" s="40">
        <v>1902</v>
      </c>
      <c r="B317" s="66"/>
      <c r="C317" s="66"/>
      <c r="D317" s="66"/>
      <c r="E317" s="66"/>
      <c r="F317" s="66"/>
      <c r="G317" s="66"/>
      <c r="H317" s="66"/>
      <c r="I317" s="66"/>
      <c r="J317" s="66"/>
      <c r="AB317" s="67"/>
      <c r="AC317" s="68"/>
      <c r="AD317" s="2"/>
      <c r="AE317" s="1"/>
      <c r="AF317" s="69" t="s">
        <v>53</v>
      </c>
      <c r="AG317" s="70">
        <v>16</v>
      </c>
      <c r="AH317" s="71">
        <f>AB320</f>
        <v>17</v>
      </c>
      <c r="AI317" s="72" t="s">
        <v>10</v>
      </c>
    </row>
    <row r="318" spans="1:36" ht="15.75" customHeight="1">
      <c r="A318" s="40">
        <v>2001</v>
      </c>
      <c r="B318" s="66"/>
      <c r="C318" s="66"/>
      <c r="D318" s="66"/>
      <c r="E318" s="66"/>
      <c r="F318" s="66"/>
      <c r="G318" s="66"/>
      <c r="H318" s="66"/>
      <c r="I318" s="66"/>
      <c r="J318" s="66"/>
      <c r="AB318" s="67"/>
      <c r="AC318" s="68"/>
      <c r="AD318" s="2"/>
      <c r="AE318" s="1"/>
      <c r="AF318" s="73" t="s">
        <v>54</v>
      </c>
      <c r="AG318" s="74">
        <f>IF(AG317/B303=0,"",AG317/B303)</f>
        <v>0.66666666666666663</v>
      </c>
      <c r="AH318" s="75">
        <f>IF(AG317/AH317=0,"",AG317/AH317)</f>
        <v>0.94117647058823528</v>
      </c>
      <c r="AI318" s="76" t="s">
        <v>55</v>
      </c>
    </row>
    <row r="319" spans="1:36" ht="15.75" customHeight="1">
      <c r="A319" s="40">
        <v>2002</v>
      </c>
      <c r="B319" s="66"/>
      <c r="C319" s="66"/>
      <c r="D319" s="66"/>
      <c r="E319" s="66"/>
      <c r="F319" s="66"/>
      <c r="G319" s="66"/>
      <c r="H319" s="66"/>
      <c r="I319" s="66"/>
      <c r="J319" s="66"/>
      <c r="AB319" s="67"/>
      <c r="AC319" s="77"/>
      <c r="AD319" s="78"/>
      <c r="AE319" s="79"/>
      <c r="AF319" s="78"/>
      <c r="AG319" s="79"/>
      <c r="AH319" s="79"/>
      <c r="AI319" s="80"/>
    </row>
    <row r="320" spans="1:36" ht="18" customHeight="1">
      <c r="A320" s="24"/>
      <c r="B320" s="1"/>
      <c r="C320" s="1"/>
      <c r="D320" s="142" t="s">
        <v>79</v>
      </c>
      <c r="E320" s="143"/>
      <c r="F320" s="143"/>
      <c r="G320" s="143"/>
      <c r="H320" s="143"/>
      <c r="I320" s="143"/>
      <c r="J320" s="144"/>
      <c r="AB320" s="81">
        <f>SUM(AB303:AB316)</f>
        <v>17</v>
      </c>
      <c r="AC320" s="82">
        <f>IF(AB311=0,"",AB311/B303)</f>
        <v>0.5</v>
      </c>
      <c r="AD320" s="82">
        <f>IF(AB320=0,"",AB320/B303)</f>
        <v>0.70833333333333337</v>
      </c>
      <c r="AE320" s="82">
        <f>IF(AB311=0,"",AD320-AC320)</f>
        <v>0.20833333333333337</v>
      </c>
      <c r="AF320" s="2"/>
      <c r="AG320" s="1"/>
      <c r="AH320" s="27"/>
      <c r="AI320" s="2"/>
    </row>
    <row r="321" spans="1:36" ht="12.75" customHeight="1">
      <c r="AB321" s="2"/>
      <c r="AC321" s="2"/>
      <c r="AD321" s="2"/>
      <c r="AF321" s="2"/>
      <c r="AG321" s="2"/>
      <c r="AH321" s="27"/>
      <c r="AI321" s="2"/>
    </row>
    <row r="322" spans="1:36" ht="12.75" customHeight="1">
      <c r="AB322" s="2"/>
      <c r="AC322" s="2"/>
      <c r="AD322" s="2"/>
      <c r="AF322" s="2"/>
      <c r="AG322" s="2"/>
      <c r="AH322" s="27"/>
      <c r="AI322" s="2"/>
    </row>
    <row r="323" spans="1:36" ht="26.25" customHeight="1">
      <c r="B323" s="145" t="s">
        <v>68</v>
      </c>
      <c r="C323" s="146"/>
      <c r="D323" s="146"/>
      <c r="E323" s="146"/>
      <c r="F323" s="146"/>
      <c r="G323" s="146"/>
      <c r="H323" s="146"/>
      <c r="I323" s="146"/>
      <c r="J323" s="146"/>
      <c r="AB323" s="39" t="s">
        <v>60</v>
      </c>
      <c r="AC323" s="2"/>
      <c r="AD323" s="2"/>
      <c r="AE323" s="1"/>
      <c r="AF323" s="2"/>
      <c r="AG323" s="1"/>
      <c r="AH323" s="1"/>
      <c r="AI323" s="1"/>
    </row>
    <row r="324" spans="1:36" ht="20.25" customHeight="1">
      <c r="A324" s="147" t="s">
        <v>9</v>
      </c>
      <c r="B324" s="148" t="s">
        <v>69</v>
      </c>
      <c r="C324" s="143"/>
      <c r="D324" s="143"/>
      <c r="E324" s="143"/>
      <c r="F324" s="143"/>
      <c r="G324" s="143"/>
      <c r="H324" s="143"/>
      <c r="I324" s="143"/>
      <c r="J324" s="144"/>
      <c r="AB324" s="149" t="s">
        <v>10</v>
      </c>
      <c r="AC324" s="141" t="s">
        <v>2</v>
      </c>
      <c r="AD324" s="141" t="s">
        <v>3</v>
      </c>
      <c r="AE324" s="150" t="s">
        <v>4</v>
      </c>
      <c r="AF324" s="141" t="s">
        <v>5</v>
      </c>
      <c r="AG324" s="139" t="s">
        <v>6</v>
      </c>
      <c r="AH324" s="139" t="s">
        <v>7</v>
      </c>
      <c r="AI324" s="141" t="s">
        <v>8</v>
      </c>
    </row>
    <row r="325" spans="1:36" ht="15.75" customHeight="1">
      <c r="A325" s="140"/>
      <c r="B325" s="40" t="s">
        <v>70</v>
      </c>
      <c r="C325" s="40" t="s">
        <v>71</v>
      </c>
      <c r="D325" s="40" t="s">
        <v>72</v>
      </c>
      <c r="E325" s="40" t="s">
        <v>73</v>
      </c>
      <c r="F325" s="40" t="s">
        <v>74</v>
      </c>
      <c r="G325" s="40" t="s">
        <v>75</v>
      </c>
      <c r="H325" s="40" t="s">
        <v>76</v>
      </c>
      <c r="I325" s="40" t="s">
        <v>77</v>
      </c>
      <c r="J325" s="40" t="s">
        <v>78</v>
      </c>
      <c r="AB325" s="140"/>
      <c r="AC325" s="140"/>
      <c r="AD325" s="140"/>
      <c r="AE325" s="140"/>
      <c r="AF325" s="140"/>
      <c r="AG325" s="140"/>
      <c r="AH325" s="140"/>
      <c r="AI325" s="140"/>
    </row>
    <row r="326" spans="1:36" ht="15.75" customHeight="1">
      <c r="A326" s="40">
        <v>1301</v>
      </c>
      <c r="B326" s="41">
        <v>10</v>
      </c>
      <c r="C326" s="41"/>
      <c r="D326" s="41"/>
      <c r="E326" s="41"/>
      <c r="F326" s="41"/>
      <c r="G326" s="41"/>
      <c r="H326" s="41"/>
      <c r="I326" s="41"/>
      <c r="J326" s="41"/>
      <c r="AB326" s="67"/>
      <c r="AC326" s="100"/>
      <c r="AD326" s="101"/>
      <c r="AE326" s="102"/>
      <c r="AF326" s="46"/>
      <c r="AG326" s="47">
        <f>B326</f>
        <v>10</v>
      </c>
      <c r="AH326" s="48"/>
      <c r="AI326" s="46"/>
    </row>
    <row r="327" spans="1:36" ht="15.75" customHeight="1">
      <c r="A327" s="40">
        <v>1302</v>
      </c>
      <c r="B327" s="41"/>
      <c r="C327" s="41">
        <v>4</v>
      </c>
      <c r="D327" s="41"/>
      <c r="E327" s="41"/>
      <c r="F327" s="41"/>
      <c r="G327" s="41"/>
      <c r="H327" s="41"/>
      <c r="I327" s="41"/>
      <c r="J327" s="41"/>
      <c r="AB327" s="67"/>
      <c r="AC327" s="68"/>
      <c r="AD327" s="2"/>
      <c r="AE327" s="103"/>
      <c r="AF327" s="52">
        <f>IF(C327=0,"",C327/B326)</f>
        <v>0.4</v>
      </c>
      <c r="AG327" s="53">
        <v>4</v>
      </c>
      <c r="AH327" s="54">
        <f t="shared" ref="AH327:AH334" si="38">IF(AG327=0,"",AG327/AG326)</f>
        <v>0.4</v>
      </c>
      <c r="AI327" s="54">
        <f t="shared" ref="AI327:AI334" si="39">IF(AG327=0,"",100%-AH327)</f>
        <v>0.6</v>
      </c>
    </row>
    <row r="328" spans="1:36" ht="15.75" customHeight="1">
      <c r="A328" s="40">
        <v>1401</v>
      </c>
      <c r="B328" s="41"/>
      <c r="C328" s="41"/>
      <c r="D328" s="41">
        <v>4</v>
      </c>
      <c r="E328" s="41"/>
      <c r="F328" s="41"/>
      <c r="G328" s="41"/>
      <c r="H328" s="41"/>
      <c r="I328" s="41"/>
      <c r="J328" s="41"/>
      <c r="AB328" s="67"/>
      <c r="AC328" s="68"/>
      <c r="AD328" s="2"/>
      <c r="AE328" s="103"/>
      <c r="AF328" s="52">
        <f>IF(D328=0,"",D328/C327)</f>
        <v>1</v>
      </c>
      <c r="AG328" s="53">
        <v>4</v>
      </c>
      <c r="AH328" s="54">
        <f t="shared" si="38"/>
        <v>1</v>
      </c>
      <c r="AI328" s="54">
        <f t="shared" si="39"/>
        <v>0</v>
      </c>
      <c r="AJ328" s="8">
        <f>AG328/AG326</f>
        <v>0.4</v>
      </c>
    </row>
    <row r="329" spans="1:36" ht="15.75" customHeight="1">
      <c r="A329" s="40">
        <v>1402</v>
      </c>
      <c r="B329" s="41"/>
      <c r="C329" s="41"/>
      <c r="D329" s="41"/>
      <c r="E329" s="41">
        <v>4</v>
      </c>
      <c r="F329" s="41"/>
      <c r="G329" s="41"/>
      <c r="H329" s="41"/>
      <c r="I329" s="41"/>
      <c r="J329" s="41"/>
      <c r="AB329" s="67"/>
      <c r="AC329" s="68"/>
      <c r="AD329" s="2"/>
      <c r="AE329" s="103"/>
      <c r="AF329" s="52">
        <f>IF(E329=0,"",E329/D328)</f>
        <v>1</v>
      </c>
      <c r="AG329" s="53">
        <v>4</v>
      </c>
      <c r="AH329" s="54">
        <f t="shared" si="38"/>
        <v>1</v>
      </c>
      <c r="AI329" s="54">
        <f t="shared" si="39"/>
        <v>0</v>
      </c>
    </row>
    <row r="330" spans="1:36" ht="15.75" customHeight="1">
      <c r="A330" s="40">
        <v>1501</v>
      </c>
      <c r="B330" s="41"/>
      <c r="C330" s="41"/>
      <c r="D330" s="41"/>
      <c r="E330" s="41"/>
      <c r="F330" s="41">
        <v>3</v>
      </c>
      <c r="G330" s="41"/>
      <c r="H330" s="41"/>
      <c r="I330" s="41"/>
      <c r="J330" s="41"/>
      <c r="AB330" s="67"/>
      <c r="AC330" s="68"/>
      <c r="AD330" s="2"/>
      <c r="AE330" s="103"/>
      <c r="AF330" s="52">
        <f>IF(F330=0,"",F330/E329)</f>
        <v>0.75</v>
      </c>
      <c r="AG330" s="53">
        <v>4</v>
      </c>
      <c r="AH330" s="54">
        <f t="shared" si="38"/>
        <v>1</v>
      </c>
      <c r="AI330" s="54">
        <f t="shared" si="39"/>
        <v>0</v>
      </c>
    </row>
    <row r="331" spans="1:36" ht="15.75" customHeight="1">
      <c r="A331" s="40">
        <v>1502</v>
      </c>
      <c r="B331" s="41"/>
      <c r="C331" s="41"/>
      <c r="D331" s="41"/>
      <c r="E331" s="41"/>
      <c r="F331" s="41"/>
      <c r="G331" s="41">
        <v>3</v>
      </c>
      <c r="H331" s="41"/>
      <c r="I331" s="41"/>
      <c r="J331" s="41"/>
      <c r="AB331" s="67"/>
      <c r="AC331" s="68"/>
      <c r="AD331" s="2"/>
      <c r="AE331" s="103"/>
      <c r="AF331" s="52">
        <f>IF(G331=0,"",G331/F330)</f>
        <v>1</v>
      </c>
      <c r="AG331" s="53">
        <v>4</v>
      </c>
      <c r="AH331" s="54">
        <f t="shared" si="38"/>
        <v>1</v>
      </c>
      <c r="AI331" s="54">
        <f t="shared" si="39"/>
        <v>0</v>
      </c>
    </row>
    <row r="332" spans="1:36" ht="15.75" customHeight="1">
      <c r="A332" s="40">
        <v>1601</v>
      </c>
      <c r="B332" s="41"/>
      <c r="C332" s="41"/>
      <c r="D332" s="41"/>
      <c r="E332" s="41"/>
      <c r="F332" s="41"/>
      <c r="G332" s="41"/>
      <c r="H332" s="41">
        <v>3</v>
      </c>
      <c r="I332" s="41"/>
      <c r="J332" s="41"/>
      <c r="AB332" s="67"/>
      <c r="AC332" s="68"/>
      <c r="AD332" s="2"/>
      <c r="AE332" s="103"/>
      <c r="AF332" s="52">
        <f>IF(H332=0,"",H332/G331)</f>
        <v>1</v>
      </c>
      <c r="AG332" s="53">
        <v>3</v>
      </c>
      <c r="AH332" s="54">
        <f t="shared" si="38"/>
        <v>0.75</v>
      </c>
      <c r="AI332" s="54">
        <f t="shared" si="39"/>
        <v>0.25</v>
      </c>
    </row>
    <row r="333" spans="1:36" ht="15.75" customHeight="1">
      <c r="A333" s="40">
        <v>1602</v>
      </c>
      <c r="B333" s="41"/>
      <c r="C333" s="41"/>
      <c r="D333" s="41"/>
      <c r="E333" s="41"/>
      <c r="F333" s="41"/>
      <c r="G333" s="41"/>
      <c r="H333" s="41"/>
      <c r="I333" s="41">
        <v>2</v>
      </c>
      <c r="J333" s="41"/>
      <c r="AB333" s="67"/>
      <c r="AC333" s="68"/>
      <c r="AD333" s="2"/>
      <c r="AE333" s="103"/>
      <c r="AF333" s="52">
        <f>IF(I333=0,"",I333/H332)</f>
        <v>0.66666666666666663</v>
      </c>
      <c r="AG333" s="53">
        <v>3</v>
      </c>
      <c r="AH333" s="54">
        <f t="shared" si="38"/>
        <v>1</v>
      </c>
      <c r="AI333" s="54">
        <f t="shared" si="39"/>
        <v>0</v>
      </c>
    </row>
    <row r="334" spans="1:36" ht="15.75" customHeight="1">
      <c r="A334" s="40">
        <v>1701</v>
      </c>
      <c r="B334" s="41"/>
      <c r="C334" s="41"/>
      <c r="D334" s="41"/>
      <c r="E334" s="41"/>
      <c r="F334" s="41"/>
      <c r="G334" s="41"/>
      <c r="H334" s="41"/>
      <c r="I334" s="41"/>
      <c r="J334" s="41">
        <v>2</v>
      </c>
      <c r="AB334" s="42">
        <v>2</v>
      </c>
      <c r="AC334" s="68"/>
      <c r="AD334" s="2"/>
      <c r="AE334" s="103"/>
      <c r="AF334" s="56">
        <f>IF(J334=0,"",J334/I333)</f>
        <v>1</v>
      </c>
      <c r="AG334" s="53">
        <v>3</v>
      </c>
      <c r="AH334" s="57">
        <f t="shared" si="38"/>
        <v>1</v>
      </c>
      <c r="AI334" s="57">
        <f t="shared" si="39"/>
        <v>0</v>
      </c>
    </row>
    <row r="335" spans="1:36" ht="15.75" customHeight="1">
      <c r="A335" s="40">
        <v>1702</v>
      </c>
      <c r="B335" s="41"/>
      <c r="C335" s="41"/>
      <c r="D335" s="41"/>
      <c r="E335" s="41"/>
      <c r="F335" s="41"/>
      <c r="G335" s="41"/>
      <c r="H335" s="41"/>
      <c r="I335" s="41"/>
      <c r="J335" s="41">
        <v>1</v>
      </c>
      <c r="AB335" s="42">
        <v>1</v>
      </c>
      <c r="AC335" s="68"/>
      <c r="AD335" s="2"/>
      <c r="AE335" s="1"/>
      <c r="AF335" s="59"/>
      <c r="AG335" s="53">
        <v>1</v>
      </c>
      <c r="AH335" s="60"/>
      <c r="AI335" s="61"/>
    </row>
    <row r="336" spans="1:36" ht="15.75" customHeight="1">
      <c r="A336" s="40">
        <v>1801</v>
      </c>
      <c r="B336" s="41"/>
      <c r="C336" s="41"/>
      <c r="D336" s="41"/>
      <c r="E336" s="41"/>
      <c r="F336" s="41"/>
      <c r="G336" s="41"/>
      <c r="H336" s="41"/>
      <c r="I336" s="41"/>
      <c r="J336" s="41"/>
      <c r="AB336" s="42"/>
      <c r="AC336" s="68"/>
      <c r="AD336" s="2"/>
      <c r="AE336" s="1"/>
      <c r="AF336" s="62"/>
      <c r="AG336" s="63"/>
      <c r="AH336" s="64"/>
      <c r="AI336" s="62"/>
    </row>
    <row r="337" spans="1:36" ht="15.75" customHeight="1">
      <c r="A337" s="40">
        <v>1802</v>
      </c>
      <c r="B337" s="66"/>
      <c r="C337" s="66"/>
      <c r="D337" s="66"/>
      <c r="E337" s="66"/>
      <c r="F337" s="66"/>
      <c r="G337" s="66"/>
      <c r="H337" s="66"/>
      <c r="I337" s="66"/>
      <c r="J337" s="66"/>
      <c r="AB337" s="67"/>
      <c r="AC337" s="68"/>
      <c r="AD337" s="2"/>
      <c r="AE337" s="1"/>
      <c r="AF337" s="104"/>
      <c r="AG337" s="105"/>
      <c r="AH337" s="106"/>
      <c r="AI337" s="104"/>
    </row>
    <row r="338" spans="1:36" ht="15.75" customHeight="1">
      <c r="A338" s="40">
        <v>1901</v>
      </c>
      <c r="B338" s="66"/>
      <c r="C338" s="66"/>
      <c r="D338" s="66"/>
      <c r="E338" s="66"/>
      <c r="F338" s="66"/>
      <c r="G338" s="66"/>
      <c r="H338" s="66"/>
      <c r="I338" s="66"/>
      <c r="J338" s="66"/>
      <c r="AB338" s="67"/>
      <c r="AC338" s="68"/>
      <c r="AD338" s="2"/>
      <c r="AE338" s="1"/>
      <c r="AF338" s="104"/>
      <c r="AG338" s="105"/>
      <c r="AH338" s="106"/>
      <c r="AI338" s="104"/>
    </row>
    <row r="339" spans="1:36" ht="15.75" customHeight="1">
      <c r="A339" s="40">
        <v>1902</v>
      </c>
      <c r="B339" s="66"/>
      <c r="C339" s="66"/>
      <c r="D339" s="66"/>
      <c r="E339" s="66"/>
      <c r="F339" s="66"/>
      <c r="G339" s="66"/>
      <c r="H339" s="66"/>
      <c r="I339" s="66"/>
      <c r="J339" s="66"/>
      <c r="AB339" s="67"/>
      <c r="AC339" s="68"/>
      <c r="AD339" s="2"/>
      <c r="AE339" s="1"/>
      <c r="AF339" s="50"/>
      <c r="AG339" s="58"/>
      <c r="AH339" s="65"/>
      <c r="AI339" s="62"/>
    </row>
    <row r="340" spans="1:36" ht="15.75" customHeight="1">
      <c r="A340" s="40">
        <v>2001</v>
      </c>
      <c r="B340" s="66"/>
      <c r="C340" s="66"/>
      <c r="D340" s="66"/>
      <c r="E340" s="66"/>
      <c r="F340" s="66"/>
      <c r="G340" s="66"/>
      <c r="H340" s="66"/>
      <c r="I340" s="66"/>
      <c r="J340" s="66"/>
      <c r="AB340" s="67"/>
      <c r="AC340" s="68"/>
      <c r="AD340" s="2"/>
      <c r="AE340" s="1"/>
      <c r="AF340" s="69" t="s">
        <v>53</v>
      </c>
      <c r="AG340" s="70">
        <v>2</v>
      </c>
      <c r="AH340" s="71">
        <f>IF(SUM(AB332:AB336)=0,"",SUM(AB332:AB336))</f>
        <v>3</v>
      </c>
      <c r="AI340" s="72" t="s">
        <v>10</v>
      </c>
    </row>
    <row r="341" spans="1:36" ht="15.75" customHeight="1">
      <c r="A341" s="40">
        <v>2002</v>
      </c>
      <c r="B341" s="66"/>
      <c r="C341" s="66"/>
      <c r="D341" s="66"/>
      <c r="E341" s="66"/>
      <c r="F341" s="66"/>
      <c r="G341" s="66"/>
      <c r="H341" s="66"/>
      <c r="I341" s="66"/>
      <c r="J341" s="66"/>
      <c r="AB341" s="67"/>
      <c r="AC341" s="68"/>
      <c r="AD341" s="2"/>
      <c r="AE341" s="1"/>
      <c r="AF341" s="73" t="s">
        <v>54</v>
      </c>
      <c r="AG341" s="74">
        <f>IF(AG340/B326=0,"",AG340/B326)</f>
        <v>0.2</v>
      </c>
      <c r="AH341" s="75">
        <f>IF(AG340/AH340=0,"",AG340/AH340)</f>
        <v>0.66666666666666663</v>
      </c>
      <c r="AI341" s="76" t="s">
        <v>55</v>
      </c>
    </row>
    <row r="342" spans="1:36" ht="15.75" customHeight="1">
      <c r="A342" s="40">
        <v>2101</v>
      </c>
      <c r="B342" s="66"/>
      <c r="C342" s="66"/>
      <c r="D342" s="66"/>
      <c r="E342" s="66"/>
      <c r="F342" s="66"/>
      <c r="G342" s="66"/>
      <c r="H342" s="66"/>
      <c r="I342" s="66"/>
      <c r="J342" s="66"/>
      <c r="AB342" s="67"/>
      <c r="AC342" s="77"/>
      <c r="AD342" s="78"/>
      <c r="AE342" s="79"/>
      <c r="AF342" s="78"/>
      <c r="AG342" s="79"/>
      <c r="AH342" s="79"/>
      <c r="AI342" s="80"/>
    </row>
    <row r="343" spans="1:36" ht="18" customHeight="1">
      <c r="A343" s="24"/>
      <c r="B343" s="1"/>
      <c r="C343" s="1"/>
      <c r="D343" s="142" t="s">
        <v>79</v>
      </c>
      <c r="E343" s="143"/>
      <c r="F343" s="143"/>
      <c r="G343" s="143"/>
      <c r="H343" s="143"/>
      <c r="I343" s="143"/>
      <c r="J343" s="144"/>
      <c r="AB343" s="81">
        <f>SUM(AB326:AB339)</f>
        <v>3</v>
      </c>
      <c r="AC343" s="82">
        <f>IF(AB334=0,"",AB334/B326)</f>
        <v>0.2</v>
      </c>
      <c r="AD343" s="82">
        <f>IF(AB343=0,"",AB343/B326)</f>
        <v>0.3</v>
      </c>
      <c r="AE343" s="82">
        <f>IF(AB334=0,"",AD343-AC343)</f>
        <v>9.9999999999999978E-2</v>
      </c>
      <c r="AF343" s="2"/>
      <c r="AG343" s="1"/>
      <c r="AH343" s="27"/>
      <c r="AI343" s="2"/>
    </row>
    <row r="344" spans="1:36" ht="12.75" customHeight="1">
      <c r="AB344" s="2"/>
      <c r="AC344" s="2"/>
      <c r="AD344" s="2"/>
      <c r="AF344" s="2"/>
      <c r="AG344" s="2"/>
      <c r="AH344" s="27"/>
      <c r="AI344" s="2"/>
    </row>
    <row r="345" spans="1:36" ht="12.75" customHeight="1">
      <c r="AC345" s="2"/>
      <c r="AD345" s="2"/>
      <c r="AF345" s="2"/>
    </row>
    <row r="346" spans="1:36" ht="26.25" customHeight="1">
      <c r="B346" s="145" t="s">
        <v>68</v>
      </c>
      <c r="C346" s="146"/>
      <c r="D346" s="146"/>
      <c r="E346" s="146"/>
      <c r="F346" s="146"/>
      <c r="G346" s="146"/>
      <c r="H346" s="146"/>
      <c r="I346" s="146"/>
      <c r="J346" s="146"/>
      <c r="AB346" s="39" t="s">
        <v>61</v>
      </c>
      <c r="AC346" s="2"/>
      <c r="AD346" s="2"/>
      <c r="AE346" s="1"/>
      <c r="AF346" s="2"/>
      <c r="AG346" s="1"/>
      <c r="AH346" s="1"/>
      <c r="AI346" s="1"/>
    </row>
    <row r="347" spans="1:36" ht="20.25" customHeight="1">
      <c r="A347" s="147" t="s">
        <v>9</v>
      </c>
      <c r="B347" s="148" t="s">
        <v>69</v>
      </c>
      <c r="C347" s="143"/>
      <c r="D347" s="143"/>
      <c r="E347" s="143"/>
      <c r="F347" s="143"/>
      <c r="G347" s="143"/>
      <c r="H347" s="143"/>
      <c r="I347" s="143"/>
      <c r="J347" s="144"/>
      <c r="AB347" s="149" t="s">
        <v>10</v>
      </c>
      <c r="AC347" s="141" t="s">
        <v>2</v>
      </c>
      <c r="AD347" s="141" t="s">
        <v>3</v>
      </c>
      <c r="AE347" s="150" t="s">
        <v>4</v>
      </c>
      <c r="AF347" s="141" t="s">
        <v>5</v>
      </c>
      <c r="AG347" s="139" t="s">
        <v>6</v>
      </c>
      <c r="AH347" s="139" t="s">
        <v>7</v>
      </c>
      <c r="AI347" s="141" t="s">
        <v>8</v>
      </c>
    </row>
    <row r="348" spans="1:36" ht="15.75" customHeight="1">
      <c r="A348" s="140"/>
      <c r="B348" s="40" t="s">
        <v>70</v>
      </c>
      <c r="C348" s="40" t="s">
        <v>71</v>
      </c>
      <c r="D348" s="40" t="s">
        <v>72</v>
      </c>
      <c r="E348" s="40" t="s">
        <v>73</v>
      </c>
      <c r="F348" s="40" t="s">
        <v>74</v>
      </c>
      <c r="G348" s="40" t="s">
        <v>75</v>
      </c>
      <c r="H348" s="40" t="s">
        <v>76</v>
      </c>
      <c r="I348" s="40" t="s">
        <v>77</v>
      </c>
      <c r="J348" s="40" t="s">
        <v>78</v>
      </c>
      <c r="AB348" s="140"/>
      <c r="AC348" s="140"/>
      <c r="AD348" s="140"/>
      <c r="AE348" s="140"/>
      <c r="AF348" s="140"/>
      <c r="AG348" s="140"/>
      <c r="AH348" s="140"/>
      <c r="AI348" s="140"/>
    </row>
    <row r="349" spans="1:36" ht="15.75" customHeight="1">
      <c r="A349" s="40">
        <v>1302</v>
      </c>
      <c r="B349" s="41">
        <v>32</v>
      </c>
      <c r="C349" s="41"/>
      <c r="D349" s="41"/>
      <c r="E349" s="41"/>
      <c r="F349" s="41"/>
      <c r="G349" s="41"/>
      <c r="H349" s="41"/>
      <c r="I349" s="41"/>
      <c r="J349" s="41"/>
      <c r="AB349" s="67"/>
      <c r="AC349" s="100"/>
      <c r="AD349" s="101"/>
      <c r="AE349" s="102"/>
      <c r="AF349" s="46"/>
      <c r="AG349" s="47">
        <f>B349</f>
        <v>32</v>
      </c>
      <c r="AH349" s="48"/>
      <c r="AI349" s="46"/>
    </row>
    <row r="350" spans="1:36" ht="15.75" customHeight="1">
      <c r="A350" s="40">
        <v>1401</v>
      </c>
      <c r="B350" s="41"/>
      <c r="C350" s="41">
        <v>24</v>
      </c>
      <c r="D350" s="41"/>
      <c r="E350" s="41"/>
      <c r="F350" s="41"/>
      <c r="G350" s="41"/>
      <c r="H350" s="41"/>
      <c r="I350" s="41"/>
      <c r="J350" s="41"/>
      <c r="AB350" s="67"/>
      <c r="AC350" s="68"/>
      <c r="AD350" s="2"/>
      <c r="AE350" s="103"/>
      <c r="AF350" s="52">
        <f>IF(C350=0,"",C350/B349)</f>
        <v>0.75</v>
      </c>
      <c r="AG350" s="53">
        <v>24</v>
      </c>
      <c r="AH350" s="54">
        <f t="shared" ref="AH350:AH357" si="40">IF(AG350=0,"",AG350/AG349)</f>
        <v>0.75</v>
      </c>
      <c r="AI350" s="54">
        <f t="shared" ref="AI350:AI357" si="41">IF(AG350=0,"",100%-AH350)</f>
        <v>0.25</v>
      </c>
    </row>
    <row r="351" spans="1:36" ht="15.75" customHeight="1">
      <c r="A351" s="40">
        <v>1402</v>
      </c>
      <c r="B351" s="41"/>
      <c r="C351" s="41"/>
      <c r="D351" s="41">
        <v>20</v>
      </c>
      <c r="E351" s="41"/>
      <c r="F351" s="41"/>
      <c r="G351" s="41"/>
      <c r="H351" s="41"/>
      <c r="I351" s="41"/>
      <c r="J351" s="41"/>
      <c r="AB351" s="67"/>
      <c r="AC351" s="68"/>
      <c r="AD351" s="2"/>
      <c r="AE351" s="103"/>
      <c r="AF351" s="52">
        <f>IF(D351=0,"",D351/C350)</f>
        <v>0.83333333333333337</v>
      </c>
      <c r="AG351" s="53">
        <v>20</v>
      </c>
      <c r="AH351" s="54">
        <f t="shared" si="40"/>
        <v>0.83333333333333337</v>
      </c>
      <c r="AI351" s="54">
        <f t="shared" si="41"/>
        <v>0.16666666666666663</v>
      </c>
      <c r="AJ351" s="8">
        <f>AG351/AG349</f>
        <v>0.625</v>
      </c>
    </row>
    <row r="352" spans="1:36" ht="15.75" customHeight="1">
      <c r="A352" s="40">
        <v>1501</v>
      </c>
      <c r="B352" s="41"/>
      <c r="C352" s="41"/>
      <c r="D352" s="41"/>
      <c r="E352" s="41">
        <v>20</v>
      </c>
      <c r="F352" s="41"/>
      <c r="G352" s="41"/>
      <c r="H352" s="41"/>
      <c r="I352" s="41"/>
      <c r="J352" s="41"/>
      <c r="AB352" s="67"/>
      <c r="AC352" s="68"/>
      <c r="AD352" s="2"/>
      <c r="AE352" s="103"/>
      <c r="AF352" s="52">
        <f>IF(E352=0,"",E352/D351)</f>
        <v>1</v>
      </c>
      <c r="AG352" s="53">
        <v>20</v>
      </c>
      <c r="AH352" s="54">
        <f t="shared" si="40"/>
        <v>1</v>
      </c>
      <c r="AI352" s="54">
        <f t="shared" si="41"/>
        <v>0</v>
      </c>
    </row>
    <row r="353" spans="1:35" ht="15.75" customHeight="1">
      <c r="A353" s="40">
        <v>1502</v>
      </c>
      <c r="B353" s="41"/>
      <c r="C353" s="41"/>
      <c r="D353" s="41"/>
      <c r="E353" s="41"/>
      <c r="F353" s="41">
        <v>20</v>
      </c>
      <c r="G353" s="41"/>
      <c r="H353" s="41"/>
      <c r="I353" s="41"/>
      <c r="J353" s="41"/>
      <c r="AB353" s="67"/>
      <c r="AC353" s="68"/>
      <c r="AD353" s="2"/>
      <c r="AE353" s="103"/>
      <c r="AF353" s="52">
        <f>IF(F353=0,"",F353/E352)</f>
        <v>1</v>
      </c>
      <c r="AG353" s="53">
        <v>20</v>
      </c>
      <c r="AH353" s="54">
        <f t="shared" si="40"/>
        <v>1</v>
      </c>
      <c r="AI353" s="54">
        <f t="shared" si="41"/>
        <v>0</v>
      </c>
    </row>
    <row r="354" spans="1:35" ht="15.75" customHeight="1">
      <c r="A354" s="40">
        <v>1601</v>
      </c>
      <c r="B354" s="41"/>
      <c r="C354" s="41"/>
      <c r="D354" s="41"/>
      <c r="E354" s="41"/>
      <c r="F354" s="41"/>
      <c r="G354" s="41">
        <v>20</v>
      </c>
      <c r="H354" s="41"/>
      <c r="I354" s="41"/>
      <c r="J354" s="41"/>
      <c r="AB354" s="67"/>
      <c r="AC354" s="68"/>
      <c r="AD354" s="2"/>
      <c r="AE354" s="103"/>
      <c r="AF354" s="52">
        <f>IF(G354=0,"",G354/F353)</f>
        <v>1</v>
      </c>
      <c r="AG354" s="53">
        <v>20</v>
      </c>
      <c r="AH354" s="54">
        <f t="shared" si="40"/>
        <v>1</v>
      </c>
      <c r="AI354" s="54">
        <f t="shared" si="41"/>
        <v>0</v>
      </c>
    </row>
    <row r="355" spans="1:35" ht="15.75" customHeight="1">
      <c r="A355" s="40">
        <v>1602</v>
      </c>
      <c r="B355" s="41"/>
      <c r="C355" s="41"/>
      <c r="D355" s="41"/>
      <c r="E355" s="41"/>
      <c r="F355" s="41"/>
      <c r="G355" s="41"/>
      <c r="H355" s="41">
        <v>20</v>
      </c>
      <c r="I355" s="41"/>
      <c r="J355" s="41"/>
      <c r="AB355" s="67"/>
      <c r="AC355" s="68"/>
      <c r="AD355" s="2"/>
      <c r="AE355" s="103"/>
      <c r="AF355" s="52">
        <f>IF(H355=0,"",H355/G354)</f>
        <v>1</v>
      </c>
      <c r="AG355" s="53">
        <v>20</v>
      </c>
      <c r="AH355" s="54">
        <f t="shared" si="40"/>
        <v>1</v>
      </c>
      <c r="AI355" s="54">
        <f t="shared" si="41"/>
        <v>0</v>
      </c>
    </row>
    <row r="356" spans="1:35" ht="15.75" customHeight="1">
      <c r="A356" s="40">
        <v>1701</v>
      </c>
      <c r="B356" s="41"/>
      <c r="C356" s="41"/>
      <c r="D356" s="41"/>
      <c r="E356" s="41"/>
      <c r="F356" s="41"/>
      <c r="G356" s="41"/>
      <c r="H356" s="41"/>
      <c r="I356" s="41">
        <v>20</v>
      </c>
      <c r="J356" s="41"/>
      <c r="AB356" s="67"/>
      <c r="AC356" s="68"/>
      <c r="AD356" s="2"/>
      <c r="AE356" s="103"/>
      <c r="AF356" s="52">
        <f>IF(I356=0,"",I356/H355)</f>
        <v>1</v>
      </c>
      <c r="AG356" s="53">
        <v>20</v>
      </c>
      <c r="AH356" s="54">
        <f t="shared" si="40"/>
        <v>1</v>
      </c>
      <c r="AI356" s="54">
        <f t="shared" si="41"/>
        <v>0</v>
      </c>
    </row>
    <row r="357" spans="1:35" ht="15.75" customHeight="1">
      <c r="A357" s="40">
        <v>1702</v>
      </c>
      <c r="B357" s="41"/>
      <c r="C357" s="41"/>
      <c r="D357" s="41"/>
      <c r="E357" s="41"/>
      <c r="F357" s="41"/>
      <c r="G357" s="41"/>
      <c r="H357" s="41"/>
      <c r="I357" s="41"/>
      <c r="J357" s="41">
        <v>20</v>
      </c>
      <c r="AB357" s="42">
        <v>19</v>
      </c>
      <c r="AC357" s="68"/>
      <c r="AD357" s="2"/>
      <c r="AE357" s="103"/>
      <c r="AF357" s="56">
        <f>IF(J357=0,"",J357/I356)</f>
        <v>1</v>
      </c>
      <c r="AG357" s="53">
        <v>20</v>
      </c>
      <c r="AH357" s="57">
        <f t="shared" si="40"/>
        <v>1</v>
      </c>
      <c r="AI357" s="57">
        <f t="shared" si="41"/>
        <v>0</v>
      </c>
    </row>
    <row r="358" spans="1:35" ht="15.75" customHeight="1">
      <c r="A358" s="40">
        <v>1801</v>
      </c>
      <c r="B358" s="41"/>
      <c r="C358" s="41"/>
      <c r="D358" s="41"/>
      <c r="E358" s="41"/>
      <c r="F358" s="41"/>
      <c r="G358" s="41"/>
      <c r="H358" s="41"/>
      <c r="I358" s="41"/>
      <c r="J358" s="41">
        <v>1</v>
      </c>
      <c r="AB358" s="42">
        <v>1</v>
      </c>
      <c r="AC358" s="68"/>
      <c r="AD358" s="2"/>
      <c r="AE358" s="1"/>
      <c r="AF358" s="59"/>
      <c r="AG358" s="53">
        <v>1</v>
      </c>
      <c r="AH358" s="60"/>
      <c r="AI358" s="61"/>
    </row>
    <row r="359" spans="1:35" ht="15.75" customHeight="1">
      <c r="A359" s="40">
        <v>1802</v>
      </c>
      <c r="B359" s="41"/>
      <c r="C359" s="41"/>
      <c r="D359" s="41"/>
      <c r="E359" s="41"/>
      <c r="F359" s="41"/>
      <c r="G359" s="41"/>
      <c r="H359" s="41"/>
      <c r="I359" s="41"/>
      <c r="J359" s="41"/>
      <c r="AB359" s="42"/>
      <c r="AC359" s="68"/>
      <c r="AD359" s="2"/>
      <c r="AE359" s="1"/>
      <c r="AF359" s="62"/>
      <c r="AG359" s="63"/>
      <c r="AH359" s="64"/>
      <c r="AI359" s="62"/>
    </row>
    <row r="360" spans="1:35" ht="15.75" customHeight="1">
      <c r="A360" s="40">
        <v>1901</v>
      </c>
      <c r="B360" s="66"/>
      <c r="C360" s="66"/>
      <c r="D360" s="66"/>
      <c r="E360" s="66"/>
      <c r="F360" s="66"/>
      <c r="G360" s="66"/>
      <c r="H360" s="66"/>
      <c r="I360" s="66"/>
      <c r="J360" s="66"/>
      <c r="AB360" s="67"/>
      <c r="AC360" s="68"/>
      <c r="AD360" s="2"/>
      <c r="AE360" s="1"/>
      <c r="AF360" s="104"/>
      <c r="AG360" s="105"/>
      <c r="AH360" s="106"/>
      <c r="AI360" s="104"/>
    </row>
    <row r="361" spans="1:35" ht="15.75" customHeight="1">
      <c r="A361" s="40">
        <v>1902</v>
      </c>
      <c r="B361" s="66"/>
      <c r="C361" s="66"/>
      <c r="D361" s="66"/>
      <c r="E361" s="66"/>
      <c r="F361" s="66"/>
      <c r="G361" s="66"/>
      <c r="H361" s="66"/>
      <c r="I361" s="66"/>
      <c r="J361" s="66"/>
      <c r="AB361" s="67"/>
      <c r="AC361" s="68"/>
      <c r="AD361" s="2"/>
      <c r="AE361" s="1"/>
      <c r="AF361" s="104"/>
      <c r="AG361" s="105"/>
      <c r="AH361" s="106"/>
      <c r="AI361" s="104"/>
    </row>
    <row r="362" spans="1:35" ht="15.75" customHeight="1">
      <c r="A362" s="40">
        <v>2001</v>
      </c>
      <c r="B362" s="66"/>
      <c r="C362" s="66"/>
      <c r="D362" s="66"/>
      <c r="E362" s="66"/>
      <c r="F362" s="66"/>
      <c r="G362" s="66"/>
      <c r="H362" s="66"/>
      <c r="I362" s="66"/>
      <c r="J362" s="66"/>
      <c r="AB362" s="67"/>
      <c r="AC362" s="68"/>
      <c r="AD362" s="2"/>
      <c r="AE362" s="1"/>
      <c r="AF362" s="50"/>
      <c r="AG362" s="58"/>
      <c r="AH362" s="65"/>
      <c r="AI362" s="62"/>
    </row>
    <row r="363" spans="1:35" ht="15.75" customHeight="1">
      <c r="A363" s="40">
        <v>2002</v>
      </c>
      <c r="B363" s="66"/>
      <c r="C363" s="66"/>
      <c r="D363" s="66"/>
      <c r="E363" s="66"/>
      <c r="F363" s="66"/>
      <c r="G363" s="66"/>
      <c r="H363" s="66"/>
      <c r="I363" s="66"/>
      <c r="J363" s="66"/>
      <c r="AB363" s="67"/>
      <c r="AC363" s="68"/>
      <c r="AD363" s="2"/>
      <c r="AE363" s="1"/>
      <c r="AF363" s="69" t="s">
        <v>53</v>
      </c>
      <c r="AG363" s="70">
        <v>15</v>
      </c>
      <c r="AH363" s="71">
        <f>IF(SUM(AB355:AB359)=0,"",SUM(AB355:AB359))</f>
        <v>20</v>
      </c>
      <c r="AI363" s="72" t="s">
        <v>10</v>
      </c>
    </row>
    <row r="364" spans="1:35" ht="15.75" customHeight="1">
      <c r="A364" s="40">
        <v>2101</v>
      </c>
      <c r="B364" s="66"/>
      <c r="C364" s="66"/>
      <c r="D364" s="66"/>
      <c r="E364" s="66"/>
      <c r="F364" s="66"/>
      <c r="G364" s="66"/>
      <c r="H364" s="66"/>
      <c r="I364" s="66"/>
      <c r="J364" s="66"/>
      <c r="AB364" s="67"/>
      <c r="AC364" s="68"/>
      <c r="AD364" s="2"/>
      <c r="AE364" s="1"/>
      <c r="AF364" s="73" t="s">
        <v>54</v>
      </c>
      <c r="AG364" s="74">
        <f>IF(AG363/B349=0,"",AG363/B349)</f>
        <v>0.46875</v>
      </c>
      <c r="AH364" s="75">
        <f>IF(AG363/AH363=0,"",AG363/AH363)</f>
        <v>0.75</v>
      </c>
      <c r="AI364" s="76" t="s">
        <v>55</v>
      </c>
    </row>
    <row r="365" spans="1:35" ht="15.75" customHeight="1">
      <c r="A365" s="40">
        <v>2102</v>
      </c>
      <c r="B365" s="66"/>
      <c r="C365" s="66"/>
      <c r="D365" s="66"/>
      <c r="E365" s="66"/>
      <c r="F365" s="66"/>
      <c r="G365" s="66"/>
      <c r="H365" s="66"/>
      <c r="I365" s="66"/>
      <c r="J365" s="66"/>
      <c r="AB365" s="67"/>
      <c r="AC365" s="77"/>
      <c r="AD365" s="78"/>
      <c r="AE365" s="79"/>
      <c r="AF365" s="78"/>
      <c r="AG365" s="79"/>
      <c r="AH365" s="79"/>
      <c r="AI365" s="80"/>
    </row>
    <row r="366" spans="1:35" ht="18" customHeight="1">
      <c r="A366" s="24"/>
      <c r="B366" s="1"/>
      <c r="C366" s="1"/>
      <c r="D366" s="142" t="s">
        <v>79</v>
      </c>
      <c r="E366" s="143"/>
      <c r="F366" s="143"/>
      <c r="G366" s="143"/>
      <c r="H366" s="143"/>
      <c r="I366" s="143"/>
      <c r="J366" s="144"/>
      <c r="AB366" s="81">
        <f>SUM(AB349:AB362)</f>
        <v>20</v>
      </c>
      <c r="AC366" s="82">
        <f>IF(AB357=0,"",AB357/B349)</f>
        <v>0.59375</v>
      </c>
      <c r="AD366" s="82">
        <f>IF(AB366=0,"",AB366/B349)</f>
        <v>0.625</v>
      </c>
      <c r="AE366" s="82">
        <f>IF(AB357=0,"",AD366-AC366)</f>
        <v>3.125E-2</v>
      </c>
      <c r="AF366" s="2"/>
      <c r="AG366" s="1"/>
      <c r="AH366" s="27"/>
      <c r="AI366" s="2"/>
    </row>
    <row r="367" spans="1:35" ht="12.75" customHeight="1">
      <c r="AC367" s="2"/>
      <c r="AD367" s="2"/>
      <c r="AF367" s="2"/>
    </row>
    <row r="368" spans="1:35" ht="12.75" customHeight="1">
      <c r="A368" s="34" t="s">
        <v>104</v>
      </c>
      <c r="AC368" s="2"/>
      <c r="AD368" s="2"/>
      <c r="AF368" s="2"/>
    </row>
    <row r="369" spans="1:49" ht="12.75" customHeight="1">
      <c r="AC369" s="2"/>
      <c r="AD369" s="2"/>
      <c r="AF369" s="2"/>
    </row>
    <row r="370" spans="1:49" ht="26.25" customHeight="1">
      <c r="B370" s="145" t="s">
        <v>68</v>
      </c>
      <c r="C370" s="146"/>
      <c r="D370" s="146"/>
      <c r="E370" s="146"/>
      <c r="F370" s="146"/>
      <c r="G370" s="146"/>
      <c r="H370" s="146"/>
      <c r="I370" s="146"/>
      <c r="J370" s="146"/>
      <c r="AB370" s="39" t="s">
        <v>66</v>
      </c>
      <c r="AC370" s="2"/>
      <c r="AD370" s="2"/>
      <c r="AE370" s="1"/>
      <c r="AF370" s="2"/>
      <c r="AG370" s="1"/>
      <c r="AH370" s="1"/>
      <c r="AI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20.25" customHeight="1">
      <c r="A371" s="147" t="s">
        <v>9</v>
      </c>
      <c r="B371" s="148" t="s">
        <v>69</v>
      </c>
      <c r="C371" s="143"/>
      <c r="D371" s="143"/>
      <c r="E371" s="143"/>
      <c r="F371" s="143"/>
      <c r="G371" s="143"/>
      <c r="H371" s="143"/>
      <c r="I371" s="143"/>
      <c r="J371" s="144"/>
      <c r="AB371" s="149" t="s">
        <v>10</v>
      </c>
      <c r="AC371" s="141" t="s">
        <v>2</v>
      </c>
      <c r="AD371" s="141" t="s">
        <v>3</v>
      </c>
      <c r="AE371" s="150" t="s">
        <v>4</v>
      </c>
      <c r="AF371" s="141" t="s">
        <v>5</v>
      </c>
      <c r="AG371" s="139" t="s">
        <v>6</v>
      </c>
      <c r="AH371" s="139" t="s">
        <v>7</v>
      </c>
      <c r="AI371" s="141" t="s">
        <v>8</v>
      </c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5.75" customHeight="1">
      <c r="A372" s="140"/>
      <c r="B372" s="40" t="s">
        <v>70</v>
      </c>
      <c r="C372" s="40" t="s">
        <v>71</v>
      </c>
      <c r="D372" s="40" t="s">
        <v>72</v>
      </c>
      <c r="E372" s="40" t="s">
        <v>73</v>
      </c>
      <c r="F372" s="40" t="s">
        <v>74</v>
      </c>
      <c r="G372" s="40" t="s">
        <v>75</v>
      </c>
      <c r="H372" s="40" t="s">
        <v>76</v>
      </c>
      <c r="I372" s="40" t="s">
        <v>77</v>
      </c>
      <c r="J372" s="40" t="s">
        <v>78</v>
      </c>
      <c r="AB372" s="140"/>
      <c r="AC372" s="140"/>
      <c r="AD372" s="140"/>
      <c r="AE372" s="140"/>
      <c r="AF372" s="140"/>
      <c r="AG372" s="140"/>
      <c r="AH372" s="140"/>
      <c r="AI372" s="140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5.75" customHeight="1">
      <c r="A373" s="40">
        <v>1402</v>
      </c>
      <c r="B373" s="41">
        <v>39</v>
      </c>
      <c r="C373" s="41"/>
      <c r="D373" s="41"/>
      <c r="E373" s="41"/>
      <c r="F373" s="41"/>
      <c r="G373" s="41"/>
      <c r="H373" s="41"/>
      <c r="I373" s="41"/>
      <c r="J373" s="41"/>
      <c r="AB373" s="67"/>
      <c r="AC373" s="100"/>
      <c r="AD373" s="101"/>
      <c r="AE373" s="102"/>
      <c r="AF373" s="46"/>
      <c r="AG373" s="47">
        <f>B373</f>
        <v>39</v>
      </c>
      <c r="AH373" s="48"/>
      <c r="AI373" s="4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5.75" customHeight="1">
      <c r="A374" s="40">
        <v>1501</v>
      </c>
      <c r="B374" s="41"/>
      <c r="C374" s="41">
        <v>26</v>
      </c>
      <c r="D374" s="41"/>
      <c r="E374" s="41"/>
      <c r="F374" s="41"/>
      <c r="G374" s="41"/>
      <c r="H374" s="41"/>
      <c r="I374" s="41"/>
      <c r="J374" s="41"/>
      <c r="AB374" s="67"/>
      <c r="AC374" s="68"/>
      <c r="AD374" s="2"/>
      <c r="AE374" s="103"/>
      <c r="AF374" s="52">
        <f>IF(C374=0,"",C374/B373)</f>
        <v>0.66666666666666663</v>
      </c>
      <c r="AG374" s="53">
        <v>26</v>
      </c>
      <c r="AH374" s="54">
        <f t="shared" ref="AH374:AH381" si="42">IF(AG374=0,"",AG374/AG373)</f>
        <v>0.66666666666666663</v>
      </c>
      <c r="AI374" s="54">
        <f t="shared" ref="AI374:AI381" si="43">IF(AG374=0,"",100%-AH374)</f>
        <v>0.33333333333333337</v>
      </c>
    </row>
    <row r="375" spans="1:49" ht="15.75" customHeight="1">
      <c r="A375" s="40">
        <v>1502</v>
      </c>
      <c r="B375" s="41"/>
      <c r="C375" s="41"/>
      <c r="D375" s="41">
        <v>21</v>
      </c>
      <c r="E375" s="41"/>
      <c r="F375" s="41"/>
      <c r="G375" s="41"/>
      <c r="H375" s="41"/>
      <c r="I375" s="41"/>
      <c r="J375" s="41"/>
      <c r="AB375" s="67"/>
      <c r="AC375" s="68"/>
      <c r="AD375" s="2"/>
      <c r="AE375" s="103"/>
      <c r="AF375" s="52">
        <f>IF(D375=0,"",D375/C374)</f>
        <v>0.80769230769230771</v>
      </c>
      <c r="AG375" s="53">
        <v>23</v>
      </c>
      <c r="AH375" s="54">
        <f t="shared" si="42"/>
        <v>0.88461538461538458</v>
      </c>
      <c r="AI375" s="54">
        <f t="shared" si="43"/>
        <v>0.11538461538461542</v>
      </c>
      <c r="AJ375" s="8">
        <f>AG375/AG373</f>
        <v>0.58974358974358976</v>
      </c>
    </row>
    <row r="376" spans="1:49" ht="15.75" customHeight="1">
      <c r="A376" s="40">
        <v>1601</v>
      </c>
      <c r="B376" s="41"/>
      <c r="C376" s="41"/>
      <c r="D376" s="41"/>
      <c r="E376" s="41">
        <v>18</v>
      </c>
      <c r="F376" s="41"/>
      <c r="G376" s="41"/>
      <c r="H376" s="41"/>
      <c r="I376" s="41"/>
      <c r="J376" s="41"/>
      <c r="AB376" s="67"/>
      <c r="AC376" s="68"/>
      <c r="AD376" s="2"/>
      <c r="AE376" s="103"/>
      <c r="AF376" s="52">
        <f>IF(E376=0,"",E376/D375)</f>
        <v>0.8571428571428571</v>
      </c>
      <c r="AG376" s="53">
        <v>18</v>
      </c>
      <c r="AH376" s="54">
        <f t="shared" si="42"/>
        <v>0.78260869565217395</v>
      </c>
      <c r="AI376" s="54">
        <f t="shared" si="43"/>
        <v>0.21739130434782605</v>
      </c>
    </row>
    <row r="377" spans="1:49" ht="15.75" customHeight="1">
      <c r="A377" s="40">
        <v>1602</v>
      </c>
      <c r="B377" s="41"/>
      <c r="C377" s="41"/>
      <c r="D377" s="41"/>
      <c r="E377" s="41"/>
      <c r="F377" s="41">
        <v>14</v>
      </c>
      <c r="G377" s="41"/>
      <c r="H377" s="41"/>
      <c r="I377" s="41"/>
      <c r="J377" s="41"/>
      <c r="AB377" s="67"/>
      <c r="AC377" s="68"/>
      <c r="AD377" s="2"/>
      <c r="AE377" s="103"/>
      <c r="AF377" s="52">
        <f>IF(F377=0,"",F377/E376)</f>
        <v>0.77777777777777779</v>
      </c>
      <c r="AG377" s="53">
        <v>18</v>
      </c>
      <c r="AH377" s="54">
        <f t="shared" si="42"/>
        <v>1</v>
      </c>
      <c r="AI377" s="54">
        <f t="shared" si="43"/>
        <v>0</v>
      </c>
    </row>
    <row r="378" spans="1:49" ht="15.75" customHeight="1">
      <c r="A378" s="40">
        <v>1701</v>
      </c>
      <c r="B378" s="41"/>
      <c r="C378" s="41"/>
      <c r="D378" s="41"/>
      <c r="E378" s="41"/>
      <c r="F378" s="41"/>
      <c r="G378" s="41">
        <v>14</v>
      </c>
      <c r="H378" s="41"/>
      <c r="I378" s="41"/>
      <c r="J378" s="41"/>
      <c r="AB378" s="67"/>
      <c r="AC378" s="68"/>
      <c r="AD378" s="2"/>
      <c r="AE378" s="103"/>
      <c r="AF378" s="52">
        <f>IF(G378=0,"",G378/F377)</f>
        <v>1</v>
      </c>
      <c r="AG378" s="53">
        <v>17</v>
      </c>
      <c r="AH378" s="54">
        <f t="shared" si="42"/>
        <v>0.94444444444444442</v>
      </c>
      <c r="AI378" s="54">
        <f t="shared" si="43"/>
        <v>5.555555555555558E-2</v>
      </c>
    </row>
    <row r="379" spans="1:49" ht="15.75" customHeight="1">
      <c r="A379" s="40">
        <v>1702</v>
      </c>
      <c r="B379" s="41"/>
      <c r="C379" s="41"/>
      <c r="D379" s="41"/>
      <c r="E379" s="41"/>
      <c r="F379" s="41"/>
      <c r="G379" s="41"/>
      <c r="H379" s="41">
        <v>12</v>
      </c>
      <c r="I379" s="41"/>
      <c r="J379" s="41"/>
      <c r="AB379" s="67"/>
      <c r="AC379" s="68"/>
      <c r="AD379" s="2"/>
      <c r="AE379" s="103"/>
      <c r="AF379" s="52">
        <f>IF(H379=0,"",H379/G378)</f>
        <v>0.8571428571428571</v>
      </c>
      <c r="AG379" s="53">
        <v>15</v>
      </c>
      <c r="AH379" s="54">
        <f t="shared" si="42"/>
        <v>0.88235294117647056</v>
      </c>
      <c r="AI379" s="54">
        <f t="shared" si="43"/>
        <v>0.11764705882352944</v>
      </c>
    </row>
    <row r="380" spans="1:49" ht="15.75" customHeight="1">
      <c r="A380" s="40">
        <v>1801</v>
      </c>
      <c r="B380" s="41"/>
      <c r="C380" s="41"/>
      <c r="D380" s="41"/>
      <c r="E380" s="41"/>
      <c r="F380" s="41"/>
      <c r="G380" s="41"/>
      <c r="H380" s="41"/>
      <c r="I380" s="41">
        <v>9</v>
      </c>
      <c r="J380" s="41"/>
      <c r="AB380" s="67"/>
      <c r="AC380" s="68"/>
      <c r="AD380" s="2"/>
      <c r="AE380" s="103"/>
      <c r="AF380" s="52">
        <f>IF(I380=0,"",I380/H379)</f>
        <v>0.75</v>
      </c>
      <c r="AG380" s="53">
        <v>15</v>
      </c>
      <c r="AH380" s="54">
        <f t="shared" si="42"/>
        <v>1</v>
      </c>
      <c r="AI380" s="54">
        <f t="shared" si="43"/>
        <v>0</v>
      </c>
    </row>
    <row r="381" spans="1:49" ht="15.75" customHeight="1">
      <c r="A381" s="40">
        <v>1802</v>
      </c>
      <c r="B381" s="41"/>
      <c r="C381" s="41"/>
      <c r="D381" s="41"/>
      <c r="E381" s="41"/>
      <c r="F381" s="41"/>
      <c r="G381" s="41"/>
      <c r="H381" s="41"/>
      <c r="I381" s="41"/>
      <c r="J381" s="41">
        <v>9</v>
      </c>
      <c r="AB381" s="42">
        <v>6</v>
      </c>
      <c r="AC381" s="68"/>
      <c r="AD381" s="2"/>
      <c r="AE381" s="103"/>
      <c r="AF381" s="56">
        <f>IF(J381=0,"",J381/I380)</f>
        <v>1</v>
      </c>
      <c r="AG381" s="53">
        <v>15</v>
      </c>
      <c r="AH381" s="57">
        <f t="shared" si="42"/>
        <v>1</v>
      </c>
      <c r="AI381" s="57">
        <f t="shared" si="43"/>
        <v>0</v>
      </c>
    </row>
    <row r="382" spans="1:49" ht="15.75" customHeight="1">
      <c r="A382" s="40">
        <v>1901</v>
      </c>
      <c r="B382" s="41"/>
      <c r="C382" s="41"/>
      <c r="D382" s="41"/>
      <c r="E382" s="41"/>
      <c r="F382" s="41"/>
      <c r="G382" s="41"/>
      <c r="H382" s="41"/>
      <c r="I382" s="41"/>
      <c r="J382" s="41">
        <v>6</v>
      </c>
      <c r="AB382" s="42">
        <v>5</v>
      </c>
      <c r="AC382" s="68"/>
      <c r="AD382" s="2"/>
      <c r="AE382" s="1"/>
      <c r="AF382" s="59"/>
      <c r="AG382" s="53">
        <v>8</v>
      </c>
      <c r="AH382" s="60"/>
      <c r="AI382" s="61"/>
    </row>
    <row r="383" spans="1:49" ht="15.75" customHeight="1">
      <c r="A383" s="40">
        <v>1902</v>
      </c>
      <c r="B383" s="41"/>
      <c r="C383" s="41"/>
      <c r="D383" s="41"/>
      <c r="E383" s="41"/>
      <c r="F383" s="41"/>
      <c r="G383" s="41"/>
      <c r="H383" s="41"/>
      <c r="I383" s="41"/>
      <c r="J383" s="41">
        <v>4</v>
      </c>
      <c r="AB383" s="42">
        <v>3</v>
      </c>
      <c r="AC383" s="68"/>
      <c r="AD383" s="2"/>
      <c r="AE383" s="1"/>
      <c r="AF383" s="62"/>
      <c r="AG383" s="63">
        <v>4</v>
      </c>
      <c r="AH383" s="64"/>
      <c r="AI383" s="62"/>
    </row>
    <row r="384" spans="1:49" ht="15.75" customHeight="1">
      <c r="A384" s="40">
        <v>2001</v>
      </c>
      <c r="B384" s="66"/>
      <c r="C384" s="66"/>
      <c r="D384" s="66"/>
      <c r="E384" s="66"/>
      <c r="F384" s="66"/>
      <c r="G384" s="66"/>
      <c r="H384" s="66"/>
      <c r="I384" s="66"/>
      <c r="J384" s="66">
        <v>1</v>
      </c>
      <c r="AB384" s="67">
        <v>1</v>
      </c>
      <c r="AC384" s="68"/>
      <c r="AD384" s="2"/>
      <c r="AE384" s="1"/>
      <c r="AF384" s="104"/>
      <c r="AG384" s="105">
        <v>1</v>
      </c>
      <c r="AH384" s="106"/>
      <c r="AI384" s="104"/>
    </row>
    <row r="385" spans="1:36" ht="15.75" customHeight="1">
      <c r="A385" s="40">
        <v>2002</v>
      </c>
      <c r="B385" s="66"/>
      <c r="C385" s="66"/>
      <c r="D385" s="66"/>
      <c r="E385" s="66"/>
      <c r="F385" s="66"/>
      <c r="G385" s="66"/>
      <c r="H385" s="66"/>
      <c r="I385" s="66"/>
      <c r="J385" s="66"/>
      <c r="AB385" s="67"/>
      <c r="AC385" s="68"/>
      <c r="AD385" s="2"/>
      <c r="AE385" s="1"/>
      <c r="AF385" s="104"/>
      <c r="AG385" s="105"/>
      <c r="AH385" s="106"/>
      <c r="AI385" s="104"/>
    </row>
    <row r="386" spans="1:36" ht="15.75" customHeight="1">
      <c r="A386" s="40">
        <v>2101</v>
      </c>
      <c r="B386" s="66"/>
      <c r="C386" s="66"/>
      <c r="D386" s="66"/>
      <c r="E386" s="66"/>
      <c r="F386" s="66"/>
      <c r="G386" s="66"/>
      <c r="H386" s="66"/>
      <c r="I386" s="66"/>
      <c r="J386" s="66"/>
      <c r="AB386" s="67"/>
      <c r="AC386" s="68"/>
      <c r="AD386" s="2"/>
      <c r="AE386" s="1"/>
      <c r="AF386" s="50"/>
      <c r="AG386" s="58"/>
      <c r="AH386" s="65"/>
      <c r="AI386" s="62"/>
    </row>
    <row r="387" spans="1:36" ht="15.75" customHeight="1">
      <c r="A387" s="40">
        <v>2102</v>
      </c>
      <c r="B387" s="66"/>
      <c r="C387" s="66"/>
      <c r="D387" s="66"/>
      <c r="E387" s="66"/>
      <c r="F387" s="66"/>
      <c r="G387" s="66"/>
      <c r="H387" s="66"/>
      <c r="I387" s="66"/>
      <c r="J387" s="66"/>
      <c r="AB387" s="67"/>
      <c r="AC387" s="68"/>
      <c r="AD387" s="2"/>
      <c r="AE387" s="1"/>
      <c r="AF387" s="69" t="s">
        <v>53</v>
      </c>
      <c r="AG387" s="70">
        <v>9</v>
      </c>
      <c r="AH387" s="71">
        <f>AB390</f>
        <v>15</v>
      </c>
      <c r="AI387" s="72" t="s">
        <v>10</v>
      </c>
    </row>
    <row r="388" spans="1:36" ht="15.75" customHeight="1">
      <c r="A388" s="40">
        <v>2201</v>
      </c>
      <c r="B388" s="66"/>
      <c r="C388" s="66"/>
      <c r="D388" s="66"/>
      <c r="E388" s="66"/>
      <c r="F388" s="66"/>
      <c r="G388" s="66"/>
      <c r="H388" s="66"/>
      <c r="I388" s="66"/>
      <c r="J388" s="66"/>
      <c r="AB388" s="67"/>
      <c r="AC388" s="68"/>
      <c r="AD388" s="2"/>
      <c r="AE388" s="1"/>
      <c r="AF388" s="73" t="s">
        <v>54</v>
      </c>
      <c r="AG388" s="74">
        <f>IF(AG387/B373=0,"",AG387/B373)</f>
        <v>0.23076923076923078</v>
      </c>
      <c r="AH388" s="75">
        <f>IF(AG387/AH387=0,"",AG387/AH387)</f>
        <v>0.6</v>
      </c>
      <c r="AI388" s="76" t="s">
        <v>55</v>
      </c>
    </row>
    <row r="389" spans="1:36" ht="15.75" customHeight="1">
      <c r="A389" s="40">
        <v>2202</v>
      </c>
      <c r="B389" s="66"/>
      <c r="C389" s="66"/>
      <c r="D389" s="66"/>
      <c r="E389" s="66"/>
      <c r="F389" s="66"/>
      <c r="G389" s="66"/>
      <c r="H389" s="66"/>
      <c r="I389" s="66"/>
      <c r="J389" s="66"/>
      <c r="AB389" s="67"/>
      <c r="AC389" s="77"/>
      <c r="AD389" s="78"/>
      <c r="AE389" s="79"/>
      <c r="AF389" s="78"/>
      <c r="AG389" s="79"/>
      <c r="AH389" s="79"/>
      <c r="AI389" s="80"/>
    </row>
    <row r="390" spans="1:36" ht="18" customHeight="1">
      <c r="A390" s="24"/>
      <c r="B390" s="1"/>
      <c r="C390" s="1"/>
      <c r="D390" s="142" t="s">
        <v>79</v>
      </c>
      <c r="E390" s="143"/>
      <c r="F390" s="143"/>
      <c r="G390" s="143"/>
      <c r="H390" s="143"/>
      <c r="I390" s="143"/>
      <c r="J390" s="144"/>
      <c r="AB390" s="81">
        <f>SUM(AB373:AB386)</f>
        <v>15</v>
      </c>
      <c r="AC390" s="82">
        <f>IF(AB381=0,"",AB381/B373)</f>
        <v>0.15384615384615385</v>
      </c>
      <c r="AD390" s="82">
        <f>IF(AB390=0,"",AB390/B373)</f>
        <v>0.38461538461538464</v>
      </c>
      <c r="AE390" s="82">
        <f>IF(AB381=0,"",AD390-AC390)</f>
        <v>0.23076923076923078</v>
      </c>
      <c r="AF390" s="2"/>
      <c r="AG390" s="1"/>
      <c r="AH390" s="27"/>
      <c r="AI390" s="2"/>
    </row>
    <row r="391" spans="1:36" ht="12.75" customHeight="1">
      <c r="AC391" s="2"/>
      <c r="AD391" s="2"/>
      <c r="AF391" s="2"/>
    </row>
    <row r="392" spans="1:36" ht="12.75" customHeight="1">
      <c r="AC392" s="2"/>
      <c r="AD392" s="2"/>
      <c r="AF392" s="2"/>
    </row>
    <row r="393" spans="1:36" ht="26.25" customHeight="1">
      <c r="B393" s="145" t="s">
        <v>68</v>
      </c>
      <c r="C393" s="146"/>
      <c r="D393" s="146"/>
      <c r="E393" s="146"/>
      <c r="F393" s="146"/>
      <c r="G393" s="146"/>
      <c r="H393" s="146"/>
      <c r="I393" s="146"/>
      <c r="J393" s="146"/>
      <c r="AB393" s="39" t="s">
        <v>67</v>
      </c>
      <c r="AC393" s="2"/>
      <c r="AD393" s="2"/>
      <c r="AE393" s="1"/>
      <c r="AF393" s="2"/>
      <c r="AG393" s="1"/>
      <c r="AH393" s="1"/>
      <c r="AI393" s="1"/>
    </row>
    <row r="394" spans="1:36" ht="20.25" customHeight="1">
      <c r="A394" s="147" t="s">
        <v>9</v>
      </c>
      <c r="B394" s="148" t="s">
        <v>69</v>
      </c>
      <c r="C394" s="143"/>
      <c r="D394" s="143"/>
      <c r="E394" s="143"/>
      <c r="F394" s="143"/>
      <c r="G394" s="143"/>
      <c r="H394" s="143"/>
      <c r="I394" s="143"/>
      <c r="J394" s="144"/>
      <c r="AB394" s="149" t="s">
        <v>10</v>
      </c>
      <c r="AC394" s="141" t="s">
        <v>2</v>
      </c>
      <c r="AD394" s="141" t="s">
        <v>3</v>
      </c>
      <c r="AE394" s="150" t="s">
        <v>4</v>
      </c>
      <c r="AF394" s="141" t="s">
        <v>5</v>
      </c>
      <c r="AG394" s="139" t="s">
        <v>6</v>
      </c>
      <c r="AH394" s="139" t="s">
        <v>7</v>
      </c>
      <c r="AI394" s="141" t="s">
        <v>8</v>
      </c>
    </row>
    <row r="395" spans="1:36" ht="15.75" customHeight="1">
      <c r="A395" s="140"/>
      <c r="B395" s="40" t="s">
        <v>70</v>
      </c>
      <c r="C395" s="40" t="s">
        <v>71</v>
      </c>
      <c r="D395" s="40" t="s">
        <v>72</v>
      </c>
      <c r="E395" s="40" t="s">
        <v>73</v>
      </c>
      <c r="F395" s="40" t="s">
        <v>74</v>
      </c>
      <c r="G395" s="40" t="s">
        <v>75</v>
      </c>
      <c r="H395" s="40" t="s">
        <v>76</v>
      </c>
      <c r="I395" s="40" t="s">
        <v>77</v>
      </c>
      <c r="J395" s="40" t="s">
        <v>78</v>
      </c>
      <c r="AB395" s="140"/>
      <c r="AC395" s="140"/>
      <c r="AD395" s="140"/>
      <c r="AE395" s="140"/>
      <c r="AF395" s="140"/>
      <c r="AG395" s="140"/>
      <c r="AH395" s="140"/>
      <c r="AI395" s="140"/>
    </row>
    <row r="396" spans="1:36" ht="15.75" customHeight="1">
      <c r="A396" s="40">
        <v>1501</v>
      </c>
      <c r="B396" s="41">
        <v>11</v>
      </c>
      <c r="C396" s="41"/>
      <c r="D396" s="41"/>
      <c r="E396" s="41"/>
      <c r="F396" s="41"/>
      <c r="G396" s="41"/>
      <c r="H396" s="41"/>
      <c r="I396" s="41"/>
      <c r="J396" s="41"/>
      <c r="AB396" s="67"/>
      <c r="AC396" s="100"/>
      <c r="AD396" s="101"/>
      <c r="AE396" s="102"/>
      <c r="AF396" s="46"/>
      <c r="AG396" s="47">
        <f>B396</f>
        <v>11</v>
      </c>
      <c r="AH396" s="48"/>
      <c r="AI396" s="46"/>
    </row>
    <row r="397" spans="1:36" ht="15.75" customHeight="1">
      <c r="A397" s="40">
        <v>1502</v>
      </c>
      <c r="B397" s="41"/>
      <c r="C397" s="41">
        <v>10</v>
      </c>
      <c r="D397" s="41"/>
      <c r="E397" s="41"/>
      <c r="F397" s="41"/>
      <c r="G397" s="41"/>
      <c r="H397" s="41"/>
      <c r="I397" s="41"/>
      <c r="J397" s="41"/>
      <c r="AB397" s="67"/>
      <c r="AC397" s="68"/>
      <c r="AD397" s="2"/>
      <c r="AE397" s="103"/>
      <c r="AF397" s="52">
        <f>IF(C397=0,"",C397/B396)</f>
        <v>0.90909090909090906</v>
      </c>
      <c r="AG397" s="53">
        <v>10</v>
      </c>
      <c r="AH397" s="54">
        <f t="shared" ref="AH397:AH404" si="44">IF(AG397=0,"",AG397/AG396)</f>
        <v>0.90909090909090906</v>
      </c>
      <c r="AI397" s="54">
        <f t="shared" ref="AI397:AI404" si="45">IF(AG397=0,"",100%-AH397)</f>
        <v>9.0909090909090939E-2</v>
      </c>
    </row>
    <row r="398" spans="1:36" ht="15.75" customHeight="1">
      <c r="A398" s="40">
        <v>1601</v>
      </c>
      <c r="B398" s="41"/>
      <c r="C398" s="41"/>
      <c r="D398" s="41">
        <v>8</v>
      </c>
      <c r="E398" s="41"/>
      <c r="F398" s="41"/>
      <c r="G398" s="41"/>
      <c r="H398" s="41"/>
      <c r="I398" s="41"/>
      <c r="J398" s="41"/>
      <c r="AB398" s="67"/>
      <c r="AC398" s="68"/>
      <c r="AD398" s="2"/>
      <c r="AE398" s="103"/>
      <c r="AF398" s="52">
        <f>IF(D398=0,"",D398/C397)</f>
        <v>0.8</v>
      </c>
      <c r="AG398" s="53">
        <v>7</v>
      </c>
      <c r="AH398" s="54">
        <f t="shared" si="44"/>
        <v>0.7</v>
      </c>
      <c r="AI398" s="54">
        <f t="shared" si="45"/>
        <v>0.30000000000000004</v>
      </c>
      <c r="AJ398" s="8">
        <f>AG398/AG396</f>
        <v>0.63636363636363635</v>
      </c>
    </row>
    <row r="399" spans="1:36" ht="15.75" customHeight="1">
      <c r="A399" s="40">
        <v>1602</v>
      </c>
      <c r="B399" s="41"/>
      <c r="C399" s="41"/>
      <c r="D399" s="41"/>
      <c r="E399" s="41">
        <v>7</v>
      </c>
      <c r="F399" s="41"/>
      <c r="G399" s="41"/>
      <c r="H399" s="41"/>
      <c r="I399" s="41"/>
      <c r="J399" s="41"/>
      <c r="AB399" s="67"/>
      <c r="AC399" s="68"/>
      <c r="AD399" s="2"/>
      <c r="AE399" s="103"/>
      <c r="AF399" s="52">
        <f>IF(E399=0,"",E399/D398)</f>
        <v>0.875</v>
      </c>
      <c r="AG399" s="53">
        <v>6</v>
      </c>
      <c r="AH399" s="54">
        <f t="shared" si="44"/>
        <v>0.8571428571428571</v>
      </c>
      <c r="AI399" s="54">
        <f t="shared" si="45"/>
        <v>0.1428571428571429</v>
      </c>
    </row>
    <row r="400" spans="1:36" ht="15.75" customHeight="1">
      <c r="A400" s="40">
        <v>1701</v>
      </c>
      <c r="B400" s="41"/>
      <c r="C400" s="41"/>
      <c r="D400" s="41"/>
      <c r="E400" s="41"/>
      <c r="F400" s="41">
        <v>5</v>
      </c>
      <c r="G400" s="41"/>
      <c r="H400" s="41"/>
      <c r="I400" s="41"/>
      <c r="J400" s="41"/>
      <c r="AB400" s="67"/>
      <c r="AC400" s="68"/>
      <c r="AD400" s="2"/>
      <c r="AE400" s="103"/>
      <c r="AF400" s="52">
        <f>IF(F400=0,"",F400/E399)</f>
        <v>0.7142857142857143</v>
      </c>
      <c r="AG400" s="53">
        <v>6</v>
      </c>
      <c r="AH400" s="54">
        <f t="shared" si="44"/>
        <v>1</v>
      </c>
      <c r="AI400" s="54">
        <f t="shared" si="45"/>
        <v>0</v>
      </c>
    </row>
    <row r="401" spans="1:35" ht="15.75" customHeight="1">
      <c r="A401" s="40">
        <v>1702</v>
      </c>
      <c r="B401" s="41"/>
      <c r="C401" s="41"/>
      <c r="D401" s="41"/>
      <c r="E401" s="41"/>
      <c r="F401" s="41"/>
      <c r="G401" s="41">
        <v>5</v>
      </c>
      <c r="H401" s="41"/>
      <c r="I401" s="41"/>
      <c r="J401" s="41"/>
      <c r="AB401" s="67"/>
      <c r="AC401" s="68"/>
      <c r="AD401" s="2"/>
      <c r="AE401" s="103"/>
      <c r="AF401" s="52">
        <f>IF(G401=0,"",G401/F400)</f>
        <v>1</v>
      </c>
      <c r="AG401" s="53">
        <v>6</v>
      </c>
      <c r="AH401" s="54">
        <f t="shared" si="44"/>
        <v>1</v>
      </c>
      <c r="AI401" s="54">
        <f t="shared" si="45"/>
        <v>0</v>
      </c>
    </row>
    <row r="402" spans="1:35" ht="15.75" customHeight="1">
      <c r="A402" s="40">
        <v>1801</v>
      </c>
      <c r="B402" s="41"/>
      <c r="C402" s="41"/>
      <c r="D402" s="41"/>
      <c r="E402" s="41"/>
      <c r="F402" s="41"/>
      <c r="G402" s="41"/>
      <c r="H402" s="41">
        <v>5</v>
      </c>
      <c r="I402" s="41"/>
      <c r="J402" s="41"/>
      <c r="AB402" s="67"/>
      <c r="AC402" s="68"/>
      <c r="AD402" s="2"/>
      <c r="AE402" s="103"/>
      <c r="AF402" s="52">
        <f>IF(H402=0,"",H402/G401)</f>
        <v>1</v>
      </c>
      <c r="AG402" s="53">
        <v>5</v>
      </c>
      <c r="AH402" s="54">
        <f t="shared" si="44"/>
        <v>0.83333333333333337</v>
      </c>
      <c r="AI402" s="54">
        <f t="shared" si="45"/>
        <v>0.16666666666666663</v>
      </c>
    </row>
    <row r="403" spans="1:35" ht="15.75" customHeight="1">
      <c r="A403" s="40">
        <v>1802</v>
      </c>
      <c r="B403" s="41"/>
      <c r="C403" s="41"/>
      <c r="D403" s="41"/>
      <c r="E403" s="41"/>
      <c r="F403" s="41"/>
      <c r="G403" s="41"/>
      <c r="H403" s="41"/>
      <c r="I403" s="41">
        <v>4</v>
      </c>
      <c r="J403" s="41"/>
      <c r="AB403" s="67"/>
      <c r="AC403" s="68"/>
      <c r="AD403" s="2"/>
      <c r="AE403" s="103"/>
      <c r="AF403" s="52">
        <f>IF(I403=0,"",I403/H402)</f>
        <v>0.8</v>
      </c>
      <c r="AG403" s="53">
        <v>5</v>
      </c>
      <c r="AH403" s="54">
        <f t="shared" si="44"/>
        <v>1</v>
      </c>
      <c r="AI403" s="54">
        <f t="shared" si="45"/>
        <v>0</v>
      </c>
    </row>
    <row r="404" spans="1:35" ht="15.75" customHeight="1">
      <c r="A404" s="40">
        <v>1901</v>
      </c>
      <c r="B404" s="41"/>
      <c r="C404" s="41"/>
      <c r="D404" s="41"/>
      <c r="E404" s="41"/>
      <c r="F404" s="41"/>
      <c r="G404" s="41"/>
      <c r="H404" s="41"/>
      <c r="I404" s="41"/>
      <c r="J404" s="41">
        <v>3</v>
      </c>
      <c r="AB404" s="42">
        <v>3</v>
      </c>
      <c r="AC404" s="68"/>
      <c r="AD404" s="2"/>
      <c r="AE404" s="103"/>
      <c r="AF404" s="56">
        <f>IF(J404=0,"",J404/I403)</f>
        <v>0.75</v>
      </c>
      <c r="AG404" s="53">
        <v>5</v>
      </c>
      <c r="AH404" s="57">
        <f t="shared" si="44"/>
        <v>1</v>
      </c>
      <c r="AI404" s="57">
        <f t="shared" si="45"/>
        <v>0</v>
      </c>
    </row>
    <row r="405" spans="1:35" ht="15.75" customHeight="1">
      <c r="A405" s="40">
        <v>1902</v>
      </c>
      <c r="B405" s="41"/>
      <c r="C405" s="41"/>
      <c r="D405" s="41"/>
      <c r="E405" s="41"/>
      <c r="F405" s="41"/>
      <c r="G405" s="41"/>
      <c r="H405" s="41"/>
      <c r="I405" s="41"/>
      <c r="J405" s="41">
        <v>2</v>
      </c>
      <c r="AB405" s="42">
        <v>1</v>
      </c>
      <c r="AC405" s="68"/>
      <c r="AD405" s="2"/>
      <c r="AE405" s="1"/>
      <c r="AF405" s="59"/>
      <c r="AG405" s="53">
        <v>2</v>
      </c>
      <c r="AH405" s="60"/>
      <c r="AI405" s="61"/>
    </row>
    <row r="406" spans="1:35" ht="15.75" customHeight="1">
      <c r="A406" s="40">
        <v>2001</v>
      </c>
      <c r="B406" s="41"/>
      <c r="C406" s="41"/>
      <c r="D406" s="41"/>
      <c r="E406" s="41"/>
      <c r="F406" s="41"/>
      <c r="G406" s="41"/>
      <c r="H406" s="41"/>
      <c r="I406" s="41"/>
      <c r="J406" s="41">
        <v>1</v>
      </c>
      <c r="AB406" s="42"/>
      <c r="AC406" s="68"/>
      <c r="AD406" s="2"/>
      <c r="AE406" s="1"/>
      <c r="AF406" s="62"/>
      <c r="AG406" s="63">
        <v>1</v>
      </c>
      <c r="AH406" s="64"/>
      <c r="AI406" s="62"/>
    </row>
    <row r="407" spans="1:35" ht="15.75" customHeight="1">
      <c r="A407" s="40">
        <v>2002</v>
      </c>
      <c r="B407" s="66"/>
      <c r="C407" s="66"/>
      <c r="D407" s="66"/>
      <c r="E407" s="66"/>
      <c r="F407" s="66"/>
      <c r="G407" s="66"/>
      <c r="H407" s="66"/>
      <c r="I407" s="66"/>
      <c r="J407" s="66"/>
      <c r="AB407" s="67"/>
      <c r="AC407" s="68"/>
      <c r="AD407" s="2"/>
      <c r="AE407" s="1"/>
      <c r="AF407" s="104"/>
      <c r="AG407" s="105"/>
      <c r="AH407" s="106"/>
      <c r="AI407" s="104"/>
    </row>
    <row r="408" spans="1:35" ht="15.75" customHeight="1">
      <c r="A408" s="40">
        <v>2101</v>
      </c>
      <c r="B408" s="66"/>
      <c r="C408" s="66"/>
      <c r="D408" s="66"/>
      <c r="E408" s="66"/>
      <c r="F408" s="66"/>
      <c r="G408" s="66"/>
      <c r="H408" s="66"/>
      <c r="I408" s="66"/>
      <c r="J408" s="66"/>
      <c r="AB408" s="67"/>
      <c r="AC408" s="68"/>
      <c r="AD408" s="2"/>
      <c r="AE408" s="1"/>
      <c r="AF408" s="104"/>
      <c r="AG408" s="105"/>
      <c r="AH408" s="106"/>
      <c r="AI408" s="104"/>
    </row>
    <row r="409" spans="1:35" ht="15.75" customHeight="1">
      <c r="A409" s="40">
        <v>2102</v>
      </c>
      <c r="B409" s="66"/>
      <c r="C409" s="66"/>
      <c r="D409" s="66"/>
      <c r="E409" s="66"/>
      <c r="F409" s="66"/>
      <c r="G409" s="66"/>
      <c r="H409" s="66"/>
      <c r="I409" s="66"/>
      <c r="J409" s="66"/>
      <c r="AB409" s="67"/>
      <c r="AC409" s="68"/>
      <c r="AD409" s="2"/>
      <c r="AE409" s="1"/>
      <c r="AF409" s="50"/>
      <c r="AG409" s="58"/>
      <c r="AH409" s="65"/>
      <c r="AI409" s="62"/>
    </row>
    <row r="410" spans="1:35" ht="15.75" customHeight="1">
      <c r="A410" s="40">
        <v>2201</v>
      </c>
      <c r="B410" s="66"/>
      <c r="C410" s="66"/>
      <c r="D410" s="66"/>
      <c r="E410" s="66"/>
      <c r="F410" s="66"/>
      <c r="G410" s="66"/>
      <c r="H410" s="66"/>
      <c r="I410" s="66"/>
      <c r="J410" s="66"/>
      <c r="AB410" s="67"/>
      <c r="AC410" s="68"/>
      <c r="AD410" s="2"/>
      <c r="AE410" s="1"/>
      <c r="AF410" s="69" t="s">
        <v>53</v>
      </c>
      <c r="AG410" s="70">
        <v>4</v>
      </c>
      <c r="AH410" s="71">
        <f>IF(SUM(AB402:AB406)=0,"",SUM(AB402:AB406))</f>
        <v>4</v>
      </c>
      <c r="AI410" s="72" t="s">
        <v>10</v>
      </c>
    </row>
    <row r="411" spans="1:35" ht="15.75" customHeight="1">
      <c r="A411" s="40">
        <v>2202</v>
      </c>
      <c r="B411" s="66"/>
      <c r="C411" s="66"/>
      <c r="D411" s="66"/>
      <c r="E411" s="66"/>
      <c r="F411" s="66"/>
      <c r="G411" s="66"/>
      <c r="H411" s="66"/>
      <c r="I411" s="66"/>
      <c r="J411" s="66"/>
      <c r="AB411" s="67"/>
      <c r="AC411" s="68"/>
      <c r="AD411" s="2"/>
      <c r="AE411" s="1"/>
      <c r="AF411" s="73" t="s">
        <v>54</v>
      </c>
      <c r="AG411" s="74">
        <f>IF(AG410/B396=0,"",AG410/B396)</f>
        <v>0.36363636363636365</v>
      </c>
      <c r="AH411" s="75">
        <f>IF(AG410/AH410=0,"",AG410/AH410)</f>
        <v>1</v>
      </c>
      <c r="AI411" s="76" t="s">
        <v>55</v>
      </c>
    </row>
    <row r="412" spans="1:35" ht="15.75" customHeight="1">
      <c r="A412" s="40">
        <v>2301</v>
      </c>
      <c r="B412" s="66"/>
      <c r="C412" s="66"/>
      <c r="D412" s="66"/>
      <c r="E412" s="66"/>
      <c r="F412" s="66"/>
      <c r="G412" s="66"/>
      <c r="H412" s="66"/>
      <c r="I412" s="66"/>
      <c r="J412" s="66"/>
      <c r="AB412" s="67"/>
      <c r="AC412" s="77"/>
      <c r="AD412" s="78"/>
      <c r="AE412" s="79"/>
      <c r="AF412" s="78"/>
      <c r="AG412" s="79"/>
      <c r="AH412" s="79"/>
      <c r="AI412" s="80"/>
    </row>
    <row r="413" spans="1:35" ht="18" customHeight="1">
      <c r="A413" s="24"/>
      <c r="B413" s="1"/>
      <c r="C413" s="1"/>
      <c r="D413" s="142" t="s">
        <v>79</v>
      </c>
      <c r="E413" s="143"/>
      <c r="F413" s="143"/>
      <c r="G413" s="143"/>
      <c r="H413" s="143"/>
      <c r="I413" s="143"/>
      <c r="J413" s="144"/>
      <c r="AB413" s="81">
        <f>SUM(AB396:AB409)</f>
        <v>4</v>
      </c>
      <c r="AC413" s="82">
        <f>IF(AB404=0,"",AB404/B396)</f>
        <v>0.27272727272727271</v>
      </c>
      <c r="AD413" s="82">
        <f>IF(AB413=0,"",AB413/B396)</f>
        <v>0.36363636363636365</v>
      </c>
      <c r="AE413" s="82">
        <f>IF(AB404=0,"",AD413-AC413)</f>
        <v>9.0909090909090939E-2</v>
      </c>
      <c r="AF413" s="2"/>
      <c r="AG413" s="1"/>
      <c r="AH413" s="27"/>
      <c r="AI413" s="2"/>
    </row>
    <row r="414" spans="1:35" ht="12.75" customHeight="1">
      <c r="AC414" s="2"/>
      <c r="AD414" s="2"/>
      <c r="AF414" s="2"/>
    </row>
    <row r="415" spans="1:35" ht="12.75" customHeight="1">
      <c r="AC415" s="2"/>
      <c r="AD415" s="2"/>
      <c r="AF415" s="2"/>
    </row>
    <row r="416" spans="1:35" ht="26.25" customHeight="1">
      <c r="B416" s="145" t="s">
        <v>68</v>
      </c>
      <c r="C416" s="146"/>
      <c r="D416" s="146"/>
      <c r="E416" s="146"/>
      <c r="F416" s="146"/>
      <c r="G416" s="146"/>
      <c r="H416" s="146"/>
      <c r="I416" s="146"/>
      <c r="J416" s="146"/>
      <c r="AB416" s="39" t="s">
        <v>80</v>
      </c>
      <c r="AC416" s="2"/>
      <c r="AD416" s="2"/>
      <c r="AE416" s="1"/>
      <c r="AF416" s="2"/>
      <c r="AG416" s="1"/>
      <c r="AH416" s="1"/>
      <c r="AI416" s="1"/>
    </row>
    <row r="417" spans="1:36" ht="20.25" customHeight="1">
      <c r="A417" s="147" t="s">
        <v>9</v>
      </c>
      <c r="B417" s="148" t="s">
        <v>69</v>
      </c>
      <c r="C417" s="143"/>
      <c r="D417" s="143"/>
      <c r="E417" s="143"/>
      <c r="F417" s="143"/>
      <c r="G417" s="143"/>
      <c r="H417" s="143"/>
      <c r="I417" s="143"/>
      <c r="J417" s="144"/>
      <c r="AB417" s="149" t="s">
        <v>10</v>
      </c>
      <c r="AC417" s="141" t="s">
        <v>2</v>
      </c>
      <c r="AD417" s="141" t="s">
        <v>3</v>
      </c>
      <c r="AE417" s="150" t="s">
        <v>4</v>
      </c>
      <c r="AF417" s="141" t="s">
        <v>5</v>
      </c>
      <c r="AG417" s="139" t="s">
        <v>6</v>
      </c>
      <c r="AH417" s="139" t="s">
        <v>7</v>
      </c>
      <c r="AI417" s="141" t="s">
        <v>8</v>
      </c>
    </row>
    <row r="418" spans="1:36" ht="15.75" customHeight="1">
      <c r="A418" s="140"/>
      <c r="B418" s="40" t="s">
        <v>70</v>
      </c>
      <c r="C418" s="40" t="s">
        <v>71</v>
      </c>
      <c r="D418" s="40" t="s">
        <v>72</v>
      </c>
      <c r="E418" s="40" t="s">
        <v>73</v>
      </c>
      <c r="F418" s="40" t="s">
        <v>74</v>
      </c>
      <c r="G418" s="40" t="s">
        <v>75</v>
      </c>
      <c r="H418" s="40" t="s">
        <v>76</v>
      </c>
      <c r="I418" s="40" t="s">
        <v>77</v>
      </c>
      <c r="J418" s="40" t="s">
        <v>78</v>
      </c>
      <c r="AB418" s="140"/>
      <c r="AC418" s="140"/>
      <c r="AD418" s="140"/>
      <c r="AE418" s="140"/>
      <c r="AF418" s="140"/>
      <c r="AG418" s="140"/>
      <c r="AH418" s="140"/>
      <c r="AI418" s="140"/>
    </row>
    <row r="419" spans="1:36" ht="15.75" customHeight="1">
      <c r="A419" s="40">
        <v>1502</v>
      </c>
      <c r="B419" s="41">
        <v>30</v>
      </c>
      <c r="C419" s="41"/>
      <c r="D419" s="41"/>
      <c r="E419" s="41"/>
      <c r="F419" s="41"/>
      <c r="G419" s="41"/>
      <c r="H419" s="41"/>
      <c r="I419" s="41"/>
      <c r="J419" s="41"/>
      <c r="AB419" s="67"/>
      <c r="AC419" s="100"/>
      <c r="AD419" s="101"/>
      <c r="AE419" s="102"/>
      <c r="AF419" s="46"/>
      <c r="AG419" s="47">
        <f>B419</f>
        <v>30</v>
      </c>
      <c r="AH419" s="48"/>
      <c r="AI419" s="46"/>
    </row>
    <row r="420" spans="1:36" ht="15.75" customHeight="1">
      <c r="A420" s="40">
        <v>1601</v>
      </c>
      <c r="B420" s="41"/>
      <c r="C420" s="41">
        <v>27</v>
      </c>
      <c r="D420" s="41"/>
      <c r="E420" s="41"/>
      <c r="F420" s="41"/>
      <c r="G420" s="41"/>
      <c r="H420" s="41"/>
      <c r="I420" s="41"/>
      <c r="J420" s="41"/>
      <c r="AB420" s="67"/>
      <c r="AC420" s="68"/>
      <c r="AD420" s="2"/>
      <c r="AE420" s="103"/>
      <c r="AF420" s="52">
        <f>IF(C420=0,"",C420/B419)</f>
        <v>0.9</v>
      </c>
      <c r="AG420" s="53">
        <v>27</v>
      </c>
      <c r="AH420" s="54">
        <f t="shared" ref="AH420:AH427" si="46">IF(AG420=0,"",AG420/AG419)</f>
        <v>0.9</v>
      </c>
      <c r="AI420" s="54">
        <f t="shared" ref="AI420:AI427" si="47">IF(AG420=0,"",100%-AH420)</f>
        <v>9.9999999999999978E-2</v>
      </c>
    </row>
    <row r="421" spans="1:36" ht="15.75" customHeight="1">
      <c r="A421" s="40">
        <v>1602</v>
      </c>
      <c r="B421" s="41"/>
      <c r="C421" s="41"/>
      <c r="D421" s="41">
        <v>21</v>
      </c>
      <c r="E421" s="41"/>
      <c r="F421" s="41"/>
      <c r="G421" s="41"/>
      <c r="H421" s="41"/>
      <c r="I421" s="41"/>
      <c r="J421" s="41"/>
      <c r="AB421" s="67"/>
      <c r="AC421" s="68"/>
      <c r="AD421" s="2"/>
      <c r="AE421" s="103"/>
      <c r="AF421" s="52">
        <f>IF(D421=0,"",D421/C420)</f>
        <v>0.77777777777777779</v>
      </c>
      <c r="AG421" s="53">
        <v>24</v>
      </c>
      <c r="AH421" s="54">
        <f t="shared" si="46"/>
        <v>0.88888888888888884</v>
      </c>
      <c r="AI421" s="54">
        <f t="shared" si="47"/>
        <v>0.11111111111111116</v>
      </c>
      <c r="AJ421" s="8">
        <f>AG421/AG419</f>
        <v>0.8</v>
      </c>
    </row>
    <row r="422" spans="1:36" ht="15.75" customHeight="1">
      <c r="A422" s="40">
        <v>1701</v>
      </c>
      <c r="B422" s="41"/>
      <c r="C422" s="41"/>
      <c r="D422" s="41"/>
      <c r="E422" s="41">
        <v>20</v>
      </c>
      <c r="F422" s="41"/>
      <c r="G422" s="41"/>
      <c r="H422" s="41"/>
      <c r="I422" s="41"/>
      <c r="J422" s="41"/>
      <c r="AB422" s="67"/>
      <c r="AC422" s="68"/>
      <c r="AD422" s="2"/>
      <c r="AE422" s="103"/>
      <c r="AF422" s="52">
        <f>IF(E422=0,"",E422/D421)</f>
        <v>0.95238095238095233</v>
      </c>
      <c r="AG422" s="53">
        <v>23</v>
      </c>
      <c r="AH422" s="54">
        <f t="shared" si="46"/>
        <v>0.95833333333333337</v>
      </c>
      <c r="AI422" s="54">
        <f t="shared" si="47"/>
        <v>4.166666666666663E-2</v>
      </c>
    </row>
    <row r="423" spans="1:36" ht="15.75" customHeight="1">
      <c r="A423" s="40">
        <v>1702</v>
      </c>
      <c r="B423" s="41"/>
      <c r="C423" s="41"/>
      <c r="D423" s="41"/>
      <c r="E423" s="41"/>
      <c r="F423" s="41">
        <v>20</v>
      </c>
      <c r="G423" s="41"/>
      <c r="H423" s="41"/>
      <c r="I423" s="41"/>
      <c r="J423" s="41"/>
      <c r="AB423" s="67"/>
      <c r="AC423" s="68"/>
      <c r="AD423" s="2"/>
      <c r="AE423" s="103"/>
      <c r="AF423" s="52">
        <f>IF(F423=0,"",F423/E422)</f>
        <v>1</v>
      </c>
      <c r="AG423" s="53">
        <v>20</v>
      </c>
      <c r="AH423" s="54">
        <f t="shared" si="46"/>
        <v>0.86956521739130432</v>
      </c>
      <c r="AI423" s="54">
        <f t="shared" si="47"/>
        <v>0.13043478260869568</v>
      </c>
    </row>
    <row r="424" spans="1:36" ht="15.75" customHeight="1">
      <c r="A424" s="40">
        <v>1801</v>
      </c>
      <c r="B424" s="41"/>
      <c r="C424" s="41"/>
      <c r="D424" s="41"/>
      <c r="E424" s="41"/>
      <c r="F424" s="41"/>
      <c r="G424" s="41">
        <v>20</v>
      </c>
      <c r="H424" s="41"/>
      <c r="I424" s="41"/>
      <c r="J424" s="41"/>
      <c r="AB424" s="67"/>
      <c r="AC424" s="68"/>
      <c r="AD424" s="2"/>
      <c r="AE424" s="103"/>
      <c r="AF424" s="52">
        <f>IF(G424=0,"",G424/F423)</f>
        <v>1</v>
      </c>
      <c r="AG424" s="53">
        <v>20</v>
      </c>
      <c r="AH424" s="54">
        <f t="shared" si="46"/>
        <v>1</v>
      </c>
      <c r="AI424" s="54">
        <f t="shared" si="47"/>
        <v>0</v>
      </c>
    </row>
    <row r="425" spans="1:36" ht="15.75" customHeight="1">
      <c r="A425" s="40">
        <v>1802</v>
      </c>
      <c r="B425" s="41"/>
      <c r="C425" s="41"/>
      <c r="D425" s="41"/>
      <c r="E425" s="41"/>
      <c r="F425" s="41"/>
      <c r="G425" s="41"/>
      <c r="H425" s="41">
        <v>19</v>
      </c>
      <c r="I425" s="41"/>
      <c r="J425" s="41"/>
      <c r="AB425" s="67"/>
      <c r="AC425" s="68"/>
      <c r="AD425" s="2"/>
      <c r="AE425" s="103"/>
      <c r="AF425" s="52">
        <f>IF(H425=0,"",H425/G424)</f>
        <v>0.95</v>
      </c>
      <c r="AG425" s="53">
        <v>20</v>
      </c>
      <c r="AH425" s="54">
        <f t="shared" si="46"/>
        <v>1</v>
      </c>
      <c r="AI425" s="54">
        <f t="shared" si="47"/>
        <v>0</v>
      </c>
    </row>
    <row r="426" spans="1:36" ht="15.75" customHeight="1">
      <c r="A426" s="40">
        <v>1901</v>
      </c>
      <c r="B426" s="41"/>
      <c r="C426" s="41"/>
      <c r="D426" s="41"/>
      <c r="E426" s="41"/>
      <c r="F426" s="41"/>
      <c r="G426" s="41"/>
      <c r="H426" s="41"/>
      <c r="I426" s="41">
        <v>18</v>
      </c>
      <c r="J426" s="41"/>
      <c r="AB426" s="67"/>
      <c r="AC426" s="68"/>
      <c r="AD426" s="2"/>
      <c r="AE426" s="103"/>
      <c r="AF426" s="52">
        <f>IF(I426=0,"",I426/H425)</f>
        <v>0.94736842105263153</v>
      </c>
      <c r="AG426" s="53">
        <v>20</v>
      </c>
      <c r="AH426" s="54">
        <f t="shared" si="46"/>
        <v>1</v>
      </c>
      <c r="AI426" s="54">
        <f t="shared" si="47"/>
        <v>0</v>
      </c>
    </row>
    <row r="427" spans="1:36" ht="15.75" customHeight="1">
      <c r="A427" s="40">
        <v>1902</v>
      </c>
      <c r="B427" s="41"/>
      <c r="C427" s="41"/>
      <c r="D427" s="41"/>
      <c r="E427" s="41"/>
      <c r="F427" s="41"/>
      <c r="G427" s="41"/>
      <c r="H427" s="41"/>
      <c r="I427" s="41"/>
      <c r="J427" s="41">
        <v>17</v>
      </c>
      <c r="AB427" s="42">
        <v>17</v>
      </c>
      <c r="AC427" s="68"/>
      <c r="AD427" s="2"/>
      <c r="AE427" s="103"/>
      <c r="AF427" s="56">
        <f>IF(J427=0,"",J427/I426)</f>
        <v>0.94444444444444442</v>
      </c>
      <c r="AG427" s="53">
        <v>20</v>
      </c>
      <c r="AH427" s="57">
        <f t="shared" si="46"/>
        <v>1</v>
      </c>
      <c r="AI427" s="57">
        <f t="shared" si="47"/>
        <v>0</v>
      </c>
    </row>
    <row r="428" spans="1:36" ht="15.75" customHeight="1">
      <c r="A428" s="40">
        <v>2001</v>
      </c>
      <c r="B428" s="41"/>
      <c r="C428" s="41"/>
      <c r="D428" s="41"/>
      <c r="E428" s="41"/>
      <c r="F428" s="41"/>
      <c r="G428" s="41"/>
      <c r="H428" s="41"/>
      <c r="I428" s="41"/>
      <c r="J428" s="41">
        <v>2</v>
      </c>
      <c r="AB428" s="42">
        <v>2</v>
      </c>
      <c r="AC428" s="68"/>
      <c r="AD428" s="2"/>
      <c r="AE428" s="1"/>
      <c r="AF428" s="59"/>
      <c r="AG428" s="53">
        <v>2</v>
      </c>
      <c r="AH428" s="60"/>
      <c r="AI428" s="61"/>
    </row>
    <row r="429" spans="1:36" ht="15.75" customHeight="1">
      <c r="A429" s="40">
        <v>2002</v>
      </c>
      <c r="B429" s="41"/>
      <c r="C429" s="41"/>
      <c r="D429" s="41"/>
      <c r="E429" s="41"/>
      <c r="F429" s="41"/>
      <c r="G429" s="41"/>
      <c r="H429" s="41"/>
      <c r="I429" s="41"/>
      <c r="J429" s="41"/>
      <c r="AB429" s="42"/>
      <c r="AC429" s="68"/>
      <c r="AD429" s="2"/>
      <c r="AE429" s="1"/>
      <c r="AF429" s="62"/>
      <c r="AG429" s="63"/>
      <c r="AH429" s="64"/>
      <c r="AI429" s="62"/>
    </row>
    <row r="430" spans="1:36" ht="15.75" customHeight="1">
      <c r="A430" s="40">
        <v>2101</v>
      </c>
      <c r="B430" s="66"/>
      <c r="C430" s="66"/>
      <c r="D430" s="66"/>
      <c r="E430" s="66"/>
      <c r="F430" s="66"/>
      <c r="G430" s="66"/>
      <c r="H430" s="66"/>
      <c r="I430" s="66"/>
      <c r="J430" s="66"/>
      <c r="AB430" s="67"/>
      <c r="AC430" s="68"/>
      <c r="AD430" s="2"/>
      <c r="AE430" s="1"/>
      <c r="AF430" s="104"/>
      <c r="AG430" s="105"/>
      <c r="AH430" s="106"/>
      <c r="AI430" s="104"/>
    </row>
    <row r="431" spans="1:36" ht="15.75" customHeight="1">
      <c r="A431" s="40">
        <v>2102</v>
      </c>
      <c r="B431" s="66"/>
      <c r="C431" s="66"/>
      <c r="D431" s="66"/>
      <c r="E431" s="66"/>
      <c r="F431" s="66"/>
      <c r="G431" s="66"/>
      <c r="H431" s="66"/>
      <c r="I431" s="66"/>
      <c r="J431" s="66"/>
      <c r="AB431" s="67"/>
      <c r="AC431" s="68"/>
      <c r="AD431" s="2"/>
      <c r="AE431" s="1"/>
      <c r="AF431" s="104"/>
      <c r="AG431" s="105"/>
      <c r="AH431" s="106"/>
      <c r="AI431" s="104"/>
    </row>
    <row r="432" spans="1:36" ht="15.75" customHeight="1">
      <c r="A432" s="40">
        <v>2201</v>
      </c>
      <c r="B432" s="66"/>
      <c r="C432" s="66"/>
      <c r="D432" s="66"/>
      <c r="E432" s="66"/>
      <c r="F432" s="66"/>
      <c r="G432" s="66"/>
      <c r="H432" s="66"/>
      <c r="I432" s="66"/>
      <c r="J432" s="66"/>
      <c r="AB432" s="67"/>
      <c r="AC432" s="68"/>
      <c r="AD432" s="2"/>
      <c r="AE432" s="1"/>
      <c r="AF432" s="50"/>
      <c r="AG432" s="58"/>
      <c r="AH432" s="65"/>
      <c r="AI432" s="62"/>
    </row>
    <row r="433" spans="1:36" ht="15.75" customHeight="1">
      <c r="A433" s="40">
        <v>2202</v>
      </c>
      <c r="B433" s="66"/>
      <c r="C433" s="66"/>
      <c r="D433" s="66"/>
      <c r="E433" s="66"/>
      <c r="F433" s="66"/>
      <c r="G433" s="66"/>
      <c r="H433" s="66"/>
      <c r="I433" s="66"/>
      <c r="J433" s="66"/>
      <c r="AB433" s="67"/>
      <c r="AC433" s="68"/>
      <c r="AD433" s="2"/>
      <c r="AE433" s="1"/>
      <c r="AF433" s="69" t="s">
        <v>53</v>
      </c>
      <c r="AG433" s="70">
        <v>13</v>
      </c>
      <c r="AH433" s="71">
        <f>IF(SUM(AB425:AB429)=0,"",SUM(AB425:AB429))</f>
        <v>19</v>
      </c>
      <c r="AI433" s="72" t="s">
        <v>10</v>
      </c>
    </row>
    <row r="434" spans="1:36" ht="15.75" customHeight="1">
      <c r="A434" s="40">
        <v>2301</v>
      </c>
      <c r="B434" s="66"/>
      <c r="C434" s="66"/>
      <c r="D434" s="66"/>
      <c r="E434" s="66"/>
      <c r="F434" s="66"/>
      <c r="G434" s="66"/>
      <c r="H434" s="66"/>
      <c r="I434" s="66"/>
      <c r="J434" s="66"/>
      <c r="AB434" s="67"/>
      <c r="AC434" s="68"/>
      <c r="AD434" s="2"/>
      <c r="AE434" s="1"/>
      <c r="AF434" s="73" t="s">
        <v>54</v>
      </c>
      <c r="AG434" s="74">
        <f>IF(AG433/B419=0,"",AG433/B419)</f>
        <v>0.43333333333333335</v>
      </c>
      <c r="AH434" s="75">
        <f>IF(AG433/AH433=0,"",AG433/AH433)</f>
        <v>0.68421052631578949</v>
      </c>
      <c r="AI434" s="76" t="s">
        <v>55</v>
      </c>
    </row>
    <row r="435" spans="1:36" ht="15.75" customHeight="1">
      <c r="A435" s="40">
        <v>2302</v>
      </c>
      <c r="B435" s="66"/>
      <c r="C435" s="66"/>
      <c r="D435" s="66"/>
      <c r="E435" s="66"/>
      <c r="F435" s="66"/>
      <c r="G435" s="66"/>
      <c r="H435" s="66"/>
      <c r="I435" s="66"/>
      <c r="J435" s="66"/>
      <c r="AB435" s="67"/>
      <c r="AC435" s="77"/>
      <c r="AD435" s="78"/>
      <c r="AE435" s="79"/>
      <c r="AF435" s="78"/>
      <c r="AG435" s="79"/>
      <c r="AH435" s="79"/>
      <c r="AI435" s="80"/>
    </row>
    <row r="436" spans="1:36" ht="18" customHeight="1">
      <c r="A436" s="24"/>
      <c r="B436" s="1"/>
      <c r="C436" s="1"/>
      <c r="D436" s="142" t="s">
        <v>79</v>
      </c>
      <c r="E436" s="143"/>
      <c r="F436" s="143"/>
      <c r="G436" s="143"/>
      <c r="H436" s="143"/>
      <c r="I436" s="143"/>
      <c r="J436" s="144"/>
      <c r="AB436" s="81">
        <f>SUM(AB419:AB432)</f>
        <v>19</v>
      </c>
      <c r="AC436" s="82">
        <f>IF(AB427=0,"",AB427/B419)</f>
        <v>0.56666666666666665</v>
      </c>
      <c r="AD436" s="82">
        <f>IF(AB436=0,"",AB436/B419)</f>
        <v>0.6333333333333333</v>
      </c>
      <c r="AE436" s="82">
        <f>IF(AB427=0,"",AD436-AC436)</f>
        <v>6.6666666666666652E-2</v>
      </c>
      <c r="AF436" s="2"/>
      <c r="AG436" s="1"/>
      <c r="AH436" s="27"/>
      <c r="AI436" s="2"/>
    </row>
    <row r="437" spans="1:36" ht="12.75" customHeight="1">
      <c r="AC437" s="2"/>
      <c r="AD437" s="2"/>
      <c r="AF437" s="2"/>
    </row>
    <row r="438" spans="1:36" ht="12.75" customHeight="1">
      <c r="AC438" s="2"/>
      <c r="AD438" s="2"/>
      <c r="AF438" s="2"/>
    </row>
    <row r="439" spans="1:36" ht="26.25" customHeight="1">
      <c r="A439" s="29"/>
      <c r="B439" s="153" t="s">
        <v>11</v>
      </c>
      <c r="C439" s="154"/>
      <c r="D439" s="154"/>
      <c r="E439" s="154"/>
      <c r="F439" s="154"/>
      <c r="G439" s="154"/>
      <c r="H439" s="155" t="s">
        <v>81</v>
      </c>
      <c r="I439" s="146"/>
      <c r="J439" s="146"/>
      <c r="L439" s="2"/>
      <c r="M439" s="2"/>
      <c r="N439" s="1"/>
      <c r="O439" s="2"/>
      <c r="P439" s="1"/>
      <c r="Q439" s="1"/>
      <c r="R439" s="1"/>
      <c r="AB439" s="1"/>
      <c r="AC439" s="2"/>
      <c r="AD439" s="2"/>
      <c r="AF439" s="2"/>
    </row>
    <row r="440" spans="1:36" ht="20.25" customHeight="1">
      <c r="A440" s="147" t="s">
        <v>9</v>
      </c>
      <c r="B440" s="148" t="s">
        <v>69</v>
      </c>
      <c r="C440" s="143"/>
      <c r="D440" s="143"/>
      <c r="E440" s="143"/>
      <c r="F440" s="143"/>
      <c r="G440" s="143"/>
      <c r="H440" s="143"/>
      <c r="I440" s="143"/>
      <c r="J440" s="144"/>
      <c r="AB440" s="149" t="s">
        <v>10</v>
      </c>
      <c r="AC440" s="141" t="s">
        <v>2</v>
      </c>
      <c r="AD440" s="141" t="s">
        <v>3</v>
      </c>
      <c r="AE440" s="150" t="s">
        <v>4</v>
      </c>
      <c r="AF440" s="141" t="s">
        <v>5</v>
      </c>
      <c r="AG440" s="139" t="s">
        <v>6</v>
      </c>
      <c r="AH440" s="139" t="s">
        <v>7</v>
      </c>
      <c r="AI440" s="141" t="s">
        <v>8</v>
      </c>
    </row>
    <row r="441" spans="1:36" ht="15.75" customHeight="1">
      <c r="A441" s="140"/>
      <c r="B441" s="40" t="s">
        <v>70</v>
      </c>
      <c r="C441" s="40" t="s">
        <v>71</v>
      </c>
      <c r="D441" s="40" t="s">
        <v>72</v>
      </c>
      <c r="E441" s="40" t="s">
        <v>73</v>
      </c>
      <c r="F441" s="40" t="s">
        <v>74</v>
      </c>
      <c r="G441" s="40" t="s">
        <v>75</v>
      </c>
      <c r="H441" s="40" t="s">
        <v>76</v>
      </c>
      <c r="I441" s="40" t="s">
        <v>77</v>
      </c>
      <c r="J441" s="40" t="s">
        <v>78</v>
      </c>
      <c r="AB441" s="140"/>
      <c r="AC441" s="140"/>
      <c r="AD441" s="140"/>
      <c r="AE441" s="140"/>
      <c r="AF441" s="140"/>
      <c r="AG441" s="140"/>
      <c r="AH441" s="140"/>
      <c r="AI441" s="140"/>
    </row>
    <row r="442" spans="1:36" ht="15.75" customHeight="1">
      <c r="A442" s="40">
        <v>1601</v>
      </c>
      <c r="B442" s="41">
        <v>8</v>
      </c>
      <c r="C442" s="41"/>
      <c r="D442" s="41"/>
      <c r="E442" s="41"/>
      <c r="F442" s="41"/>
      <c r="G442" s="41"/>
      <c r="H442" s="41"/>
      <c r="I442" s="41"/>
      <c r="J442" s="41"/>
      <c r="AB442" s="67"/>
      <c r="AC442" s="100"/>
      <c r="AD442" s="101"/>
      <c r="AE442" s="102"/>
      <c r="AF442" s="46"/>
      <c r="AG442" s="47">
        <f>B442</f>
        <v>8</v>
      </c>
      <c r="AH442" s="48"/>
      <c r="AI442" s="46"/>
    </row>
    <row r="443" spans="1:36" ht="15.75" customHeight="1">
      <c r="A443" s="40">
        <v>1602</v>
      </c>
      <c r="B443" s="41"/>
      <c r="C443" s="41">
        <v>6</v>
      </c>
      <c r="D443" s="41"/>
      <c r="E443" s="41"/>
      <c r="F443" s="41"/>
      <c r="G443" s="41"/>
      <c r="H443" s="41"/>
      <c r="I443" s="41"/>
      <c r="J443" s="41"/>
      <c r="AB443" s="67"/>
      <c r="AC443" s="68"/>
      <c r="AD443" s="2"/>
      <c r="AE443" s="103"/>
      <c r="AF443" s="52">
        <f>IF(C443=0,"",C443/B442)</f>
        <v>0.75</v>
      </c>
      <c r="AG443" s="53">
        <v>6</v>
      </c>
      <c r="AH443" s="54">
        <f t="shared" ref="AH443:AH450" si="48">IF(AG443=0,"",AG443/AG442)</f>
        <v>0.75</v>
      </c>
      <c r="AI443" s="54">
        <f t="shared" ref="AI443:AI450" si="49">IF(AG443=0,"",100%-AH443)</f>
        <v>0.25</v>
      </c>
    </row>
    <row r="444" spans="1:36" ht="15.75" customHeight="1">
      <c r="A444" s="40">
        <v>1701</v>
      </c>
      <c r="B444" s="41"/>
      <c r="C444" s="41"/>
      <c r="D444" s="41">
        <v>5</v>
      </c>
      <c r="E444" s="41"/>
      <c r="F444" s="41"/>
      <c r="G444" s="41"/>
      <c r="H444" s="41"/>
      <c r="I444" s="41"/>
      <c r="J444" s="41"/>
      <c r="T444" s="8">
        <f>AG444/AG442</f>
        <v>0.625</v>
      </c>
      <c r="AB444" s="67"/>
      <c r="AC444" s="68"/>
      <c r="AD444" s="2"/>
      <c r="AE444" s="103"/>
      <c r="AF444" s="52">
        <f>IF(D444=0,"",D444/C443)</f>
        <v>0.83333333333333337</v>
      </c>
      <c r="AG444" s="53">
        <v>5</v>
      </c>
      <c r="AH444" s="54">
        <f t="shared" si="48"/>
        <v>0.83333333333333337</v>
      </c>
      <c r="AI444" s="54">
        <f t="shared" si="49"/>
        <v>0.16666666666666663</v>
      </c>
      <c r="AJ444" s="8">
        <f>AG444/AG442</f>
        <v>0.625</v>
      </c>
    </row>
    <row r="445" spans="1:36" ht="15.75" customHeight="1">
      <c r="A445" s="40">
        <v>1702</v>
      </c>
      <c r="B445" s="41"/>
      <c r="C445" s="41"/>
      <c r="D445" s="41"/>
      <c r="E445" s="41">
        <v>5</v>
      </c>
      <c r="F445" s="41"/>
      <c r="G445" s="41"/>
      <c r="H445" s="41"/>
      <c r="I445" s="41"/>
      <c r="J445" s="41"/>
      <c r="AB445" s="67"/>
      <c r="AC445" s="68"/>
      <c r="AD445" s="2"/>
      <c r="AE445" s="103"/>
      <c r="AF445" s="52">
        <f>IF(E445=0,"",E445/D444)</f>
        <v>1</v>
      </c>
      <c r="AG445" s="53">
        <v>5</v>
      </c>
      <c r="AH445" s="54">
        <f t="shared" si="48"/>
        <v>1</v>
      </c>
      <c r="AI445" s="54">
        <f t="shared" si="49"/>
        <v>0</v>
      </c>
    </row>
    <row r="446" spans="1:36" ht="15.75" customHeight="1">
      <c r="A446" s="40">
        <v>1801</v>
      </c>
      <c r="B446" s="41"/>
      <c r="C446" s="41"/>
      <c r="D446" s="41"/>
      <c r="E446" s="41"/>
      <c r="F446" s="41">
        <v>4</v>
      </c>
      <c r="G446" s="41"/>
      <c r="H446" s="41"/>
      <c r="I446" s="41"/>
      <c r="J446" s="41"/>
      <c r="AB446" s="67"/>
      <c r="AC446" s="68"/>
      <c r="AD446" s="2"/>
      <c r="AE446" s="103"/>
      <c r="AF446" s="52">
        <f>IF(F446=0,"",F446/E445)</f>
        <v>0.8</v>
      </c>
      <c r="AG446" s="53">
        <v>4</v>
      </c>
      <c r="AH446" s="54">
        <f t="shared" si="48"/>
        <v>0.8</v>
      </c>
      <c r="AI446" s="54">
        <f t="shared" si="49"/>
        <v>0.19999999999999996</v>
      </c>
    </row>
    <row r="447" spans="1:36" ht="15.75" customHeight="1">
      <c r="A447" s="40">
        <v>1802</v>
      </c>
      <c r="B447" s="41"/>
      <c r="C447" s="41"/>
      <c r="D447" s="41"/>
      <c r="E447" s="41"/>
      <c r="F447" s="41"/>
      <c r="G447" s="41">
        <v>2</v>
      </c>
      <c r="H447" s="41"/>
      <c r="I447" s="41"/>
      <c r="J447" s="41"/>
      <c r="AB447" s="67"/>
      <c r="AC447" s="68"/>
      <c r="AD447" s="2"/>
      <c r="AE447" s="103"/>
      <c r="AF447" s="52">
        <f>IF(G447=0,"",G447/F446)</f>
        <v>0.5</v>
      </c>
      <c r="AG447" s="53">
        <v>4</v>
      </c>
      <c r="AH447" s="54">
        <f t="shared" si="48"/>
        <v>1</v>
      </c>
      <c r="AI447" s="54">
        <f t="shared" si="49"/>
        <v>0</v>
      </c>
    </row>
    <row r="448" spans="1:36" ht="15.75" customHeight="1">
      <c r="A448" s="40">
        <v>1901</v>
      </c>
      <c r="B448" s="41"/>
      <c r="C448" s="41"/>
      <c r="D448" s="41"/>
      <c r="E448" s="41"/>
      <c r="F448" s="41"/>
      <c r="G448" s="41"/>
      <c r="H448" s="41">
        <v>2</v>
      </c>
      <c r="I448" s="41"/>
      <c r="J448" s="41"/>
      <c r="AB448" s="67"/>
      <c r="AC448" s="68"/>
      <c r="AD448" s="2"/>
      <c r="AE448" s="103"/>
      <c r="AF448" s="52">
        <f>IF(H448=0,"",H448/G447)</f>
        <v>1</v>
      </c>
      <c r="AG448" s="53">
        <v>4</v>
      </c>
      <c r="AH448" s="54">
        <f t="shared" si="48"/>
        <v>1</v>
      </c>
      <c r="AI448" s="54">
        <f t="shared" si="49"/>
        <v>0</v>
      </c>
    </row>
    <row r="449" spans="1:35" ht="15.75" customHeight="1">
      <c r="A449" s="40">
        <v>1902</v>
      </c>
      <c r="B449" s="41"/>
      <c r="C449" s="41"/>
      <c r="D449" s="41"/>
      <c r="E449" s="41"/>
      <c r="F449" s="41"/>
      <c r="G449" s="41"/>
      <c r="H449" s="41"/>
      <c r="I449" s="41">
        <v>2</v>
      </c>
      <c r="J449" s="41"/>
      <c r="AB449" s="67"/>
      <c r="AC449" s="68"/>
      <c r="AD449" s="2"/>
      <c r="AE449" s="103"/>
      <c r="AF449" s="52">
        <f>IF(I449=0,"",I449/H448)</f>
        <v>1</v>
      </c>
      <c r="AG449" s="53">
        <v>4</v>
      </c>
      <c r="AH449" s="54">
        <f t="shared" si="48"/>
        <v>1</v>
      </c>
      <c r="AI449" s="54">
        <f t="shared" si="49"/>
        <v>0</v>
      </c>
    </row>
    <row r="450" spans="1:35" ht="15.75" customHeight="1">
      <c r="A450" s="40">
        <v>2001</v>
      </c>
      <c r="B450" s="41"/>
      <c r="C450" s="41"/>
      <c r="D450" s="41"/>
      <c r="E450" s="41"/>
      <c r="F450" s="41"/>
      <c r="G450" s="41"/>
      <c r="H450" s="41"/>
      <c r="I450" s="41"/>
      <c r="J450" s="41">
        <v>2</v>
      </c>
      <c r="AB450" s="42">
        <v>2</v>
      </c>
      <c r="AC450" s="68"/>
      <c r="AD450" s="2"/>
      <c r="AE450" s="103"/>
      <c r="AF450" s="56">
        <f>IF(J450=0,"",J450/I449)</f>
        <v>1</v>
      </c>
      <c r="AG450" s="53">
        <v>4</v>
      </c>
      <c r="AH450" s="57">
        <f t="shared" si="48"/>
        <v>1</v>
      </c>
      <c r="AI450" s="57">
        <f t="shared" si="49"/>
        <v>0</v>
      </c>
    </row>
    <row r="451" spans="1:35" ht="15.75" customHeight="1">
      <c r="A451" s="40">
        <v>2002</v>
      </c>
      <c r="B451" s="41"/>
      <c r="C451" s="41"/>
      <c r="D451" s="41"/>
      <c r="E451" s="41"/>
      <c r="F451" s="41"/>
      <c r="G451" s="41"/>
      <c r="H451" s="41"/>
      <c r="I451" s="41"/>
      <c r="J451" s="41">
        <v>2</v>
      </c>
      <c r="AB451" s="42">
        <v>2</v>
      </c>
      <c r="AC451" s="68"/>
      <c r="AD451" s="2"/>
      <c r="AE451" s="1"/>
      <c r="AF451" s="59"/>
      <c r="AG451" s="53">
        <v>2</v>
      </c>
      <c r="AH451" s="60"/>
      <c r="AI451" s="61"/>
    </row>
    <row r="452" spans="1:35" ht="15.75" customHeight="1">
      <c r="A452" s="40">
        <v>2101</v>
      </c>
      <c r="B452" s="41"/>
      <c r="C452" s="41"/>
      <c r="D452" s="41"/>
      <c r="E452" s="41"/>
      <c r="F452" s="41"/>
      <c r="G452" s="41"/>
      <c r="H452" s="41"/>
      <c r="I452" s="41"/>
      <c r="J452" s="41"/>
      <c r="AB452" s="42"/>
      <c r="AC452" s="68"/>
      <c r="AD452" s="2"/>
      <c r="AE452" s="1"/>
      <c r="AF452" s="62"/>
      <c r="AG452" s="63"/>
      <c r="AH452" s="64"/>
      <c r="AI452" s="62"/>
    </row>
    <row r="453" spans="1:35" ht="15.75" customHeight="1">
      <c r="A453" s="40">
        <v>2102</v>
      </c>
      <c r="B453" s="66"/>
      <c r="C453" s="66"/>
      <c r="D453" s="66"/>
      <c r="E453" s="66"/>
      <c r="F453" s="66"/>
      <c r="G453" s="66"/>
      <c r="H453" s="66"/>
      <c r="I453" s="66"/>
      <c r="J453" s="66"/>
      <c r="AB453" s="67"/>
      <c r="AC453" s="68"/>
      <c r="AD453" s="2"/>
      <c r="AE453" s="1"/>
      <c r="AF453" s="104"/>
      <c r="AG453" s="105"/>
      <c r="AH453" s="106"/>
      <c r="AI453" s="104"/>
    </row>
    <row r="454" spans="1:35" ht="15.75" customHeight="1">
      <c r="A454" s="40">
        <v>2201</v>
      </c>
      <c r="B454" s="66"/>
      <c r="C454" s="66"/>
      <c r="D454" s="66"/>
      <c r="E454" s="66"/>
      <c r="F454" s="66"/>
      <c r="G454" s="66"/>
      <c r="H454" s="66"/>
      <c r="I454" s="66"/>
      <c r="J454" s="66"/>
      <c r="AB454" s="67"/>
      <c r="AC454" s="68"/>
      <c r="AD454" s="2"/>
      <c r="AE454" s="1"/>
      <c r="AF454" s="104"/>
      <c r="AG454" s="105"/>
      <c r="AH454" s="106"/>
      <c r="AI454" s="104"/>
    </row>
    <row r="455" spans="1:35" ht="15.75" customHeight="1">
      <c r="A455" s="40">
        <v>2202</v>
      </c>
      <c r="B455" s="66"/>
      <c r="C455" s="66"/>
      <c r="D455" s="66"/>
      <c r="E455" s="66"/>
      <c r="F455" s="66"/>
      <c r="G455" s="66"/>
      <c r="H455" s="66"/>
      <c r="I455" s="66"/>
      <c r="J455" s="66"/>
      <c r="AB455" s="67"/>
      <c r="AC455" s="68"/>
      <c r="AD455" s="2"/>
      <c r="AE455" s="1"/>
      <c r="AF455" s="50"/>
      <c r="AG455" s="58"/>
      <c r="AH455" s="65"/>
      <c r="AI455" s="62"/>
    </row>
    <row r="456" spans="1:35" ht="15.75" customHeight="1">
      <c r="A456" s="40">
        <v>2301</v>
      </c>
      <c r="B456" s="66"/>
      <c r="C456" s="66"/>
      <c r="D456" s="66"/>
      <c r="E456" s="66"/>
      <c r="F456" s="66"/>
      <c r="G456" s="66"/>
      <c r="H456" s="66"/>
      <c r="I456" s="66"/>
      <c r="J456" s="66"/>
      <c r="AB456" s="67"/>
      <c r="AC456" s="68"/>
      <c r="AD456" s="2"/>
      <c r="AE456" s="1"/>
      <c r="AF456" s="69" t="s">
        <v>53</v>
      </c>
      <c r="AG456" s="70">
        <v>4</v>
      </c>
      <c r="AH456" s="71">
        <f>IF(SUM(AB448:AB452)=0,"",SUM(AB448:AB452))</f>
        <v>4</v>
      </c>
      <c r="AI456" s="72" t="s">
        <v>10</v>
      </c>
    </row>
    <row r="457" spans="1:35" ht="15.75" customHeight="1">
      <c r="A457" s="40">
        <v>2302</v>
      </c>
      <c r="B457" s="66"/>
      <c r="C457" s="66"/>
      <c r="D457" s="66"/>
      <c r="E457" s="66"/>
      <c r="F457" s="66"/>
      <c r="G457" s="66"/>
      <c r="H457" s="66"/>
      <c r="I457" s="66"/>
      <c r="J457" s="66"/>
      <c r="AB457" s="67"/>
      <c r="AC457" s="68"/>
      <c r="AD457" s="2"/>
      <c r="AE457" s="1"/>
      <c r="AF457" s="73" t="s">
        <v>54</v>
      </c>
      <c r="AG457" s="74">
        <f>IF(AG456/B442=0,"",AG456/B442)</f>
        <v>0.5</v>
      </c>
      <c r="AH457" s="75">
        <f>IF(AG456/AH456=0,"",AG456/AH456)</f>
        <v>1</v>
      </c>
      <c r="AI457" s="76" t="s">
        <v>55</v>
      </c>
    </row>
    <row r="458" spans="1:35" ht="15.75" customHeight="1">
      <c r="A458" s="40">
        <v>2401</v>
      </c>
      <c r="B458" s="66"/>
      <c r="C458" s="66"/>
      <c r="D458" s="66"/>
      <c r="E458" s="66"/>
      <c r="F458" s="66"/>
      <c r="G458" s="66"/>
      <c r="H458" s="66"/>
      <c r="I458" s="66"/>
      <c r="J458" s="66"/>
      <c r="AB458" s="67"/>
      <c r="AC458" s="77"/>
      <c r="AD458" s="78"/>
      <c r="AE458" s="79"/>
      <c r="AF458" s="78"/>
      <c r="AG458" s="79"/>
      <c r="AH458" s="79"/>
      <c r="AI458" s="80"/>
    </row>
    <row r="459" spans="1:35" ht="18" customHeight="1">
      <c r="A459" s="24"/>
      <c r="B459" s="1"/>
      <c r="C459" s="1"/>
      <c r="D459" s="142" t="s">
        <v>79</v>
      </c>
      <c r="E459" s="143"/>
      <c r="F459" s="143"/>
      <c r="G459" s="143"/>
      <c r="H459" s="143"/>
      <c r="I459" s="143"/>
      <c r="J459" s="144"/>
      <c r="AB459" s="81">
        <f>SUM(AB442:AB455)</f>
        <v>4</v>
      </c>
      <c r="AC459" s="82">
        <f>IF(AB451=0,"",AB451/B442)</f>
        <v>0.25</v>
      </c>
      <c r="AD459" s="82">
        <f>IF(AB459=0,"",AB459/B442)</f>
        <v>0.5</v>
      </c>
      <c r="AE459" s="82">
        <f>IF(AB451=0,"",AD459-AC459)</f>
        <v>0.25</v>
      </c>
      <c r="AF459" s="2"/>
      <c r="AG459" s="1"/>
      <c r="AH459" s="27"/>
      <c r="AI459" s="2"/>
    </row>
    <row r="460" spans="1:35" ht="12.75" customHeight="1">
      <c r="AC460" s="2"/>
      <c r="AD460" s="2"/>
      <c r="AF460" s="2"/>
    </row>
    <row r="461" spans="1:35" ht="12.75" customHeight="1">
      <c r="AC461" s="2"/>
      <c r="AD461" s="2"/>
      <c r="AF461" s="2"/>
    </row>
    <row r="462" spans="1:35" ht="26.25" customHeight="1">
      <c r="A462" s="29"/>
      <c r="B462" s="153" t="s">
        <v>11</v>
      </c>
      <c r="C462" s="154"/>
      <c r="D462" s="154"/>
      <c r="E462" s="154"/>
      <c r="F462" s="154"/>
      <c r="G462" s="154"/>
      <c r="H462" s="155" t="s">
        <v>82</v>
      </c>
      <c r="I462" s="146"/>
      <c r="J462" s="146"/>
      <c r="L462" s="2"/>
      <c r="M462" s="2"/>
      <c r="N462" s="1"/>
      <c r="O462" s="2"/>
      <c r="P462" s="1"/>
      <c r="Q462" s="1"/>
      <c r="R462" s="1"/>
      <c r="AB462" s="1"/>
      <c r="AC462" s="2"/>
      <c r="AD462" s="2"/>
      <c r="AF462" s="2"/>
    </row>
    <row r="463" spans="1:35" ht="20.25" customHeight="1">
      <c r="A463" s="147" t="s">
        <v>9</v>
      </c>
      <c r="B463" s="148" t="s">
        <v>69</v>
      </c>
      <c r="C463" s="143"/>
      <c r="D463" s="143"/>
      <c r="E463" s="143"/>
      <c r="F463" s="143"/>
      <c r="G463" s="143"/>
      <c r="H463" s="143"/>
      <c r="I463" s="143"/>
      <c r="J463" s="144"/>
      <c r="AB463" s="149" t="s">
        <v>10</v>
      </c>
      <c r="AC463" s="141" t="s">
        <v>2</v>
      </c>
      <c r="AD463" s="141" t="s">
        <v>3</v>
      </c>
      <c r="AE463" s="150" t="s">
        <v>4</v>
      </c>
      <c r="AF463" s="141" t="s">
        <v>5</v>
      </c>
      <c r="AG463" s="139" t="s">
        <v>6</v>
      </c>
      <c r="AH463" s="139" t="s">
        <v>7</v>
      </c>
      <c r="AI463" s="141" t="s">
        <v>8</v>
      </c>
    </row>
    <row r="464" spans="1:35" ht="15.75" customHeight="1">
      <c r="A464" s="140"/>
      <c r="B464" s="40" t="s">
        <v>70</v>
      </c>
      <c r="C464" s="40" t="s">
        <v>71</v>
      </c>
      <c r="D464" s="40" t="s">
        <v>72</v>
      </c>
      <c r="E464" s="40" t="s">
        <v>73</v>
      </c>
      <c r="F464" s="40" t="s">
        <v>74</v>
      </c>
      <c r="G464" s="40" t="s">
        <v>75</v>
      </c>
      <c r="H464" s="40" t="s">
        <v>76</v>
      </c>
      <c r="I464" s="40" t="s">
        <v>77</v>
      </c>
      <c r="J464" s="40" t="s">
        <v>78</v>
      </c>
      <c r="AB464" s="140"/>
      <c r="AC464" s="140"/>
      <c r="AD464" s="140"/>
      <c r="AE464" s="140"/>
      <c r="AF464" s="140"/>
      <c r="AG464" s="140"/>
      <c r="AH464" s="140"/>
      <c r="AI464" s="140"/>
    </row>
    <row r="465" spans="1:36" ht="15.75" customHeight="1">
      <c r="A465" s="40">
        <v>1602</v>
      </c>
      <c r="B465" s="41">
        <v>24</v>
      </c>
      <c r="C465" s="41"/>
      <c r="D465" s="41"/>
      <c r="E465" s="41"/>
      <c r="F465" s="41"/>
      <c r="G465" s="41"/>
      <c r="H465" s="41"/>
      <c r="I465" s="41"/>
      <c r="J465" s="41"/>
      <c r="AB465" s="67"/>
      <c r="AC465" s="100"/>
      <c r="AD465" s="101"/>
      <c r="AE465" s="102"/>
      <c r="AF465" s="46"/>
      <c r="AG465" s="47">
        <f>B465</f>
        <v>24</v>
      </c>
      <c r="AH465" s="48"/>
      <c r="AI465" s="46"/>
    </row>
    <row r="466" spans="1:36" ht="15.75" customHeight="1">
      <c r="A466" s="40">
        <v>1701</v>
      </c>
      <c r="B466" s="41"/>
      <c r="C466" s="41">
        <v>17</v>
      </c>
      <c r="D466" s="41"/>
      <c r="E466" s="41"/>
      <c r="F466" s="41"/>
      <c r="G466" s="41"/>
      <c r="H466" s="41"/>
      <c r="I466" s="41"/>
      <c r="J466" s="41"/>
      <c r="AB466" s="67"/>
      <c r="AC466" s="68"/>
      <c r="AD466" s="2"/>
      <c r="AE466" s="103"/>
      <c r="AF466" s="52">
        <f>IF(C466=0,"",C466/B465)</f>
        <v>0.70833333333333337</v>
      </c>
      <c r="AG466" s="53">
        <v>17</v>
      </c>
      <c r="AH466" s="54">
        <f t="shared" ref="AH466:AH473" si="50">IF(AG466=0,"",AG466/AG465)</f>
        <v>0.70833333333333337</v>
      </c>
      <c r="AI466" s="54">
        <f t="shared" ref="AI466:AI473" si="51">IF(AG466=0,"",100%-AH466)</f>
        <v>0.29166666666666663</v>
      </c>
    </row>
    <row r="467" spans="1:36" ht="15.75" customHeight="1">
      <c r="A467" s="40">
        <v>1702</v>
      </c>
      <c r="B467" s="41"/>
      <c r="C467" s="41"/>
      <c r="D467" s="41">
        <v>14</v>
      </c>
      <c r="E467" s="41"/>
      <c r="F467" s="41"/>
      <c r="G467" s="41"/>
      <c r="H467" s="41"/>
      <c r="I467" s="41"/>
      <c r="J467" s="41"/>
      <c r="T467" s="8">
        <f>AG467/AG465</f>
        <v>0.625</v>
      </c>
      <c r="AB467" s="67"/>
      <c r="AC467" s="68"/>
      <c r="AD467" s="2"/>
      <c r="AE467" s="103"/>
      <c r="AF467" s="52">
        <f>IF(D467=0,"",D467/C466)</f>
        <v>0.82352941176470584</v>
      </c>
      <c r="AG467" s="53">
        <v>15</v>
      </c>
      <c r="AH467" s="54">
        <f t="shared" si="50"/>
        <v>0.88235294117647056</v>
      </c>
      <c r="AI467" s="54">
        <f t="shared" si="51"/>
        <v>0.11764705882352944</v>
      </c>
      <c r="AJ467" s="8">
        <f>AG467/AG465</f>
        <v>0.625</v>
      </c>
    </row>
    <row r="468" spans="1:36" ht="15.75" customHeight="1">
      <c r="A468" s="40">
        <v>1801</v>
      </c>
      <c r="B468" s="41"/>
      <c r="C468" s="41"/>
      <c r="D468" s="41"/>
      <c r="E468" s="41">
        <v>13</v>
      </c>
      <c r="F468" s="41"/>
      <c r="G468" s="41"/>
      <c r="H468" s="41"/>
      <c r="I468" s="41"/>
      <c r="J468" s="41"/>
      <c r="AB468" s="67"/>
      <c r="AC468" s="68"/>
      <c r="AD468" s="2"/>
      <c r="AE468" s="103"/>
      <c r="AF468" s="52">
        <f>IF(E468=0,"",E468/D467)</f>
        <v>0.9285714285714286</v>
      </c>
      <c r="AG468" s="53">
        <v>14</v>
      </c>
      <c r="AH468" s="54">
        <f t="shared" si="50"/>
        <v>0.93333333333333335</v>
      </c>
      <c r="AI468" s="54">
        <f t="shared" si="51"/>
        <v>6.6666666666666652E-2</v>
      </c>
    </row>
    <row r="469" spans="1:36" ht="15.75" customHeight="1">
      <c r="A469" s="40">
        <v>1802</v>
      </c>
      <c r="B469" s="41"/>
      <c r="C469" s="41"/>
      <c r="D469" s="41"/>
      <c r="E469" s="41"/>
      <c r="F469" s="41">
        <v>13</v>
      </c>
      <c r="G469" s="41"/>
      <c r="H469" s="41"/>
      <c r="I469" s="41"/>
      <c r="J469" s="41"/>
      <c r="AB469" s="67"/>
      <c r="AC469" s="68"/>
      <c r="AD469" s="2"/>
      <c r="AE469" s="103"/>
      <c r="AF469" s="52">
        <f>IF(F469=0,"",F469/E468)</f>
        <v>1</v>
      </c>
      <c r="AG469" s="53">
        <v>13</v>
      </c>
      <c r="AH469" s="54">
        <f t="shared" si="50"/>
        <v>0.9285714285714286</v>
      </c>
      <c r="AI469" s="54">
        <f t="shared" si="51"/>
        <v>7.1428571428571397E-2</v>
      </c>
    </row>
    <row r="470" spans="1:36" ht="15.75" customHeight="1">
      <c r="A470" s="40">
        <v>1901</v>
      </c>
      <c r="B470" s="41"/>
      <c r="C470" s="41"/>
      <c r="D470" s="41"/>
      <c r="E470" s="41"/>
      <c r="F470" s="41"/>
      <c r="G470" s="41">
        <v>12</v>
      </c>
      <c r="H470" s="41"/>
      <c r="I470" s="41"/>
      <c r="J470" s="41"/>
      <c r="AB470" s="67"/>
      <c r="AC470" s="68"/>
      <c r="AD470" s="2"/>
      <c r="AE470" s="103"/>
      <c r="AF470" s="52">
        <f>IF(G470=0,"",G470/F469)</f>
        <v>0.92307692307692313</v>
      </c>
      <c r="AG470" s="53">
        <v>12</v>
      </c>
      <c r="AH470" s="54">
        <f t="shared" si="50"/>
        <v>0.92307692307692313</v>
      </c>
      <c r="AI470" s="54">
        <f t="shared" si="51"/>
        <v>7.6923076923076872E-2</v>
      </c>
    </row>
    <row r="471" spans="1:36" ht="15.75" customHeight="1">
      <c r="A471" s="40">
        <v>1902</v>
      </c>
      <c r="B471" s="41"/>
      <c r="C471" s="41"/>
      <c r="D471" s="41"/>
      <c r="E471" s="41"/>
      <c r="F471" s="41"/>
      <c r="G471" s="41"/>
      <c r="H471" s="41">
        <v>9</v>
      </c>
      <c r="I471" s="41"/>
      <c r="J471" s="41"/>
      <c r="AB471" s="67"/>
      <c r="AC471" s="68"/>
      <c r="AD471" s="2"/>
      <c r="AE471" s="103"/>
      <c r="AF471" s="52">
        <f>IF(H471=0,"",H471/G470)</f>
        <v>0.75</v>
      </c>
      <c r="AG471" s="53">
        <v>9</v>
      </c>
      <c r="AH471" s="54">
        <f t="shared" si="50"/>
        <v>0.75</v>
      </c>
      <c r="AI471" s="54">
        <f t="shared" si="51"/>
        <v>0.25</v>
      </c>
    </row>
    <row r="472" spans="1:36" ht="15.75" customHeight="1">
      <c r="A472" s="40">
        <v>2001</v>
      </c>
      <c r="B472" s="41"/>
      <c r="C472" s="41"/>
      <c r="D472" s="41"/>
      <c r="E472" s="41"/>
      <c r="F472" s="41"/>
      <c r="G472" s="41"/>
      <c r="H472" s="41"/>
      <c r="I472" s="41">
        <v>9</v>
      </c>
      <c r="J472" s="41"/>
      <c r="AB472" s="67"/>
      <c r="AC472" s="68"/>
      <c r="AD472" s="2"/>
      <c r="AE472" s="103"/>
      <c r="AF472" s="52">
        <f>IF(I472=0,"",I472/H471)</f>
        <v>1</v>
      </c>
      <c r="AG472" s="53">
        <v>9</v>
      </c>
      <c r="AH472" s="54">
        <f t="shared" si="50"/>
        <v>1</v>
      </c>
      <c r="AI472" s="54">
        <f t="shared" si="51"/>
        <v>0</v>
      </c>
    </row>
    <row r="473" spans="1:36" ht="15.75" customHeight="1">
      <c r="A473" s="40">
        <v>2002</v>
      </c>
      <c r="B473" s="41"/>
      <c r="C473" s="41"/>
      <c r="D473" s="41"/>
      <c r="E473" s="41"/>
      <c r="F473" s="41"/>
      <c r="G473" s="41"/>
      <c r="H473" s="41"/>
      <c r="I473" s="41"/>
      <c r="J473" s="41">
        <v>9</v>
      </c>
      <c r="AB473" s="42">
        <v>9</v>
      </c>
      <c r="AC473" s="68"/>
      <c r="AD473" s="2"/>
      <c r="AE473" s="103"/>
      <c r="AF473" s="56">
        <f>IF(J473=0,"",J473/I472)</f>
        <v>1</v>
      </c>
      <c r="AG473" s="53">
        <v>9</v>
      </c>
      <c r="AH473" s="57">
        <f t="shared" si="50"/>
        <v>1</v>
      </c>
      <c r="AI473" s="57">
        <f t="shared" si="51"/>
        <v>0</v>
      </c>
    </row>
    <row r="474" spans="1:36" ht="15.75" customHeight="1">
      <c r="A474" s="40">
        <v>2101</v>
      </c>
      <c r="B474" s="41"/>
      <c r="C474" s="41"/>
      <c r="D474" s="41"/>
      <c r="E474" s="41"/>
      <c r="F474" s="41"/>
      <c r="G474" s="41"/>
      <c r="H474" s="41"/>
      <c r="I474" s="41"/>
      <c r="J474" s="41"/>
      <c r="AB474" s="42"/>
      <c r="AC474" s="68"/>
      <c r="AD474" s="2"/>
      <c r="AE474" s="1"/>
      <c r="AF474" s="59"/>
      <c r="AG474" s="53"/>
      <c r="AH474" s="60"/>
      <c r="AI474" s="61"/>
    </row>
    <row r="475" spans="1:36" ht="15.75" customHeight="1">
      <c r="A475" s="40">
        <v>2102</v>
      </c>
      <c r="B475" s="41"/>
      <c r="C475" s="41"/>
      <c r="D475" s="41"/>
      <c r="E475" s="41"/>
      <c r="F475" s="41"/>
      <c r="G475" s="41"/>
      <c r="H475" s="41"/>
      <c r="I475" s="41"/>
      <c r="J475" s="41"/>
      <c r="AB475" s="42"/>
      <c r="AC475" s="68"/>
      <c r="AD475" s="2"/>
      <c r="AE475" s="1"/>
      <c r="AF475" s="62"/>
      <c r="AG475" s="63"/>
      <c r="AH475" s="64"/>
      <c r="AI475" s="62"/>
    </row>
    <row r="476" spans="1:36" ht="15.75" customHeight="1">
      <c r="A476" s="40">
        <v>2201</v>
      </c>
      <c r="B476" s="66"/>
      <c r="C476" s="66"/>
      <c r="D476" s="66"/>
      <c r="E476" s="66"/>
      <c r="F476" s="66"/>
      <c r="G476" s="66"/>
      <c r="H476" s="66"/>
      <c r="I476" s="66"/>
      <c r="J476" s="66"/>
      <c r="AB476" s="67"/>
      <c r="AC476" s="68"/>
      <c r="AD476" s="2"/>
      <c r="AE476" s="1"/>
      <c r="AF476" s="104"/>
      <c r="AG476" s="105"/>
      <c r="AH476" s="106"/>
      <c r="AI476" s="104"/>
    </row>
    <row r="477" spans="1:36" ht="15.75" customHeight="1">
      <c r="A477" s="40">
        <v>2202</v>
      </c>
      <c r="B477" s="66"/>
      <c r="C477" s="66"/>
      <c r="D477" s="66"/>
      <c r="E477" s="66"/>
      <c r="F477" s="66"/>
      <c r="G477" s="66"/>
      <c r="H477" s="66"/>
      <c r="I477" s="66"/>
      <c r="J477" s="66"/>
      <c r="AB477" s="67"/>
      <c r="AC477" s="68"/>
      <c r="AD477" s="2"/>
      <c r="AE477" s="1"/>
      <c r="AF477" s="104"/>
      <c r="AG477" s="105"/>
      <c r="AH477" s="106"/>
      <c r="AI477" s="104"/>
    </row>
    <row r="478" spans="1:36" ht="15.75" customHeight="1">
      <c r="A478" s="40">
        <v>2301</v>
      </c>
      <c r="B478" s="66"/>
      <c r="C478" s="66"/>
      <c r="D478" s="66"/>
      <c r="E478" s="66"/>
      <c r="F478" s="66"/>
      <c r="G478" s="66"/>
      <c r="H478" s="66"/>
      <c r="I478" s="66"/>
      <c r="J478" s="66"/>
      <c r="AB478" s="67"/>
      <c r="AC478" s="68"/>
      <c r="AD478" s="2"/>
      <c r="AE478" s="1"/>
      <c r="AF478" s="50"/>
      <c r="AG478" s="58"/>
      <c r="AH478" s="65"/>
      <c r="AI478" s="62"/>
    </row>
    <row r="479" spans="1:36" ht="15.75" customHeight="1">
      <c r="A479" s="40">
        <v>2302</v>
      </c>
      <c r="B479" s="66"/>
      <c r="C479" s="66"/>
      <c r="D479" s="66"/>
      <c r="E479" s="66"/>
      <c r="F479" s="66"/>
      <c r="G479" s="66"/>
      <c r="H479" s="66"/>
      <c r="I479" s="66"/>
      <c r="J479" s="66"/>
      <c r="AB479" s="67"/>
      <c r="AC479" s="68"/>
      <c r="AD479" s="2"/>
      <c r="AE479" s="1"/>
      <c r="AF479" s="69" t="s">
        <v>53</v>
      </c>
      <c r="AG479" s="70">
        <v>9</v>
      </c>
      <c r="AH479" s="71">
        <f>IF(SUM(AB471:AB475)=0,"",SUM(AB471:AB475))</f>
        <v>9</v>
      </c>
      <c r="AI479" s="72" t="s">
        <v>10</v>
      </c>
    </row>
    <row r="480" spans="1:36" ht="15.75" customHeight="1">
      <c r="A480" s="40">
        <v>2401</v>
      </c>
      <c r="B480" s="66"/>
      <c r="C480" s="66"/>
      <c r="D480" s="66"/>
      <c r="E480" s="66"/>
      <c r="F480" s="66"/>
      <c r="G480" s="66"/>
      <c r="H480" s="66"/>
      <c r="I480" s="66"/>
      <c r="J480" s="66"/>
      <c r="AB480" s="67"/>
      <c r="AC480" s="68"/>
      <c r="AD480" s="2"/>
      <c r="AE480" s="1"/>
      <c r="AF480" s="73" t="s">
        <v>54</v>
      </c>
      <c r="AG480" s="74">
        <f>IF(AG479/B465=0,"",AG479/B465)</f>
        <v>0.375</v>
      </c>
      <c r="AH480" s="75">
        <f>IF(AG479/AH479=0,"",AG479/AH479)</f>
        <v>1</v>
      </c>
      <c r="AI480" s="76" t="s">
        <v>55</v>
      </c>
    </row>
    <row r="481" spans="1:36" ht="15.75" customHeight="1">
      <c r="A481" s="40">
        <v>2402</v>
      </c>
      <c r="B481" s="66"/>
      <c r="C481" s="66"/>
      <c r="D481" s="66"/>
      <c r="E481" s="66"/>
      <c r="F481" s="66"/>
      <c r="G481" s="66"/>
      <c r="H481" s="66"/>
      <c r="I481" s="66"/>
      <c r="J481" s="66"/>
      <c r="AB481" s="67"/>
      <c r="AC481" s="77"/>
      <c r="AD481" s="78"/>
      <c r="AE481" s="79"/>
      <c r="AF481" s="78"/>
      <c r="AG481" s="79"/>
      <c r="AH481" s="79"/>
      <c r="AI481" s="80"/>
    </row>
    <row r="482" spans="1:36" ht="18" customHeight="1">
      <c r="A482" s="24"/>
      <c r="B482" s="1"/>
      <c r="C482" s="1"/>
      <c r="D482" s="142" t="s">
        <v>79</v>
      </c>
      <c r="E482" s="143"/>
      <c r="F482" s="143"/>
      <c r="G482" s="143"/>
      <c r="H482" s="143"/>
      <c r="I482" s="143"/>
      <c r="J482" s="144"/>
      <c r="AB482" s="81">
        <f>SUM(AB465:AB478)</f>
        <v>9</v>
      </c>
      <c r="AC482" s="82">
        <f>IF(AB473=0,"",AB473/B465)</f>
        <v>0.375</v>
      </c>
      <c r="AD482" s="82">
        <f>IF(AB482=0,"",AB482/B465)</f>
        <v>0.375</v>
      </c>
      <c r="AE482" s="82">
        <f>IF(AB473=0,"",AD482-AC482)</f>
        <v>0</v>
      </c>
      <c r="AF482" s="2"/>
      <c r="AG482" s="1"/>
      <c r="AH482" s="27"/>
      <c r="AI482" s="2"/>
    </row>
    <row r="483" spans="1:36" ht="12.75" customHeight="1">
      <c r="AC483" s="2"/>
      <c r="AD483" s="2"/>
      <c r="AF483" s="2"/>
    </row>
    <row r="484" spans="1:36" ht="12.75" customHeight="1">
      <c r="AC484" s="2"/>
      <c r="AD484" s="2"/>
      <c r="AF484" s="2"/>
    </row>
    <row r="485" spans="1:36" ht="26.25" customHeight="1">
      <c r="A485" s="29"/>
      <c r="B485" s="153" t="s">
        <v>11</v>
      </c>
      <c r="C485" s="154"/>
      <c r="D485" s="154"/>
      <c r="E485" s="154"/>
      <c r="F485" s="154"/>
      <c r="G485" s="154"/>
      <c r="H485" s="155" t="s">
        <v>83</v>
      </c>
      <c r="I485" s="146"/>
      <c r="J485" s="146"/>
      <c r="L485" s="2"/>
      <c r="M485" s="2"/>
      <c r="N485" s="1"/>
      <c r="O485" s="2"/>
      <c r="P485" s="1"/>
      <c r="Q485" s="1"/>
      <c r="R485" s="1"/>
      <c r="AB485" s="1"/>
      <c r="AC485" s="2"/>
      <c r="AD485" s="2"/>
      <c r="AF485" s="2"/>
    </row>
    <row r="486" spans="1:36" ht="20.25" customHeight="1">
      <c r="A486" s="147" t="s">
        <v>9</v>
      </c>
      <c r="B486" s="148" t="s">
        <v>69</v>
      </c>
      <c r="C486" s="143"/>
      <c r="D486" s="143"/>
      <c r="E486" s="143"/>
      <c r="F486" s="143"/>
      <c r="G486" s="143"/>
      <c r="H486" s="143"/>
      <c r="I486" s="143"/>
      <c r="J486" s="144"/>
      <c r="AB486" s="149" t="s">
        <v>10</v>
      </c>
      <c r="AC486" s="141" t="s">
        <v>2</v>
      </c>
      <c r="AD486" s="141" t="s">
        <v>3</v>
      </c>
      <c r="AE486" s="150" t="s">
        <v>4</v>
      </c>
      <c r="AF486" s="141" t="s">
        <v>5</v>
      </c>
      <c r="AG486" s="139" t="s">
        <v>6</v>
      </c>
      <c r="AH486" s="139" t="s">
        <v>7</v>
      </c>
      <c r="AI486" s="141" t="s">
        <v>8</v>
      </c>
    </row>
    <row r="487" spans="1:36" ht="15.75" customHeight="1">
      <c r="A487" s="140"/>
      <c r="B487" s="40" t="s">
        <v>70</v>
      </c>
      <c r="C487" s="40" t="s">
        <v>71</v>
      </c>
      <c r="D487" s="40" t="s">
        <v>72</v>
      </c>
      <c r="E487" s="40" t="s">
        <v>73</v>
      </c>
      <c r="F487" s="40" t="s">
        <v>74</v>
      </c>
      <c r="G487" s="40" t="s">
        <v>75</v>
      </c>
      <c r="H487" s="40" t="s">
        <v>76</v>
      </c>
      <c r="I487" s="40" t="s">
        <v>77</v>
      </c>
      <c r="J487" s="40" t="s">
        <v>78</v>
      </c>
      <c r="AB487" s="140"/>
      <c r="AC487" s="140"/>
      <c r="AD487" s="140"/>
      <c r="AE487" s="140"/>
      <c r="AF487" s="140"/>
      <c r="AG487" s="140"/>
      <c r="AH487" s="140"/>
      <c r="AI487" s="140"/>
    </row>
    <row r="488" spans="1:36" ht="15.75" customHeight="1">
      <c r="A488" s="40">
        <v>1701</v>
      </c>
      <c r="B488" s="41">
        <v>25</v>
      </c>
      <c r="C488" s="41"/>
      <c r="D488" s="41"/>
      <c r="E488" s="41"/>
      <c r="F488" s="41"/>
      <c r="G488" s="41"/>
      <c r="H488" s="41"/>
      <c r="I488" s="41"/>
      <c r="J488" s="41"/>
      <c r="AB488" s="67"/>
      <c r="AC488" s="100"/>
      <c r="AD488" s="101"/>
      <c r="AE488" s="102"/>
      <c r="AF488" s="46"/>
      <c r="AG488" s="47">
        <f>B488</f>
        <v>25</v>
      </c>
      <c r="AH488" s="48"/>
      <c r="AI488" s="46"/>
    </row>
    <row r="489" spans="1:36" ht="15.75" customHeight="1">
      <c r="A489" s="40">
        <v>1702</v>
      </c>
      <c r="B489" s="41"/>
      <c r="C489" s="41">
        <v>16</v>
      </c>
      <c r="D489" s="41"/>
      <c r="E489" s="41"/>
      <c r="F489" s="41"/>
      <c r="G489" s="41"/>
      <c r="H489" s="41"/>
      <c r="I489" s="41"/>
      <c r="J489" s="41"/>
      <c r="AB489" s="67"/>
      <c r="AC489" s="68"/>
      <c r="AD489" s="2"/>
      <c r="AE489" s="103"/>
      <c r="AF489" s="52">
        <f>IF(C489=0,"",C489/B488)</f>
        <v>0.64</v>
      </c>
      <c r="AG489" s="53">
        <v>17</v>
      </c>
      <c r="AH489" s="54">
        <f t="shared" ref="AH489:AH496" si="52">IF(AG489=0,"",AG489/AG488)</f>
        <v>0.68</v>
      </c>
      <c r="AI489" s="54">
        <f t="shared" ref="AI489:AI496" si="53">IF(AG489=0,"",100%-AH489)</f>
        <v>0.31999999999999995</v>
      </c>
    </row>
    <row r="490" spans="1:36" ht="15.75" customHeight="1">
      <c r="A490" s="40">
        <v>1801</v>
      </c>
      <c r="B490" s="41"/>
      <c r="C490" s="41"/>
      <c r="D490" s="41">
        <v>14</v>
      </c>
      <c r="E490" s="41"/>
      <c r="F490" s="41"/>
      <c r="G490" s="41"/>
      <c r="H490" s="41"/>
      <c r="I490" s="41"/>
      <c r="J490" s="41"/>
      <c r="T490" s="8">
        <f>AG490/AG488</f>
        <v>0.68</v>
      </c>
      <c r="AB490" s="67"/>
      <c r="AC490" s="68"/>
      <c r="AD490" s="2"/>
      <c r="AE490" s="103"/>
      <c r="AF490" s="52">
        <f>IF(D490=0,"",D490/C489)</f>
        <v>0.875</v>
      </c>
      <c r="AG490" s="53">
        <v>17</v>
      </c>
      <c r="AH490" s="54">
        <f t="shared" si="52"/>
        <v>1</v>
      </c>
      <c r="AI490" s="54">
        <f t="shared" si="53"/>
        <v>0</v>
      </c>
      <c r="AJ490" s="8">
        <f>AG490/AG488</f>
        <v>0.68</v>
      </c>
    </row>
    <row r="491" spans="1:36" ht="15.75" customHeight="1">
      <c r="A491" s="40">
        <v>1802</v>
      </c>
      <c r="B491" s="41"/>
      <c r="C491" s="41"/>
      <c r="D491" s="41"/>
      <c r="E491" s="41">
        <v>12</v>
      </c>
      <c r="F491" s="41"/>
      <c r="G491" s="41"/>
      <c r="H491" s="41"/>
      <c r="I491" s="41"/>
      <c r="J491" s="41"/>
      <c r="AB491" s="67"/>
      <c r="AC491" s="68"/>
      <c r="AD491" s="2"/>
      <c r="AE491" s="103"/>
      <c r="AF491" s="52">
        <f>IF(E491=0,"",E491/D490)</f>
        <v>0.8571428571428571</v>
      </c>
      <c r="AG491" s="53">
        <v>13</v>
      </c>
      <c r="AH491" s="54">
        <f t="shared" si="52"/>
        <v>0.76470588235294112</v>
      </c>
      <c r="AI491" s="54">
        <f t="shared" si="53"/>
        <v>0.23529411764705888</v>
      </c>
    </row>
    <row r="492" spans="1:36" ht="15.75" customHeight="1">
      <c r="A492" s="40">
        <v>1901</v>
      </c>
      <c r="B492" s="41"/>
      <c r="C492" s="41"/>
      <c r="D492" s="41"/>
      <c r="E492" s="41"/>
      <c r="F492" s="41">
        <v>11</v>
      </c>
      <c r="G492" s="41"/>
      <c r="H492" s="41"/>
      <c r="I492" s="41"/>
      <c r="J492" s="41"/>
      <c r="AB492" s="67"/>
      <c r="AC492" s="68"/>
      <c r="AD492" s="2"/>
      <c r="AE492" s="103"/>
      <c r="AF492" s="52">
        <f>IF(F492=0,"",F492/E491)</f>
        <v>0.91666666666666663</v>
      </c>
      <c r="AG492" s="53">
        <v>13</v>
      </c>
      <c r="AH492" s="54">
        <f t="shared" si="52"/>
        <v>1</v>
      </c>
      <c r="AI492" s="54">
        <f t="shared" si="53"/>
        <v>0</v>
      </c>
    </row>
    <row r="493" spans="1:36" ht="15.75" customHeight="1">
      <c r="A493" s="40">
        <v>1902</v>
      </c>
      <c r="B493" s="41"/>
      <c r="C493" s="41"/>
      <c r="D493" s="41"/>
      <c r="E493" s="41"/>
      <c r="F493" s="41"/>
      <c r="G493" s="41">
        <v>11</v>
      </c>
      <c r="H493" s="41"/>
      <c r="I493" s="41"/>
      <c r="J493" s="41"/>
      <c r="AB493" s="67"/>
      <c r="AC493" s="68"/>
      <c r="AD493" s="2"/>
      <c r="AE493" s="103"/>
      <c r="AF493" s="52">
        <f>IF(G493=0,"",G493/F492)</f>
        <v>1</v>
      </c>
      <c r="AG493" s="53">
        <v>13</v>
      </c>
      <c r="AH493" s="54">
        <f t="shared" si="52"/>
        <v>1</v>
      </c>
      <c r="AI493" s="54">
        <f t="shared" si="53"/>
        <v>0</v>
      </c>
    </row>
    <row r="494" spans="1:36" ht="15.75" customHeight="1">
      <c r="A494" s="40">
        <v>2001</v>
      </c>
      <c r="B494" s="41"/>
      <c r="C494" s="41"/>
      <c r="D494" s="41"/>
      <c r="E494" s="41"/>
      <c r="F494" s="41"/>
      <c r="G494" s="41"/>
      <c r="H494" s="41">
        <v>11</v>
      </c>
      <c r="I494" s="41"/>
      <c r="J494" s="41"/>
      <c r="AB494" s="67"/>
      <c r="AC494" s="68"/>
      <c r="AD494" s="2"/>
      <c r="AE494" s="103"/>
      <c r="AF494" s="52">
        <f>IF(H494=0,"",H494/G493)</f>
        <v>1</v>
      </c>
      <c r="AG494" s="53">
        <v>11</v>
      </c>
      <c r="AH494" s="54">
        <f t="shared" si="52"/>
        <v>0.84615384615384615</v>
      </c>
      <c r="AI494" s="54">
        <f t="shared" si="53"/>
        <v>0.15384615384615385</v>
      </c>
    </row>
    <row r="495" spans="1:36" ht="15.75" customHeight="1">
      <c r="A495" s="40">
        <v>2002</v>
      </c>
      <c r="B495" s="41"/>
      <c r="C495" s="41"/>
      <c r="D495" s="41"/>
      <c r="E495" s="41"/>
      <c r="F495" s="41"/>
      <c r="G495" s="41"/>
      <c r="H495" s="41"/>
      <c r="I495" s="41">
        <v>11</v>
      </c>
      <c r="J495" s="41"/>
      <c r="AB495" s="67"/>
      <c r="AC495" s="68"/>
      <c r="AD495" s="2"/>
      <c r="AE495" s="103"/>
      <c r="AF495" s="52">
        <f>IF(I495=0,"",I495/H494)</f>
        <v>1</v>
      </c>
      <c r="AG495" s="53">
        <v>11</v>
      </c>
      <c r="AH495" s="54">
        <f t="shared" si="52"/>
        <v>1</v>
      </c>
      <c r="AI495" s="54">
        <f t="shared" si="53"/>
        <v>0</v>
      </c>
    </row>
    <row r="496" spans="1:36" ht="15.75" customHeight="1">
      <c r="A496" s="40">
        <v>2101</v>
      </c>
      <c r="B496" s="41"/>
      <c r="C496" s="41"/>
      <c r="D496" s="41"/>
      <c r="E496" s="41"/>
      <c r="F496" s="41"/>
      <c r="G496" s="41"/>
      <c r="H496" s="41"/>
      <c r="I496" s="41"/>
      <c r="J496" s="41">
        <v>11</v>
      </c>
      <c r="AB496" s="42">
        <v>6</v>
      </c>
      <c r="AC496" s="68"/>
      <c r="AD496" s="2"/>
      <c r="AE496" s="103"/>
      <c r="AF496" s="56">
        <f>IF(J496=0,"",J496/I495)</f>
        <v>1</v>
      </c>
      <c r="AG496" s="53">
        <v>11</v>
      </c>
      <c r="AH496" s="57">
        <f t="shared" si="52"/>
        <v>1</v>
      </c>
      <c r="AI496" s="57">
        <f t="shared" si="53"/>
        <v>0</v>
      </c>
    </row>
    <row r="497" spans="1:40" ht="15.75" customHeight="1">
      <c r="A497" s="40">
        <v>2102</v>
      </c>
      <c r="B497" s="41"/>
      <c r="C497" s="41"/>
      <c r="D497" s="41"/>
      <c r="E497" s="41"/>
      <c r="F497" s="41"/>
      <c r="G497" s="41"/>
      <c r="H497" s="41"/>
      <c r="I497" s="41"/>
      <c r="J497" s="41">
        <v>3</v>
      </c>
      <c r="AB497" s="42">
        <v>4</v>
      </c>
      <c r="AC497" s="68"/>
      <c r="AD497" s="2"/>
      <c r="AE497" s="1"/>
      <c r="AF497" s="59"/>
      <c r="AG497" s="53">
        <v>5</v>
      </c>
      <c r="AH497" s="60"/>
      <c r="AI497" s="61"/>
    </row>
    <row r="498" spans="1:40" ht="15.75" customHeight="1">
      <c r="A498" s="40">
        <v>2201</v>
      </c>
      <c r="B498" s="41"/>
      <c r="C498" s="41"/>
      <c r="D498" s="41"/>
      <c r="E498" s="41"/>
      <c r="F498" s="41"/>
      <c r="G498" s="41"/>
      <c r="H498" s="41"/>
      <c r="I498" s="41"/>
      <c r="J498" s="41">
        <v>1</v>
      </c>
      <c r="AB498" s="42">
        <v>1</v>
      </c>
      <c r="AC498" s="68"/>
      <c r="AD498" s="2"/>
      <c r="AE498" s="1"/>
      <c r="AF498" s="62"/>
      <c r="AG498" s="63">
        <v>1</v>
      </c>
      <c r="AH498" s="64"/>
      <c r="AI498" s="62"/>
    </row>
    <row r="499" spans="1:40" ht="15.75" customHeight="1">
      <c r="A499" s="40">
        <v>2202</v>
      </c>
      <c r="B499" s="66"/>
      <c r="C499" s="66"/>
      <c r="D499" s="66"/>
      <c r="E499" s="66"/>
      <c r="F499" s="66"/>
      <c r="G499" s="66"/>
      <c r="H499" s="66"/>
      <c r="I499" s="66"/>
      <c r="J499" s="66"/>
      <c r="AB499" s="67"/>
      <c r="AC499" s="68"/>
      <c r="AD499" s="2"/>
      <c r="AE499" s="1"/>
      <c r="AF499" s="104"/>
      <c r="AG499" s="105"/>
      <c r="AH499" s="106"/>
      <c r="AI499" s="104"/>
    </row>
    <row r="500" spans="1:40" ht="15.75" customHeight="1">
      <c r="A500" s="40">
        <v>2301</v>
      </c>
      <c r="B500" s="66"/>
      <c r="C500" s="66"/>
      <c r="D500" s="66"/>
      <c r="E500" s="66"/>
      <c r="F500" s="66"/>
      <c r="G500" s="66"/>
      <c r="H500" s="66"/>
      <c r="I500" s="66"/>
      <c r="J500" s="66"/>
      <c r="AB500" s="67"/>
      <c r="AC500" s="68"/>
      <c r="AD500" s="2"/>
      <c r="AE500" s="1"/>
      <c r="AF500" s="104"/>
      <c r="AG500" s="105"/>
      <c r="AH500" s="106"/>
      <c r="AI500" s="104"/>
    </row>
    <row r="501" spans="1:40" ht="15.75" customHeight="1">
      <c r="A501" s="40">
        <v>2302</v>
      </c>
      <c r="B501" s="66"/>
      <c r="C501" s="66"/>
      <c r="D501" s="66"/>
      <c r="E501" s="66"/>
      <c r="F501" s="66"/>
      <c r="G501" s="66"/>
      <c r="H501" s="66"/>
      <c r="I501" s="66"/>
      <c r="J501" s="66"/>
      <c r="AB501" s="67"/>
      <c r="AC501" s="68"/>
      <c r="AD501" s="2"/>
      <c r="AE501" s="1"/>
      <c r="AF501" s="50"/>
      <c r="AG501" s="58"/>
      <c r="AH501" s="65"/>
      <c r="AI501" s="62"/>
    </row>
    <row r="502" spans="1:40" ht="15.75" customHeight="1">
      <c r="A502" s="40">
        <v>2401</v>
      </c>
      <c r="B502" s="66"/>
      <c r="C502" s="66"/>
      <c r="D502" s="66"/>
      <c r="E502" s="66"/>
      <c r="F502" s="66"/>
      <c r="G502" s="66"/>
      <c r="H502" s="66"/>
      <c r="I502" s="66"/>
      <c r="J502" s="66"/>
      <c r="AB502" s="67"/>
      <c r="AC502" s="68"/>
      <c r="AD502" s="2"/>
      <c r="AE502" s="1"/>
      <c r="AF502" s="69" t="s">
        <v>53</v>
      </c>
      <c r="AG502" s="70">
        <v>9</v>
      </c>
      <c r="AH502" s="71">
        <f>IF(SUM(AB494:AB498)=0,"",SUM(AB494:AB498))</f>
        <v>11</v>
      </c>
      <c r="AI502" s="72" t="s">
        <v>10</v>
      </c>
    </row>
    <row r="503" spans="1:40" ht="15.75" customHeight="1">
      <c r="A503" s="40">
        <v>2402</v>
      </c>
      <c r="B503" s="66"/>
      <c r="C503" s="66"/>
      <c r="D503" s="66"/>
      <c r="E503" s="66"/>
      <c r="F503" s="66"/>
      <c r="G503" s="66"/>
      <c r="H503" s="66"/>
      <c r="I503" s="66"/>
      <c r="J503" s="66"/>
      <c r="AB503" s="67"/>
      <c r="AC503" s="68"/>
      <c r="AD503" s="2"/>
      <c r="AE503" s="1"/>
      <c r="AF503" s="73" t="s">
        <v>54</v>
      </c>
      <c r="AG503" s="74">
        <f>IF(AG502/B488=0,"",AG502/B488)</f>
        <v>0.36</v>
      </c>
      <c r="AH503" s="75">
        <f>IF(AG502/AH502=0,"",AG502/AH502)</f>
        <v>0.81818181818181823</v>
      </c>
      <c r="AI503" s="76" t="s">
        <v>55</v>
      </c>
    </row>
    <row r="504" spans="1:40" ht="15.75" customHeight="1">
      <c r="A504" s="40">
        <v>2501</v>
      </c>
      <c r="B504" s="66"/>
      <c r="C504" s="66"/>
      <c r="D504" s="66"/>
      <c r="E504" s="66"/>
      <c r="F504" s="66"/>
      <c r="G504" s="66"/>
      <c r="H504" s="66"/>
      <c r="I504" s="66"/>
      <c r="J504" s="66"/>
      <c r="AB504" s="67"/>
      <c r="AC504" s="77"/>
      <c r="AD504" s="78"/>
      <c r="AE504" s="79"/>
      <c r="AF504" s="78"/>
      <c r="AG504" s="79"/>
      <c r="AH504" s="79"/>
      <c r="AI504" s="80"/>
    </row>
    <row r="505" spans="1:40" ht="18" customHeight="1">
      <c r="A505" s="24"/>
      <c r="B505" s="1"/>
      <c r="C505" s="1"/>
      <c r="D505" s="142" t="s">
        <v>79</v>
      </c>
      <c r="E505" s="143"/>
      <c r="F505" s="143"/>
      <c r="G505" s="143"/>
      <c r="H505" s="143"/>
      <c r="I505" s="143"/>
      <c r="J505" s="144"/>
      <c r="AB505" s="81">
        <f>SUM(AB488:AB501)</f>
        <v>11</v>
      </c>
      <c r="AC505" s="82">
        <f>IF(AB496=0,"",AB496/B488)</f>
        <v>0.24</v>
      </c>
      <c r="AD505" s="82">
        <f>IF(AB505=0,"",AB505/B488)</f>
        <v>0.44</v>
      </c>
      <c r="AE505" s="82">
        <f>IF(AB496=0,"",AD505-AC505)</f>
        <v>0.2</v>
      </c>
      <c r="AF505" s="2"/>
      <c r="AG505" s="1"/>
      <c r="AH505" s="27"/>
      <c r="AI505" s="2"/>
    </row>
    <row r="506" spans="1:40" ht="12.75" customHeight="1">
      <c r="AC506" s="2"/>
      <c r="AD506" s="2"/>
      <c r="AF506" s="2"/>
    </row>
    <row r="507" spans="1:40" ht="12.75" customHeight="1">
      <c r="AC507" s="2"/>
      <c r="AD507" s="2"/>
      <c r="AF507" s="2"/>
      <c r="AN507" s="132">
        <f>AVERAGE(AG503,AG526)</f>
        <v>0.26695652173913043</v>
      </c>
    </row>
    <row r="508" spans="1:40" ht="26.25" customHeight="1">
      <c r="B508" s="145" t="s">
        <v>68</v>
      </c>
      <c r="C508" s="146"/>
      <c r="D508" s="146"/>
      <c r="E508" s="146"/>
      <c r="F508" s="146"/>
      <c r="G508" s="146"/>
      <c r="H508" s="146"/>
      <c r="I508" s="146"/>
      <c r="J508" s="146"/>
      <c r="AB508" s="39" t="s">
        <v>84</v>
      </c>
      <c r="AC508" s="2"/>
      <c r="AD508" s="2"/>
      <c r="AE508" s="1"/>
      <c r="AF508" s="2"/>
      <c r="AG508" s="1"/>
      <c r="AH508" s="1"/>
      <c r="AI508" s="1"/>
    </row>
    <row r="509" spans="1:40" ht="20.25" customHeight="1">
      <c r="A509" s="147" t="s">
        <v>9</v>
      </c>
      <c r="B509" s="148" t="s">
        <v>69</v>
      </c>
      <c r="C509" s="143"/>
      <c r="D509" s="143"/>
      <c r="E509" s="143"/>
      <c r="F509" s="143"/>
      <c r="G509" s="143"/>
      <c r="H509" s="143"/>
      <c r="I509" s="143"/>
      <c r="J509" s="144"/>
      <c r="AB509" s="149" t="s">
        <v>10</v>
      </c>
      <c r="AC509" s="141" t="s">
        <v>2</v>
      </c>
      <c r="AD509" s="141" t="s">
        <v>3</v>
      </c>
      <c r="AE509" s="150" t="s">
        <v>4</v>
      </c>
      <c r="AF509" s="141" t="s">
        <v>5</v>
      </c>
      <c r="AG509" s="139" t="s">
        <v>6</v>
      </c>
      <c r="AH509" s="139" t="s">
        <v>7</v>
      </c>
      <c r="AI509" s="141" t="s">
        <v>8</v>
      </c>
    </row>
    <row r="510" spans="1:40" ht="15.75" customHeight="1">
      <c r="A510" s="140"/>
      <c r="B510" s="40" t="s">
        <v>70</v>
      </c>
      <c r="C510" s="40" t="s">
        <v>71</v>
      </c>
      <c r="D510" s="40" t="s">
        <v>72</v>
      </c>
      <c r="E510" s="40" t="s">
        <v>73</v>
      </c>
      <c r="F510" s="40" t="s">
        <v>74</v>
      </c>
      <c r="G510" s="40" t="s">
        <v>75</v>
      </c>
      <c r="H510" s="40" t="s">
        <v>76</v>
      </c>
      <c r="I510" s="40" t="s">
        <v>77</v>
      </c>
      <c r="J510" s="40" t="s">
        <v>78</v>
      </c>
      <c r="AB510" s="140"/>
      <c r="AC510" s="140"/>
      <c r="AD510" s="140"/>
      <c r="AE510" s="140"/>
      <c r="AF510" s="140"/>
      <c r="AG510" s="140"/>
      <c r="AH510" s="140"/>
      <c r="AI510" s="140"/>
    </row>
    <row r="511" spans="1:40" ht="15.75" customHeight="1">
      <c r="A511" s="40">
        <v>1702</v>
      </c>
      <c r="B511" s="41">
        <v>23</v>
      </c>
      <c r="C511" s="41"/>
      <c r="D511" s="41"/>
      <c r="E511" s="41"/>
      <c r="F511" s="41"/>
      <c r="G511" s="41"/>
      <c r="H511" s="41"/>
      <c r="I511" s="41"/>
      <c r="J511" s="41"/>
      <c r="AB511" s="67"/>
      <c r="AC511" s="100"/>
      <c r="AD511" s="101"/>
      <c r="AE511" s="102"/>
      <c r="AF511" s="46"/>
      <c r="AG511" s="47">
        <f>B511</f>
        <v>23</v>
      </c>
      <c r="AH511" s="48"/>
      <c r="AI511" s="46"/>
    </row>
    <row r="512" spans="1:40" ht="15.75" customHeight="1">
      <c r="A512" s="40">
        <v>1801</v>
      </c>
      <c r="B512" s="41"/>
      <c r="C512" s="41">
        <v>15</v>
      </c>
      <c r="D512" s="41"/>
      <c r="E512" s="41"/>
      <c r="F512" s="41"/>
      <c r="G512" s="41"/>
      <c r="H512" s="41"/>
      <c r="I512" s="41"/>
      <c r="J512" s="41"/>
      <c r="AB512" s="67"/>
      <c r="AC512" s="68"/>
      <c r="AD512" s="2"/>
      <c r="AE512" s="103"/>
      <c r="AF512" s="52">
        <f>IF(C512=0,"",C512/B511)</f>
        <v>0.65217391304347827</v>
      </c>
      <c r="AG512" s="53">
        <v>15</v>
      </c>
      <c r="AH512" s="54">
        <f t="shared" ref="AH512:AH519" si="54">IF(AG512=0,"",AG512/AG511)</f>
        <v>0.65217391304347827</v>
      </c>
      <c r="AI512" s="54">
        <f t="shared" ref="AI512:AI519" si="55">IF(AG512=0,"",100%-AH512)</f>
        <v>0.34782608695652173</v>
      </c>
    </row>
    <row r="513" spans="1:36" ht="15.75" customHeight="1">
      <c r="A513" s="40">
        <v>1802</v>
      </c>
      <c r="B513" s="41"/>
      <c r="C513" s="41"/>
      <c r="D513" s="41">
        <v>10</v>
      </c>
      <c r="E513" s="41"/>
      <c r="F513" s="41"/>
      <c r="G513" s="41"/>
      <c r="H513" s="41"/>
      <c r="I513" s="41"/>
      <c r="J513" s="41"/>
      <c r="AB513" s="67"/>
      <c r="AC513" s="68"/>
      <c r="AD513" s="2"/>
      <c r="AE513" s="103"/>
      <c r="AF513" s="52">
        <f>IF(D513=0,"",D513/C512)</f>
        <v>0.66666666666666663</v>
      </c>
      <c r="AG513" s="53">
        <v>10</v>
      </c>
      <c r="AH513" s="54">
        <f t="shared" si="54"/>
        <v>0.66666666666666663</v>
      </c>
      <c r="AI513" s="54">
        <f t="shared" si="55"/>
        <v>0.33333333333333337</v>
      </c>
      <c r="AJ513" s="8">
        <f>AG513/AG511</f>
        <v>0.43478260869565216</v>
      </c>
    </row>
    <row r="514" spans="1:36" ht="15.75" customHeight="1">
      <c r="A514" s="40">
        <v>1901</v>
      </c>
      <c r="B514" s="41"/>
      <c r="C514" s="41"/>
      <c r="D514" s="41"/>
      <c r="E514" s="41">
        <v>5</v>
      </c>
      <c r="F514" s="41"/>
      <c r="G514" s="41"/>
      <c r="H514" s="41"/>
      <c r="I514" s="41"/>
      <c r="J514" s="41"/>
      <c r="AB514" s="67"/>
      <c r="AC514" s="68"/>
      <c r="AD514" s="2"/>
      <c r="AE514" s="103"/>
      <c r="AF514" s="52">
        <f>IF(E514=0,"",E514/D513)</f>
        <v>0.5</v>
      </c>
      <c r="AG514" s="53">
        <v>8</v>
      </c>
      <c r="AH514" s="54">
        <f t="shared" si="54"/>
        <v>0.8</v>
      </c>
      <c r="AI514" s="54">
        <f t="shared" si="55"/>
        <v>0.19999999999999996</v>
      </c>
    </row>
    <row r="515" spans="1:36" ht="15.75" customHeight="1">
      <c r="A515" s="40">
        <v>1902</v>
      </c>
      <c r="B515" s="41"/>
      <c r="C515" s="41"/>
      <c r="D515" s="41"/>
      <c r="E515" s="41"/>
      <c r="F515" s="41">
        <v>5</v>
      </c>
      <c r="G515" s="41"/>
      <c r="H515" s="41"/>
      <c r="I515" s="41"/>
      <c r="J515" s="41"/>
      <c r="AB515" s="67"/>
      <c r="AC515" s="68"/>
      <c r="AD515" s="2"/>
      <c r="AE515" s="103"/>
      <c r="AF515" s="52">
        <f>IF(F515=0,"",F515/E514)</f>
        <v>1</v>
      </c>
      <c r="AG515" s="53">
        <v>7</v>
      </c>
      <c r="AH515" s="54">
        <f t="shared" si="54"/>
        <v>0.875</v>
      </c>
      <c r="AI515" s="54">
        <f t="shared" si="55"/>
        <v>0.125</v>
      </c>
    </row>
    <row r="516" spans="1:36" ht="15.75" customHeight="1">
      <c r="A516" s="40">
        <v>2001</v>
      </c>
      <c r="B516" s="41"/>
      <c r="C516" s="41"/>
      <c r="D516" s="41"/>
      <c r="E516" s="41"/>
      <c r="F516" s="41"/>
      <c r="G516" s="41">
        <v>5</v>
      </c>
      <c r="H516" s="41"/>
      <c r="I516" s="41"/>
      <c r="J516" s="41"/>
      <c r="AB516" s="67"/>
      <c r="AC516" s="68"/>
      <c r="AD516" s="2"/>
      <c r="AE516" s="103"/>
      <c r="AF516" s="52">
        <f>IF(G516=0,"",G516/F515)</f>
        <v>1</v>
      </c>
      <c r="AG516" s="53">
        <v>7</v>
      </c>
      <c r="AH516" s="54">
        <f t="shared" si="54"/>
        <v>1</v>
      </c>
      <c r="AI516" s="54">
        <f t="shared" si="55"/>
        <v>0</v>
      </c>
    </row>
    <row r="517" spans="1:36" ht="15.75" customHeight="1">
      <c r="A517" s="40">
        <v>2002</v>
      </c>
      <c r="B517" s="41"/>
      <c r="C517" s="41"/>
      <c r="D517" s="41"/>
      <c r="E517" s="41"/>
      <c r="F517" s="41"/>
      <c r="G517" s="41"/>
      <c r="H517" s="41">
        <v>5</v>
      </c>
      <c r="I517" s="41"/>
      <c r="J517" s="41"/>
      <c r="AB517" s="67"/>
      <c r="AC517" s="68"/>
      <c r="AD517" s="2"/>
      <c r="AE517" s="103"/>
      <c r="AF517" s="52">
        <f>IF(H517=0,"",H517/G516)</f>
        <v>1</v>
      </c>
      <c r="AG517" s="53">
        <v>7</v>
      </c>
      <c r="AH517" s="54">
        <f t="shared" si="54"/>
        <v>1</v>
      </c>
      <c r="AI517" s="54">
        <f t="shared" si="55"/>
        <v>0</v>
      </c>
    </row>
    <row r="518" spans="1:36" ht="15.75" customHeight="1">
      <c r="A518" s="40">
        <v>2101</v>
      </c>
      <c r="B518" s="41"/>
      <c r="C518" s="41"/>
      <c r="D518" s="41"/>
      <c r="E518" s="41"/>
      <c r="F518" s="41"/>
      <c r="G518" s="41"/>
      <c r="H518" s="41"/>
      <c r="I518" s="41">
        <v>5</v>
      </c>
      <c r="J518" s="41"/>
      <c r="AB518" s="67"/>
      <c r="AC518" s="68"/>
      <c r="AD518" s="2"/>
      <c r="AE518" s="103"/>
      <c r="AF518" s="52">
        <f>IF(I518=0,"",I518/H517)</f>
        <v>1</v>
      </c>
      <c r="AG518" s="53">
        <v>7</v>
      </c>
      <c r="AH518" s="54">
        <f t="shared" si="54"/>
        <v>1</v>
      </c>
      <c r="AI518" s="54">
        <f t="shared" si="55"/>
        <v>0</v>
      </c>
    </row>
    <row r="519" spans="1:36" ht="15.75" customHeight="1">
      <c r="A519" s="40">
        <v>2102</v>
      </c>
      <c r="B519" s="41"/>
      <c r="C519" s="41"/>
      <c r="D519" s="41"/>
      <c r="E519" s="41"/>
      <c r="F519" s="41"/>
      <c r="G519" s="41"/>
      <c r="H519" s="41"/>
      <c r="I519" s="41"/>
      <c r="J519" s="41">
        <v>5</v>
      </c>
      <c r="AB519" s="42">
        <v>5</v>
      </c>
      <c r="AC519" s="68"/>
      <c r="AD519" s="2"/>
      <c r="AE519" s="103"/>
      <c r="AF519" s="56">
        <f>IF(J519=0,"",J519/I518)</f>
        <v>1</v>
      </c>
      <c r="AG519" s="53">
        <v>7</v>
      </c>
      <c r="AH519" s="57">
        <f t="shared" si="54"/>
        <v>1</v>
      </c>
      <c r="AI519" s="57">
        <f t="shared" si="55"/>
        <v>0</v>
      </c>
    </row>
    <row r="520" spans="1:36" ht="15.75" customHeight="1">
      <c r="A520" s="40">
        <v>2201</v>
      </c>
      <c r="B520" s="41"/>
      <c r="C520" s="41"/>
      <c r="D520" s="41"/>
      <c r="E520" s="41"/>
      <c r="F520" s="41"/>
      <c r="G520" s="41"/>
      <c r="H520" s="41"/>
      <c r="I520" s="41"/>
      <c r="J520" s="41"/>
      <c r="AB520" s="42"/>
      <c r="AC520" s="68"/>
      <c r="AD520" s="2"/>
      <c r="AE520" s="1"/>
      <c r="AF520" s="59"/>
      <c r="AG520" s="53"/>
      <c r="AH520" s="60"/>
      <c r="AI520" s="61"/>
    </row>
    <row r="521" spans="1:36" ht="15.75" customHeight="1">
      <c r="A521" s="40">
        <v>2202</v>
      </c>
      <c r="B521" s="41"/>
      <c r="C521" s="41"/>
      <c r="D521" s="41"/>
      <c r="E521" s="41"/>
      <c r="F521" s="41"/>
      <c r="G521" s="41"/>
      <c r="H521" s="41"/>
      <c r="I521" s="41"/>
      <c r="J521" s="41"/>
      <c r="AB521" s="42"/>
      <c r="AC521" s="68"/>
      <c r="AD521" s="2"/>
      <c r="AE521" s="1"/>
      <c r="AF521" s="62"/>
      <c r="AG521" s="63"/>
      <c r="AH521" s="64"/>
      <c r="AI521" s="62"/>
    </row>
    <row r="522" spans="1:36" ht="15.75" customHeight="1">
      <c r="A522" s="40">
        <v>2301</v>
      </c>
      <c r="B522" s="66"/>
      <c r="C522" s="66"/>
      <c r="D522" s="66"/>
      <c r="E522" s="66"/>
      <c r="F522" s="66"/>
      <c r="G522" s="66"/>
      <c r="H522" s="66"/>
      <c r="I522" s="66"/>
      <c r="J522" s="66"/>
      <c r="AB522" s="67"/>
      <c r="AC522" s="68"/>
      <c r="AD522" s="2"/>
      <c r="AE522" s="1"/>
      <c r="AF522" s="104"/>
      <c r="AG522" s="105"/>
      <c r="AH522" s="106"/>
      <c r="AI522" s="104"/>
    </row>
    <row r="523" spans="1:36" ht="15.75" customHeight="1">
      <c r="A523" s="40">
        <v>2302</v>
      </c>
      <c r="B523" s="66"/>
      <c r="C523" s="66"/>
      <c r="D523" s="66"/>
      <c r="E523" s="66"/>
      <c r="F523" s="66"/>
      <c r="G523" s="66"/>
      <c r="H523" s="66"/>
      <c r="I523" s="66"/>
      <c r="J523" s="66"/>
      <c r="AB523" s="67"/>
      <c r="AC523" s="68"/>
      <c r="AD523" s="2"/>
      <c r="AE523" s="1"/>
      <c r="AF523" s="104"/>
      <c r="AG523" s="105"/>
      <c r="AH523" s="106"/>
      <c r="AI523" s="104"/>
    </row>
    <row r="524" spans="1:36" ht="15.75" customHeight="1">
      <c r="A524" s="40">
        <v>2401</v>
      </c>
      <c r="B524" s="66"/>
      <c r="C524" s="66"/>
      <c r="D524" s="66"/>
      <c r="E524" s="66"/>
      <c r="F524" s="66"/>
      <c r="G524" s="66"/>
      <c r="H524" s="66"/>
      <c r="I524" s="66"/>
      <c r="J524" s="66"/>
      <c r="AB524" s="67"/>
      <c r="AC524" s="68"/>
      <c r="AD524" s="2"/>
      <c r="AE524" s="1"/>
      <c r="AF524" s="50"/>
      <c r="AG524" s="58"/>
      <c r="AH524" s="65"/>
      <c r="AI524" s="62"/>
    </row>
    <row r="525" spans="1:36" ht="15.75" customHeight="1">
      <c r="A525" s="40">
        <v>2402</v>
      </c>
      <c r="B525" s="66"/>
      <c r="C525" s="66"/>
      <c r="D525" s="66"/>
      <c r="E525" s="66"/>
      <c r="F525" s="66"/>
      <c r="G525" s="66"/>
      <c r="H525" s="66"/>
      <c r="I525" s="66"/>
      <c r="J525" s="66"/>
      <c r="AB525" s="67"/>
      <c r="AC525" s="68"/>
      <c r="AD525" s="2"/>
      <c r="AE525" s="1"/>
      <c r="AF525" s="69" t="s">
        <v>53</v>
      </c>
      <c r="AG525" s="70">
        <v>4</v>
      </c>
      <c r="AH525" s="71">
        <f>IF(SUM(AB517:AB521)=0,"",SUM(AB517:AB521))</f>
        <v>5</v>
      </c>
      <c r="AI525" s="72" t="s">
        <v>10</v>
      </c>
    </row>
    <row r="526" spans="1:36" ht="15.75" customHeight="1">
      <c r="A526" s="40">
        <v>2501</v>
      </c>
      <c r="B526" s="66"/>
      <c r="C526" s="66"/>
      <c r="D526" s="66"/>
      <c r="E526" s="66"/>
      <c r="F526" s="66"/>
      <c r="G526" s="66"/>
      <c r="H526" s="66"/>
      <c r="I526" s="66"/>
      <c r="J526" s="66"/>
      <c r="AB526" s="67"/>
      <c r="AC526" s="68"/>
      <c r="AD526" s="2"/>
      <c r="AE526" s="1"/>
      <c r="AF526" s="73" t="s">
        <v>54</v>
      </c>
      <c r="AG526" s="74">
        <f>IF(AG525/B511=0,"",AG525/B511)</f>
        <v>0.17391304347826086</v>
      </c>
      <c r="AH526" s="75">
        <f>IF(AG525/AH525=0,"",AG525/AH525)</f>
        <v>0.8</v>
      </c>
      <c r="AI526" s="76" t="s">
        <v>55</v>
      </c>
    </row>
    <row r="527" spans="1:36" ht="15.75" customHeight="1">
      <c r="A527" s="40">
        <v>2502</v>
      </c>
      <c r="B527" s="66"/>
      <c r="C527" s="66"/>
      <c r="D527" s="66"/>
      <c r="E527" s="66"/>
      <c r="F527" s="66"/>
      <c r="G527" s="66"/>
      <c r="H527" s="66"/>
      <c r="I527" s="66"/>
      <c r="J527" s="66"/>
      <c r="AB527" s="67"/>
      <c r="AC527" s="77"/>
      <c r="AD527" s="78"/>
      <c r="AE527" s="79"/>
      <c r="AF527" s="78"/>
      <c r="AG527" s="79"/>
      <c r="AH527" s="79"/>
      <c r="AI527" s="80"/>
    </row>
    <row r="528" spans="1:36" ht="18" customHeight="1">
      <c r="A528" s="24"/>
      <c r="B528" s="1"/>
      <c r="C528" s="1"/>
      <c r="D528" s="142" t="s">
        <v>79</v>
      </c>
      <c r="E528" s="143"/>
      <c r="F528" s="143"/>
      <c r="G528" s="143"/>
      <c r="H528" s="143"/>
      <c r="I528" s="143"/>
      <c r="J528" s="144"/>
      <c r="AB528" s="81">
        <f>SUM(AB511:AB524)</f>
        <v>5</v>
      </c>
      <c r="AC528" s="82">
        <f>IF(AB519=0,"",AB519/B511)</f>
        <v>0.21739130434782608</v>
      </c>
      <c r="AD528" s="82">
        <f>IF(AB528=0,"",AB528/B511)</f>
        <v>0.21739130434782608</v>
      </c>
      <c r="AE528" s="82">
        <f>IF(AB519=0,"",AD528-AC528)</f>
        <v>0</v>
      </c>
      <c r="AF528" s="2"/>
      <c r="AG528" s="1"/>
      <c r="AH528" s="27"/>
      <c r="AI528" s="2"/>
    </row>
    <row r="529" spans="1:36" ht="12.75" customHeight="1">
      <c r="AC529" s="2"/>
      <c r="AD529" s="2"/>
      <c r="AF529" s="2"/>
    </row>
    <row r="530" spans="1:36" ht="12.75" customHeight="1">
      <c r="AC530" s="2"/>
      <c r="AD530" s="2"/>
      <c r="AF530" s="2"/>
    </row>
    <row r="531" spans="1:36" ht="26.25" customHeight="1">
      <c r="B531" s="145" t="s">
        <v>68</v>
      </c>
      <c r="C531" s="146"/>
      <c r="D531" s="146"/>
      <c r="E531" s="146"/>
      <c r="F531" s="146"/>
      <c r="G531" s="146"/>
      <c r="H531" s="146"/>
      <c r="I531" s="146"/>
      <c r="J531" s="146"/>
      <c r="AB531" s="39" t="s">
        <v>85</v>
      </c>
      <c r="AC531" s="2"/>
      <c r="AD531" s="2"/>
      <c r="AE531" s="1"/>
      <c r="AF531" s="2"/>
      <c r="AG531" s="1"/>
      <c r="AH531" s="1"/>
      <c r="AI531" s="1"/>
    </row>
    <row r="532" spans="1:36" ht="20.25" customHeight="1">
      <c r="A532" s="147" t="s">
        <v>9</v>
      </c>
      <c r="B532" s="148" t="s">
        <v>69</v>
      </c>
      <c r="C532" s="143"/>
      <c r="D532" s="143"/>
      <c r="E532" s="143"/>
      <c r="F532" s="143"/>
      <c r="G532" s="143"/>
      <c r="H532" s="143"/>
      <c r="I532" s="143"/>
      <c r="J532" s="144"/>
      <c r="AB532" s="149" t="s">
        <v>10</v>
      </c>
      <c r="AC532" s="141" t="s">
        <v>2</v>
      </c>
      <c r="AD532" s="141" t="s">
        <v>3</v>
      </c>
      <c r="AE532" s="150" t="s">
        <v>4</v>
      </c>
      <c r="AF532" s="141" t="s">
        <v>5</v>
      </c>
      <c r="AG532" s="139" t="s">
        <v>6</v>
      </c>
      <c r="AH532" s="139" t="s">
        <v>7</v>
      </c>
      <c r="AI532" s="141" t="s">
        <v>8</v>
      </c>
    </row>
    <row r="533" spans="1:36" ht="15.75" customHeight="1">
      <c r="A533" s="140"/>
      <c r="B533" s="40" t="s">
        <v>70</v>
      </c>
      <c r="C533" s="40" t="s">
        <v>71</v>
      </c>
      <c r="D533" s="40" t="s">
        <v>72</v>
      </c>
      <c r="E533" s="40" t="s">
        <v>73</v>
      </c>
      <c r="F533" s="40" t="s">
        <v>74</v>
      </c>
      <c r="G533" s="40" t="s">
        <v>75</v>
      </c>
      <c r="H533" s="40" t="s">
        <v>76</v>
      </c>
      <c r="I533" s="40" t="s">
        <v>77</v>
      </c>
      <c r="J533" s="40" t="s">
        <v>78</v>
      </c>
      <c r="AB533" s="140"/>
      <c r="AC533" s="140"/>
      <c r="AD533" s="140"/>
      <c r="AE533" s="140"/>
      <c r="AF533" s="140"/>
      <c r="AG533" s="140"/>
      <c r="AH533" s="140"/>
      <c r="AI533" s="140"/>
    </row>
    <row r="534" spans="1:36" ht="15.75" customHeight="1">
      <c r="A534" s="40">
        <v>1801</v>
      </c>
      <c r="B534" s="41">
        <v>17</v>
      </c>
      <c r="C534" s="41"/>
      <c r="D534" s="41"/>
      <c r="E534" s="41"/>
      <c r="F534" s="41"/>
      <c r="G534" s="41"/>
      <c r="H534" s="41"/>
      <c r="I534" s="41"/>
      <c r="J534" s="41"/>
      <c r="AB534" s="67"/>
      <c r="AC534" s="100"/>
      <c r="AD534" s="101"/>
      <c r="AE534" s="102"/>
      <c r="AF534" s="46"/>
      <c r="AG534" s="47">
        <f>B534</f>
        <v>17</v>
      </c>
      <c r="AH534" s="48"/>
      <c r="AI534" s="46"/>
    </row>
    <row r="535" spans="1:36" ht="15.75" customHeight="1">
      <c r="A535" s="40">
        <v>1802</v>
      </c>
      <c r="B535" s="41"/>
      <c r="C535" s="41">
        <v>12</v>
      </c>
      <c r="D535" s="41"/>
      <c r="E535" s="41"/>
      <c r="F535" s="41"/>
      <c r="G535" s="41"/>
      <c r="H535" s="41"/>
      <c r="I535" s="41"/>
      <c r="J535" s="41"/>
      <c r="AB535" s="67"/>
      <c r="AC535" s="68"/>
      <c r="AD535" s="2"/>
      <c r="AE535" s="103"/>
      <c r="AF535" s="52">
        <f>IF(C535=0,"",C535/B534)</f>
        <v>0.70588235294117652</v>
      </c>
      <c r="AG535" s="53">
        <v>12</v>
      </c>
      <c r="AH535" s="54">
        <f t="shared" ref="AH535:AH542" si="56">IF(AG535=0,"",AG535/AG534)</f>
        <v>0.70588235294117652</v>
      </c>
      <c r="AI535" s="54">
        <f t="shared" ref="AI535:AI542" si="57">IF(AG535=0,"",100%-AH535)</f>
        <v>0.29411764705882348</v>
      </c>
    </row>
    <row r="536" spans="1:36" ht="15.75" customHeight="1">
      <c r="A536" s="40">
        <v>1901</v>
      </c>
      <c r="B536" s="41"/>
      <c r="C536" s="41"/>
      <c r="D536" s="41">
        <v>8</v>
      </c>
      <c r="E536" s="41"/>
      <c r="F536" s="41"/>
      <c r="G536" s="41"/>
      <c r="H536" s="41"/>
      <c r="I536" s="41"/>
      <c r="J536" s="41"/>
      <c r="AB536" s="67"/>
      <c r="AC536" s="68"/>
      <c r="AD536" s="2"/>
      <c r="AE536" s="103"/>
      <c r="AF536" s="52">
        <f>IF(D536=0,"",D536/C535)</f>
        <v>0.66666666666666663</v>
      </c>
      <c r="AG536" s="53">
        <v>10</v>
      </c>
      <c r="AH536" s="54">
        <f t="shared" si="56"/>
        <v>0.83333333333333337</v>
      </c>
      <c r="AI536" s="54">
        <f t="shared" si="57"/>
        <v>0.16666666666666663</v>
      </c>
      <c r="AJ536" s="8">
        <f>AG536/AG534</f>
        <v>0.58823529411764708</v>
      </c>
    </row>
    <row r="537" spans="1:36" ht="15.75" customHeight="1">
      <c r="A537" s="40">
        <v>1902</v>
      </c>
      <c r="B537" s="41"/>
      <c r="C537" s="41"/>
      <c r="D537" s="41"/>
      <c r="E537" s="41">
        <v>8</v>
      </c>
      <c r="F537" s="41"/>
      <c r="G537" s="41"/>
      <c r="H537" s="41"/>
      <c r="I537" s="41"/>
      <c r="J537" s="41"/>
      <c r="AB537" s="67"/>
      <c r="AC537" s="68"/>
      <c r="AD537" s="2"/>
      <c r="AE537" s="103"/>
      <c r="AF537" s="52">
        <f>IF(E537=0,"",E537/D536)</f>
        <v>1</v>
      </c>
      <c r="AG537" s="53">
        <v>10</v>
      </c>
      <c r="AH537" s="54">
        <f t="shared" si="56"/>
        <v>1</v>
      </c>
      <c r="AI537" s="54">
        <f t="shared" si="57"/>
        <v>0</v>
      </c>
    </row>
    <row r="538" spans="1:36" ht="15.75" customHeight="1">
      <c r="A538" s="40">
        <v>2001</v>
      </c>
      <c r="B538" s="41"/>
      <c r="C538" s="41"/>
      <c r="D538" s="41"/>
      <c r="E538" s="41"/>
      <c r="F538" s="41">
        <v>8</v>
      </c>
      <c r="G538" s="41"/>
      <c r="H538" s="41"/>
      <c r="I538" s="41"/>
      <c r="J538" s="41"/>
      <c r="AB538" s="67"/>
      <c r="AC538" s="68"/>
      <c r="AD538" s="2"/>
      <c r="AE538" s="103"/>
      <c r="AF538" s="52">
        <f>IF(F538=0,"",F538/E537)</f>
        <v>1</v>
      </c>
      <c r="AG538" s="53">
        <v>10</v>
      </c>
      <c r="AH538" s="54">
        <f t="shared" si="56"/>
        <v>1</v>
      </c>
      <c r="AI538" s="54">
        <f t="shared" si="57"/>
        <v>0</v>
      </c>
    </row>
    <row r="539" spans="1:36" ht="15.75" customHeight="1">
      <c r="A539" s="40">
        <v>2002</v>
      </c>
      <c r="B539" s="41"/>
      <c r="C539" s="41"/>
      <c r="D539" s="41"/>
      <c r="E539" s="41"/>
      <c r="F539" s="41"/>
      <c r="G539" s="41">
        <v>7</v>
      </c>
      <c r="H539" s="41"/>
      <c r="I539" s="41"/>
      <c r="J539" s="41"/>
      <c r="AB539" s="67"/>
      <c r="AC539" s="68"/>
      <c r="AD539" s="2"/>
      <c r="AE539" s="103"/>
      <c r="AF539" s="52">
        <f>IF(G539=0,"",G539/F538)</f>
        <v>0.875</v>
      </c>
      <c r="AG539" s="53">
        <v>10</v>
      </c>
      <c r="AH539" s="54">
        <f t="shared" si="56"/>
        <v>1</v>
      </c>
      <c r="AI539" s="54">
        <f t="shared" si="57"/>
        <v>0</v>
      </c>
    </row>
    <row r="540" spans="1:36" ht="15.75" customHeight="1">
      <c r="A540" s="40">
        <v>2101</v>
      </c>
      <c r="B540" s="41"/>
      <c r="C540" s="41"/>
      <c r="D540" s="41"/>
      <c r="E540" s="41"/>
      <c r="F540" s="41"/>
      <c r="G540" s="41"/>
      <c r="H540" s="41">
        <v>7</v>
      </c>
      <c r="I540" s="41"/>
      <c r="J540" s="41"/>
      <c r="AB540" s="67"/>
      <c r="AC540" s="68"/>
      <c r="AD540" s="2"/>
      <c r="AE540" s="103"/>
      <c r="AF540" s="52">
        <f>IF(H540=0,"",H540/G539)</f>
        <v>1</v>
      </c>
      <c r="AG540" s="53">
        <v>10</v>
      </c>
      <c r="AH540" s="54">
        <f t="shared" si="56"/>
        <v>1</v>
      </c>
      <c r="AI540" s="54">
        <f t="shared" si="57"/>
        <v>0</v>
      </c>
    </row>
    <row r="541" spans="1:36" ht="15.75" customHeight="1">
      <c r="A541" s="40">
        <v>2102</v>
      </c>
      <c r="B541" s="41"/>
      <c r="C541" s="41"/>
      <c r="D541" s="41"/>
      <c r="E541" s="41"/>
      <c r="F541" s="41"/>
      <c r="G541" s="41"/>
      <c r="H541" s="41"/>
      <c r="I541" s="41">
        <v>7</v>
      </c>
      <c r="J541" s="41"/>
      <c r="AB541" s="67"/>
      <c r="AC541" s="68"/>
      <c r="AD541" s="2"/>
      <c r="AE541" s="103"/>
      <c r="AF541" s="52">
        <f>IF(I541=0,"",I541/H540)</f>
        <v>1</v>
      </c>
      <c r="AG541" s="53">
        <v>9</v>
      </c>
      <c r="AH541" s="54">
        <f t="shared" si="56"/>
        <v>0.9</v>
      </c>
      <c r="AI541" s="54">
        <f t="shared" si="57"/>
        <v>9.9999999999999978E-2</v>
      </c>
    </row>
    <row r="542" spans="1:36" ht="15.75" customHeight="1">
      <c r="A542" s="40">
        <v>2201</v>
      </c>
      <c r="B542" s="41"/>
      <c r="C542" s="41"/>
      <c r="D542" s="41"/>
      <c r="E542" s="41"/>
      <c r="F542" s="41"/>
      <c r="G542" s="41"/>
      <c r="H542" s="41"/>
      <c r="I542" s="41"/>
      <c r="J542" s="41">
        <v>6</v>
      </c>
      <c r="AB542" s="42">
        <v>6</v>
      </c>
      <c r="AC542" s="68"/>
      <c r="AD542" s="2"/>
      <c r="AE542" s="103"/>
      <c r="AF542" s="56">
        <f>IF(J542=0,"",J542/I541)</f>
        <v>0.8571428571428571</v>
      </c>
      <c r="AG542" s="53">
        <v>8</v>
      </c>
      <c r="AH542" s="57">
        <f t="shared" si="56"/>
        <v>0.88888888888888884</v>
      </c>
      <c r="AI542" s="57">
        <f t="shared" si="57"/>
        <v>0.11111111111111116</v>
      </c>
    </row>
    <row r="543" spans="1:36" ht="15.75" customHeight="1">
      <c r="A543" s="40">
        <v>2202</v>
      </c>
      <c r="B543" s="41"/>
      <c r="C543" s="41"/>
      <c r="D543" s="41"/>
      <c r="E543" s="41"/>
      <c r="F543" s="41"/>
      <c r="G543" s="41"/>
      <c r="H543" s="41"/>
      <c r="I543" s="41"/>
      <c r="J543" s="41">
        <v>1</v>
      </c>
      <c r="AB543" s="84">
        <v>1</v>
      </c>
      <c r="AC543" s="68"/>
      <c r="AD543" s="2"/>
      <c r="AE543" s="1"/>
      <c r="AF543" s="59"/>
      <c r="AG543" s="53">
        <v>1</v>
      </c>
      <c r="AH543" s="60"/>
      <c r="AI543" s="61"/>
    </row>
    <row r="544" spans="1:36" ht="15.75" customHeight="1">
      <c r="A544" s="40">
        <v>2301</v>
      </c>
      <c r="B544" s="41"/>
      <c r="C544" s="41"/>
      <c r="D544" s="41"/>
      <c r="E544" s="41"/>
      <c r="F544" s="41"/>
      <c r="G544" s="41"/>
      <c r="H544" s="41"/>
      <c r="I544" s="41"/>
      <c r="J544" s="41"/>
      <c r="AB544" s="42"/>
      <c r="AC544" s="68"/>
      <c r="AD544" s="2"/>
      <c r="AE544" s="1"/>
      <c r="AF544" s="62"/>
      <c r="AG544" s="63"/>
      <c r="AH544" s="64"/>
      <c r="AI544" s="62"/>
    </row>
    <row r="545" spans="1:39" ht="15.75" customHeight="1">
      <c r="A545" s="40">
        <v>2302</v>
      </c>
      <c r="B545" s="66"/>
      <c r="C545" s="66"/>
      <c r="D545" s="66"/>
      <c r="E545" s="66"/>
      <c r="F545" s="66"/>
      <c r="G545" s="66"/>
      <c r="H545" s="66"/>
      <c r="I545" s="66"/>
      <c r="J545" s="66"/>
      <c r="AB545" s="67"/>
      <c r="AC545" s="68"/>
      <c r="AD545" s="2"/>
      <c r="AE545" s="1"/>
      <c r="AF545" s="104"/>
      <c r="AG545" s="105"/>
      <c r="AH545" s="106"/>
      <c r="AI545" s="104"/>
    </row>
    <row r="546" spans="1:39" ht="15.75" customHeight="1">
      <c r="A546" s="40">
        <v>2401</v>
      </c>
      <c r="B546" s="66"/>
      <c r="C546" s="66"/>
      <c r="D546" s="66"/>
      <c r="E546" s="66"/>
      <c r="F546" s="66"/>
      <c r="G546" s="66"/>
      <c r="H546" s="66"/>
      <c r="I546" s="66"/>
      <c r="J546" s="66"/>
      <c r="AB546" s="67"/>
      <c r="AC546" s="68"/>
      <c r="AD546" s="2"/>
      <c r="AE546" s="1"/>
      <c r="AF546" s="104"/>
      <c r="AG546" s="105"/>
      <c r="AH546" s="106"/>
      <c r="AI546" s="104"/>
    </row>
    <row r="547" spans="1:39" ht="15.75" customHeight="1">
      <c r="A547" s="40">
        <v>2402</v>
      </c>
      <c r="B547" s="66"/>
      <c r="C547" s="66"/>
      <c r="D547" s="66"/>
      <c r="E547" s="66"/>
      <c r="F547" s="66"/>
      <c r="G547" s="66"/>
      <c r="H547" s="66"/>
      <c r="I547" s="66"/>
      <c r="J547" s="66"/>
      <c r="AB547" s="67"/>
      <c r="AC547" s="68"/>
      <c r="AD547" s="2"/>
      <c r="AE547" s="1"/>
      <c r="AF547" s="50"/>
      <c r="AG547" s="58"/>
      <c r="AH547" s="65"/>
      <c r="AI547" s="62"/>
    </row>
    <row r="548" spans="1:39" ht="15.75" customHeight="1">
      <c r="A548" s="40">
        <v>2501</v>
      </c>
      <c r="B548" s="66"/>
      <c r="C548" s="66"/>
      <c r="D548" s="66"/>
      <c r="E548" s="66"/>
      <c r="F548" s="66"/>
      <c r="G548" s="66"/>
      <c r="H548" s="66"/>
      <c r="I548" s="66"/>
      <c r="J548" s="66"/>
      <c r="AB548" s="67"/>
      <c r="AC548" s="68"/>
      <c r="AD548" s="2"/>
      <c r="AE548" s="1"/>
      <c r="AF548" s="69" t="s">
        <v>53</v>
      </c>
      <c r="AG548" s="70">
        <v>7</v>
      </c>
      <c r="AH548" s="71">
        <f>IF(SUM(AB540:AB544)=0,"",SUM(AB540:AB544))</f>
        <v>7</v>
      </c>
      <c r="AI548" s="72" t="s">
        <v>10</v>
      </c>
    </row>
    <row r="549" spans="1:39" ht="15.75" customHeight="1">
      <c r="A549" s="40">
        <v>2502</v>
      </c>
      <c r="B549" s="66"/>
      <c r="C549" s="66"/>
      <c r="D549" s="66"/>
      <c r="E549" s="66"/>
      <c r="F549" s="66"/>
      <c r="G549" s="66"/>
      <c r="H549" s="66"/>
      <c r="I549" s="66"/>
      <c r="J549" s="66"/>
      <c r="AB549" s="67"/>
      <c r="AC549" s="68"/>
      <c r="AD549" s="2"/>
      <c r="AE549" s="1"/>
      <c r="AF549" s="73" t="s">
        <v>54</v>
      </c>
      <c r="AG549" s="74">
        <f>IF(AG548/B534=0,"",AG548/B534)</f>
        <v>0.41176470588235292</v>
      </c>
      <c r="AH549" s="75">
        <f>IF(AG548/AH548=0,"",AG548/AH548)</f>
        <v>1</v>
      </c>
      <c r="AI549" s="76" t="s">
        <v>55</v>
      </c>
    </row>
    <row r="550" spans="1:39" ht="15.75" customHeight="1">
      <c r="A550" s="40">
        <v>2601</v>
      </c>
      <c r="B550" s="66"/>
      <c r="C550" s="66"/>
      <c r="D550" s="66"/>
      <c r="E550" s="66"/>
      <c r="F550" s="66"/>
      <c r="G550" s="66"/>
      <c r="H550" s="66"/>
      <c r="I550" s="66"/>
      <c r="J550" s="66"/>
      <c r="AB550" s="67"/>
      <c r="AC550" s="77"/>
      <c r="AD550" s="78"/>
      <c r="AE550" s="79"/>
      <c r="AF550" s="78"/>
      <c r="AG550" s="79"/>
      <c r="AH550" s="79"/>
      <c r="AI550" s="80"/>
    </row>
    <row r="551" spans="1:39" ht="18" customHeight="1">
      <c r="A551" s="24"/>
      <c r="B551" s="1"/>
      <c r="C551" s="1"/>
      <c r="D551" s="142" t="s">
        <v>79</v>
      </c>
      <c r="E551" s="143"/>
      <c r="F551" s="143"/>
      <c r="G551" s="143"/>
      <c r="H551" s="143"/>
      <c r="I551" s="143"/>
      <c r="J551" s="144"/>
      <c r="AB551" s="81">
        <f>SUM(AB534:AB547)</f>
        <v>7</v>
      </c>
      <c r="AC551" s="82">
        <f>IF(AB542=0,"",AB542/B534)</f>
        <v>0.35294117647058826</v>
      </c>
      <c r="AD551" s="82">
        <f>IF(AB551=0,"",AB551/B534)</f>
        <v>0.41176470588235292</v>
      </c>
      <c r="AE551" s="82">
        <f>IF(AB542=0,"",AD551-AC551)</f>
        <v>5.8823529411764663E-2</v>
      </c>
      <c r="AF551" s="2"/>
      <c r="AG551" s="1"/>
      <c r="AH551" s="27"/>
      <c r="AI551" s="2"/>
    </row>
    <row r="552" spans="1:39" ht="12.75" customHeight="1">
      <c r="AC552" s="2"/>
      <c r="AD552" s="2"/>
      <c r="AF552" s="2"/>
    </row>
    <row r="553" spans="1:39" ht="12.75" customHeight="1">
      <c r="AC553" s="2"/>
      <c r="AD553" s="2"/>
      <c r="AF553" s="2"/>
    </row>
    <row r="554" spans="1:39" ht="26.25" customHeight="1">
      <c r="B554" s="145" t="s">
        <v>68</v>
      </c>
      <c r="C554" s="146"/>
      <c r="D554" s="146"/>
      <c r="E554" s="146"/>
      <c r="F554" s="146"/>
      <c r="G554" s="146"/>
      <c r="H554" s="146"/>
      <c r="I554" s="146"/>
      <c r="J554" s="146"/>
      <c r="AB554" s="39" t="s">
        <v>86</v>
      </c>
      <c r="AC554" s="2"/>
      <c r="AD554" s="2"/>
      <c r="AE554" s="1"/>
      <c r="AF554" s="2"/>
      <c r="AG554" s="1"/>
      <c r="AH554" s="1"/>
      <c r="AI554" s="1"/>
      <c r="AM554" s="130">
        <f>AVERAGE(AC551,AC573)</f>
        <v>0.38647058823529412</v>
      </c>
    </row>
    <row r="555" spans="1:39" ht="20.25" customHeight="1">
      <c r="A555" s="147" t="s">
        <v>9</v>
      </c>
      <c r="B555" s="148" t="s">
        <v>69</v>
      </c>
      <c r="C555" s="143"/>
      <c r="D555" s="143"/>
      <c r="E555" s="143"/>
      <c r="F555" s="143"/>
      <c r="G555" s="143"/>
      <c r="H555" s="143"/>
      <c r="I555" s="143"/>
      <c r="J555" s="144"/>
      <c r="AB555" s="149" t="s">
        <v>10</v>
      </c>
      <c r="AC555" s="141" t="s">
        <v>2</v>
      </c>
      <c r="AD555" s="141" t="s">
        <v>3</v>
      </c>
      <c r="AE555" s="150" t="s">
        <v>4</v>
      </c>
      <c r="AF555" s="141" t="s">
        <v>5</v>
      </c>
      <c r="AG555" s="139" t="s">
        <v>6</v>
      </c>
      <c r="AH555" s="139" t="s">
        <v>7</v>
      </c>
      <c r="AI555" s="141" t="s">
        <v>8</v>
      </c>
    </row>
    <row r="556" spans="1:39" ht="15.75" customHeight="1">
      <c r="A556" s="140"/>
      <c r="B556" s="40" t="s">
        <v>70</v>
      </c>
      <c r="C556" s="40" t="s">
        <v>71</v>
      </c>
      <c r="D556" s="40" t="s">
        <v>72</v>
      </c>
      <c r="E556" s="40" t="s">
        <v>73</v>
      </c>
      <c r="F556" s="40" t="s">
        <v>74</v>
      </c>
      <c r="G556" s="40" t="s">
        <v>75</v>
      </c>
      <c r="H556" s="40" t="s">
        <v>76</v>
      </c>
      <c r="I556" s="40" t="s">
        <v>77</v>
      </c>
      <c r="J556" s="40" t="s">
        <v>78</v>
      </c>
      <c r="AB556" s="140"/>
      <c r="AC556" s="140"/>
      <c r="AD556" s="140"/>
      <c r="AE556" s="140"/>
      <c r="AF556" s="140"/>
      <c r="AG556" s="140"/>
      <c r="AH556" s="140"/>
      <c r="AI556" s="140"/>
    </row>
    <row r="557" spans="1:39" ht="15.75" customHeight="1">
      <c r="A557" s="40">
        <v>1802</v>
      </c>
      <c r="B557" s="41">
        <v>50</v>
      </c>
      <c r="C557" s="41"/>
      <c r="D557" s="41"/>
      <c r="E557" s="41"/>
      <c r="F557" s="41"/>
      <c r="G557" s="41"/>
      <c r="H557" s="41"/>
      <c r="I557" s="41"/>
      <c r="J557" s="41"/>
      <c r="AB557" s="67"/>
      <c r="AC557" s="100"/>
      <c r="AD557" s="101"/>
      <c r="AE557" s="102"/>
      <c r="AF557" s="46"/>
      <c r="AG557" s="47">
        <f>B557</f>
        <v>50</v>
      </c>
      <c r="AH557" s="48"/>
      <c r="AI557" s="46"/>
    </row>
    <row r="558" spans="1:39" ht="15.75" customHeight="1">
      <c r="A558" s="40">
        <v>1901</v>
      </c>
      <c r="B558" s="41"/>
      <c r="C558" s="41">
        <v>38</v>
      </c>
      <c r="D558" s="41"/>
      <c r="E558" s="41"/>
      <c r="F558" s="41"/>
      <c r="G558" s="41"/>
      <c r="H558" s="41"/>
      <c r="I558" s="41"/>
      <c r="J558" s="41"/>
      <c r="AB558" s="67"/>
      <c r="AC558" s="68"/>
      <c r="AD558" s="2"/>
      <c r="AE558" s="103"/>
      <c r="AF558" s="52">
        <f>IF(C558=0,"",C558/B557)</f>
        <v>0.76</v>
      </c>
      <c r="AG558" s="53">
        <v>38</v>
      </c>
      <c r="AH558" s="54">
        <f t="shared" ref="AH558:AH565" si="58">IF(AG558=0,"",AG558/AG557)</f>
        <v>0.76</v>
      </c>
      <c r="AI558" s="54">
        <f t="shared" ref="AI558:AI565" si="59">IF(AG558=0,"",100%-AH558)</f>
        <v>0.24</v>
      </c>
    </row>
    <row r="559" spans="1:39" ht="15.75" customHeight="1">
      <c r="A559" s="40">
        <v>1902</v>
      </c>
      <c r="B559" s="41"/>
      <c r="C559" s="41"/>
      <c r="D559" s="41">
        <v>28</v>
      </c>
      <c r="E559" s="41"/>
      <c r="F559" s="41"/>
      <c r="G559" s="41"/>
      <c r="H559" s="41"/>
      <c r="I559" s="41"/>
      <c r="J559" s="41"/>
      <c r="AB559" s="67"/>
      <c r="AC559" s="68"/>
      <c r="AD559" s="2"/>
      <c r="AE559" s="103"/>
      <c r="AF559" s="52">
        <f>IF(D559=0,"",D559/C558)</f>
        <v>0.73684210526315785</v>
      </c>
      <c r="AG559" s="53">
        <v>30</v>
      </c>
      <c r="AH559" s="54">
        <f t="shared" si="58"/>
        <v>0.78947368421052633</v>
      </c>
      <c r="AI559" s="54">
        <f t="shared" si="59"/>
        <v>0.21052631578947367</v>
      </c>
      <c r="AJ559" s="8">
        <f>AG559/AG557</f>
        <v>0.6</v>
      </c>
    </row>
    <row r="560" spans="1:39" ht="15.75" customHeight="1">
      <c r="A560" s="40">
        <v>2001</v>
      </c>
      <c r="B560" s="41"/>
      <c r="C560" s="41"/>
      <c r="D560" s="41"/>
      <c r="E560" s="41">
        <v>28</v>
      </c>
      <c r="F560" s="41"/>
      <c r="G560" s="41"/>
      <c r="H560" s="41"/>
      <c r="I560" s="41"/>
      <c r="J560" s="41"/>
      <c r="AB560" s="67"/>
      <c r="AC560" s="68"/>
      <c r="AD560" s="2"/>
      <c r="AE560" s="103"/>
      <c r="AF560" s="52">
        <f>IF(E560=0,"",E560/D559)</f>
        <v>1</v>
      </c>
      <c r="AG560" s="53">
        <v>30</v>
      </c>
      <c r="AH560" s="54">
        <f t="shared" si="58"/>
        <v>1</v>
      </c>
      <c r="AI560" s="54">
        <f t="shared" si="59"/>
        <v>0</v>
      </c>
    </row>
    <row r="561" spans="1:35" ht="15.75" customHeight="1">
      <c r="A561" s="40">
        <v>2002</v>
      </c>
      <c r="B561" s="41"/>
      <c r="C561" s="41"/>
      <c r="D561" s="41"/>
      <c r="E561" s="41"/>
      <c r="F561" s="41">
        <v>28</v>
      </c>
      <c r="G561" s="41"/>
      <c r="H561" s="41"/>
      <c r="I561" s="41"/>
      <c r="J561" s="41"/>
      <c r="AB561" s="67"/>
      <c r="AC561" s="68"/>
      <c r="AD561" s="2"/>
      <c r="AE561" s="103"/>
      <c r="AF561" s="52">
        <f>IF(F561=0,"",F561/E560)</f>
        <v>1</v>
      </c>
      <c r="AG561" s="53">
        <v>30</v>
      </c>
      <c r="AH561" s="54">
        <f t="shared" si="58"/>
        <v>1</v>
      </c>
      <c r="AI561" s="54">
        <f t="shared" si="59"/>
        <v>0</v>
      </c>
    </row>
    <row r="562" spans="1:35" ht="15.75" customHeight="1">
      <c r="A562" s="40">
        <v>2101</v>
      </c>
      <c r="B562" s="41"/>
      <c r="C562" s="41"/>
      <c r="D562" s="41"/>
      <c r="E562" s="41"/>
      <c r="F562" s="41"/>
      <c r="G562" s="41">
        <v>27</v>
      </c>
      <c r="H562" s="41"/>
      <c r="I562" s="41"/>
      <c r="J562" s="41"/>
      <c r="AB562" s="67"/>
      <c r="AC562" s="68"/>
      <c r="AD562" s="2"/>
      <c r="AE562" s="103"/>
      <c r="AF562" s="52">
        <f>IF(G562=0,"",G562/F561)</f>
        <v>0.9642857142857143</v>
      </c>
      <c r="AG562" s="53">
        <v>30</v>
      </c>
      <c r="AH562" s="54">
        <f t="shared" si="58"/>
        <v>1</v>
      </c>
      <c r="AI562" s="54">
        <f t="shared" si="59"/>
        <v>0</v>
      </c>
    </row>
    <row r="563" spans="1:35" ht="15.75" customHeight="1">
      <c r="A563" s="40">
        <v>2102</v>
      </c>
      <c r="B563" s="41"/>
      <c r="C563" s="41"/>
      <c r="D563" s="41"/>
      <c r="E563" s="41"/>
      <c r="F563" s="41"/>
      <c r="G563" s="41"/>
      <c r="H563" s="41">
        <v>27</v>
      </c>
      <c r="I563" s="41"/>
      <c r="J563" s="41"/>
      <c r="AB563" s="67"/>
      <c r="AC563" s="68"/>
      <c r="AD563" s="2"/>
      <c r="AE563" s="103"/>
      <c r="AF563" s="52">
        <f>IF(H563=0,"",H563/G562)</f>
        <v>1</v>
      </c>
      <c r="AG563" s="53">
        <v>30</v>
      </c>
      <c r="AH563" s="54">
        <f t="shared" si="58"/>
        <v>1</v>
      </c>
      <c r="AI563" s="54">
        <f t="shared" si="59"/>
        <v>0</v>
      </c>
    </row>
    <row r="564" spans="1:35" ht="15.75" customHeight="1">
      <c r="A564" s="40">
        <v>2201</v>
      </c>
      <c r="B564" s="41"/>
      <c r="C564" s="41"/>
      <c r="D564" s="41"/>
      <c r="E564" s="41"/>
      <c r="F564" s="41"/>
      <c r="G564" s="41"/>
      <c r="H564" s="41"/>
      <c r="I564" s="41">
        <v>26</v>
      </c>
      <c r="J564" s="41"/>
      <c r="AB564" s="67"/>
      <c r="AC564" s="68"/>
      <c r="AD564" s="2"/>
      <c r="AE564" s="103"/>
      <c r="AF564" s="52">
        <f>IF(I564=0,"",I564/H563)</f>
        <v>0.96296296296296291</v>
      </c>
      <c r="AG564" s="53">
        <v>27</v>
      </c>
      <c r="AH564" s="54">
        <f t="shared" si="58"/>
        <v>0.9</v>
      </c>
      <c r="AI564" s="54">
        <f t="shared" si="59"/>
        <v>9.9999999999999978E-2</v>
      </c>
    </row>
    <row r="565" spans="1:35" ht="15.75" customHeight="1">
      <c r="A565" s="40">
        <v>2202</v>
      </c>
      <c r="B565" s="41"/>
      <c r="C565" s="41"/>
      <c r="D565" s="41"/>
      <c r="E565" s="41"/>
      <c r="F565" s="41"/>
      <c r="G565" s="41"/>
      <c r="H565" s="41"/>
      <c r="I565" s="41"/>
      <c r="J565" s="41">
        <v>23</v>
      </c>
      <c r="AB565" s="84">
        <v>21</v>
      </c>
      <c r="AC565" s="68"/>
      <c r="AD565" s="2"/>
      <c r="AE565" s="103"/>
      <c r="AF565" s="56">
        <f>IF(J565=0,"",J565/I564)</f>
        <v>0.88461538461538458</v>
      </c>
      <c r="AG565" s="53">
        <v>24</v>
      </c>
      <c r="AH565" s="57">
        <f t="shared" si="58"/>
        <v>0.88888888888888884</v>
      </c>
      <c r="AI565" s="57">
        <f t="shared" si="59"/>
        <v>0.11111111111111116</v>
      </c>
    </row>
    <row r="566" spans="1:35" ht="15.75" customHeight="1">
      <c r="A566" s="40">
        <v>2301</v>
      </c>
      <c r="B566" s="41"/>
      <c r="C566" s="41"/>
      <c r="D566" s="41"/>
      <c r="E566" s="41"/>
      <c r="F566" s="41"/>
      <c r="G566" s="41"/>
      <c r="H566" s="41"/>
      <c r="I566" s="41"/>
      <c r="J566" s="41">
        <v>2</v>
      </c>
      <c r="AB566" s="42">
        <v>1</v>
      </c>
      <c r="AC566" s="68"/>
      <c r="AD566" s="2"/>
      <c r="AE566" s="1"/>
      <c r="AF566" s="59"/>
      <c r="AG566" s="53">
        <v>3</v>
      </c>
      <c r="AH566" s="60"/>
      <c r="AI566" s="61"/>
    </row>
    <row r="567" spans="1:35" ht="15.75" customHeight="1">
      <c r="A567" s="40">
        <v>2302</v>
      </c>
      <c r="B567" s="41"/>
      <c r="C567" s="41"/>
      <c r="D567" s="41"/>
      <c r="E567" s="41"/>
      <c r="F567" s="41"/>
      <c r="G567" s="41"/>
      <c r="H567" s="41"/>
      <c r="I567" s="41"/>
      <c r="J567" s="41">
        <v>2</v>
      </c>
      <c r="AB567" s="42">
        <v>2</v>
      </c>
      <c r="AC567" s="68"/>
      <c r="AD567" s="2"/>
      <c r="AE567" s="1"/>
      <c r="AF567" s="62"/>
      <c r="AG567" s="63">
        <v>2</v>
      </c>
      <c r="AH567" s="64"/>
      <c r="AI567" s="62"/>
    </row>
    <row r="568" spans="1:35" ht="15.75" customHeight="1">
      <c r="A568" s="40">
        <v>2401</v>
      </c>
      <c r="B568" s="66"/>
      <c r="C568" s="66"/>
      <c r="D568" s="66"/>
      <c r="E568" s="66"/>
      <c r="F568" s="66"/>
      <c r="G568" s="66"/>
      <c r="H568" s="66"/>
      <c r="I568" s="66"/>
      <c r="J568" s="66">
        <v>1</v>
      </c>
      <c r="AB568" s="67">
        <v>1</v>
      </c>
      <c r="AC568" s="68"/>
      <c r="AD568" s="2"/>
      <c r="AE568" s="1"/>
      <c r="AF568" s="104"/>
      <c r="AG568" s="105">
        <v>1</v>
      </c>
      <c r="AH568" s="106"/>
      <c r="AI568" s="104"/>
    </row>
    <row r="569" spans="1:35" ht="15.75" customHeight="1">
      <c r="A569" s="40">
        <v>2402</v>
      </c>
      <c r="B569" s="66"/>
      <c r="C569" s="66"/>
      <c r="D569" s="66"/>
      <c r="E569" s="66"/>
      <c r="F569" s="66"/>
      <c r="G569" s="66"/>
      <c r="H569" s="66"/>
      <c r="I569" s="66"/>
      <c r="J569" s="66"/>
      <c r="AB569" s="67"/>
      <c r="AC569" s="68"/>
      <c r="AD569" s="2"/>
      <c r="AE569" s="1"/>
      <c r="AF569" s="50"/>
      <c r="AG569" s="58"/>
      <c r="AH569" s="65"/>
      <c r="AI569" s="62"/>
    </row>
    <row r="570" spans="1:35" ht="15.75" customHeight="1">
      <c r="A570" s="40">
        <v>2501</v>
      </c>
      <c r="B570" s="66"/>
      <c r="C570" s="66"/>
      <c r="D570" s="66"/>
      <c r="E570" s="66"/>
      <c r="F570" s="66"/>
      <c r="G570" s="66"/>
      <c r="H570" s="66"/>
      <c r="I570" s="66"/>
      <c r="J570" s="66"/>
      <c r="AB570" s="67"/>
      <c r="AC570" s="68"/>
      <c r="AD570" s="2"/>
      <c r="AE570" s="1"/>
      <c r="AF570" s="69" t="s">
        <v>53</v>
      </c>
      <c r="AG570" s="70">
        <v>21</v>
      </c>
      <c r="AH570" s="71">
        <f>AB573</f>
        <v>25</v>
      </c>
      <c r="AI570" s="72" t="s">
        <v>10</v>
      </c>
    </row>
    <row r="571" spans="1:35" ht="15.75" customHeight="1">
      <c r="A571" s="40">
        <v>2502</v>
      </c>
      <c r="B571" s="66"/>
      <c r="C571" s="66"/>
      <c r="D571" s="66"/>
      <c r="E571" s="66"/>
      <c r="F571" s="66"/>
      <c r="G571" s="66"/>
      <c r="H571" s="66"/>
      <c r="I571" s="66"/>
      <c r="J571" s="66"/>
      <c r="AB571" s="67"/>
      <c r="AC571" s="68"/>
      <c r="AD571" s="2"/>
      <c r="AE571" s="1"/>
      <c r="AF571" s="73" t="s">
        <v>54</v>
      </c>
      <c r="AG571" s="74">
        <f>IF(AG570/B557=0,"",AG570/B557)</f>
        <v>0.42</v>
      </c>
      <c r="AH571" s="75">
        <f>IF(AG570/AH570=0,"",AG570/AH570)</f>
        <v>0.84</v>
      </c>
      <c r="AI571" s="76" t="s">
        <v>55</v>
      </c>
    </row>
    <row r="572" spans="1:35" ht="15.75" customHeight="1">
      <c r="A572" s="40">
        <v>2601</v>
      </c>
      <c r="B572" s="66"/>
      <c r="C572" s="66"/>
      <c r="D572" s="66"/>
      <c r="E572" s="66"/>
      <c r="F572" s="66"/>
      <c r="G572" s="66"/>
      <c r="H572" s="66"/>
      <c r="I572" s="66"/>
      <c r="J572" s="66"/>
      <c r="AB572" s="67"/>
      <c r="AC572" s="77"/>
      <c r="AD572" s="78"/>
      <c r="AE572" s="79"/>
      <c r="AF572" s="78"/>
      <c r="AG572" s="79"/>
      <c r="AH572" s="79"/>
      <c r="AI572" s="80"/>
    </row>
    <row r="573" spans="1:35" ht="18" customHeight="1">
      <c r="A573" s="24"/>
      <c r="B573" s="1"/>
      <c r="C573" s="1"/>
      <c r="D573" s="142" t="s">
        <v>79</v>
      </c>
      <c r="E573" s="143"/>
      <c r="F573" s="143"/>
      <c r="G573" s="143"/>
      <c r="H573" s="143"/>
      <c r="I573" s="143"/>
      <c r="J573" s="144"/>
      <c r="AB573" s="81">
        <f>SUM(AB557:AB569)</f>
        <v>25</v>
      </c>
      <c r="AC573" s="82">
        <f>IF(AB565=0,"",AB565/B557)</f>
        <v>0.42</v>
      </c>
      <c r="AD573" s="82">
        <f>IF(AB573=0,"",AB573/B557)</f>
        <v>0.5</v>
      </c>
      <c r="AE573" s="82">
        <f>IF(AB565=0,"",AD573-AC573)</f>
        <v>8.0000000000000016E-2</v>
      </c>
      <c r="AF573" s="2"/>
      <c r="AG573" s="1"/>
      <c r="AH573" s="27"/>
      <c r="AI573" s="2"/>
    </row>
    <row r="574" spans="1:35" ht="12.75" customHeight="1">
      <c r="AC574" s="2"/>
      <c r="AD574" s="2"/>
      <c r="AF574" s="2"/>
    </row>
    <row r="575" spans="1:35" ht="12.75" customHeight="1">
      <c r="AC575" s="2"/>
      <c r="AD575" s="2"/>
      <c r="AF575" s="2"/>
    </row>
    <row r="576" spans="1:35" ht="26.25" customHeight="1">
      <c r="B576" s="145" t="s">
        <v>68</v>
      </c>
      <c r="C576" s="146"/>
      <c r="D576" s="146"/>
      <c r="E576" s="146"/>
      <c r="F576" s="146"/>
      <c r="G576" s="146"/>
      <c r="H576" s="146"/>
      <c r="I576" s="146"/>
      <c r="J576" s="146"/>
      <c r="AB576" s="39" t="s">
        <v>87</v>
      </c>
      <c r="AC576" s="2"/>
      <c r="AD576" s="2"/>
      <c r="AE576" s="1"/>
      <c r="AF576" s="2"/>
      <c r="AG576" s="1"/>
      <c r="AH576" s="1"/>
      <c r="AI576" s="1"/>
    </row>
    <row r="577" spans="1:36" ht="20.25" customHeight="1">
      <c r="A577" s="147" t="s">
        <v>9</v>
      </c>
      <c r="B577" s="148" t="s">
        <v>69</v>
      </c>
      <c r="C577" s="143"/>
      <c r="D577" s="143"/>
      <c r="E577" s="143"/>
      <c r="F577" s="143"/>
      <c r="G577" s="143"/>
      <c r="H577" s="143"/>
      <c r="I577" s="143"/>
      <c r="J577" s="144"/>
      <c r="AB577" s="149" t="s">
        <v>10</v>
      </c>
      <c r="AC577" s="141" t="s">
        <v>2</v>
      </c>
      <c r="AD577" s="141" t="s">
        <v>3</v>
      </c>
      <c r="AE577" s="150" t="s">
        <v>4</v>
      </c>
      <c r="AF577" s="141" t="s">
        <v>5</v>
      </c>
      <c r="AG577" s="139" t="s">
        <v>6</v>
      </c>
      <c r="AH577" s="139" t="s">
        <v>7</v>
      </c>
      <c r="AI577" s="141" t="s">
        <v>8</v>
      </c>
    </row>
    <row r="578" spans="1:36" ht="15.75" customHeight="1">
      <c r="A578" s="140"/>
      <c r="B578" s="40" t="s">
        <v>70</v>
      </c>
      <c r="C578" s="40" t="s">
        <v>71</v>
      </c>
      <c r="D578" s="40" t="s">
        <v>72</v>
      </c>
      <c r="E578" s="40" t="s">
        <v>73</v>
      </c>
      <c r="F578" s="40" t="s">
        <v>74</v>
      </c>
      <c r="G578" s="40" t="s">
        <v>75</v>
      </c>
      <c r="H578" s="40" t="s">
        <v>76</v>
      </c>
      <c r="I578" s="40" t="s">
        <v>77</v>
      </c>
      <c r="J578" s="40" t="s">
        <v>78</v>
      </c>
      <c r="AB578" s="140"/>
      <c r="AC578" s="140"/>
      <c r="AD578" s="140"/>
      <c r="AE578" s="140"/>
      <c r="AF578" s="140"/>
      <c r="AG578" s="140"/>
      <c r="AH578" s="140"/>
      <c r="AI578" s="140"/>
    </row>
    <row r="579" spans="1:36" ht="15.75" customHeight="1">
      <c r="A579" s="40">
        <v>1901</v>
      </c>
      <c r="B579" s="41">
        <v>23</v>
      </c>
      <c r="C579" s="41"/>
      <c r="D579" s="41"/>
      <c r="E579" s="41"/>
      <c r="F579" s="41"/>
      <c r="G579" s="41"/>
      <c r="H579" s="41"/>
      <c r="I579" s="41"/>
      <c r="J579" s="41"/>
      <c r="AB579" s="67"/>
      <c r="AC579" s="100"/>
      <c r="AD579" s="101"/>
      <c r="AE579" s="102"/>
      <c r="AF579" s="46"/>
      <c r="AG579" s="47">
        <f>B579</f>
        <v>23</v>
      </c>
      <c r="AH579" s="48"/>
      <c r="AI579" s="46"/>
    </row>
    <row r="580" spans="1:36" ht="15.75" customHeight="1">
      <c r="A580" s="40">
        <v>1902</v>
      </c>
      <c r="B580" s="41"/>
      <c r="C580" s="41">
        <v>16</v>
      </c>
      <c r="D580" s="41"/>
      <c r="E580" s="41"/>
      <c r="F580" s="41"/>
      <c r="G580" s="41"/>
      <c r="H580" s="41"/>
      <c r="I580" s="41"/>
      <c r="J580" s="41"/>
      <c r="AB580" s="67"/>
      <c r="AC580" s="68"/>
      <c r="AD580" s="2"/>
      <c r="AE580" s="103"/>
      <c r="AF580" s="52">
        <f>IF(C580=0,"",C580/B579)</f>
        <v>0.69565217391304346</v>
      </c>
      <c r="AG580" s="53">
        <v>16</v>
      </c>
      <c r="AH580" s="54">
        <f t="shared" ref="AH580:AH587" si="60">IF(AG580=0,"",AG580/AG579)</f>
        <v>0.69565217391304346</v>
      </c>
      <c r="AI580" s="54">
        <f t="shared" ref="AI580:AI587" si="61">IF(AG580=0,"",100%-AH580)</f>
        <v>0.30434782608695654</v>
      </c>
    </row>
    <row r="581" spans="1:36" ht="15.75" customHeight="1">
      <c r="A581" s="40">
        <v>2001</v>
      </c>
      <c r="B581" s="41"/>
      <c r="C581" s="41"/>
      <c r="D581" s="41">
        <v>13</v>
      </c>
      <c r="E581" s="41"/>
      <c r="F581" s="41"/>
      <c r="G581" s="41"/>
      <c r="H581" s="41"/>
      <c r="I581" s="41"/>
      <c r="J581" s="41"/>
      <c r="AB581" s="67"/>
      <c r="AC581" s="68"/>
      <c r="AD581" s="2"/>
      <c r="AE581" s="103"/>
      <c r="AF581" s="52">
        <f>IF(D581=0,"",D581/C580)</f>
        <v>0.8125</v>
      </c>
      <c r="AG581" s="53">
        <v>15</v>
      </c>
      <c r="AH581" s="54">
        <f t="shared" si="60"/>
        <v>0.9375</v>
      </c>
      <c r="AI581" s="54">
        <f t="shared" si="61"/>
        <v>6.25E-2</v>
      </c>
      <c r="AJ581" s="8">
        <f>AG581/AG579</f>
        <v>0.65217391304347827</v>
      </c>
    </row>
    <row r="582" spans="1:36" ht="15.75" customHeight="1">
      <c r="A582" s="40">
        <v>2002</v>
      </c>
      <c r="B582" s="41"/>
      <c r="C582" s="41"/>
      <c r="D582" s="41"/>
      <c r="E582" s="41">
        <v>12</v>
      </c>
      <c r="F582" s="41"/>
      <c r="G582" s="41"/>
      <c r="H582" s="41"/>
      <c r="I582" s="41"/>
      <c r="J582" s="41"/>
      <c r="AB582" s="67"/>
      <c r="AC582" s="68"/>
      <c r="AD582" s="2"/>
      <c r="AE582" s="103"/>
      <c r="AF582" s="52">
        <f>IF(E582=0,"",E582/D581)</f>
        <v>0.92307692307692313</v>
      </c>
      <c r="AG582" s="53">
        <v>14</v>
      </c>
      <c r="AH582" s="54">
        <f t="shared" si="60"/>
        <v>0.93333333333333335</v>
      </c>
      <c r="AI582" s="54">
        <f t="shared" si="61"/>
        <v>6.6666666666666652E-2</v>
      </c>
    </row>
    <row r="583" spans="1:36" ht="15.75" customHeight="1">
      <c r="A583" s="40">
        <v>2101</v>
      </c>
      <c r="B583" s="41"/>
      <c r="C583" s="41"/>
      <c r="D583" s="41"/>
      <c r="E583" s="41"/>
      <c r="F583" s="41">
        <v>10</v>
      </c>
      <c r="G583" s="41"/>
      <c r="H583" s="41"/>
      <c r="I583" s="41"/>
      <c r="J583" s="41"/>
      <c r="AB583" s="67"/>
      <c r="AC583" s="68"/>
      <c r="AD583" s="2"/>
      <c r="AE583" s="103"/>
      <c r="AF583" s="52">
        <f>IF(F583=0,"",F583/E582)</f>
        <v>0.83333333333333337</v>
      </c>
      <c r="AG583" s="53">
        <v>12</v>
      </c>
      <c r="AH583" s="54">
        <f t="shared" si="60"/>
        <v>0.8571428571428571</v>
      </c>
      <c r="AI583" s="54">
        <f t="shared" si="61"/>
        <v>0.1428571428571429</v>
      </c>
    </row>
    <row r="584" spans="1:36" ht="15.75" customHeight="1">
      <c r="A584" s="40">
        <v>2102</v>
      </c>
      <c r="B584" s="41"/>
      <c r="C584" s="41"/>
      <c r="D584" s="41"/>
      <c r="E584" s="41"/>
      <c r="F584" s="41"/>
      <c r="G584" s="41">
        <v>9</v>
      </c>
      <c r="H584" s="41"/>
      <c r="I584" s="41"/>
      <c r="J584" s="41"/>
      <c r="AB584" s="67"/>
      <c r="AC584" s="68"/>
      <c r="AD584" s="2"/>
      <c r="AE584" s="103"/>
      <c r="AF584" s="52">
        <f>IF(G584=0,"",G584/F583)</f>
        <v>0.9</v>
      </c>
      <c r="AG584" s="53">
        <v>12</v>
      </c>
      <c r="AH584" s="54">
        <f t="shared" si="60"/>
        <v>1</v>
      </c>
      <c r="AI584" s="54">
        <f t="shared" si="61"/>
        <v>0</v>
      </c>
    </row>
    <row r="585" spans="1:36" ht="15.75" customHeight="1">
      <c r="A585" s="40">
        <v>2201</v>
      </c>
      <c r="B585" s="41"/>
      <c r="C585" s="41"/>
      <c r="D585" s="41"/>
      <c r="E585" s="41"/>
      <c r="F585" s="41"/>
      <c r="G585" s="41"/>
      <c r="H585" s="41">
        <v>9</v>
      </c>
      <c r="I585" s="41"/>
      <c r="J585" s="41"/>
      <c r="AB585" s="67"/>
      <c r="AC585" s="68"/>
      <c r="AD585" s="2"/>
      <c r="AE585" s="103"/>
      <c r="AF585" s="52">
        <f>IF(H585=0,"",H585/G584)</f>
        <v>1</v>
      </c>
      <c r="AG585" s="53">
        <v>11</v>
      </c>
      <c r="AH585" s="54">
        <f t="shared" si="60"/>
        <v>0.91666666666666663</v>
      </c>
      <c r="AI585" s="54">
        <f t="shared" si="61"/>
        <v>8.333333333333337E-2</v>
      </c>
    </row>
    <row r="586" spans="1:36" ht="15.75" customHeight="1">
      <c r="A586" s="40">
        <v>2202</v>
      </c>
      <c r="B586" s="41"/>
      <c r="C586" s="41"/>
      <c r="D586" s="41"/>
      <c r="E586" s="41"/>
      <c r="F586" s="41"/>
      <c r="G586" s="41"/>
      <c r="H586" s="41"/>
      <c r="I586" s="41">
        <v>9</v>
      </c>
      <c r="J586" s="41"/>
      <c r="AB586" s="67"/>
      <c r="AC586" s="68"/>
      <c r="AD586" s="2"/>
      <c r="AE586" s="103"/>
      <c r="AF586" s="52">
        <f>IF(I586=0,"",I586/H585)</f>
        <v>1</v>
      </c>
      <c r="AG586" s="53">
        <v>11</v>
      </c>
      <c r="AH586" s="54">
        <f t="shared" si="60"/>
        <v>1</v>
      </c>
      <c r="AI586" s="54">
        <f t="shared" si="61"/>
        <v>0</v>
      </c>
    </row>
    <row r="587" spans="1:36" ht="15.75" customHeight="1">
      <c r="A587" s="40">
        <v>2301</v>
      </c>
      <c r="B587" s="41"/>
      <c r="C587" s="41"/>
      <c r="D587" s="41"/>
      <c r="E587" s="41"/>
      <c r="F587" s="41"/>
      <c r="G587" s="41"/>
      <c r="H587" s="41"/>
      <c r="I587" s="41"/>
      <c r="J587" s="41">
        <v>9</v>
      </c>
      <c r="AB587" s="42">
        <v>9</v>
      </c>
      <c r="AC587" s="68"/>
      <c r="AD587" s="2"/>
      <c r="AE587" s="103"/>
      <c r="AF587" s="56">
        <f>IF(J587=0,"",J587/I586)</f>
        <v>1</v>
      </c>
      <c r="AG587" s="53">
        <v>11</v>
      </c>
      <c r="AH587" s="57">
        <f t="shared" si="60"/>
        <v>1</v>
      </c>
      <c r="AI587" s="57">
        <f t="shared" si="61"/>
        <v>0</v>
      </c>
    </row>
    <row r="588" spans="1:36" ht="15.75" customHeight="1">
      <c r="A588" s="40">
        <v>2302</v>
      </c>
      <c r="B588" s="41"/>
      <c r="C588" s="41"/>
      <c r="D588" s="41"/>
      <c r="E588" s="41"/>
      <c r="F588" s="41"/>
      <c r="G588" s="41"/>
      <c r="H588" s="41"/>
      <c r="I588" s="41"/>
      <c r="J588" s="41">
        <v>1</v>
      </c>
      <c r="AB588" s="42">
        <v>1</v>
      </c>
      <c r="AC588" s="68"/>
      <c r="AD588" s="2"/>
      <c r="AE588" s="1"/>
      <c r="AF588" s="59"/>
      <c r="AG588" s="53">
        <v>2</v>
      </c>
      <c r="AH588" s="60"/>
      <c r="AI588" s="61"/>
    </row>
    <row r="589" spans="1:36" ht="15.75" customHeight="1">
      <c r="A589" s="40">
        <v>2401</v>
      </c>
      <c r="B589" s="41"/>
      <c r="C589" s="41"/>
      <c r="D589" s="41"/>
      <c r="E589" s="41"/>
      <c r="F589" s="41"/>
      <c r="G589" s="41"/>
      <c r="H589" s="41"/>
      <c r="I589" s="41"/>
      <c r="J589" s="41">
        <v>1</v>
      </c>
      <c r="AB589" s="42"/>
      <c r="AC589" s="68"/>
      <c r="AD589" s="2"/>
      <c r="AE589" s="1"/>
      <c r="AF589" s="62"/>
      <c r="AG589" s="63">
        <v>1</v>
      </c>
      <c r="AH589" s="64"/>
      <c r="AI589" s="62"/>
    </row>
    <row r="590" spans="1:36" ht="15.75" customHeight="1">
      <c r="A590" s="40">
        <v>2402</v>
      </c>
      <c r="B590" s="66"/>
      <c r="C590" s="66"/>
      <c r="D590" s="66"/>
      <c r="E590" s="66"/>
      <c r="F590" s="66"/>
      <c r="G590" s="66"/>
      <c r="H590" s="66"/>
      <c r="I590" s="66"/>
      <c r="J590" s="66">
        <v>1</v>
      </c>
      <c r="AB590" s="67"/>
      <c r="AC590" s="68"/>
      <c r="AD590" s="2"/>
      <c r="AE590" s="1"/>
      <c r="AF590" s="104"/>
      <c r="AG590" s="105">
        <v>1</v>
      </c>
      <c r="AH590" s="106"/>
      <c r="AI590" s="104"/>
    </row>
    <row r="591" spans="1:36" ht="15.75" customHeight="1">
      <c r="A591" s="40">
        <v>2501</v>
      </c>
      <c r="B591" s="66"/>
      <c r="C591" s="66"/>
      <c r="D591" s="66"/>
      <c r="E591" s="66"/>
      <c r="F591" s="66"/>
      <c r="G591" s="66"/>
      <c r="H591" s="66"/>
      <c r="I591" s="66"/>
      <c r="J591" s="66"/>
      <c r="AB591" s="67"/>
      <c r="AC591" s="68"/>
      <c r="AD591" s="2"/>
      <c r="AE591" s="1"/>
      <c r="AF591" s="50"/>
      <c r="AG591" s="58"/>
      <c r="AH591" s="65"/>
      <c r="AI591" s="62"/>
    </row>
    <row r="592" spans="1:36" ht="15.75" customHeight="1">
      <c r="A592" s="40">
        <v>2502</v>
      </c>
      <c r="B592" s="66"/>
      <c r="C592" s="66"/>
      <c r="D592" s="66"/>
      <c r="E592" s="66"/>
      <c r="F592" s="66"/>
      <c r="G592" s="66"/>
      <c r="H592" s="66"/>
      <c r="I592" s="66"/>
      <c r="J592" s="66"/>
      <c r="AB592" s="67"/>
      <c r="AC592" s="68"/>
      <c r="AD592" s="2"/>
      <c r="AE592" s="1"/>
      <c r="AF592" s="69" t="s">
        <v>53</v>
      </c>
      <c r="AG592" s="70">
        <v>7</v>
      </c>
      <c r="AH592" s="71">
        <f>IF(SUM(AB585:AB589)=0,"",SUM(AB585:AB589))</f>
        <v>10</v>
      </c>
      <c r="AI592" s="72" t="s">
        <v>10</v>
      </c>
    </row>
    <row r="593" spans="1:36" ht="15.75" customHeight="1">
      <c r="A593" s="40">
        <v>2601</v>
      </c>
      <c r="B593" s="66"/>
      <c r="C593" s="66"/>
      <c r="D593" s="66"/>
      <c r="E593" s="66"/>
      <c r="F593" s="66"/>
      <c r="G593" s="66"/>
      <c r="H593" s="66"/>
      <c r="I593" s="66"/>
      <c r="J593" s="66"/>
      <c r="AB593" s="67"/>
      <c r="AC593" s="68"/>
      <c r="AD593" s="2"/>
      <c r="AE593" s="1"/>
      <c r="AF593" s="73" t="s">
        <v>54</v>
      </c>
      <c r="AG593" s="74">
        <f>IF(AG592/B579=0,"",AG592/B579)</f>
        <v>0.30434782608695654</v>
      </c>
      <c r="AH593" s="75">
        <f>IF(AG592/AH592=0,"",AG592/AH592)</f>
        <v>0.7</v>
      </c>
      <c r="AI593" s="76" t="s">
        <v>55</v>
      </c>
    </row>
    <row r="594" spans="1:36" ht="15.75" customHeight="1">
      <c r="A594" s="40">
        <v>2602</v>
      </c>
      <c r="B594" s="66"/>
      <c r="C594" s="66"/>
      <c r="D594" s="66"/>
      <c r="E594" s="66"/>
      <c r="F594" s="66"/>
      <c r="G594" s="66"/>
      <c r="H594" s="66"/>
      <c r="I594" s="66"/>
      <c r="J594" s="66"/>
      <c r="AB594" s="67"/>
      <c r="AC594" s="77"/>
      <c r="AD594" s="78"/>
      <c r="AE594" s="79"/>
      <c r="AF594" s="78"/>
      <c r="AG594" s="79"/>
      <c r="AH594" s="79"/>
      <c r="AI594" s="80"/>
    </row>
    <row r="595" spans="1:36" ht="18" customHeight="1">
      <c r="A595" s="24"/>
      <c r="B595" s="1"/>
      <c r="C595" s="1"/>
      <c r="D595" s="142" t="s">
        <v>79</v>
      </c>
      <c r="E595" s="143"/>
      <c r="F595" s="143"/>
      <c r="G595" s="143"/>
      <c r="H595" s="143"/>
      <c r="I595" s="143"/>
      <c r="J595" s="144"/>
      <c r="AB595" s="81">
        <f>SUM(AB579:AB591)</f>
        <v>10</v>
      </c>
      <c r="AC595" s="82">
        <f>IF(AB587=0,"",AB587/B579)</f>
        <v>0.39130434782608697</v>
      </c>
      <c r="AD595" s="82">
        <f>IF(AB595=0,"",AB595/B579)</f>
        <v>0.43478260869565216</v>
      </c>
      <c r="AE595" s="82">
        <f>IF(AB587=0,"",AD595-AC595)</f>
        <v>4.3478260869565188E-2</v>
      </c>
      <c r="AF595" s="2"/>
      <c r="AG595" s="1"/>
      <c r="AH595" s="27"/>
      <c r="AI595" s="2"/>
    </row>
    <row r="596" spans="1:36" ht="12.75" customHeight="1">
      <c r="AC596" s="2"/>
      <c r="AD596" s="2"/>
      <c r="AF596" s="2"/>
    </row>
    <row r="597" spans="1:36" ht="12.75" customHeight="1">
      <c r="AC597" s="2"/>
      <c r="AD597" s="2"/>
      <c r="AF597" s="2"/>
    </row>
    <row r="598" spans="1:36" ht="26.25" customHeight="1">
      <c r="B598" s="145" t="s">
        <v>68</v>
      </c>
      <c r="C598" s="146"/>
      <c r="D598" s="146"/>
      <c r="E598" s="146"/>
      <c r="F598" s="146"/>
      <c r="G598" s="146"/>
      <c r="H598" s="146"/>
      <c r="I598" s="146"/>
      <c r="J598" s="146"/>
      <c r="AB598" s="39" t="s">
        <v>88</v>
      </c>
      <c r="AC598" s="2"/>
      <c r="AD598" s="2"/>
      <c r="AE598" s="1"/>
      <c r="AF598" s="2"/>
      <c r="AG598" s="1"/>
      <c r="AH598" s="1"/>
      <c r="AI598" s="1"/>
    </row>
    <row r="599" spans="1:36" ht="20.25" customHeight="1">
      <c r="A599" s="147" t="s">
        <v>9</v>
      </c>
      <c r="B599" s="148" t="s">
        <v>69</v>
      </c>
      <c r="C599" s="143"/>
      <c r="D599" s="143"/>
      <c r="E599" s="143"/>
      <c r="F599" s="143"/>
      <c r="G599" s="143"/>
      <c r="H599" s="143"/>
      <c r="I599" s="143"/>
      <c r="J599" s="144"/>
      <c r="AB599" s="149" t="s">
        <v>10</v>
      </c>
      <c r="AC599" s="141" t="s">
        <v>2</v>
      </c>
      <c r="AD599" s="141" t="s">
        <v>3</v>
      </c>
      <c r="AE599" s="150" t="s">
        <v>4</v>
      </c>
      <c r="AF599" s="141" t="s">
        <v>5</v>
      </c>
      <c r="AG599" s="139" t="s">
        <v>6</v>
      </c>
      <c r="AH599" s="139" t="s">
        <v>7</v>
      </c>
      <c r="AI599" s="141" t="s">
        <v>8</v>
      </c>
    </row>
    <row r="600" spans="1:36" ht="15.75" customHeight="1">
      <c r="A600" s="140"/>
      <c r="B600" s="40" t="s">
        <v>70</v>
      </c>
      <c r="C600" s="40" t="s">
        <v>71</v>
      </c>
      <c r="D600" s="40" t="s">
        <v>72</v>
      </c>
      <c r="E600" s="40" t="s">
        <v>73</v>
      </c>
      <c r="F600" s="40" t="s">
        <v>74</v>
      </c>
      <c r="G600" s="40" t="s">
        <v>75</v>
      </c>
      <c r="H600" s="40" t="s">
        <v>76</v>
      </c>
      <c r="I600" s="40" t="s">
        <v>77</v>
      </c>
      <c r="J600" s="40" t="s">
        <v>78</v>
      </c>
      <c r="AB600" s="140"/>
      <c r="AC600" s="140"/>
      <c r="AD600" s="140"/>
      <c r="AE600" s="140"/>
      <c r="AF600" s="140"/>
      <c r="AG600" s="140"/>
      <c r="AH600" s="140"/>
      <c r="AI600" s="140"/>
    </row>
    <row r="601" spans="1:36" ht="15.75" customHeight="1">
      <c r="A601" s="40">
        <v>1902</v>
      </c>
      <c r="B601" s="41">
        <v>41</v>
      </c>
      <c r="C601" s="41"/>
      <c r="D601" s="41"/>
      <c r="E601" s="41"/>
      <c r="F601" s="41"/>
      <c r="G601" s="41"/>
      <c r="H601" s="41"/>
      <c r="I601" s="41"/>
      <c r="J601" s="41"/>
      <c r="AB601" s="67"/>
      <c r="AC601" s="100"/>
      <c r="AD601" s="101"/>
      <c r="AE601" s="102"/>
      <c r="AF601" s="46"/>
      <c r="AG601" s="47">
        <f>B601</f>
        <v>41</v>
      </c>
      <c r="AH601" s="48"/>
      <c r="AI601" s="46"/>
    </row>
    <row r="602" spans="1:36" ht="15.75" customHeight="1">
      <c r="A602" s="40">
        <v>2001</v>
      </c>
      <c r="B602" s="41"/>
      <c r="C602" s="41">
        <v>31</v>
      </c>
      <c r="D602" s="41"/>
      <c r="E602" s="41"/>
      <c r="F602" s="41"/>
      <c r="G602" s="41"/>
      <c r="H602" s="41"/>
      <c r="I602" s="41"/>
      <c r="J602" s="41"/>
      <c r="AB602" s="67"/>
      <c r="AC602" s="68"/>
      <c r="AD602" s="2"/>
      <c r="AE602" s="103"/>
      <c r="AF602" s="52">
        <f>IF(C602=0,"",C602/B601)</f>
        <v>0.75609756097560976</v>
      </c>
      <c r="AG602" s="53">
        <v>31</v>
      </c>
      <c r="AH602" s="54">
        <f t="shared" ref="AH602:AH609" si="62">IF(AG602=0,"",AG602/AG601)</f>
        <v>0.75609756097560976</v>
      </c>
      <c r="AI602" s="54">
        <f t="shared" ref="AI602:AI609" si="63">IF(AG602=0,"",100%-AH602)</f>
        <v>0.24390243902439024</v>
      </c>
    </row>
    <row r="603" spans="1:36" ht="15.75" customHeight="1">
      <c r="A603" s="40">
        <v>2002</v>
      </c>
      <c r="B603" s="41"/>
      <c r="C603" s="41"/>
      <c r="D603" s="41">
        <v>28</v>
      </c>
      <c r="E603" s="41"/>
      <c r="F603" s="41"/>
      <c r="G603" s="41"/>
      <c r="H603" s="41"/>
      <c r="I603" s="41"/>
      <c r="J603" s="41"/>
      <c r="AB603" s="67"/>
      <c r="AC603" s="68"/>
      <c r="AD603" s="2"/>
      <c r="AE603" s="103"/>
      <c r="AF603" s="52">
        <f>IF(D603=0,"",D603/C602)</f>
        <v>0.90322580645161288</v>
      </c>
      <c r="AG603" s="53">
        <v>28</v>
      </c>
      <c r="AH603" s="54">
        <f t="shared" si="62"/>
        <v>0.90322580645161288</v>
      </c>
      <c r="AI603" s="54">
        <f t="shared" si="63"/>
        <v>9.6774193548387122E-2</v>
      </c>
      <c r="AJ603" s="8">
        <f>AG603/AG601</f>
        <v>0.68292682926829273</v>
      </c>
    </row>
    <row r="604" spans="1:36" ht="15.75" customHeight="1">
      <c r="A604" s="40">
        <v>2101</v>
      </c>
      <c r="B604" s="41"/>
      <c r="C604" s="41"/>
      <c r="D604" s="41"/>
      <c r="E604" s="41">
        <v>27</v>
      </c>
      <c r="F604" s="41"/>
      <c r="G604" s="41"/>
      <c r="H604" s="41"/>
      <c r="I604" s="41"/>
      <c r="J604" s="41"/>
      <c r="AB604" s="67"/>
      <c r="AC604" s="68"/>
      <c r="AD604" s="2"/>
      <c r="AE604" s="103"/>
      <c r="AF604" s="52">
        <f>IF(E604=0,"",E604/D603)</f>
        <v>0.9642857142857143</v>
      </c>
      <c r="AG604" s="53">
        <v>27</v>
      </c>
      <c r="AH604" s="54">
        <f t="shared" si="62"/>
        <v>0.9642857142857143</v>
      </c>
      <c r="AI604" s="54">
        <f t="shared" si="63"/>
        <v>3.5714285714285698E-2</v>
      </c>
    </row>
    <row r="605" spans="1:36" ht="15.75" customHeight="1">
      <c r="A605" s="40">
        <v>2102</v>
      </c>
      <c r="B605" s="41"/>
      <c r="C605" s="41"/>
      <c r="D605" s="41"/>
      <c r="E605" s="41"/>
      <c r="F605" s="41">
        <v>27</v>
      </c>
      <c r="G605" s="41"/>
      <c r="H605" s="41"/>
      <c r="I605" s="41"/>
      <c r="J605" s="41"/>
      <c r="AB605" s="67"/>
      <c r="AC605" s="68"/>
      <c r="AD605" s="2"/>
      <c r="AE605" s="103"/>
      <c r="AF605" s="52">
        <f>IF(F605=0,"",F605/E604)</f>
        <v>1</v>
      </c>
      <c r="AG605" s="53">
        <v>27</v>
      </c>
      <c r="AH605" s="54">
        <f t="shared" si="62"/>
        <v>1</v>
      </c>
      <c r="AI605" s="54">
        <f t="shared" si="63"/>
        <v>0</v>
      </c>
    </row>
    <row r="606" spans="1:36" ht="15.75" customHeight="1">
      <c r="A606" s="40">
        <v>2201</v>
      </c>
      <c r="B606" s="41"/>
      <c r="C606" s="41"/>
      <c r="D606" s="41"/>
      <c r="E606" s="41"/>
      <c r="F606" s="41"/>
      <c r="G606" s="41">
        <v>26</v>
      </c>
      <c r="H606" s="41"/>
      <c r="I606" s="41"/>
      <c r="J606" s="41"/>
      <c r="AB606" s="67"/>
      <c r="AC606" s="68"/>
      <c r="AD606" s="2"/>
      <c r="AE606" s="103"/>
      <c r="AF606" s="52">
        <f>IF(G606=0,"",G606/F605)</f>
        <v>0.96296296296296291</v>
      </c>
      <c r="AG606" s="53">
        <v>26</v>
      </c>
      <c r="AH606" s="54">
        <f t="shared" si="62"/>
        <v>0.96296296296296291</v>
      </c>
      <c r="AI606" s="54">
        <f t="shared" si="63"/>
        <v>3.703703703703709E-2</v>
      </c>
    </row>
    <row r="607" spans="1:36" ht="15.75" customHeight="1">
      <c r="A607" s="40">
        <v>2202</v>
      </c>
      <c r="B607" s="41"/>
      <c r="C607" s="41"/>
      <c r="D607" s="41"/>
      <c r="E607" s="41"/>
      <c r="F607" s="41"/>
      <c r="G607" s="41"/>
      <c r="H607" s="41">
        <v>25</v>
      </c>
      <c r="I607" s="41"/>
      <c r="J607" s="41"/>
      <c r="AB607" s="67"/>
      <c r="AC607" s="68"/>
      <c r="AD607" s="2"/>
      <c r="AE607" s="103"/>
      <c r="AF607" s="52">
        <f>IF(H607=0,"",H607/G606)</f>
        <v>0.96153846153846156</v>
      </c>
      <c r="AG607" s="53">
        <v>26</v>
      </c>
      <c r="AH607" s="54">
        <f t="shared" si="62"/>
        <v>1</v>
      </c>
      <c r="AI607" s="54">
        <f t="shared" si="63"/>
        <v>0</v>
      </c>
    </row>
    <row r="608" spans="1:36" ht="15.75" customHeight="1">
      <c r="A608" s="40">
        <v>2301</v>
      </c>
      <c r="B608" s="41"/>
      <c r="C608" s="41"/>
      <c r="D608" s="41"/>
      <c r="E608" s="41"/>
      <c r="F608" s="41"/>
      <c r="G608" s="41"/>
      <c r="H608" s="41"/>
      <c r="I608" s="41">
        <v>25</v>
      </c>
      <c r="J608" s="41"/>
      <c r="AB608" s="67"/>
      <c r="AC608" s="68"/>
      <c r="AD608" s="2"/>
      <c r="AE608" s="103"/>
      <c r="AF608" s="52">
        <f>IF(I608=0,"",I608/H607)</f>
        <v>1</v>
      </c>
      <c r="AG608" s="53">
        <v>26</v>
      </c>
      <c r="AH608" s="54">
        <f t="shared" si="62"/>
        <v>1</v>
      </c>
      <c r="AI608" s="54">
        <f t="shared" si="63"/>
        <v>0</v>
      </c>
    </row>
    <row r="609" spans="1:35" ht="15.75" customHeight="1">
      <c r="A609" s="40">
        <v>2302</v>
      </c>
      <c r="B609" s="41"/>
      <c r="C609" s="41"/>
      <c r="D609" s="41"/>
      <c r="E609" s="41"/>
      <c r="F609" s="41"/>
      <c r="G609" s="41"/>
      <c r="H609" s="41"/>
      <c r="I609" s="41"/>
      <c r="J609" s="41">
        <v>24</v>
      </c>
      <c r="AB609" s="42">
        <v>17</v>
      </c>
      <c r="AC609" s="68"/>
      <c r="AD609" s="2"/>
      <c r="AE609" s="103"/>
      <c r="AF609" s="56">
        <f>IF(J609=0,"",J609/I608)</f>
        <v>0.96</v>
      </c>
      <c r="AG609" s="53">
        <v>25</v>
      </c>
      <c r="AH609" s="57">
        <f t="shared" si="62"/>
        <v>0.96153846153846156</v>
      </c>
      <c r="AI609" s="57">
        <f t="shared" si="63"/>
        <v>3.8461538461538436E-2</v>
      </c>
    </row>
    <row r="610" spans="1:35" ht="15.75" customHeight="1">
      <c r="A610" s="40">
        <v>2401</v>
      </c>
      <c r="B610" s="41"/>
      <c r="C610" s="41"/>
      <c r="D610" s="41"/>
      <c r="E610" s="41"/>
      <c r="F610" s="41"/>
      <c r="G610" s="41"/>
      <c r="H610" s="41"/>
      <c r="I610" s="41"/>
      <c r="J610" s="41">
        <v>3</v>
      </c>
      <c r="AB610" s="42">
        <v>3</v>
      </c>
      <c r="AC610" s="68"/>
      <c r="AD610" s="2"/>
      <c r="AE610" s="1"/>
      <c r="AF610" s="59"/>
      <c r="AG610" s="53">
        <v>3</v>
      </c>
      <c r="AH610" s="60"/>
      <c r="AI610" s="61"/>
    </row>
    <row r="611" spans="1:35" ht="15.75" customHeight="1">
      <c r="A611" s="40">
        <v>2402</v>
      </c>
      <c r="B611" s="41"/>
      <c r="C611" s="41"/>
      <c r="D611" s="41"/>
      <c r="E611" s="41"/>
      <c r="F611" s="41"/>
      <c r="G611" s="41"/>
      <c r="H611" s="41"/>
      <c r="I611" s="41"/>
      <c r="J611" s="41">
        <v>2</v>
      </c>
      <c r="AB611" s="42">
        <v>2</v>
      </c>
      <c r="AC611" s="68"/>
      <c r="AD611" s="2"/>
      <c r="AE611" s="1"/>
      <c r="AF611" s="62"/>
      <c r="AG611" s="63">
        <v>2</v>
      </c>
      <c r="AH611" s="64"/>
      <c r="AI611" s="62"/>
    </row>
    <row r="612" spans="1:35" ht="15.75" customHeight="1">
      <c r="A612" s="40">
        <v>2501</v>
      </c>
      <c r="B612" s="66"/>
      <c r="C612" s="66"/>
      <c r="D612" s="66"/>
      <c r="E612" s="66"/>
      <c r="F612" s="66"/>
      <c r="G612" s="66"/>
      <c r="H612" s="66"/>
      <c r="I612" s="66"/>
      <c r="J612" s="66"/>
      <c r="AB612" s="67"/>
      <c r="AC612" s="68"/>
      <c r="AD612" s="2"/>
      <c r="AE612" s="1"/>
      <c r="AF612" s="104"/>
      <c r="AG612" s="105"/>
      <c r="AH612" s="106"/>
      <c r="AI612" s="104"/>
    </row>
    <row r="613" spans="1:35" ht="15.75" customHeight="1">
      <c r="A613" s="40">
        <v>2502</v>
      </c>
      <c r="B613" s="66"/>
      <c r="C613" s="66"/>
      <c r="D613" s="66"/>
      <c r="E613" s="66"/>
      <c r="F613" s="66"/>
      <c r="G613" s="66"/>
      <c r="H613" s="66"/>
      <c r="I613" s="66"/>
      <c r="J613" s="66"/>
      <c r="AB613" s="67"/>
      <c r="AC613" s="68"/>
      <c r="AD613" s="2"/>
      <c r="AE613" s="1"/>
      <c r="AF613" s="50"/>
      <c r="AG613" s="58"/>
      <c r="AH613" s="65"/>
      <c r="AI613" s="62"/>
    </row>
    <row r="614" spans="1:35" ht="15.75" customHeight="1">
      <c r="A614" s="40">
        <v>2601</v>
      </c>
      <c r="B614" s="66"/>
      <c r="C614" s="66"/>
      <c r="D614" s="66"/>
      <c r="E614" s="66"/>
      <c r="F614" s="66"/>
      <c r="G614" s="66"/>
      <c r="H614" s="66"/>
      <c r="I614" s="66"/>
      <c r="J614" s="66"/>
      <c r="AB614" s="67"/>
      <c r="AC614" s="68"/>
      <c r="AD614" s="2"/>
      <c r="AE614" s="1"/>
      <c r="AF614" s="69" t="s">
        <v>53</v>
      </c>
      <c r="AG614" s="70">
        <v>2</v>
      </c>
      <c r="AH614" s="71">
        <f>IF(SUM(AB607:AB611)=0,"",SUM(AB607:AB611))</f>
        <v>22</v>
      </c>
      <c r="AI614" s="72" t="s">
        <v>10</v>
      </c>
    </row>
    <row r="615" spans="1:35" ht="15.75" customHeight="1">
      <c r="A615" s="40">
        <v>2602</v>
      </c>
      <c r="B615" s="66"/>
      <c r="C615" s="66"/>
      <c r="D615" s="66"/>
      <c r="E615" s="66"/>
      <c r="F615" s="66"/>
      <c r="G615" s="66"/>
      <c r="H615" s="66"/>
      <c r="I615" s="66"/>
      <c r="J615" s="66"/>
      <c r="AB615" s="67"/>
      <c r="AC615" s="68"/>
      <c r="AD615" s="2"/>
      <c r="AE615" s="1"/>
      <c r="AF615" s="73" t="s">
        <v>54</v>
      </c>
      <c r="AG615" s="74">
        <f>IF(AG614/B601=0,"",AG614/B601)</f>
        <v>4.878048780487805E-2</v>
      </c>
      <c r="AH615" s="75">
        <f>IF(AG614/AH614=0,"",AG614/AH614)</f>
        <v>9.0909090909090912E-2</v>
      </c>
      <c r="AI615" s="76" t="s">
        <v>55</v>
      </c>
    </row>
    <row r="616" spans="1:35" ht="15.75" customHeight="1">
      <c r="A616" s="40">
        <v>2701</v>
      </c>
      <c r="B616" s="66"/>
      <c r="C616" s="66"/>
      <c r="D616" s="66"/>
      <c r="E616" s="66"/>
      <c r="F616" s="66"/>
      <c r="G616" s="66"/>
      <c r="H616" s="66"/>
      <c r="I616" s="66"/>
      <c r="J616" s="66"/>
      <c r="AB616" s="67"/>
      <c r="AC616" s="77"/>
      <c r="AD616" s="78"/>
      <c r="AE616" s="79"/>
      <c r="AF616" s="78"/>
      <c r="AG616" s="79"/>
      <c r="AH616" s="79"/>
      <c r="AI616" s="80"/>
    </row>
    <row r="617" spans="1:35" ht="18" customHeight="1">
      <c r="A617" s="24"/>
      <c r="B617" s="1"/>
      <c r="C617" s="1"/>
      <c r="D617" s="142" t="s">
        <v>79</v>
      </c>
      <c r="E617" s="143"/>
      <c r="F617" s="143"/>
      <c r="G617" s="143"/>
      <c r="H617" s="143"/>
      <c r="I617" s="143"/>
      <c r="J617" s="144"/>
      <c r="AB617" s="81">
        <f>SUM(AB601:AB613)</f>
        <v>22</v>
      </c>
      <c r="AC617" s="82">
        <f>IF(AB609=0,"",AB609/B601)</f>
        <v>0.41463414634146339</v>
      </c>
      <c r="AD617" s="82">
        <f>IF(AB617=0,"",AB617/B601)</f>
        <v>0.53658536585365857</v>
      </c>
      <c r="AE617" s="82">
        <f>IF(AB609=0,"",AD617-AC617)</f>
        <v>0.12195121951219517</v>
      </c>
      <c r="AF617" s="2"/>
      <c r="AG617" s="1"/>
      <c r="AH617" s="27"/>
      <c r="AI617" s="2"/>
    </row>
    <row r="618" spans="1:35" ht="12.75" customHeight="1">
      <c r="AD618" s="2"/>
      <c r="AE618" s="2"/>
      <c r="AG618" s="2"/>
    </row>
    <row r="619" spans="1:35" ht="12.75" customHeight="1">
      <c r="AD619" s="2"/>
      <c r="AE619" s="2"/>
      <c r="AG619" s="2"/>
    </row>
    <row r="620" spans="1:35" ht="26.25" customHeight="1">
      <c r="B620" s="145" t="s">
        <v>68</v>
      </c>
      <c r="C620" s="146"/>
      <c r="D620" s="146"/>
      <c r="E620" s="146"/>
      <c r="F620" s="146"/>
      <c r="G620" s="146"/>
      <c r="H620" s="146"/>
      <c r="I620" s="146"/>
      <c r="J620" s="146"/>
      <c r="AB620" s="39" t="s">
        <v>89</v>
      </c>
      <c r="AC620" s="2"/>
      <c r="AD620" s="2"/>
      <c r="AE620" s="1"/>
      <c r="AF620" s="2"/>
      <c r="AG620" s="1"/>
      <c r="AH620" s="1"/>
      <c r="AI620" s="1"/>
    </row>
    <row r="621" spans="1:35" ht="20.25" customHeight="1">
      <c r="A621" s="147" t="s">
        <v>9</v>
      </c>
      <c r="B621" s="148" t="s">
        <v>69</v>
      </c>
      <c r="C621" s="143"/>
      <c r="D621" s="143"/>
      <c r="E621" s="143"/>
      <c r="F621" s="143"/>
      <c r="G621" s="143"/>
      <c r="H621" s="143"/>
      <c r="I621" s="143"/>
      <c r="J621" s="144"/>
      <c r="AB621" s="149" t="s">
        <v>10</v>
      </c>
      <c r="AC621" s="141" t="s">
        <v>2</v>
      </c>
      <c r="AD621" s="141" t="s">
        <v>3</v>
      </c>
      <c r="AE621" s="150" t="s">
        <v>4</v>
      </c>
      <c r="AF621" s="141" t="s">
        <v>5</v>
      </c>
      <c r="AG621" s="139" t="s">
        <v>6</v>
      </c>
      <c r="AH621" s="139" t="s">
        <v>7</v>
      </c>
      <c r="AI621" s="141" t="s">
        <v>8</v>
      </c>
    </row>
    <row r="622" spans="1:35" ht="15.75" customHeight="1">
      <c r="A622" s="140"/>
      <c r="B622" s="40" t="s">
        <v>70</v>
      </c>
      <c r="C622" s="40" t="s">
        <v>71</v>
      </c>
      <c r="D622" s="40" t="s">
        <v>72</v>
      </c>
      <c r="E622" s="40" t="s">
        <v>73</v>
      </c>
      <c r="F622" s="40" t="s">
        <v>74</v>
      </c>
      <c r="G622" s="40" t="s">
        <v>75</v>
      </c>
      <c r="H622" s="40" t="s">
        <v>76</v>
      </c>
      <c r="I622" s="40" t="s">
        <v>77</v>
      </c>
      <c r="J622" s="40" t="s">
        <v>78</v>
      </c>
      <c r="AB622" s="140"/>
      <c r="AC622" s="140"/>
      <c r="AD622" s="140"/>
      <c r="AE622" s="140"/>
      <c r="AF622" s="140"/>
      <c r="AG622" s="140"/>
      <c r="AH622" s="140"/>
      <c r="AI622" s="140"/>
    </row>
    <row r="623" spans="1:35" ht="15.75" customHeight="1">
      <c r="A623" s="40">
        <v>2001</v>
      </c>
      <c r="B623" s="41">
        <v>20</v>
      </c>
      <c r="C623" s="41"/>
      <c r="D623" s="41"/>
      <c r="E623" s="41"/>
      <c r="F623" s="41"/>
      <c r="G623" s="41"/>
      <c r="H623" s="41"/>
      <c r="I623" s="41"/>
      <c r="J623" s="41"/>
      <c r="AB623" s="67"/>
      <c r="AC623" s="100"/>
      <c r="AD623" s="101"/>
      <c r="AE623" s="102"/>
      <c r="AF623" s="46"/>
      <c r="AG623" s="47">
        <f>B623</f>
        <v>20</v>
      </c>
      <c r="AH623" s="48"/>
      <c r="AI623" s="46"/>
    </row>
    <row r="624" spans="1:35" ht="15.75" customHeight="1">
      <c r="A624" s="40">
        <v>2002</v>
      </c>
      <c r="B624" s="41"/>
      <c r="C624" s="41">
        <v>16</v>
      </c>
      <c r="D624" s="41"/>
      <c r="E624" s="41"/>
      <c r="F624" s="41"/>
      <c r="G624" s="41"/>
      <c r="H624" s="41"/>
      <c r="I624" s="41"/>
      <c r="J624" s="41"/>
      <c r="AB624" s="67"/>
      <c r="AC624" s="68"/>
      <c r="AD624" s="2"/>
      <c r="AE624" s="103"/>
      <c r="AF624" s="52">
        <f>IF(C624=0,"",C624/B623)</f>
        <v>0.8</v>
      </c>
      <c r="AG624" s="53">
        <v>16</v>
      </c>
      <c r="AH624" s="54">
        <f t="shared" ref="AH624:AH631" si="64">IF(AG624=0,"",AG624/AG623)</f>
        <v>0.8</v>
      </c>
      <c r="AI624" s="54">
        <f t="shared" ref="AI624:AI631" si="65">IF(AG624=0,"",100%-AH624)</f>
        <v>0.19999999999999996</v>
      </c>
    </row>
    <row r="625" spans="1:36" ht="15.75" customHeight="1">
      <c r="A625" s="40">
        <v>2101</v>
      </c>
      <c r="B625" s="41"/>
      <c r="C625" s="41"/>
      <c r="D625" s="41">
        <v>14</v>
      </c>
      <c r="E625" s="41"/>
      <c r="F625" s="41"/>
      <c r="G625" s="41"/>
      <c r="H625" s="41"/>
      <c r="I625" s="41"/>
      <c r="J625" s="41"/>
      <c r="AB625" s="67"/>
      <c r="AC625" s="68"/>
      <c r="AD625" s="2"/>
      <c r="AE625" s="103"/>
      <c r="AF625" s="52">
        <f>IF(D625=0,"",D625/C624)</f>
        <v>0.875</v>
      </c>
      <c r="AG625" s="53">
        <v>16</v>
      </c>
      <c r="AH625" s="54">
        <f t="shared" si="64"/>
        <v>1</v>
      </c>
      <c r="AI625" s="54">
        <f t="shared" si="65"/>
        <v>0</v>
      </c>
      <c r="AJ625" s="8">
        <f>AG625/AG623</f>
        <v>0.8</v>
      </c>
    </row>
    <row r="626" spans="1:36" ht="15.75" customHeight="1">
      <c r="A626" s="40">
        <v>2102</v>
      </c>
      <c r="B626" s="41"/>
      <c r="C626" s="41"/>
      <c r="D626" s="41"/>
      <c r="E626" s="41">
        <v>13</v>
      </c>
      <c r="F626" s="41"/>
      <c r="G626" s="41"/>
      <c r="H626" s="41"/>
      <c r="I626" s="41"/>
      <c r="J626" s="41"/>
      <c r="AB626" s="67"/>
      <c r="AC626" s="68"/>
      <c r="AD626" s="2"/>
      <c r="AE626" s="103"/>
      <c r="AF626" s="52">
        <f>IF(E626=0,"",E626/D625)</f>
        <v>0.9285714285714286</v>
      </c>
      <c r="AG626" s="53">
        <v>15</v>
      </c>
      <c r="AH626" s="54">
        <f t="shared" si="64"/>
        <v>0.9375</v>
      </c>
      <c r="AI626" s="54">
        <f t="shared" si="65"/>
        <v>6.25E-2</v>
      </c>
    </row>
    <row r="627" spans="1:36" ht="15.75" customHeight="1">
      <c r="A627" s="40">
        <v>2201</v>
      </c>
      <c r="B627" s="41"/>
      <c r="C627" s="41"/>
      <c r="D627" s="41"/>
      <c r="E627" s="41"/>
      <c r="F627" s="41">
        <v>12</v>
      </c>
      <c r="G627" s="41"/>
      <c r="H627" s="41"/>
      <c r="I627" s="41"/>
      <c r="J627" s="41"/>
      <c r="AB627" s="67"/>
      <c r="AC627" s="68"/>
      <c r="AD627" s="2"/>
      <c r="AE627" s="103"/>
      <c r="AF627" s="52">
        <f>IF(F627=0,"",F627/E626)</f>
        <v>0.92307692307692313</v>
      </c>
      <c r="AG627" s="53">
        <v>14</v>
      </c>
      <c r="AH627" s="54">
        <f t="shared" si="64"/>
        <v>0.93333333333333335</v>
      </c>
      <c r="AI627" s="54">
        <f t="shared" si="65"/>
        <v>6.6666666666666652E-2</v>
      </c>
    </row>
    <row r="628" spans="1:36" ht="15.75" customHeight="1">
      <c r="A628" s="40">
        <v>2202</v>
      </c>
      <c r="B628" s="41"/>
      <c r="C628" s="41"/>
      <c r="D628" s="41"/>
      <c r="E628" s="41"/>
      <c r="F628" s="41"/>
      <c r="G628" s="41">
        <v>12</v>
      </c>
      <c r="H628" s="41"/>
      <c r="I628" s="41"/>
      <c r="J628" s="41"/>
      <c r="AB628" s="67"/>
      <c r="AC628" s="68"/>
      <c r="AD628" s="2"/>
      <c r="AE628" s="103"/>
      <c r="AF628" s="52">
        <f>IF(G628=0,"",G628/F627)</f>
        <v>1</v>
      </c>
      <c r="AG628" s="53">
        <v>12</v>
      </c>
      <c r="AH628" s="54">
        <f t="shared" si="64"/>
        <v>0.8571428571428571</v>
      </c>
      <c r="AI628" s="54">
        <f t="shared" si="65"/>
        <v>0.1428571428571429</v>
      </c>
    </row>
    <row r="629" spans="1:36" ht="15.75" customHeight="1">
      <c r="A629" s="40">
        <v>2301</v>
      </c>
      <c r="B629" s="41"/>
      <c r="C629" s="41"/>
      <c r="D629" s="41"/>
      <c r="E629" s="41"/>
      <c r="F629" s="41"/>
      <c r="G629" s="41"/>
      <c r="H629" s="41">
        <v>12</v>
      </c>
      <c r="I629" s="41"/>
      <c r="J629" s="41"/>
      <c r="AB629" s="67"/>
      <c r="AC629" s="68"/>
      <c r="AD629" s="2"/>
      <c r="AE629" s="103"/>
      <c r="AF629" s="52">
        <f>IF(H629=0,"",H629/G628)</f>
        <v>1</v>
      </c>
      <c r="AG629" s="53">
        <v>12</v>
      </c>
      <c r="AH629" s="54">
        <f t="shared" si="64"/>
        <v>1</v>
      </c>
      <c r="AI629" s="54">
        <f t="shared" si="65"/>
        <v>0</v>
      </c>
    </row>
    <row r="630" spans="1:36" ht="15.75" customHeight="1">
      <c r="A630" s="40">
        <v>2302</v>
      </c>
      <c r="B630" s="41"/>
      <c r="C630" s="41"/>
      <c r="D630" s="41"/>
      <c r="E630" s="41"/>
      <c r="F630" s="41"/>
      <c r="G630" s="41"/>
      <c r="H630" s="41"/>
      <c r="I630" s="41">
        <v>12</v>
      </c>
      <c r="J630" s="41"/>
      <c r="AB630" s="67"/>
      <c r="AC630" s="68"/>
      <c r="AD630" s="2"/>
      <c r="AE630" s="103"/>
      <c r="AF630" s="52">
        <f>IF(I630=0,"",I630/H629)</f>
        <v>1</v>
      </c>
      <c r="AG630" s="53">
        <v>12</v>
      </c>
      <c r="AH630" s="54">
        <f t="shared" si="64"/>
        <v>1</v>
      </c>
      <c r="AI630" s="54">
        <f t="shared" si="65"/>
        <v>0</v>
      </c>
    </row>
    <row r="631" spans="1:36" ht="15.75" customHeight="1">
      <c r="A631" s="40">
        <v>2401</v>
      </c>
      <c r="B631" s="41"/>
      <c r="C631" s="41"/>
      <c r="D631" s="41"/>
      <c r="E631" s="41"/>
      <c r="F631" s="41"/>
      <c r="G631" s="41"/>
      <c r="H631" s="41"/>
      <c r="I631" s="41"/>
      <c r="J631" s="41">
        <v>10</v>
      </c>
      <c r="AB631" s="42">
        <v>8</v>
      </c>
      <c r="AC631" s="68"/>
      <c r="AD631" s="2"/>
      <c r="AE631" s="103"/>
      <c r="AF631" s="56">
        <f>IF(J631=0,"",J631/I630)</f>
        <v>0.83333333333333337</v>
      </c>
      <c r="AG631" s="53">
        <v>11</v>
      </c>
      <c r="AH631" s="57">
        <f t="shared" si="64"/>
        <v>0.91666666666666663</v>
      </c>
      <c r="AI631" s="57">
        <f t="shared" si="65"/>
        <v>8.333333333333337E-2</v>
      </c>
    </row>
    <row r="632" spans="1:36" ht="15.75" customHeight="1">
      <c r="A632" s="40">
        <v>2402</v>
      </c>
      <c r="B632" s="41"/>
      <c r="C632" s="41"/>
      <c r="D632" s="41"/>
      <c r="E632" s="41"/>
      <c r="F632" s="41"/>
      <c r="G632" s="41"/>
      <c r="H632" s="41"/>
      <c r="I632" s="41"/>
      <c r="J632" s="41">
        <v>1</v>
      </c>
      <c r="AB632" s="42">
        <v>1</v>
      </c>
      <c r="AC632" s="68"/>
      <c r="AD632" s="2"/>
      <c r="AE632" s="1"/>
      <c r="AF632" s="59"/>
      <c r="AG632" s="53">
        <v>1</v>
      </c>
      <c r="AH632" s="60"/>
      <c r="AI632" s="61"/>
    </row>
    <row r="633" spans="1:36" ht="15.75" customHeight="1">
      <c r="A633" s="40">
        <v>2501</v>
      </c>
      <c r="B633" s="41"/>
      <c r="C633" s="41"/>
      <c r="D633" s="41"/>
      <c r="E633" s="41"/>
      <c r="F633" s="41"/>
      <c r="G633" s="41"/>
      <c r="H633" s="41"/>
      <c r="I633" s="41"/>
      <c r="J633" s="41"/>
      <c r="AB633" s="42"/>
      <c r="AC633" s="68"/>
      <c r="AD633" s="2"/>
      <c r="AE633" s="1"/>
      <c r="AF633" s="62"/>
      <c r="AG633" s="63"/>
      <c r="AH633" s="64"/>
      <c r="AI633" s="62"/>
    </row>
    <row r="634" spans="1:36" ht="15.75" customHeight="1">
      <c r="A634" s="40">
        <v>2502</v>
      </c>
      <c r="B634" s="66"/>
      <c r="C634" s="66"/>
      <c r="D634" s="66"/>
      <c r="E634" s="66"/>
      <c r="F634" s="66"/>
      <c r="G634" s="66"/>
      <c r="H634" s="66"/>
      <c r="I634" s="66"/>
      <c r="J634" s="66"/>
      <c r="AB634" s="67"/>
      <c r="AC634" s="68"/>
      <c r="AD634" s="2"/>
      <c r="AE634" s="1"/>
      <c r="AF634" s="104"/>
      <c r="AG634" s="105"/>
      <c r="AH634" s="106"/>
      <c r="AI634" s="104"/>
    </row>
    <row r="635" spans="1:36" ht="15.75" customHeight="1">
      <c r="A635" s="40">
        <v>2601</v>
      </c>
      <c r="B635" s="66"/>
      <c r="C635" s="66"/>
      <c r="D635" s="66"/>
      <c r="E635" s="66"/>
      <c r="F635" s="66"/>
      <c r="G635" s="66"/>
      <c r="H635" s="66"/>
      <c r="I635" s="66"/>
      <c r="J635" s="66"/>
      <c r="AB635" s="67"/>
      <c r="AC635" s="68"/>
      <c r="AD635" s="2"/>
      <c r="AE635" s="1"/>
      <c r="AF635" s="50"/>
      <c r="AG635" s="58"/>
      <c r="AH635" s="65"/>
      <c r="AI635" s="62"/>
    </row>
    <row r="636" spans="1:36" ht="15.75" customHeight="1">
      <c r="A636" s="40">
        <v>2602</v>
      </c>
      <c r="B636" s="66"/>
      <c r="C636" s="66"/>
      <c r="D636" s="66"/>
      <c r="E636" s="66"/>
      <c r="F636" s="66"/>
      <c r="G636" s="66"/>
      <c r="H636" s="66"/>
      <c r="I636" s="66"/>
      <c r="J636" s="66"/>
      <c r="AB636" s="67"/>
      <c r="AC636" s="68"/>
      <c r="AD636" s="2"/>
      <c r="AE636" s="1"/>
      <c r="AF636" s="69" t="s">
        <v>53</v>
      </c>
      <c r="AG636" s="70"/>
      <c r="AH636" s="71">
        <f>IF(SUM(AB629:AB633)=0,"",SUM(AB629:AB633))</f>
        <v>9</v>
      </c>
      <c r="AI636" s="72" t="s">
        <v>10</v>
      </c>
    </row>
    <row r="637" spans="1:36" ht="15.75" customHeight="1">
      <c r="A637" s="40">
        <v>2701</v>
      </c>
      <c r="B637" s="66"/>
      <c r="C637" s="66"/>
      <c r="D637" s="66"/>
      <c r="E637" s="66"/>
      <c r="F637" s="66"/>
      <c r="G637" s="66"/>
      <c r="H637" s="66"/>
      <c r="I637" s="66"/>
      <c r="J637" s="66"/>
      <c r="AB637" s="67"/>
      <c r="AC637" s="68"/>
      <c r="AD637" s="2"/>
      <c r="AE637" s="1"/>
      <c r="AF637" s="73" t="s">
        <v>54</v>
      </c>
      <c r="AG637" s="74" t="str">
        <f>IF(AG636/B623=0,"",AG636/B623)</f>
        <v/>
      </c>
      <c r="AH637" s="75" t="str">
        <f>IF(AG636/AH636=0,"",AG636/AH636)</f>
        <v/>
      </c>
      <c r="AI637" s="76" t="s">
        <v>55</v>
      </c>
    </row>
    <row r="638" spans="1:36" ht="15.75" customHeight="1">
      <c r="A638" s="40">
        <v>2702</v>
      </c>
      <c r="B638" s="66"/>
      <c r="C638" s="66"/>
      <c r="D638" s="66"/>
      <c r="E638" s="66"/>
      <c r="F638" s="66"/>
      <c r="G638" s="66"/>
      <c r="H638" s="66"/>
      <c r="I638" s="66"/>
      <c r="J638" s="66"/>
      <c r="AB638" s="67"/>
      <c r="AC638" s="77"/>
      <c r="AD638" s="78"/>
      <c r="AE638" s="79"/>
      <c r="AF638" s="78"/>
      <c r="AG638" s="79"/>
      <c r="AH638" s="79"/>
      <c r="AI638" s="80"/>
    </row>
    <row r="639" spans="1:36" ht="18" customHeight="1">
      <c r="B639" s="1"/>
      <c r="C639" s="1"/>
      <c r="D639" s="142" t="s">
        <v>79</v>
      </c>
      <c r="E639" s="143"/>
      <c r="F639" s="143"/>
      <c r="G639" s="143"/>
      <c r="H639" s="143"/>
      <c r="I639" s="143"/>
      <c r="J639" s="144"/>
      <c r="AB639" s="81">
        <f>SUM(AB623:AB635)</f>
        <v>9</v>
      </c>
      <c r="AC639" s="82">
        <f>IF(AB631=0,"",AB631/B623)</f>
        <v>0.4</v>
      </c>
      <c r="AD639" s="82">
        <f>IF(AB639=0,"",AB639/B623)</f>
        <v>0.45</v>
      </c>
      <c r="AE639" s="82">
        <f>IF(AB631=0,"",AD639-AC639)</f>
        <v>4.9999999999999989E-2</v>
      </c>
      <c r="AF639" s="2"/>
      <c r="AG639" s="1"/>
      <c r="AH639" s="27"/>
      <c r="AI639" s="2"/>
    </row>
    <row r="640" spans="1:36" ht="12.75" customHeight="1">
      <c r="AC640" s="2"/>
      <c r="AD640" s="2"/>
      <c r="AF640" s="2"/>
    </row>
    <row r="641" spans="1:36" ht="12.75" customHeight="1">
      <c r="AC641" s="2"/>
      <c r="AD641" s="2"/>
      <c r="AF641" s="2"/>
    </row>
    <row r="642" spans="1:36" ht="26.25" customHeight="1">
      <c r="B642" s="145" t="s">
        <v>68</v>
      </c>
      <c r="C642" s="146"/>
      <c r="D642" s="146"/>
      <c r="E642" s="146"/>
      <c r="F642" s="146"/>
      <c r="G642" s="146"/>
      <c r="H642" s="146"/>
      <c r="I642" s="146"/>
      <c r="J642" s="146"/>
      <c r="AB642" s="39" t="s">
        <v>90</v>
      </c>
      <c r="AC642" s="2"/>
      <c r="AD642" s="2"/>
      <c r="AE642" s="1"/>
      <c r="AF642" s="2"/>
      <c r="AG642" s="1"/>
      <c r="AH642" s="1"/>
      <c r="AI642" s="1"/>
    </row>
    <row r="643" spans="1:36" ht="20.25" customHeight="1">
      <c r="A643" s="147" t="s">
        <v>9</v>
      </c>
      <c r="B643" s="148" t="s">
        <v>69</v>
      </c>
      <c r="C643" s="143"/>
      <c r="D643" s="143"/>
      <c r="E643" s="143"/>
      <c r="F643" s="143"/>
      <c r="G643" s="143"/>
      <c r="H643" s="143"/>
      <c r="I643" s="143"/>
      <c r="J643" s="144"/>
      <c r="AB643" s="149" t="s">
        <v>10</v>
      </c>
      <c r="AC643" s="141" t="s">
        <v>2</v>
      </c>
      <c r="AD643" s="141" t="s">
        <v>3</v>
      </c>
      <c r="AE643" s="150" t="s">
        <v>4</v>
      </c>
      <c r="AF643" s="141" t="s">
        <v>5</v>
      </c>
      <c r="AG643" s="139" t="s">
        <v>6</v>
      </c>
      <c r="AH643" s="139" t="s">
        <v>7</v>
      </c>
      <c r="AI643" s="141" t="s">
        <v>8</v>
      </c>
    </row>
    <row r="644" spans="1:36" ht="15.75" customHeight="1">
      <c r="A644" s="140"/>
      <c r="B644" s="40" t="s">
        <v>70</v>
      </c>
      <c r="C644" s="40" t="s">
        <v>71</v>
      </c>
      <c r="D644" s="40" t="s">
        <v>72</v>
      </c>
      <c r="E644" s="40" t="s">
        <v>73</v>
      </c>
      <c r="F644" s="40" t="s">
        <v>74</v>
      </c>
      <c r="G644" s="40" t="s">
        <v>75</v>
      </c>
      <c r="H644" s="40" t="s">
        <v>76</v>
      </c>
      <c r="I644" s="40" t="s">
        <v>77</v>
      </c>
      <c r="J644" s="40" t="s">
        <v>78</v>
      </c>
      <c r="AB644" s="140"/>
      <c r="AC644" s="140"/>
      <c r="AD644" s="140"/>
      <c r="AE644" s="140"/>
      <c r="AF644" s="140"/>
      <c r="AG644" s="140"/>
      <c r="AH644" s="140"/>
      <c r="AI644" s="140"/>
    </row>
    <row r="645" spans="1:36" ht="15.75" customHeight="1">
      <c r="A645" s="40">
        <v>2002</v>
      </c>
      <c r="B645" s="41">
        <v>39</v>
      </c>
      <c r="C645" s="41"/>
      <c r="D645" s="41"/>
      <c r="E645" s="41"/>
      <c r="F645" s="41"/>
      <c r="G645" s="41"/>
      <c r="H645" s="41"/>
      <c r="I645" s="41"/>
      <c r="J645" s="41"/>
      <c r="AB645" s="67"/>
      <c r="AC645" s="100"/>
      <c r="AD645" s="101"/>
      <c r="AE645" s="102"/>
      <c r="AF645" s="46"/>
      <c r="AG645" s="47">
        <f>B645</f>
        <v>39</v>
      </c>
      <c r="AH645" s="48"/>
      <c r="AI645" s="46"/>
    </row>
    <row r="646" spans="1:36" ht="15.75" customHeight="1">
      <c r="A646" s="40">
        <v>2101</v>
      </c>
      <c r="B646" s="41"/>
      <c r="C646" s="41">
        <v>35</v>
      </c>
      <c r="D646" s="41"/>
      <c r="E646" s="41"/>
      <c r="F646" s="41"/>
      <c r="G646" s="41"/>
      <c r="H646" s="41"/>
      <c r="I646" s="41"/>
      <c r="J646" s="41"/>
      <c r="AB646" s="67"/>
      <c r="AC646" s="68"/>
      <c r="AD646" s="2"/>
      <c r="AE646" s="103"/>
      <c r="AF646" s="52">
        <f>IF(C646=0,"",C646/B645)</f>
        <v>0.89743589743589747</v>
      </c>
      <c r="AG646" s="53">
        <v>35</v>
      </c>
      <c r="AH646" s="54">
        <f t="shared" ref="AH646:AH653" si="66">IF(AG646=0,"",AG646/AG645)</f>
        <v>0.89743589743589747</v>
      </c>
      <c r="AI646" s="54">
        <f t="shared" ref="AI646:AI653" si="67">IF(AG646=0,"",100%-AH646)</f>
        <v>0.10256410256410253</v>
      </c>
    </row>
    <row r="647" spans="1:36" ht="15.75" customHeight="1">
      <c r="A647" s="40">
        <v>2102</v>
      </c>
      <c r="B647" s="41"/>
      <c r="C647" s="41"/>
      <c r="D647" s="41">
        <v>30</v>
      </c>
      <c r="E647" s="41"/>
      <c r="F647" s="41"/>
      <c r="G647" s="41"/>
      <c r="H647" s="41"/>
      <c r="I647" s="41"/>
      <c r="J647" s="41"/>
      <c r="AB647" s="67"/>
      <c r="AC647" s="68"/>
      <c r="AD647" s="2"/>
      <c r="AE647" s="103"/>
      <c r="AF647" s="52">
        <f>IF(D647=0,"",D647/C646)</f>
        <v>0.8571428571428571</v>
      </c>
      <c r="AG647" s="53">
        <v>33</v>
      </c>
      <c r="AH647" s="54">
        <f t="shared" si="66"/>
        <v>0.94285714285714284</v>
      </c>
      <c r="AI647" s="54">
        <f t="shared" si="67"/>
        <v>5.7142857142857162E-2</v>
      </c>
      <c r="AJ647" s="8">
        <f>AG647/AG645</f>
        <v>0.84615384615384615</v>
      </c>
    </row>
    <row r="648" spans="1:36" ht="15.75" customHeight="1">
      <c r="A648" s="40">
        <v>2201</v>
      </c>
      <c r="B648" s="41"/>
      <c r="C648" s="41"/>
      <c r="D648" s="41"/>
      <c r="E648" s="41">
        <v>30</v>
      </c>
      <c r="F648" s="41"/>
      <c r="G648" s="41"/>
      <c r="H648" s="41"/>
      <c r="I648" s="41"/>
      <c r="J648" s="41"/>
      <c r="AB648" s="67"/>
      <c r="AC648" s="68"/>
      <c r="AD648" s="2"/>
      <c r="AE648" s="103"/>
      <c r="AF648" s="52">
        <f>IF(E648=0,"",E648/D647)</f>
        <v>1</v>
      </c>
      <c r="AG648" s="53">
        <v>31</v>
      </c>
      <c r="AH648" s="54">
        <f t="shared" si="66"/>
        <v>0.93939393939393945</v>
      </c>
      <c r="AI648" s="54">
        <f t="shared" si="67"/>
        <v>6.0606060606060552E-2</v>
      </c>
    </row>
    <row r="649" spans="1:36" ht="15.75" customHeight="1">
      <c r="A649" s="40">
        <v>2202</v>
      </c>
      <c r="B649" s="41"/>
      <c r="C649" s="41"/>
      <c r="D649" s="41"/>
      <c r="E649" s="41"/>
      <c r="F649" s="41">
        <v>30</v>
      </c>
      <c r="G649" s="41"/>
      <c r="H649" s="41"/>
      <c r="I649" s="41"/>
      <c r="J649" s="41"/>
      <c r="AB649" s="67"/>
      <c r="AC649" s="68"/>
      <c r="AD649" s="2"/>
      <c r="AE649" s="103"/>
      <c r="AF649" s="52">
        <f>IF(F649=0,"",F649/E648)</f>
        <v>1</v>
      </c>
      <c r="AG649" s="53">
        <v>31</v>
      </c>
      <c r="AH649" s="54">
        <f t="shared" si="66"/>
        <v>1</v>
      </c>
      <c r="AI649" s="54">
        <f t="shared" si="67"/>
        <v>0</v>
      </c>
    </row>
    <row r="650" spans="1:36" ht="15.75" customHeight="1">
      <c r="A650" s="40">
        <v>2301</v>
      </c>
      <c r="B650" s="41"/>
      <c r="C650" s="41"/>
      <c r="D650" s="41"/>
      <c r="E650" s="41"/>
      <c r="F650" s="41"/>
      <c r="G650" s="41">
        <v>30</v>
      </c>
      <c r="H650" s="41"/>
      <c r="I650" s="41"/>
      <c r="J650" s="41"/>
      <c r="AB650" s="67"/>
      <c r="AC650" s="68"/>
      <c r="AD650" s="2"/>
      <c r="AE650" s="103"/>
      <c r="AF650" s="52">
        <f>IF(G650=0,"",G650/F649)</f>
        <v>1</v>
      </c>
      <c r="AG650" s="53">
        <v>31</v>
      </c>
      <c r="AH650" s="54">
        <f t="shared" si="66"/>
        <v>1</v>
      </c>
      <c r="AI650" s="54">
        <f t="shared" si="67"/>
        <v>0</v>
      </c>
    </row>
    <row r="651" spans="1:36" ht="15.75" customHeight="1">
      <c r="A651" s="40">
        <v>2302</v>
      </c>
      <c r="B651" s="41"/>
      <c r="C651" s="41"/>
      <c r="D651" s="41"/>
      <c r="E651" s="41"/>
      <c r="F651" s="41"/>
      <c r="G651" s="41"/>
      <c r="H651" s="41">
        <v>28</v>
      </c>
      <c r="I651" s="41"/>
      <c r="J651" s="41"/>
      <c r="AB651" s="67"/>
      <c r="AC651" s="68"/>
      <c r="AD651" s="2"/>
      <c r="AE651" s="103"/>
      <c r="AF651" s="52">
        <f>IF(H651=0,"",H651/G650)</f>
        <v>0.93333333333333335</v>
      </c>
      <c r="AG651" s="53">
        <v>30</v>
      </c>
      <c r="AH651" s="54">
        <f t="shared" si="66"/>
        <v>0.967741935483871</v>
      </c>
      <c r="AI651" s="54">
        <f t="shared" si="67"/>
        <v>3.2258064516129004E-2</v>
      </c>
    </row>
    <row r="652" spans="1:36" ht="15.75" customHeight="1">
      <c r="A652" s="40">
        <v>2401</v>
      </c>
      <c r="B652" s="41"/>
      <c r="C652" s="41"/>
      <c r="D652" s="41"/>
      <c r="E652" s="41"/>
      <c r="F652" s="41"/>
      <c r="G652" s="41"/>
      <c r="H652" s="41"/>
      <c r="I652" s="41">
        <v>27</v>
      </c>
      <c r="J652" s="41"/>
      <c r="AB652" s="67"/>
      <c r="AC652" s="68"/>
      <c r="AD652" s="2"/>
      <c r="AE652" s="103"/>
      <c r="AF652" s="52">
        <f>IF(I652=0,"",I652/H651)</f>
        <v>0.9642857142857143</v>
      </c>
      <c r="AG652" s="53">
        <v>30</v>
      </c>
      <c r="AH652" s="54">
        <f t="shared" si="66"/>
        <v>1</v>
      </c>
      <c r="AI652" s="54">
        <f t="shared" si="67"/>
        <v>0</v>
      </c>
    </row>
    <row r="653" spans="1:36" ht="15.75" customHeight="1">
      <c r="A653" s="40">
        <v>2402</v>
      </c>
      <c r="B653" s="41"/>
      <c r="C653" s="41"/>
      <c r="D653" s="41"/>
      <c r="E653" s="41"/>
      <c r="F653" s="41"/>
      <c r="G653" s="41"/>
      <c r="H653" s="41"/>
      <c r="I653" s="41"/>
      <c r="J653" s="41">
        <v>19</v>
      </c>
      <c r="AB653" s="42">
        <v>17</v>
      </c>
      <c r="AC653" s="68"/>
      <c r="AD653" s="2"/>
      <c r="AE653" s="103"/>
      <c r="AF653" s="56">
        <f>IF(J653=0,"",J653/I652)</f>
        <v>0.70370370370370372</v>
      </c>
      <c r="AG653" s="53">
        <v>30</v>
      </c>
      <c r="AH653" s="57">
        <f t="shared" si="66"/>
        <v>1</v>
      </c>
      <c r="AI653" s="57">
        <f t="shared" si="67"/>
        <v>0</v>
      </c>
    </row>
    <row r="654" spans="1:36" ht="15.75" customHeight="1">
      <c r="A654" s="40">
        <v>2501</v>
      </c>
      <c r="B654" s="41"/>
      <c r="C654" s="41"/>
      <c r="D654" s="41"/>
      <c r="E654" s="41"/>
      <c r="F654" s="41"/>
      <c r="G654" s="41"/>
      <c r="H654" s="41"/>
      <c r="I654" s="41"/>
      <c r="J654" s="41"/>
      <c r="AB654" s="42"/>
      <c r="AC654" s="68"/>
      <c r="AD654" s="2"/>
      <c r="AE654" s="1"/>
      <c r="AF654" s="59"/>
      <c r="AG654" s="53"/>
      <c r="AH654" s="60"/>
      <c r="AI654" s="61"/>
    </row>
    <row r="655" spans="1:36" ht="15.75" customHeight="1">
      <c r="A655" s="40">
        <v>2502</v>
      </c>
      <c r="B655" s="41"/>
      <c r="C655" s="41"/>
      <c r="D655" s="41"/>
      <c r="E655" s="41"/>
      <c r="F655" s="41"/>
      <c r="G655" s="41"/>
      <c r="H655" s="41"/>
      <c r="I655" s="41"/>
      <c r="J655" s="41"/>
      <c r="AB655" s="42"/>
      <c r="AC655" s="68"/>
      <c r="AD655" s="2"/>
      <c r="AE655" s="1"/>
      <c r="AF655" s="62"/>
      <c r="AG655" s="63"/>
      <c r="AH655" s="64"/>
      <c r="AI655" s="62"/>
    </row>
    <row r="656" spans="1:36" ht="15.75" customHeight="1">
      <c r="A656" s="40">
        <v>2601</v>
      </c>
      <c r="B656" s="66"/>
      <c r="C656" s="66"/>
      <c r="D656" s="66"/>
      <c r="E656" s="66"/>
      <c r="F656" s="66"/>
      <c r="G656" s="66"/>
      <c r="H656" s="66"/>
      <c r="I656" s="66"/>
      <c r="J656" s="66"/>
      <c r="AB656" s="67"/>
      <c r="AC656" s="68"/>
      <c r="AD656" s="2"/>
      <c r="AE656" s="1"/>
      <c r="AF656" s="104"/>
      <c r="AG656" s="105"/>
      <c r="AH656" s="106"/>
      <c r="AI656" s="104"/>
    </row>
    <row r="657" spans="1:36" ht="15.75" customHeight="1">
      <c r="A657" s="40">
        <v>2602</v>
      </c>
      <c r="B657" s="66"/>
      <c r="C657" s="66"/>
      <c r="D657" s="66"/>
      <c r="E657" s="66"/>
      <c r="F657" s="66"/>
      <c r="G657" s="66"/>
      <c r="H657" s="66"/>
      <c r="I657" s="66"/>
      <c r="J657" s="66"/>
      <c r="AB657" s="67"/>
      <c r="AC657" s="68"/>
      <c r="AD657" s="2"/>
      <c r="AE657" s="1"/>
      <c r="AF657" s="50"/>
      <c r="AG657" s="58"/>
      <c r="AH657" s="65"/>
      <c r="AI657" s="62"/>
    </row>
    <row r="658" spans="1:36" ht="15.75" customHeight="1">
      <c r="A658" s="40">
        <v>2701</v>
      </c>
      <c r="B658" s="66"/>
      <c r="C658" s="66"/>
      <c r="D658" s="66"/>
      <c r="E658" s="66"/>
      <c r="F658" s="66"/>
      <c r="G658" s="66"/>
      <c r="H658" s="66"/>
      <c r="I658" s="66"/>
      <c r="J658" s="66"/>
      <c r="AB658" s="67"/>
      <c r="AC658" s="68"/>
      <c r="AD658" s="2"/>
      <c r="AE658" s="1"/>
      <c r="AF658" s="69" t="s">
        <v>53</v>
      </c>
      <c r="AG658" s="70"/>
      <c r="AH658" s="71">
        <f>IF(SUM(AB651:AB655)=0,"",SUM(AB651:AB655))</f>
        <v>17</v>
      </c>
      <c r="AI658" s="72" t="s">
        <v>10</v>
      </c>
    </row>
    <row r="659" spans="1:36" ht="15.75" customHeight="1">
      <c r="A659" s="40">
        <v>2702</v>
      </c>
      <c r="B659" s="66"/>
      <c r="C659" s="66"/>
      <c r="D659" s="66"/>
      <c r="E659" s="66"/>
      <c r="F659" s="66"/>
      <c r="G659" s="66"/>
      <c r="H659" s="66"/>
      <c r="I659" s="66"/>
      <c r="J659" s="66"/>
      <c r="AB659" s="67"/>
      <c r="AC659" s="68"/>
      <c r="AD659" s="2"/>
      <c r="AE659" s="1"/>
      <c r="AF659" s="73" t="s">
        <v>54</v>
      </c>
      <c r="AG659" s="74" t="str">
        <f>IF(AG658/B645=0,"",AG658/B645)</f>
        <v/>
      </c>
      <c r="AH659" s="75" t="str">
        <f>IF(AG658/AH658=0,"",AG658/AH658)</f>
        <v/>
      </c>
      <c r="AI659" s="76" t="s">
        <v>55</v>
      </c>
    </row>
    <row r="660" spans="1:36" ht="15.75" customHeight="1">
      <c r="A660" s="40">
        <v>2801</v>
      </c>
      <c r="B660" s="66"/>
      <c r="C660" s="66"/>
      <c r="D660" s="66"/>
      <c r="E660" s="66"/>
      <c r="F660" s="66"/>
      <c r="G660" s="66"/>
      <c r="H660" s="66"/>
      <c r="I660" s="66"/>
      <c r="J660" s="66"/>
      <c r="AB660" s="67"/>
      <c r="AC660" s="77"/>
      <c r="AD660" s="78"/>
      <c r="AE660" s="79"/>
      <c r="AF660" s="78"/>
      <c r="AG660" s="79"/>
      <c r="AH660" s="79"/>
      <c r="AI660" s="80"/>
    </row>
    <row r="661" spans="1:36" ht="18" customHeight="1">
      <c r="A661" s="24"/>
      <c r="B661" s="1"/>
      <c r="C661" s="1"/>
      <c r="D661" s="142" t="s">
        <v>79</v>
      </c>
      <c r="E661" s="143"/>
      <c r="F661" s="143"/>
      <c r="G661" s="143"/>
      <c r="H661" s="143"/>
      <c r="I661" s="143"/>
      <c r="J661" s="144"/>
      <c r="AB661" s="81">
        <f>SUM(AB645:AB657)</f>
        <v>17</v>
      </c>
      <c r="AC661" s="82">
        <f>IF(AB653=0,"",AB653/B645)</f>
        <v>0.4358974358974359</v>
      </c>
      <c r="AD661" s="82">
        <f>IF(AB661=0,"",AB661/B645)</f>
        <v>0.4358974358974359</v>
      </c>
      <c r="AE661" s="82">
        <f>IF(AB653=0,"",AD661-AC661)</f>
        <v>0</v>
      </c>
      <c r="AF661" s="2"/>
      <c r="AG661" s="1"/>
      <c r="AH661" s="27"/>
      <c r="AI661" s="2"/>
    </row>
    <row r="662" spans="1:36" ht="12.75" customHeight="1">
      <c r="AC662" s="2"/>
      <c r="AD662" s="2"/>
      <c r="AF662" s="2"/>
    </row>
    <row r="663" spans="1:36" ht="12.75" customHeight="1">
      <c r="AC663" s="2"/>
      <c r="AD663" s="2"/>
      <c r="AF663" s="2"/>
    </row>
    <row r="664" spans="1:36" ht="26.25" customHeight="1">
      <c r="B664" s="145" t="s">
        <v>68</v>
      </c>
      <c r="C664" s="146"/>
      <c r="D664" s="146"/>
      <c r="E664" s="146"/>
      <c r="F664" s="146"/>
      <c r="G664" s="146"/>
      <c r="H664" s="146"/>
      <c r="I664" s="146"/>
      <c r="J664" s="146"/>
      <c r="AB664" s="39" t="s">
        <v>91</v>
      </c>
      <c r="AC664" s="2"/>
      <c r="AD664" s="2"/>
      <c r="AE664" s="1"/>
      <c r="AF664" s="2"/>
      <c r="AG664" s="1"/>
      <c r="AH664" s="1"/>
      <c r="AI664" s="1"/>
    </row>
    <row r="665" spans="1:36" ht="20.25" customHeight="1">
      <c r="A665" s="147" t="s">
        <v>9</v>
      </c>
      <c r="B665" s="148" t="s">
        <v>69</v>
      </c>
      <c r="C665" s="143"/>
      <c r="D665" s="143"/>
      <c r="E665" s="143"/>
      <c r="F665" s="143"/>
      <c r="G665" s="143"/>
      <c r="H665" s="143"/>
      <c r="I665" s="143"/>
      <c r="J665" s="144"/>
      <c r="AB665" s="149" t="s">
        <v>10</v>
      </c>
      <c r="AC665" s="141" t="s">
        <v>2</v>
      </c>
      <c r="AD665" s="141" t="s">
        <v>3</v>
      </c>
      <c r="AE665" s="150" t="s">
        <v>4</v>
      </c>
      <c r="AF665" s="141" t="s">
        <v>5</v>
      </c>
      <c r="AG665" s="139" t="s">
        <v>6</v>
      </c>
      <c r="AH665" s="139" t="s">
        <v>7</v>
      </c>
      <c r="AI665" s="141" t="s">
        <v>8</v>
      </c>
    </row>
    <row r="666" spans="1:36" ht="15.75" customHeight="1">
      <c r="A666" s="140"/>
      <c r="B666" s="40" t="s">
        <v>70</v>
      </c>
      <c r="C666" s="40" t="s">
        <v>71</v>
      </c>
      <c r="D666" s="40" t="s">
        <v>72</v>
      </c>
      <c r="E666" s="40" t="s">
        <v>73</v>
      </c>
      <c r="F666" s="40" t="s">
        <v>74</v>
      </c>
      <c r="G666" s="40" t="s">
        <v>75</v>
      </c>
      <c r="H666" s="40" t="s">
        <v>76</v>
      </c>
      <c r="I666" s="40" t="s">
        <v>77</v>
      </c>
      <c r="J666" s="40" t="s">
        <v>78</v>
      </c>
      <c r="AB666" s="140"/>
      <c r="AC666" s="140"/>
      <c r="AD666" s="140"/>
      <c r="AE666" s="140"/>
      <c r="AF666" s="140"/>
      <c r="AG666" s="140"/>
      <c r="AH666" s="140"/>
      <c r="AI666" s="140"/>
    </row>
    <row r="667" spans="1:36" ht="15.75" customHeight="1">
      <c r="A667" s="40">
        <v>2101</v>
      </c>
      <c r="B667" s="41">
        <v>7</v>
      </c>
      <c r="C667" s="41"/>
      <c r="D667" s="41"/>
      <c r="E667" s="41"/>
      <c r="F667" s="41"/>
      <c r="G667" s="41"/>
      <c r="H667" s="41"/>
      <c r="I667" s="41"/>
      <c r="J667" s="41"/>
      <c r="AB667" s="67"/>
      <c r="AC667" s="100"/>
      <c r="AD667" s="101"/>
      <c r="AE667" s="102"/>
      <c r="AF667" s="46"/>
      <c r="AG667" s="47">
        <f>B667</f>
        <v>7</v>
      </c>
      <c r="AH667" s="48"/>
      <c r="AI667" s="46"/>
    </row>
    <row r="668" spans="1:36" ht="15.75" customHeight="1">
      <c r="A668" s="40">
        <v>2102</v>
      </c>
      <c r="B668" s="41"/>
      <c r="C668" s="41">
        <v>7</v>
      </c>
      <c r="D668" s="41"/>
      <c r="E668" s="41"/>
      <c r="F668" s="41"/>
      <c r="G668" s="41"/>
      <c r="H668" s="41"/>
      <c r="I668" s="41"/>
      <c r="J668" s="41"/>
      <c r="AB668" s="67"/>
      <c r="AC668" s="68"/>
      <c r="AD668" s="2"/>
      <c r="AE668" s="103"/>
      <c r="AF668" s="52">
        <f>IF(C668=0,"",C668/B667)</f>
        <v>1</v>
      </c>
      <c r="AG668" s="53">
        <v>7</v>
      </c>
      <c r="AH668" s="54">
        <f t="shared" ref="AH668:AH675" si="68">IF(AG668=0,"",AG668/AG667)</f>
        <v>1</v>
      </c>
      <c r="AI668" s="54">
        <f t="shared" ref="AI668:AI675" si="69">IF(AG668=0,"",100%-AH668)</f>
        <v>0</v>
      </c>
    </row>
    <row r="669" spans="1:36" ht="15.75" customHeight="1">
      <c r="A669" s="40">
        <v>2201</v>
      </c>
      <c r="B669" s="41"/>
      <c r="C669" s="41"/>
      <c r="D669" s="41">
        <v>5</v>
      </c>
      <c r="E669" s="41"/>
      <c r="F669" s="41"/>
      <c r="G669" s="41"/>
      <c r="H669" s="41"/>
      <c r="I669" s="41"/>
      <c r="J669" s="41"/>
      <c r="AB669" s="67"/>
      <c r="AC669" s="68"/>
      <c r="AD669" s="2"/>
      <c r="AE669" s="103"/>
      <c r="AF669" s="52">
        <f>IF(D669=0,"",D669/C668)</f>
        <v>0.7142857142857143</v>
      </c>
      <c r="AG669" s="53">
        <v>6</v>
      </c>
      <c r="AH669" s="54">
        <f t="shared" si="68"/>
        <v>0.8571428571428571</v>
      </c>
      <c r="AI669" s="54">
        <f t="shared" si="69"/>
        <v>0.1428571428571429</v>
      </c>
      <c r="AJ669" s="8">
        <f>AG669/AG667</f>
        <v>0.8571428571428571</v>
      </c>
    </row>
    <row r="670" spans="1:36" ht="15.75" customHeight="1">
      <c r="A670" s="40">
        <v>2202</v>
      </c>
      <c r="B670" s="41"/>
      <c r="C670" s="41"/>
      <c r="D670" s="41"/>
      <c r="E670" s="41">
        <v>4</v>
      </c>
      <c r="F670" s="41"/>
      <c r="G670" s="41"/>
      <c r="H670" s="41"/>
      <c r="I670" s="41"/>
      <c r="J670" s="41"/>
      <c r="AB670" s="67"/>
      <c r="AC670" s="68"/>
      <c r="AD670" s="2"/>
      <c r="AE670" s="103"/>
      <c r="AF670" s="52">
        <f>IF(E670=0,"",E670/D669)</f>
        <v>0.8</v>
      </c>
      <c r="AG670" s="53">
        <v>6</v>
      </c>
      <c r="AH670" s="54">
        <f t="shared" si="68"/>
        <v>1</v>
      </c>
      <c r="AI670" s="54">
        <f t="shared" si="69"/>
        <v>0</v>
      </c>
    </row>
    <row r="671" spans="1:36" ht="15.75" customHeight="1">
      <c r="A671" s="40">
        <v>2301</v>
      </c>
      <c r="B671" s="41"/>
      <c r="C671" s="41"/>
      <c r="D671" s="41"/>
      <c r="E671" s="41"/>
      <c r="F671" s="41">
        <v>3</v>
      </c>
      <c r="G671" s="41"/>
      <c r="H671" s="41"/>
      <c r="I671" s="41"/>
      <c r="J671" s="41"/>
      <c r="AB671" s="67"/>
      <c r="AC671" s="68"/>
      <c r="AD671" s="2"/>
      <c r="AE671" s="103"/>
      <c r="AF671" s="52">
        <f>IF(F671=0,"",F671/E670)</f>
        <v>0.75</v>
      </c>
      <c r="AG671" s="53">
        <v>6</v>
      </c>
      <c r="AH671" s="54">
        <f t="shared" si="68"/>
        <v>1</v>
      </c>
      <c r="AI671" s="54">
        <f t="shared" si="69"/>
        <v>0</v>
      </c>
    </row>
    <row r="672" spans="1:36" ht="15.75" customHeight="1">
      <c r="A672" s="40">
        <v>2302</v>
      </c>
      <c r="B672" s="41"/>
      <c r="C672" s="41"/>
      <c r="D672" s="41"/>
      <c r="E672" s="41"/>
      <c r="F672" s="41"/>
      <c r="G672" s="41">
        <v>3</v>
      </c>
      <c r="H672" s="41"/>
      <c r="I672" s="41"/>
      <c r="J672" s="41"/>
      <c r="AB672" s="67"/>
      <c r="AC672" s="68"/>
      <c r="AD672" s="2"/>
      <c r="AE672" s="103"/>
      <c r="AF672" s="52">
        <f>IF(G672=0,"",G672/F671)</f>
        <v>1</v>
      </c>
      <c r="AG672" s="53">
        <v>5</v>
      </c>
      <c r="AH672" s="54">
        <f t="shared" si="68"/>
        <v>0.83333333333333337</v>
      </c>
      <c r="AI672" s="54">
        <f t="shared" si="69"/>
        <v>0.16666666666666663</v>
      </c>
    </row>
    <row r="673" spans="1:41" ht="15.75" customHeight="1">
      <c r="A673" s="40">
        <v>2401</v>
      </c>
      <c r="B673" s="41"/>
      <c r="C673" s="41"/>
      <c r="D673" s="41"/>
      <c r="E673" s="41"/>
      <c r="F673" s="41"/>
      <c r="G673" s="41"/>
      <c r="H673" s="41">
        <v>3</v>
      </c>
      <c r="I673" s="41"/>
      <c r="J673" s="41"/>
      <c r="AB673" s="67"/>
      <c r="AC673" s="68"/>
      <c r="AD673" s="2"/>
      <c r="AE673" s="103"/>
      <c r="AF673" s="52">
        <f>IF(H673=0,"",H673/G672)</f>
        <v>1</v>
      </c>
      <c r="AG673" s="53">
        <v>5</v>
      </c>
      <c r="AH673" s="54">
        <f t="shared" si="68"/>
        <v>1</v>
      </c>
      <c r="AI673" s="54">
        <f t="shared" si="69"/>
        <v>0</v>
      </c>
    </row>
    <row r="674" spans="1:41" ht="15.75" customHeight="1">
      <c r="A674" s="40">
        <v>2402</v>
      </c>
      <c r="B674" s="41"/>
      <c r="C674" s="41"/>
      <c r="D674" s="41"/>
      <c r="E674" s="41"/>
      <c r="F674" s="41"/>
      <c r="G674" s="41"/>
      <c r="H674" s="41"/>
      <c r="I674" s="41">
        <v>3</v>
      </c>
      <c r="J674" s="41"/>
      <c r="AB674" s="67"/>
      <c r="AC674" s="68"/>
      <c r="AD674" s="2"/>
      <c r="AE674" s="103"/>
      <c r="AF674" s="52">
        <f>IF(I674=0,"",I674/H673)</f>
        <v>1</v>
      </c>
      <c r="AG674" s="53">
        <v>5</v>
      </c>
      <c r="AH674" s="54">
        <f t="shared" si="68"/>
        <v>1</v>
      </c>
      <c r="AI674" s="54">
        <f t="shared" si="69"/>
        <v>0</v>
      </c>
    </row>
    <row r="675" spans="1:41" ht="15.75" customHeight="1">
      <c r="A675" s="40">
        <v>2501</v>
      </c>
      <c r="B675" s="41"/>
      <c r="C675" s="41"/>
      <c r="D675" s="41"/>
      <c r="E675" s="41"/>
      <c r="F675" s="41"/>
      <c r="G675" s="41"/>
      <c r="H675" s="41"/>
      <c r="I675" s="41"/>
      <c r="J675" s="41"/>
      <c r="AB675" s="42"/>
      <c r="AC675" s="68"/>
      <c r="AD675" s="2"/>
      <c r="AE675" s="103"/>
      <c r="AF675" s="56" t="str">
        <f>IF(J675=0,"",J675/I674)</f>
        <v/>
      </c>
      <c r="AG675" s="53"/>
      <c r="AH675" s="57" t="str">
        <f t="shared" si="68"/>
        <v/>
      </c>
      <c r="AI675" s="57" t="str">
        <f t="shared" si="69"/>
        <v/>
      </c>
    </row>
    <row r="676" spans="1:41" ht="15.75" customHeight="1">
      <c r="A676" s="40">
        <v>2502</v>
      </c>
      <c r="B676" s="41"/>
      <c r="C676" s="41"/>
      <c r="D676" s="41"/>
      <c r="E676" s="41"/>
      <c r="F676" s="41"/>
      <c r="G676" s="41"/>
      <c r="H676" s="41"/>
      <c r="I676" s="41"/>
      <c r="J676" s="41"/>
      <c r="AB676" s="42"/>
      <c r="AC676" s="68"/>
      <c r="AD676" s="2"/>
      <c r="AE676" s="1"/>
      <c r="AF676" s="59"/>
      <c r="AG676" s="53"/>
      <c r="AH676" s="60"/>
      <c r="AI676" s="61"/>
    </row>
    <row r="677" spans="1:41" ht="15.75" customHeight="1">
      <c r="A677" s="40">
        <v>2601</v>
      </c>
      <c r="B677" s="41"/>
      <c r="C677" s="41"/>
      <c r="D677" s="41"/>
      <c r="E677" s="41"/>
      <c r="F677" s="41"/>
      <c r="G677" s="41"/>
      <c r="H677" s="41"/>
      <c r="I677" s="41"/>
      <c r="J677" s="41"/>
      <c r="AB677" s="42"/>
      <c r="AC677" s="68"/>
      <c r="AD677" s="2"/>
      <c r="AE677" s="1"/>
      <c r="AF677" s="62"/>
      <c r="AG677" s="63"/>
      <c r="AH677" s="64"/>
      <c r="AI677" s="62"/>
    </row>
    <row r="678" spans="1:41" ht="15.75" customHeight="1">
      <c r="A678" s="40">
        <v>2602</v>
      </c>
      <c r="B678" s="66"/>
      <c r="C678" s="66"/>
      <c r="D678" s="66"/>
      <c r="E678" s="66"/>
      <c r="F678" s="66"/>
      <c r="G678" s="66"/>
      <c r="H678" s="66"/>
      <c r="I678" s="66"/>
      <c r="J678" s="66"/>
      <c r="AB678" s="67"/>
      <c r="AC678" s="68"/>
      <c r="AD678" s="2"/>
      <c r="AE678" s="1"/>
      <c r="AF678" s="104"/>
      <c r="AG678" s="105"/>
      <c r="AH678" s="106"/>
      <c r="AI678" s="104"/>
    </row>
    <row r="679" spans="1:41" ht="15.75" customHeight="1">
      <c r="A679" s="40">
        <v>2701</v>
      </c>
      <c r="B679" s="66"/>
      <c r="C679" s="66"/>
      <c r="D679" s="66"/>
      <c r="E679" s="66"/>
      <c r="F679" s="66"/>
      <c r="G679" s="66"/>
      <c r="H679" s="66"/>
      <c r="I679" s="66"/>
      <c r="J679" s="66"/>
      <c r="AB679" s="67"/>
      <c r="AC679" s="68"/>
      <c r="AD679" s="2"/>
      <c r="AE679" s="1"/>
      <c r="AF679" s="50"/>
      <c r="AG679" s="58"/>
      <c r="AH679" s="65"/>
      <c r="AI679" s="62"/>
    </row>
    <row r="680" spans="1:41" ht="15.75" customHeight="1">
      <c r="A680" s="40">
        <v>2702</v>
      </c>
      <c r="B680" s="66"/>
      <c r="C680" s="66"/>
      <c r="D680" s="66"/>
      <c r="E680" s="66"/>
      <c r="F680" s="66"/>
      <c r="G680" s="66"/>
      <c r="H680" s="66"/>
      <c r="I680" s="66"/>
      <c r="J680" s="66"/>
      <c r="AB680" s="67"/>
      <c r="AC680" s="68"/>
      <c r="AD680" s="2"/>
      <c r="AE680" s="1"/>
      <c r="AF680" s="69" t="s">
        <v>53</v>
      </c>
      <c r="AG680" s="70"/>
      <c r="AH680" s="71" t="str">
        <f>IF(SUM(AB673:AB677)=0,"",SUM(AB673:AB677))</f>
        <v/>
      </c>
      <c r="AI680" s="72" t="s">
        <v>10</v>
      </c>
    </row>
    <row r="681" spans="1:41" ht="15.75" customHeight="1">
      <c r="A681" s="40">
        <v>2801</v>
      </c>
      <c r="B681" s="66"/>
      <c r="C681" s="66"/>
      <c r="D681" s="66"/>
      <c r="E681" s="66"/>
      <c r="F681" s="66"/>
      <c r="G681" s="66"/>
      <c r="H681" s="66"/>
      <c r="I681" s="66"/>
      <c r="J681" s="66"/>
      <c r="AB681" s="67"/>
      <c r="AC681" s="68"/>
      <c r="AD681" s="2"/>
      <c r="AE681" s="1"/>
      <c r="AF681" s="73" t="s">
        <v>54</v>
      </c>
      <c r="AG681" s="74" t="str">
        <f>IF(AG680/B667=0,"",AG680/B667)</f>
        <v/>
      </c>
      <c r="AH681" s="75" t="e">
        <f>IF(AG680/AH680=0,"",AG680/AH680)</f>
        <v>#VALUE!</v>
      </c>
      <c r="AI681" s="76" t="s">
        <v>55</v>
      </c>
    </row>
    <row r="682" spans="1:41" ht="15.75" customHeight="1">
      <c r="A682" s="40">
        <v>2802</v>
      </c>
      <c r="B682" s="66"/>
      <c r="C682" s="66"/>
      <c r="D682" s="66"/>
      <c r="E682" s="66"/>
      <c r="F682" s="66"/>
      <c r="G682" s="66"/>
      <c r="H682" s="66"/>
      <c r="I682" s="66"/>
      <c r="J682" s="66"/>
      <c r="AB682" s="67"/>
      <c r="AC682" s="77"/>
      <c r="AD682" s="78"/>
      <c r="AE682" s="79"/>
      <c r="AF682" s="78"/>
      <c r="AG682" s="79"/>
      <c r="AH682" s="79"/>
      <c r="AI682" s="80"/>
    </row>
    <row r="683" spans="1:41" ht="18" customHeight="1">
      <c r="A683" s="24"/>
      <c r="B683" s="1"/>
      <c r="C683" s="1"/>
      <c r="D683" s="142" t="s">
        <v>79</v>
      </c>
      <c r="E683" s="143"/>
      <c r="F683" s="143"/>
      <c r="G683" s="143"/>
      <c r="H683" s="143"/>
      <c r="I683" s="143"/>
      <c r="J683" s="144"/>
      <c r="AB683" s="81">
        <f>SUM(AB667:AB679)</f>
        <v>0</v>
      </c>
      <c r="AC683" s="82" t="str">
        <f>IF(AB675=0,"",AB675/B667)</f>
        <v/>
      </c>
      <c r="AD683" s="82" t="str">
        <f>IF(AB683=0,"",AB683/B667)</f>
        <v/>
      </c>
      <c r="AE683" s="82" t="str">
        <f>IF(AB675=0,"",AD683-AC683)</f>
        <v/>
      </c>
      <c r="AF683" s="2"/>
      <c r="AG683" s="1"/>
      <c r="AH683" s="27"/>
      <c r="AI683" s="2"/>
      <c r="AO683" s="129">
        <f>AVERAGE(AJ669,AJ694)</f>
        <v>0.81566820276497687</v>
      </c>
    </row>
    <row r="684" spans="1:41" ht="12.75" customHeight="1">
      <c r="AC684" s="2"/>
      <c r="AD684" s="2"/>
      <c r="AF684" s="2"/>
    </row>
    <row r="685" spans="1:41" ht="12.75" customHeight="1">
      <c r="AC685" s="2"/>
      <c r="AD685" s="2"/>
      <c r="AF685" s="2"/>
    </row>
    <row r="686" spans="1:41" ht="12.75" customHeight="1">
      <c r="AC686" s="2"/>
      <c r="AD686" s="2"/>
      <c r="AF686" s="2"/>
    </row>
    <row r="687" spans="1:41" ht="12.75" customHeight="1">
      <c r="AC687" s="2"/>
      <c r="AD687" s="2"/>
      <c r="AF687" s="2"/>
    </row>
    <row r="688" spans="1:41" ht="12.75" customHeight="1">
      <c r="AC688" s="2"/>
      <c r="AD688" s="2"/>
      <c r="AF688" s="2"/>
    </row>
    <row r="689" spans="1:36" ht="26.25" customHeight="1">
      <c r="B689" s="145" t="s">
        <v>68</v>
      </c>
      <c r="C689" s="146"/>
      <c r="D689" s="146"/>
      <c r="E689" s="146"/>
      <c r="F689" s="146"/>
      <c r="G689" s="146"/>
      <c r="H689" s="146"/>
      <c r="I689" s="146"/>
      <c r="J689" s="146"/>
      <c r="AB689" s="39" t="s">
        <v>92</v>
      </c>
      <c r="AC689" s="2"/>
      <c r="AD689" s="2"/>
      <c r="AE689" s="1"/>
      <c r="AF689" s="2"/>
      <c r="AG689" s="1"/>
      <c r="AH689" s="1"/>
      <c r="AI689" s="1"/>
    </row>
    <row r="690" spans="1:36" ht="20.25" customHeight="1">
      <c r="A690" s="147" t="s">
        <v>9</v>
      </c>
      <c r="B690" s="148" t="s">
        <v>69</v>
      </c>
      <c r="C690" s="143"/>
      <c r="D690" s="143"/>
      <c r="E690" s="143"/>
      <c r="F690" s="143"/>
      <c r="G690" s="143"/>
      <c r="H690" s="143"/>
      <c r="I690" s="143"/>
      <c r="J690" s="144"/>
      <c r="AB690" s="149" t="s">
        <v>10</v>
      </c>
      <c r="AC690" s="141" t="s">
        <v>2</v>
      </c>
      <c r="AD690" s="141" t="s">
        <v>3</v>
      </c>
      <c r="AE690" s="150" t="s">
        <v>4</v>
      </c>
      <c r="AF690" s="141" t="s">
        <v>5</v>
      </c>
      <c r="AG690" s="139" t="s">
        <v>6</v>
      </c>
      <c r="AH690" s="139" t="s">
        <v>7</v>
      </c>
      <c r="AI690" s="141" t="s">
        <v>8</v>
      </c>
    </row>
    <row r="691" spans="1:36" ht="15.75" customHeight="1">
      <c r="A691" s="140"/>
      <c r="B691" s="40" t="s">
        <v>70</v>
      </c>
      <c r="C691" s="40" t="s">
        <v>71</v>
      </c>
      <c r="D691" s="40" t="s">
        <v>72</v>
      </c>
      <c r="E691" s="40" t="s">
        <v>73</v>
      </c>
      <c r="F691" s="40" t="s">
        <v>74</v>
      </c>
      <c r="G691" s="40" t="s">
        <v>75</v>
      </c>
      <c r="H691" s="40" t="s">
        <v>76</v>
      </c>
      <c r="I691" s="40" t="s">
        <v>77</v>
      </c>
      <c r="J691" s="40" t="s">
        <v>78</v>
      </c>
      <c r="AB691" s="140"/>
      <c r="AC691" s="140"/>
      <c r="AD691" s="140"/>
      <c r="AE691" s="140"/>
      <c r="AF691" s="140"/>
      <c r="AG691" s="140"/>
      <c r="AH691" s="140"/>
      <c r="AI691" s="140"/>
    </row>
    <row r="692" spans="1:36" ht="15.75" customHeight="1">
      <c r="A692" s="40">
        <v>2102</v>
      </c>
      <c r="B692" s="41">
        <v>31</v>
      </c>
      <c r="C692" s="41"/>
      <c r="D692" s="41"/>
      <c r="E692" s="41"/>
      <c r="F692" s="41"/>
      <c r="G692" s="41"/>
      <c r="H692" s="41"/>
      <c r="I692" s="41"/>
      <c r="J692" s="41"/>
      <c r="AB692" s="67"/>
      <c r="AC692" s="100"/>
      <c r="AD692" s="101"/>
      <c r="AE692" s="102"/>
      <c r="AF692" s="46"/>
      <c r="AG692" s="47">
        <f>B692</f>
        <v>31</v>
      </c>
      <c r="AH692" s="48"/>
      <c r="AI692" s="46"/>
    </row>
    <row r="693" spans="1:36" ht="15.75" customHeight="1">
      <c r="A693" s="40">
        <v>2201</v>
      </c>
      <c r="B693" s="41"/>
      <c r="C693" s="41">
        <v>29</v>
      </c>
      <c r="D693" s="41"/>
      <c r="E693" s="41"/>
      <c r="F693" s="41"/>
      <c r="G693" s="41"/>
      <c r="H693" s="41"/>
      <c r="I693" s="41"/>
      <c r="J693" s="41"/>
      <c r="AB693" s="67"/>
      <c r="AC693" s="68"/>
      <c r="AD693" s="2"/>
      <c r="AE693" s="103"/>
      <c r="AF693" s="52">
        <f>IF(C693=0,"",C693/B692)</f>
        <v>0.93548387096774188</v>
      </c>
      <c r="AG693" s="53">
        <v>29</v>
      </c>
      <c r="AH693" s="54">
        <f t="shared" ref="AH693:AH700" si="70">IF(AG693=0,"",AG693/AG692)</f>
        <v>0.93548387096774188</v>
      </c>
      <c r="AI693" s="54">
        <f t="shared" ref="AI693:AI700" si="71">IF(AG693=0,"",100%-AH693)</f>
        <v>6.4516129032258118E-2</v>
      </c>
    </row>
    <row r="694" spans="1:36" ht="15.75" customHeight="1">
      <c r="A694" s="40">
        <v>2202</v>
      </c>
      <c r="B694" s="41"/>
      <c r="C694" s="41"/>
      <c r="D694" s="41">
        <v>24</v>
      </c>
      <c r="E694" s="41"/>
      <c r="F694" s="41"/>
      <c r="G694" s="41"/>
      <c r="H694" s="41"/>
      <c r="I694" s="41"/>
      <c r="J694" s="41"/>
      <c r="AB694" s="67"/>
      <c r="AC694" s="68"/>
      <c r="AD694" s="2"/>
      <c r="AE694" s="103"/>
      <c r="AF694" s="52">
        <f>IF(D694=0,"",D694/C693)</f>
        <v>0.82758620689655171</v>
      </c>
      <c r="AG694" s="53">
        <v>24</v>
      </c>
      <c r="AH694" s="54">
        <f t="shared" si="70"/>
        <v>0.82758620689655171</v>
      </c>
      <c r="AI694" s="54">
        <f t="shared" si="71"/>
        <v>0.17241379310344829</v>
      </c>
      <c r="AJ694" s="8">
        <f>AG694/AG692</f>
        <v>0.77419354838709675</v>
      </c>
    </row>
    <row r="695" spans="1:36" ht="15.75" customHeight="1">
      <c r="A695" s="40">
        <v>2301</v>
      </c>
      <c r="B695" s="41"/>
      <c r="C695" s="41"/>
      <c r="D695" s="41"/>
      <c r="E695" s="41">
        <v>23</v>
      </c>
      <c r="F695" s="41"/>
      <c r="G695" s="41"/>
      <c r="H695" s="41"/>
      <c r="I695" s="41"/>
      <c r="J695" s="41"/>
      <c r="AB695" s="67"/>
      <c r="AC695" s="68"/>
      <c r="AD695" s="2"/>
      <c r="AE695" s="103"/>
      <c r="AF695" s="52">
        <f>IF(E695=0,"",E695/D694)</f>
        <v>0.95833333333333337</v>
      </c>
      <c r="AG695" s="53">
        <v>24</v>
      </c>
      <c r="AH695" s="54">
        <f t="shared" si="70"/>
        <v>1</v>
      </c>
      <c r="AI695" s="54">
        <f t="shared" si="71"/>
        <v>0</v>
      </c>
    </row>
    <row r="696" spans="1:36" ht="15.75" customHeight="1">
      <c r="A696" s="40">
        <v>2302</v>
      </c>
      <c r="B696" s="41"/>
      <c r="C696" s="41"/>
      <c r="D696" s="41"/>
      <c r="E696" s="41"/>
      <c r="F696" s="41">
        <v>22</v>
      </c>
      <c r="G696" s="41"/>
      <c r="H696" s="41"/>
      <c r="I696" s="41"/>
      <c r="J696" s="41"/>
      <c r="AB696" s="67"/>
      <c r="AC696" s="68"/>
      <c r="AD696" s="2"/>
      <c r="AE696" s="103"/>
      <c r="AF696" s="52">
        <f>IF(F696=0,"",F696/E695)</f>
        <v>0.95652173913043481</v>
      </c>
      <c r="AG696" s="53">
        <v>23</v>
      </c>
      <c r="AH696" s="54">
        <f t="shared" si="70"/>
        <v>0.95833333333333337</v>
      </c>
      <c r="AI696" s="54">
        <f t="shared" si="71"/>
        <v>4.166666666666663E-2</v>
      </c>
    </row>
    <row r="697" spans="1:36" ht="15.75" customHeight="1">
      <c r="A697" s="40">
        <v>2401</v>
      </c>
      <c r="B697" s="41"/>
      <c r="C697" s="41"/>
      <c r="D697" s="41"/>
      <c r="E697" s="41"/>
      <c r="F697" s="41"/>
      <c r="G697" s="41">
        <v>21</v>
      </c>
      <c r="H697" s="41"/>
      <c r="I697" s="41"/>
      <c r="J697" s="41"/>
      <c r="AB697" s="67"/>
      <c r="AC697" s="68"/>
      <c r="AD697" s="2"/>
      <c r="AE697" s="103"/>
      <c r="AF697" s="52">
        <f>IF(G697=0,"",G697/F696)</f>
        <v>0.95454545454545459</v>
      </c>
      <c r="AG697" s="53">
        <v>23</v>
      </c>
      <c r="AH697" s="54">
        <f t="shared" si="70"/>
        <v>1</v>
      </c>
      <c r="AI697" s="54">
        <f t="shared" si="71"/>
        <v>0</v>
      </c>
    </row>
    <row r="698" spans="1:36" ht="15.75" customHeight="1">
      <c r="A698" s="40">
        <v>2402</v>
      </c>
      <c r="B698" s="41"/>
      <c r="C698" s="41"/>
      <c r="D698" s="41"/>
      <c r="E698" s="41"/>
      <c r="F698" s="41"/>
      <c r="G698" s="41"/>
      <c r="H698" s="41">
        <v>21</v>
      </c>
      <c r="I698" s="41"/>
      <c r="J698" s="41"/>
      <c r="AB698" s="67"/>
      <c r="AC698" s="68"/>
      <c r="AD698" s="2"/>
      <c r="AE698" s="103"/>
      <c r="AF698" s="52">
        <f>IF(H698=0,"",H698/G697)</f>
        <v>1</v>
      </c>
      <c r="AG698" s="53">
        <v>23</v>
      </c>
      <c r="AH698" s="54">
        <f t="shared" si="70"/>
        <v>1</v>
      </c>
      <c r="AI698" s="54">
        <f t="shared" si="71"/>
        <v>0</v>
      </c>
    </row>
    <row r="699" spans="1:36" ht="15.75" customHeight="1">
      <c r="A699" s="40">
        <v>2501</v>
      </c>
      <c r="B699" s="41"/>
      <c r="C699" s="41"/>
      <c r="D699" s="41"/>
      <c r="E699" s="41"/>
      <c r="F699" s="41"/>
      <c r="G699" s="41"/>
      <c r="H699" s="41"/>
      <c r="I699" s="41"/>
      <c r="J699" s="41"/>
      <c r="AB699" s="67"/>
      <c r="AC699" s="68"/>
      <c r="AD699" s="2"/>
      <c r="AE699" s="103"/>
      <c r="AF699" s="52" t="str">
        <f>IF(I699=0,"",I699/H698)</f>
        <v/>
      </c>
      <c r="AG699" s="53"/>
      <c r="AH699" s="54" t="str">
        <f t="shared" si="70"/>
        <v/>
      </c>
      <c r="AI699" s="54" t="str">
        <f t="shared" si="71"/>
        <v/>
      </c>
    </row>
    <row r="700" spans="1:36" ht="15.75" customHeight="1">
      <c r="A700" s="40">
        <v>2502</v>
      </c>
      <c r="B700" s="41"/>
      <c r="C700" s="41"/>
      <c r="D700" s="41"/>
      <c r="E700" s="41"/>
      <c r="F700" s="41"/>
      <c r="G700" s="41"/>
      <c r="H700" s="41"/>
      <c r="I700" s="41"/>
      <c r="J700" s="41"/>
      <c r="AB700" s="42"/>
      <c r="AC700" s="68"/>
      <c r="AD700" s="2"/>
      <c r="AE700" s="103"/>
      <c r="AF700" s="56" t="str">
        <f>IF(J700=0,"",J700/I699)</f>
        <v/>
      </c>
      <c r="AG700" s="53"/>
      <c r="AH700" s="57" t="str">
        <f t="shared" si="70"/>
        <v/>
      </c>
      <c r="AI700" s="57" t="str">
        <f t="shared" si="71"/>
        <v/>
      </c>
    </row>
    <row r="701" spans="1:36" ht="15.75" customHeight="1">
      <c r="A701" s="40">
        <v>2601</v>
      </c>
      <c r="B701" s="41"/>
      <c r="C701" s="41"/>
      <c r="D701" s="41"/>
      <c r="E701" s="41"/>
      <c r="F701" s="41"/>
      <c r="G701" s="41"/>
      <c r="H701" s="41"/>
      <c r="I701" s="41"/>
      <c r="J701" s="41"/>
      <c r="AB701" s="42"/>
      <c r="AC701" s="68"/>
      <c r="AD701" s="2"/>
      <c r="AE701" s="1"/>
      <c r="AF701" s="59"/>
      <c r="AG701" s="53"/>
      <c r="AH701" s="60"/>
      <c r="AI701" s="61"/>
    </row>
    <row r="702" spans="1:36" ht="15.75" customHeight="1">
      <c r="A702" s="40">
        <v>2602</v>
      </c>
      <c r="B702" s="41"/>
      <c r="C702" s="41"/>
      <c r="D702" s="41"/>
      <c r="E702" s="41"/>
      <c r="F702" s="41"/>
      <c r="G702" s="41"/>
      <c r="H702" s="41"/>
      <c r="I702" s="41"/>
      <c r="J702" s="41"/>
      <c r="AB702" s="42"/>
      <c r="AC702" s="68"/>
      <c r="AD702" s="2"/>
      <c r="AE702" s="1"/>
      <c r="AF702" s="62"/>
      <c r="AG702" s="63"/>
      <c r="AH702" s="64"/>
      <c r="AI702" s="62"/>
    </row>
    <row r="703" spans="1:36" ht="15.75" customHeight="1">
      <c r="A703" s="40">
        <v>2701</v>
      </c>
      <c r="B703" s="66"/>
      <c r="C703" s="66"/>
      <c r="D703" s="66"/>
      <c r="E703" s="66"/>
      <c r="F703" s="66"/>
      <c r="G703" s="66"/>
      <c r="H703" s="66"/>
      <c r="I703" s="66"/>
      <c r="J703" s="66"/>
      <c r="AB703" s="67"/>
      <c r="AC703" s="68"/>
      <c r="AD703" s="2"/>
      <c r="AE703" s="1"/>
      <c r="AF703" s="104"/>
      <c r="AG703" s="105"/>
      <c r="AH703" s="106"/>
      <c r="AI703" s="104"/>
    </row>
    <row r="704" spans="1:36" ht="15.75" customHeight="1">
      <c r="A704" s="40">
        <v>2702</v>
      </c>
      <c r="B704" s="66"/>
      <c r="C704" s="66"/>
      <c r="D704" s="66"/>
      <c r="E704" s="66"/>
      <c r="F704" s="66"/>
      <c r="G704" s="66"/>
      <c r="H704" s="66"/>
      <c r="I704" s="66"/>
      <c r="J704" s="66"/>
      <c r="AB704" s="67"/>
      <c r="AC704" s="68"/>
      <c r="AD704" s="2"/>
      <c r="AE704" s="1"/>
      <c r="AF704" s="50"/>
      <c r="AG704" s="58"/>
      <c r="AH704" s="65"/>
      <c r="AI704" s="62"/>
    </row>
    <row r="705" spans="1:36" ht="15.75" customHeight="1">
      <c r="A705" s="40">
        <v>2801</v>
      </c>
      <c r="B705" s="66"/>
      <c r="C705" s="66"/>
      <c r="D705" s="66"/>
      <c r="E705" s="66"/>
      <c r="F705" s="66"/>
      <c r="G705" s="66"/>
      <c r="H705" s="66"/>
      <c r="I705" s="66"/>
      <c r="J705" s="66"/>
      <c r="AB705" s="67"/>
      <c r="AC705" s="68"/>
      <c r="AD705" s="2"/>
      <c r="AE705" s="1"/>
      <c r="AF705" s="69" t="s">
        <v>53</v>
      </c>
      <c r="AG705" s="70"/>
      <c r="AH705" s="71" t="str">
        <f>IF(SUM(AB698:AB702)=0,"",SUM(AB698:AB702))</f>
        <v/>
      </c>
      <c r="AI705" s="72" t="s">
        <v>10</v>
      </c>
    </row>
    <row r="706" spans="1:36" ht="15.75" customHeight="1">
      <c r="A706" s="40">
        <v>2802</v>
      </c>
      <c r="B706" s="66"/>
      <c r="C706" s="66"/>
      <c r="D706" s="66"/>
      <c r="E706" s="66"/>
      <c r="F706" s="66"/>
      <c r="G706" s="66"/>
      <c r="H706" s="66"/>
      <c r="I706" s="66"/>
      <c r="J706" s="66"/>
      <c r="AB706" s="67"/>
      <c r="AC706" s="68"/>
      <c r="AD706" s="2"/>
      <c r="AE706" s="1"/>
      <c r="AF706" s="73" t="s">
        <v>54</v>
      </c>
      <c r="AG706" s="74" t="str">
        <f>IF(AG705/B692=0,"",AG705/B692)</f>
        <v/>
      </c>
      <c r="AH706" s="75" t="e">
        <f>IF(AG705/AH705=0,"",AG705/AH705)</f>
        <v>#VALUE!</v>
      </c>
      <c r="AI706" s="76" t="s">
        <v>55</v>
      </c>
    </row>
    <row r="707" spans="1:36" ht="15.75" customHeight="1">
      <c r="A707" s="40">
        <v>2901</v>
      </c>
      <c r="B707" s="66"/>
      <c r="C707" s="66"/>
      <c r="D707" s="66"/>
      <c r="E707" s="66"/>
      <c r="F707" s="66"/>
      <c r="G707" s="66"/>
      <c r="H707" s="66"/>
      <c r="I707" s="66"/>
      <c r="J707" s="66"/>
      <c r="AB707" s="67"/>
      <c r="AC707" s="77"/>
      <c r="AD707" s="78"/>
      <c r="AE707" s="79"/>
      <c r="AF707" s="78"/>
      <c r="AG707" s="79"/>
      <c r="AH707" s="79"/>
      <c r="AI707" s="80"/>
    </row>
    <row r="708" spans="1:36" ht="18" customHeight="1">
      <c r="A708" s="24"/>
      <c r="B708" s="1"/>
      <c r="C708" s="1"/>
      <c r="D708" s="142" t="s">
        <v>79</v>
      </c>
      <c r="E708" s="143"/>
      <c r="F708" s="143"/>
      <c r="G708" s="143"/>
      <c r="H708" s="143"/>
      <c r="I708" s="143"/>
      <c r="J708" s="144"/>
      <c r="AB708" s="81">
        <f>SUM(AB692:AB704)</f>
        <v>0</v>
      </c>
      <c r="AC708" s="82" t="str">
        <f>IF(AB700=0,"",AB700/B692)</f>
        <v/>
      </c>
      <c r="AD708" s="82" t="str">
        <f>IF(AB708=0,"",AB708/B692)</f>
        <v/>
      </c>
      <c r="AE708" s="82" t="str">
        <f>IF(AB700=0,"",AD708-AC708)</f>
        <v/>
      </c>
      <c r="AF708" s="2"/>
      <c r="AG708" s="1"/>
      <c r="AH708" s="27"/>
      <c r="AI708" s="2"/>
    </row>
    <row r="709" spans="1:36" ht="12.75" customHeight="1">
      <c r="AC709" s="2"/>
      <c r="AD709" s="2"/>
      <c r="AF709" s="2"/>
    </row>
    <row r="710" spans="1:36" ht="12.75" customHeight="1">
      <c r="AC710" s="2"/>
      <c r="AD710" s="2"/>
      <c r="AF710" s="2"/>
    </row>
    <row r="711" spans="1:36" ht="12.75" customHeight="1">
      <c r="AC711" s="2"/>
      <c r="AD711" s="2"/>
      <c r="AF711" s="2"/>
    </row>
    <row r="712" spans="1:36" ht="12.75" customHeight="1">
      <c r="AC712" s="2"/>
      <c r="AD712" s="2"/>
      <c r="AF712" s="2"/>
    </row>
    <row r="713" spans="1:36" ht="12.75" customHeight="1">
      <c r="AC713" s="2"/>
      <c r="AD713" s="2"/>
      <c r="AF713" s="2"/>
    </row>
    <row r="714" spans="1:36" ht="26.25" customHeight="1">
      <c r="B714" s="145" t="s">
        <v>68</v>
      </c>
      <c r="C714" s="146"/>
      <c r="D714" s="146"/>
      <c r="E714" s="146"/>
      <c r="F714" s="146"/>
      <c r="G714" s="146"/>
      <c r="H714" s="146"/>
      <c r="I714" s="146"/>
      <c r="J714" s="146"/>
      <c r="AB714" s="39" t="s">
        <v>93</v>
      </c>
      <c r="AC714" s="2"/>
      <c r="AD714" s="2"/>
      <c r="AE714" s="1"/>
      <c r="AF714" s="2"/>
      <c r="AG714" s="1"/>
      <c r="AH714" s="1"/>
      <c r="AI714" s="1"/>
    </row>
    <row r="715" spans="1:36" ht="20.25" customHeight="1">
      <c r="A715" s="147" t="s">
        <v>9</v>
      </c>
      <c r="B715" s="148" t="s">
        <v>69</v>
      </c>
      <c r="C715" s="143"/>
      <c r="D715" s="143"/>
      <c r="E715" s="143"/>
      <c r="F715" s="143"/>
      <c r="G715" s="143"/>
      <c r="H715" s="143"/>
      <c r="I715" s="143"/>
      <c r="J715" s="144"/>
      <c r="AB715" s="149" t="s">
        <v>10</v>
      </c>
      <c r="AC715" s="141" t="s">
        <v>2</v>
      </c>
      <c r="AD715" s="141" t="s">
        <v>3</v>
      </c>
      <c r="AE715" s="150" t="s">
        <v>4</v>
      </c>
      <c r="AF715" s="141" t="s">
        <v>5</v>
      </c>
      <c r="AG715" s="139" t="s">
        <v>6</v>
      </c>
      <c r="AH715" s="139" t="s">
        <v>7</v>
      </c>
      <c r="AI715" s="141" t="s">
        <v>8</v>
      </c>
    </row>
    <row r="716" spans="1:36" ht="15.75" customHeight="1">
      <c r="A716" s="140"/>
      <c r="B716" s="40" t="s">
        <v>70</v>
      </c>
      <c r="C716" s="40" t="s">
        <v>71</v>
      </c>
      <c r="D716" s="40" t="s">
        <v>72</v>
      </c>
      <c r="E716" s="40" t="s">
        <v>73</v>
      </c>
      <c r="F716" s="40" t="s">
        <v>74</v>
      </c>
      <c r="G716" s="40" t="s">
        <v>75</v>
      </c>
      <c r="H716" s="40" t="s">
        <v>76</v>
      </c>
      <c r="I716" s="40" t="s">
        <v>77</v>
      </c>
      <c r="J716" s="40" t="s">
        <v>78</v>
      </c>
      <c r="AB716" s="140"/>
      <c r="AC716" s="140"/>
      <c r="AD716" s="140"/>
      <c r="AE716" s="140"/>
      <c r="AF716" s="140"/>
      <c r="AG716" s="140"/>
      <c r="AH716" s="140"/>
      <c r="AI716" s="140"/>
    </row>
    <row r="717" spans="1:36" ht="15.75" customHeight="1">
      <c r="A717" s="40">
        <v>2201</v>
      </c>
      <c r="B717" s="41">
        <v>24</v>
      </c>
      <c r="C717" s="41"/>
      <c r="D717" s="41"/>
      <c r="E717" s="41"/>
      <c r="F717" s="41"/>
      <c r="G717" s="41"/>
      <c r="H717" s="41"/>
      <c r="I717" s="41"/>
      <c r="J717" s="41"/>
      <c r="AB717" s="67"/>
      <c r="AC717" s="100"/>
      <c r="AD717" s="101"/>
      <c r="AE717" s="102"/>
      <c r="AF717" s="46"/>
      <c r="AG717" s="47">
        <v>25</v>
      </c>
      <c r="AH717" s="48"/>
      <c r="AI717" s="46"/>
    </row>
    <row r="718" spans="1:36" ht="15.75" customHeight="1">
      <c r="A718" s="40">
        <v>2202</v>
      </c>
      <c r="B718" s="41"/>
      <c r="C718" s="41">
        <v>19</v>
      </c>
      <c r="D718" s="41"/>
      <c r="E718" s="41"/>
      <c r="F718" s="41"/>
      <c r="G718" s="41"/>
      <c r="H718" s="41"/>
      <c r="I718" s="41"/>
      <c r="J718" s="41"/>
      <c r="AB718" s="67"/>
      <c r="AC718" s="68"/>
      <c r="AD718" s="2"/>
      <c r="AE718" s="103"/>
      <c r="AF718" s="52">
        <f>IF(C718=0,"",C718/B717)</f>
        <v>0.79166666666666663</v>
      </c>
      <c r="AG718" s="53">
        <v>20</v>
      </c>
      <c r="AH718" s="54">
        <f t="shared" ref="AH718:AH725" si="72">IF(AG718=0,"",AG718/AG717)</f>
        <v>0.8</v>
      </c>
      <c r="AI718" s="54">
        <f t="shared" ref="AI718:AI725" si="73">IF(AG718=0,"",100%-AH718)</f>
        <v>0.19999999999999996</v>
      </c>
    </row>
    <row r="719" spans="1:36" ht="15.75" customHeight="1">
      <c r="A719" s="40">
        <v>2301</v>
      </c>
      <c r="B719" s="41"/>
      <c r="C719" s="41"/>
      <c r="D719" s="41">
        <v>17</v>
      </c>
      <c r="E719" s="41"/>
      <c r="F719" s="41"/>
      <c r="G719" s="41"/>
      <c r="H719" s="41"/>
      <c r="I719" s="41"/>
      <c r="J719" s="41"/>
      <c r="AB719" s="67"/>
      <c r="AC719" s="68"/>
      <c r="AD719" s="2"/>
      <c r="AE719" s="103"/>
      <c r="AF719" s="52">
        <f>IF(D719=0,"",D719/C718)</f>
        <v>0.89473684210526316</v>
      </c>
      <c r="AG719" s="53">
        <v>17</v>
      </c>
      <c r="AH719" s="54">
        <f t="shared" si="72"/>
        <v>0.85</v>
      </c>
      <c r="AI719" s="54">
        <f t="shared" si="73"/>
        <v>0.15000000000000002</v>
      </c>
      <c r="AJ719" s="134">
        <f>AG719/AG717</f>
        <v>0.68</v>
      </c>
    </row>
    <row r="720" spans="1:36" ht="15.75" customHeight="1">
      <c r="A720" s="40">
        <v>2302</v>
      </c>
      <c r="B720" s="41"/>
      <c r="C720" s="41"/>
      <c r="D720" s="41"/>
      <c r="E720" s="41">
        <v>16</v>
      </c>
      <c r="F720" s="41"/>
      <c r="G720" s="41"/>
      <c r="H720" s="41"/>
      <c r="I720" s="41"/>
      <c r="J720" s="41"/>
      <c r="AB720" s="67"/>
      <c r="AC720" s="68"/>
      <c r="AD720" s="2"/>
      <c r="AE720" s="103"/>
      <c r="AF720" s="52">
        <f>IF(E720=0,"",E720/D719)</f>
        <v>0.94117647058823528</v>
      </c>
      <c r="AG720" s="53">
        <v>17</v>
      </c>
      <c r="AH720" s="54">
        <f t="shared" si="72"/>
        <v>1</v>
      </c>
      <c r="AI720" s="54">
        <f t="shared" si="73"/>
        <v>0</v>
      </c>
    </row>
    <row r="721" spans="1:35" ht="15.75" customHeight="1">
      <c r="A721" s="40">
        <v>2401</v>
      </c>
      <c r="B721" s="41"/>
      <c r="C721" s="41"/>
      <c r="D721" s="41"/>
      <c r="E721" s="41"/>
      <c r="F721" s="41">
        <v>15</v>
      </c>
      <c r="G721" s="41"/>
      <c r="H721" s="41"/>
      <c r="I721" s="41"/>
      <c r="J721" s="41"/>
      <c r="AB721" s="67"/>
      <c r="AC721" s="68"/>
      <c r="AD721" s="2"/>
      <c r="AE721" s="103"/>
      <c r="AF721" s="52">
        <f>IF(F721=0,"",F721/E720)</f>
        <v>0.9375</v>
      </c>
      <c r="AG721" s="53">
        <v>17</v>
      </c>
      <c r="AH721" s="54">
        <f t="shared" si="72"/>
        <v>1</v>
      </c>
      <c r="AI721" s="54">
        <f t="shared" si="73"/>
        <v>0</v>
      </c>
    </row>
    <row r="722" spans="1:35" ht="15.75" customHeight="1">
      <c r="A722" s="40">
        <v>2402</v>
      </c>
      <c r="B722" s="41"/>
      <c r="C722" s="41"/>
      <c r="D722" s="41"/>
      <c r="E722" s="41"/>
      <c r="F722" s="41"/>
      <c r="G722" s="41">
        <v>14</v>
      </c>
      <c r="H722" s="41"/>
      <c r="I722" s="41"/>
      <c r="J722" s="41"/>
      <c r="AB722" s="67"/>
      <c r="AC722" s="68"/>
      <c r="AD722" s="2"/>
      <c r="AE722" s="103"/>
      <c r="AF722" s="52">
        <f>IF(G722=0,"",G722/F721)</f>
        <v>0.93333333333333335</v>
      </c>
      <c r="AG722" s="53">
        <v>15</v>
      </c>
      <c r="AH722" s="54">
        <f t="shared" si="72"/>
        <v>0.88235294117647056</v>
      </c>
      <c r="AI722" s="54">
        <f t="shared" si="73"/>
        <v>0.11764705882352944</v>
      </c>
    </row>
    <row r="723" spans="1:35" ht="15.75" customHeight="1">
      <c r="A723" s="40">
        <v>2501</v>
      </c>
      <c r="B723" s="41"/>
      <c r="C723" s="41"/>
      <c r="D723" s="41"/>
      <c r="E723" s="41"/>
      <c r="F723" s="41"/>
      <c r="G723" s="41"/>
      <c r="H723" s="41"/>
      <c r="I723" s="41"/>
      <c r="J723" s="41"/>
      <c r="AB723" s="67"/>
      <c r="AC723" s="68"/>
      <c r="AD723" s="2"/>
      <c r="AE723" s="103"/>
      <c r="AF723" s="52" t="str">
        <f>IF(H723=0,"",H723/G722)</f>
        <v/>
      </c>
      <c r="AG723" s="53"/>
      <c r="AH723" s="54" t="str">
        <f t="shared" si="72"/>
        <v/>
      </c>
      <c r="AI723" s="54" t="str">
        <f t="shared" si="73"/>
        <v/>
      </c>
    </row>
    <row r="724" spans="1:35" ht="15.75" customHeight="1">
      <c r="A724" s="40">
        <v>2502</v>
      </c>
      <c r="B724" s="41"/>
      <c r="C724" s="41"/>
      <c r="D724" s="41"/>
      <c r="E724" s="41"/>
      <c r="F724" s="41"/>
      <c r="G724" s="41"/>
      <c r="H724" s="41"/>
      <c r="I724" s="41"/>
      <c r="J724" s="41"/>
      <c r="AB724" s="67"/>
      <c r="AC724" s="68"/>
      <c r="AD724" s="2"/>
      <c r="AE724" s="103"/>
      <c r="AF724" s="52" t="str">
        <f>IF(I724=0,"",I724/H723)</f>
        <v/>
      </c>
      <c r="AG724" s="53"/>
      <c r="AH724" s="54" t="str">
        <f t="shared" si="72"/>
        <v/>
      </c>
      <c r="AI724" s="54" t="str">
        <f t="shared" si="73"/>
        <v/>
      </c>
    </row>
    <row r="725" spans="1:35" ht="15.75" customHeight="1">
      <c r="A725" s="40">
        <v>2601</v>
      </c>
      <c r="B725" s="41"/>
      <c r="C725" s="41"/>
      <c r="D725" s="41"/>
      <c r="E725" s="41"/>
      <c r="F725" s="41"/>
      <c r="G725" s="41"/>
      <c r="H725" s="41"/>
      <c r="I725" s="41"/>
      <c r="J725" s="41"/>
      <c r="AB725" s="42"/>
      <c r="AC725" s="68"/>
      <c r="AD725" s="2"/>
      <c r="AE725" s="103"/>
      <c r="AF725" s="56" t="str">
        <f>IF(J725=0,"",J725/I724)</f>
        <v/>
      </c>
      <c r="AG725" s="53"/>
      <c r="AH725" s="57" t="str">
        <f t="shared" si="72"/>
        <v/>
      </c>
      <c r="AI725" s="57" t="str">
        <f t="shared" si="73"/>
        <v/>
      </c>
    </row>
    <row r="726" spans="1:35" ht="15.75" customHeight="1">
      <c r="A726" s="40">
        <v>2602</v>
      </c>
      <c r="B726" s="41"/>
      <c r="C726" s="41"/>
      <c r="D726" s="41"/>
      <c r="E726" s="41"/>
      <c r="F726" s="41"/>
      <c r="G726" s="41"/>
      <c r="H726" s="41"/>
      <c r="I726" s="41"/>
      <c r="J726" s="41"/>
      <c r="AB726" s="42"/>
      <c r="AC726" s="68"/>
      <c r="AD726" s="2"/>
      <c r="AE726" s="1"/>
      <c r="AF726" s="59"/>
      <c r="AG726" s="53"/>
      <c r="AH726" s="60"/>
      <c r="AI726" s="61"/>
    </row>
    <row r="727" spans="1:35" ht="15.75" customHeight="1">
      <c r="A727" s="40">
        <v>2701</v>
      </c>
      <c r="B727" s="41"/>
      <c r="C727" s="41"/>
      <c r="D727" s="41"/>
      <c r="E727" s="41"/>
      <c r="F727" s="41"/>
      <c r="G727" s="41"/>
      <c r="H727" s="41"/>
      <c r="I727" s="41"/>
      <c r="J727" s="41"/>
      <c r="AB727" s="42"/>
      <c r="AC727" s="68"/>
      <c r="AD727" s="2"/>
      <c r="AE727" s="1"/>
      <c r="AF727" s="62"/>
      <c r="AG727" s="63"/>
      <c r="AH727" s="64"/>
      <c r="AI727" s="62"/>
    </row>
    <row r="728" spans="1:35" ht="15.75" customHeight="1">
      <c r="A728" s="40">
        <v>2702</v>
      </c>
      <c r="B728" s="66"/>
      <c r="C728" s="66"/>
      <c r="D728" s="66"/>
      <c r="E728" s="66"/>
      <c r="F728" s="66"/>
      <c r="G728" s="66"/>
      <c r="H728" s="66"/>
      <c r="I728" s="66"/>
      <c r="J728" s="66"/>
      <c r="AB728" s="67"/>
      <c r="AC728" s="68"/>
      <c r="AD728" s="2"/>
      <c r="AE728" s="1"/>
      <c r="AF728" s="104"/>
      <c r="AG728" s="105"/>
      <c r="AH728" s="106"/>
      <c r="AI728" s="104"/>
    </row>
    <row r="729" spans="1:35" ht="15.75" customHeight="1">
      <c r="A729" s="40">
        <v>2801</v>
      </c>
      <c r="B729" s="66"/>
      <c r="C729" s="66"/>
      <c r="D729" s="66"/>
      <c r="E729" s="66"/>
      <c r="F729" s="66"/>
      <c r="G729" s="66"/>
      <c r="H729" s="66"/>
      <c r="I729" s="66"/>
      <c r="J729" s="66"/>
      <c r="AB729" s="67"/>
      <c r="AC729" s="68"/>
      <c r="AD729" s="2"/>
      <c r="AE729" s="1"/>
      <c r="AF729" s="50"/>
      <c r="AG729" s="58"/>
      <c r="AH729" s="65"/>
      <c r="AI729" s="62"/>
    </row>
    <row r="730" spans="1:35" ht="15.75" customHeight="1">
      <c r="A730" s="40">
        <v>2802</v>
      </c>
      <c r="B730" s="66"/>
      <c r="C730" s="66"/>
      <c r="D730" s="66"/>
      <c r="E730" s="66"/>
      <c r="F730" s="66"/>
      <c r="G730" s="66"/>
      <c r="H730" s="66"/>
      <c r="I730" s="66"/>
      <c r="J730" s="66"/>
      <c r="AB730" s="67"/>
      <c r="AC730" s="68"/>
      <c r="AD730" s="2"/>
      <c r="AE730" s="1"/>
      <c r="AF730" s="69" t="s">
        <v>53</v>
      </c>
      <c r="AG730" s="70"/>
      <c r="AH730" s="71" t="str">
        <f>IF(SUM(AB723:AB727)=0,"",SUM(AB723:AB727))</f>
        <v/>
      </c>
      <c r="AI730" s="72" t="s">
        <v>10</v>
      </c>
    </row>
    <row r="731" spans="1:35" ht="15.75" customHeight="1">
      <c r="A731" s="40">
        <v>2901</v>
      </c>
      <c r="B731" s="66"/>
      <c r="C731" s="66"/>
      <c r="D731" s="66"/>
      <c r="E731" s="66"/>
      <c r="F731" s="66"/>
      <c r="G731" s="66"/>
      <c r="H731" s="66"/>
      <c r="I731" s="66"/>
      <c r="J731" s="66"/>
      <c r="AB731" s="67"/>
      <c r="AC731" s="68"/>
      <c r="AD731" s="2"/>
      <c r="AE731" s="1"/>
      <c r="AF731" s="73" t="s">
        <v>54</v>
      </c>
      <c r="AG731" s="74" t="str">
        <f>IF(AG730/B717=0,"",AG730/B717)</f>
        <v/>
      </c>
      <c r="AH731" s="75" t="e">
        <f>IF(AG730/AH730=0,"",AG730/AH730)</f>
        <v>#VALUE!</v>
      </c>
      <c r="AI731" s="76" t="s">
        <v>55</v>
      </c>
    </row>
    <row r="732" spans="1:35" ht="15.75" customHeight="1">
      <c r="A732" s="40">
        <v>2902</v>
      </c>
      <c r="B732" s="66"/>
      <c r="C732" s="66"/>
      <c r="D732" s="66"/>
      <c r="E732" s="66"/>
      <c r="F732" s="66"/>
      <c r="G732" s="66"/>
      <c r="H732" s="66"/>
      <c r="I732" s="66"/>
      <c r="J732" s="66"/>
      <c r="AB732" s="67"/>
      <c r="AC732" s="77"/>
      <c r="AD732" s="78"/>
      <c r="AE732" s="79"/>
      <c r="AF732" s="78"/>
      <c r="AG732" s="79"/>
      <c r="AH732" s="79"/>
      <c r="AI732" s="80"/>
    </row>
    <row r="733" spans="1:35" ht="18" customHeight="1">
      <c r="A733" s="24"/>
      <c r="B733" s="1"/>
      <c r="C733" s="1"/>
      <c r="D733" s="142" t="s">
        <v>79</v>
      </c>
      <c r="E733" s="143"/>
      <c r="F733" s="143"/>
      <c r="G733" s="143"/>
      <c r="H733" s="143"/>
      <c r="I733" s="143"/>
      <c r="J733" s="144"/>
      <c r="AB733" s="81">
        <f>SUM(AB717:AB729)</f>
        <v>0</v>
      </c>
      <c r="AC733" s="82" t="str">
        <f>IF(AB725=0,"",AB725/B717)</f>
        <v/>
      </c>
      <c r="AD733" s="82" t="str">
        <f>IF(AB733=0,"",AB733/B717)</f>
        <v/>
      </c>
      <c r="AE733" s="82" t="str">
        <f>IF(AB725=0,"",AD733-AC733)</f>
        <v/>
      </c>
      <c r="AF733" s="2"/>
      <c r="AG733" s="1"/>
      <c r="AH733" s="27"/>
      <c r="AI733" s="2"/>
    </row>
    <row r="734" spans="1:35" ht="18" customHeight="1">
      <c r="A734" s="24"/>
      <c r="B734" s="1"/>
      <c r="C734" s="1"/>
      <c r="D734" s="85"/>
      <c r="E734" s="85"/>
      <c r="F734" s="85"/>
      <c r="G734" s="85"/>
      <c r="H734" s="85"/>
      <c r="I734" s="85"/>
      <c r="J734" s="85"/>
      <c r="AB734" s="86"/>
      <c r="AC734" s="87"/>
      <c r="AD734" s="87"/>
      <c r="AE734" s="87"/>
      <c r="AF734" s="2"/>
      <c r="AG734" s="1"/>
      <c r="AH734" s="27"/>
      <c r="AI734" s="2"/>
    </row>
    <row r="735" spans="1:35" ht="18" customHeight="1">
      <c r="A735" s="24"/>
      <c r="B735" s="1"/>
      <c r="C735" s="1"/>
      <c r="D735" s="85"/>
      <c r="E735" s="85"/>
      <c r="F735" s="85"/>
      <c r="G735" s="85"/>
      <c r="H735" s="85"/>
      <c r="I735" s="85"/>
      <c r="J735" s="85"/>
      <c r="AB735" s="86"/>
      <c r="AC735" s="87"/>
      <c r="AD735" s="87"/>
      <c r="AE735" s="87"/>
      <c r="AF735" s="2"/>
      <c r="AG735" s="1"/>
      <c r="AH735" s="27"/>
      <c r="AI735" s="2"/>
    </row>
    <row r="736" spans="1:35" ht="27" customHeight="1">
      <c r="B736" s="145" t="s">
        <v>68</v>
      </c>
      <c r="C736" s="146"/>
      <c r="D736" s="146"/>
      <c r="E736" s="146"/>
      <c r="F736" s="146"/>
      <c r="G736" s="146"/>
      <c r="H736" s="146"/>
      <c r="I736" s="146"/>
      <c r="J736" s="146"/>
      <c r="AB736" s="39" t="s">
        <v>94</v>
      </c>
      <c r="AC736" s="2"/>
      <c r="AD736" s="2"/>
      <c r="AE736" s="1"/>
      <c r="AF736" s="2"/>
      <c r="AG736" s="1"/>
      <c r="AH736" s="1"/>
      <c r="AI736" s="1"/>
    </row>
    <row r="737" spans="1:36" ht="18" customHeight="1">
      <c r="A737" s="147" t="s">
        <v>9</v>
      </c>
      <c r="B737" s="148" t="s">
        <v>69</v>
      </c>
      <c r="C737" s="143"/>
      <c r="D737" s="143"/>
      <c r="E737" s="143"/>
      <c r="F737" s="143"/>
      <c r="G737" s="143"/>
      <c r="H737" s="143"/>
      <c r="I737" s="143"/>
      <c r="J737" s="144"/>
      <c r="AB737" s="149" t="s">
        <v>10</v>
      </c>
      <c r="AC737" s="141" t="s">
        <v>2</v>
      </c>
      <c r="AD737" s="141" t="s">
        <v>3</v>
      </c>
      <c r="AE737" s="150" t="s">
        <v>4</v>
      </c>
      <c r="AF737" s="141" t="s">
        <v>5</v>
      </c>
      <c r="AG737" s="139" t="s">
        <v>6</v>
      </c>
      <c r="AH737" s="139" t="s">
        <v>7</v>
      </c>
      <c r="AI737" s="141" t="s">
        <v>8</v>
      </c>
    </row>
    <row r="738" spans="1:36" ht="18" customHeight="1">
      <c r="A738" s="140"/>
      <c r="B738" s="40" t="s">
        <v>70</v>
      </c>
      <c r="C738" s="40" t="s">
        <v>71</v>
      </c>
      <c r="D738" s="40" t="s">
        <v>72</v>
      </c>
      <c r="E738" s="40" t="s">
        <v>73</v>
      </c>
      <c r="F738" s="40" t="s">
        <v>74</v>
      </c>
      <c r="G738" s="40" t="s">
        <v>75</v>
      </c>
      <c r="H738" s="40" t="s">
        <v>76</v>
      </c>
      <c r="I738" s="40" t="s">
        <v>77</v>
      </c>
      <c r="J738" s="40" t="s">
        <v>78</v>
      </c>
      <c r="AB738" s="140"/>
      <c r="AC738" s="140"/>
      <c r="AD738" s="140"/>
      <c r="AE738" s="140"/>
      <c r="AF738" s="140"/>
      <c r="AG738" s="140"/>
      <c r="AH738" s="140"/>
      <c r="AI738" s="140"/>
    </row>
    <row r="739" spans="1:36" ht="18" customHeight="1">
      <c r="A739" s="40">
        <v>2202</v>
      </c>
      <c r="B739" s="41">
        <v>32</v>
      </c>
      <c r="C739" s="41"/>
      <c r="D739" s="41"/>
      <c r="E739" s="41"/>
      <c r="F739" s="41"/>
      <c r="G739" s="41"/>
      <c r="H739" s="41"/>
      <c r="I739" s="41"/>
      <c r="J739" s="41"/>
      <c r="AB739" s="67"/>
      <c r="AC739" s="100"/>
      <c r="AD739" s="101"/>
      <c r="AE739" s="102"/>
      <c r="AF739" s="46"/>
      <c r="AG739" s="47">
        <v>32</v>
      </c>
      <c r="AH739" s="48"/>
      <c r="AI739" s="46"/>
    </row>
    <row r="740" spans="1:36" ht="18" customHeight="1">
      <c r="A740" s="40">
        <v>2301</v>
      </c>
      <c r="B740" s="41"/>
      <c r="C740" s="41">
        <v>24</v>
      </c>
      <c r="D740" s="41"/>
      <c r="E740" s="41"/>
      <c r="F740" s="41"/>
      <c r="G740" s="41"/>
      <c r="H740" s="41"/>
      <c r="I740" s="41"/>
      <c r="J740" s="41"/>
      <c r="AB740" s="67"/>
      <c r="AC740" s="68"/>
      <c r="AD740" s="2"/>
      <c r="AE740" s="103"/>
      <c r="AF740" s="52">
        <f>IF(C740=0,"",C740/B739)</f>
        <v>0.75</v>
      </c>
      <c r="AG740" s="53">
        <v>24</v>
      </c>
      <c r="AH740" s="54">
        <f t="shared" ref="AH740:AH747" si="74">IF(AG740=0,"",AG740/AG739)</f>
        <v>0.75</v>
      </c>
      <c r="AI740" s="54">
        <f t="shared" ref="AI740:AI747" si="75">IF(AG740=0,"",100%-AH740)</f>
        <v>0.25</v>
      </c>
    </row>
    <row r="741" spans="1:36" ht="18" customHeight="1">
      <c r="A741" s="40">
        <v>2302</v>
      </c>
      <c r="B741" s="41"/>
      <c r="C741" s="41"/>
      <c r="D741" s="41">
        <v>20</v>
      </c>
      <c r="E741" s="41"/>
      <c r="F741" s="41"/>
      <c r="G741" s="41"/>
      <c r="H741" s="41"/>
      <c r="I741" s="41"/>
      <c r="J741" s="41"/>
      <c r="AB741" s="67"/>
      <c r="AC741" s="68"/>
      <c r="AD741" s="2"/>
      <c r="AE741" s="103"/>
      <c r="AF741" s="52">
        <f>IF(D741=0,"",D741/C740)</f>
        <v>0.83333333333333337</v>
      </c>
      <c r="AG741" s="53">
        <v>23</v>
      </c>
      <c r="AH741" s="54">
        <f t="shared" si="74"/>
        <v>0.95833333333333337</v>
      </c>
      <c r="AI741" s="54">
        <f t="shared" si="75"/>
        <v>4.166666666666663E-2</v>
      </c>
      <c r="AJ741" s="134">
        <f>AG741/AG739</f>
        <v>0.71875</v>
      </c>
    </row>
    <row r="742" spans="1:36" ht="18" customHeight="1">
      <c r="A742" s="40">
        <v>2401</v>
      </c>
      <c r="B742" s="41"/>
      <c r="C742" s="41"/>
      <c r="D742" s="41"/>
      <c r="E742" s="41">
        <v>20</v>
      </c>
      <c r="F742" s="41"/>
      <c r="G742" s="41"/>
      <c r="H742" s="41"/>
      <c r="I742" s="41"/>
      <c r="J742" s="41"/>
      <c r="AB742" s="67"/>
      <c r="AC742" s="68"/>
      <c r="AD742" s="2"/>
      <c r="AE742" s="103"/>
      <c r="AF742" s="52">
        <f>IF(E742=0,"",E742/D741)</f>
        <v>1</v>
      </c>
      <c r="AG742" s="53">
        <v>23</v>
      </c>
      <c r="AH742" s="54">
        <f t="shared" si="74"/>
        <v>1</v>
      </c>
      <c r="AI742" s="54">
        <f t="shared" si="75"/>
        <v>0</v>
      </c>
    </row>
    <row r="743" spans="1:36" ht="18" customHeight="1">
      <c r="A743" s="40">
        <v>2402</v>
      </c>
      <c r="B743" s="41"/>
      <c r="C743" s="41"/>
      <c r="D743" s="41"/>
      <c r="E743" s="41"/>
      <c r="F743" s="41">
        <v>19</v>
      </c>
      <c r="G743" s="41"/>
      <c r="H743" s="41"/>
      <c r="I743" s="41"/>
      <c r="J743" s="41"/>
      <c r="AB743" s="67"/>
      <c r="AC743" s="68"/>
      <c r="AD743" s="2"/>
      <c r="AE743" s="103"/>
      <c r="AF743" s="52">
        <f>IF(F743=0,"",F743/E742)</f>
        <v>0.95</v>
      </c>
      <c r="AG743" s="53">
        <v>22</v>
      </c>
      <c r="AH743" s="54">
        <f t="shared" si="74"/>
        <v>0.95652173913043481</v>
      </c>
      <c r="AI743" s="54">
        <f t="shared" si="75"/>
        <v>4.3478260869565188E-2</v>
      </c>
    </row>
    <row r="744" spans="1:36" ht="18" customHeight="1">
      <c r="A744" s="40">
        <v>2501</v>
      </c>
      <c r="B744" s="41"/>
      <c r="C744" s="41"/>
      <c r="D744" s="41"/>
      <c r="E744" s="41"/>
      <c r="F744" s="41"/>
      <c r="G744" s="41"/>
      <c r="H744" s="41"/>
      <c r="I744" s="41"/>
      <c r="J744" s="41"/>
      <c r="AB744" s="67"/>
      <c r="AC744" s="68"/>
      <c r="AD744" s="2"/>
      <c r="AE744" s="103"/>
      <c r="AF744" s="52" t="str">
        <f>IF(G744=0,"",G744/F743)</f>
        <v/>
      </c>
      <c r="AG744" s="53"/>
      <c r="AH744" s="54" t="str">
        <f t="shared" si="74"/>
        <v/>
      </c>
      <c r="AI744" s="54" t="str">
        <f t="shared" si="75"/>
        <v/>
      </c>
    </row>
    <row r="745" spans="1:36" ht="18" customHeight="1">
      <c r="A745" s="40">
        <v>2502</v>
      </c>
      <c r="B745" s="41"/>
      <c r="C745" s="41"/>
      <c r="D745" s="41"/>
      <c r="E745" s="41"/>
      <c r="F745" s="41"/>
      <c r="G745" s="41"/>
      <c r="H745" s="41"/>
      <c r="I745" s="41"/>
      <c r="J745" s="41"/>
      <c r="AB745" s="67"/>
      <c r="AC745" s="68"/>
      <c r="AD745" s="2"/>
      <c r="AE745" s="103"/>
      <c r="AF745" s="52" t="str">
        <f>IF(H745=0,"",H745/G744)</f>
        <v/>
      </c>
      <c r="AG745" s="53"/>
      <c r="AH745" s="54" t="str">
        <f t="shared" si="74"/>
        <v/>
      </c>
      <c r="AI745" s="54" t="str">
        <f t="shared" si="75"/>
        <v/>
      </c>
    </row>
    <row r="746" spans="1:36" ht="18" customHeight="1">
      <c r="A746" s="40">
        <v>2601</v>
      </c>
      <c r="B746" s="41"/>
      <c r="C746" s="41"/>
      <c r="D746" s="41"/>
      <c r="E746" s="41"/>
      <c r="F746" s="41"/>
      <c r="G746" s="41"/>
      <c r="H746" s="41"/>
      <c r="I746" s="41"/>
      <c r="J746" s="41"/>
      <c r="AB746" s="67"/>
      <c r="AC746" s="68"/>
      <c r="AD746" s="2"/>
      <c r="AE746" s="103"/>
      <c r="AF746" s="52" t="str">
        <f>IF(I746=0,"",I746/H745)</f>
        <v/>
      </c>
      <c r="AG746" s="53"/>
      <c r="AH746" s="54" t="str">
        <f t="shared" si="74"/>
        <v/>
      </c>
      <c r="AI746" s="54" t="str">
        <f t="shared" si="75"/>
        <v/>
      </c>
    </row>
    <row r="747" spans="1:36" ht="18" customHeight="1">
      <c r="A747" s="40">
        <v>2602</v>
      </c>
      <c r="B747" s="41"/>
      <c r="C747" s="41"/>
      <c r="D747" s="41"/>
      <c r="E747" s="41"/>
      <c r="F747" s="41"/>
      <c r="G747" s="41"/>
      <c r="H747" s="41"/>
      <c r="I747" s="41"/>
      <c r="J747" s="41"/>
      <c r="AB747" s="42"/>
      <c r="AC747" s="68"/>
      <c r="AD747" s="2"/>
      <c r="AE747" s="103"/>
      <c r="AF747" s="56" t="str">
        <f>IF(J747=0,"",J747/I746)</f>
        <v/>
      </c>
      <c r="AG747" s="53"/>
      <c r="AH747" s="57" t="str">
        <f t="shared" si="74"/>
        <v/>
      </c>
      <c r="AI747" s="57" t="str">
        <f t="shared" si="75"/>
        <v/>
      </c>
    </row>
    <row r="748" spans="1:36" ht="18" customHeight="1">
      <c r="A748" s="40">
        <v>2701</v>
      </c>
      <c r="B748" s="41"/>
      <c r="C748" s="41"/>
      <c r="D748" s="41"/>
      <c r="E748" s="41"/>
      <c r="F748" s="41"/>
      <c r="G748" s="41"/>
      <c r="H748" s="41"/>
      <c r="I748" s="41"/>
      <c r="J748" s="41"/>
      <c r="AB748" s="42"/>
      <c r="AC748" s="68"/>
      <c r="AD748" s="2"/>
      <c r="AE748" s="1"/>
      <c r="AF748" s="59"/>
      <c r="AG748" s="53"/>
      <c r="AH748" s="60"/>
      <c r="AI748" s="61"/>
    </row>
    <row r="749" spans="1:36" ht="18" customHeight="1">
      <c r="A749" s="40">
        <v>2702</v>
      </c>
      <c r="B749" s="41"/>
      <c r="C749" s="41"/>
      <c r="D749" s="41"/>
      <c r="E749" s="41"/>
      <c r="F749" s="41"/>
      <c r="G749" s="41"/>
      <c r="H749" s="41"/>
      <c r="I749" s="41"/>
      <c r="J749" s="41"/>
      <c r="AB749" s="42"/>
      <c r="AC749" s="68"/>
      <c r="AD749" s="2"/>
      <c r="AE749" s="1"/>
      <c r="AF749" s="62"/>
      <c r="AG749" s="63"/>
      <c r="AH749" s="64"/>
      <c r="AI749" s="62"/>
    </row>
    <row r="750" spans="1:36" ht="18" customHeight="1">
      <c r="A750" s="40">
        <v>2801</v>
      </c>
      <c r="B750" s="66"/>
      <c r="C750" s="66"/>
      <c r="D750" s="66"/>
      <c r="E750" s="66"/>
      <c r="F750" s="66"/>
      <c r="G750" s="66"/>
      <c r="H750" s="66"/>
      <c r="I750" s="66"/>
      <c r="J750" s="66"/>
      <c r="AB750" s="67"/>
      <c r="AC750" s="68"/>
      <c r="AD750" s="2"/>
      <c r="AE750" s="1"/>
      <c r="AF750" s="104"/>
      <c r="AG750" s="105"/>
      <c r="AH750" s="106"/>
      <c r="AI750" s="104"/>
    </row>
    <row r="751" spans="1:36" ht="18" customHeight="1">
      <c r="A751" s="40">
        <v>2802</v>
      </c>
      <c r="B751" s="66"/>
      <c r="C751" s="66"/>
      <c r="D751" s="66"/>
      <c r="E751" s="66"/>
      <c r="F751" s="66"/>
      <c r="G751" s="66"/>
      <c r="H751" s="66"/>
      <c r="I751" s="66"/>
      <c r="J751" s="66"/>
      <c r="AB751" s="67"/>
      <c r="AC751" s="68"/>
      <c r="AD751" s="2"/>
      <c r="AE751" s="1"/>
      <c r="AF751" s="50"/>
      <c r="AG751" s="58"/>
      <c r="AH751" s="65"/>
      <c r="AI751" s="62"/>
    </row>
    <row r="752" spans="1:36" ht="18" customHeight="1">
      <c r="A752" s="40">
        <v>2901</v>
      </c>
      <c r="B752" s="66"/>
      <c r="C752" s="66"/>
      <c r="D752" s="66"/>
      <c r="E752" s="66"/>
      <c r="F752" s="66"/>
      <c r="G752" s="66"/>
      <c r="H752" s="66"/>
      <c r="I752" s="66"/>
      <c r="J752" s="66"/>
      <c r="AB752" s="67"/>
      <c r="AC752" s="68"/>
      <c r="AD752" s="2"/>
      <c r="AE752" s="1"/>
      <c r="AF752" s="69" t="s">
        <v>53</v>
      </c>
      <c r="AG752" s="70"/>
      <c r="AH752" s="71" t="str">
        <f>IF(SUM(AB745:AB749)=0,"",SUM(AB745:AB749))</f>
        <v/>
      </c>
      <c r="AI752" s="72" t="s">
        <v>10</v>
      </c>
    </row>
    <row r="753" spans="1:36" ht="18" customHeight="1">
      <c r="A753" s="40">
        <v>2902</v>
      </c>
      <c r="B753" s="66"/>
      <c r="C753" s="66"/>
      <c r="D753" s="66"/>
      <c r="E753" s="66"/>
      <c r="F753" s="66"/>
      <c r="G753" s="66"/>
      <c r="H753" s="66"/>
      <c r="I753" s="66"/>
      <c r="J753" s="66"/>
      <c r="AB753" s="67"/>
      <c r="AC753" s="68"/>
      <c r="AD753" s="2"/>
      <c r="AE753" s="1"/>
      <c r="AF753" s="73" t="s">
        <v>54</v>
      </c>
      <c r="AG753" s="74" t="str">
        <f>IF(AG752/B739=0,"",AG752/B739)</f>
        <v/>
      </c>
      <c r="AH753" s="75" t="e">
        <f>IF(AG752/AH752=0,"",AG752/AH752)</f>
        <v>#VALUE!</v>
      </c>
      <c r="AI753" s="76" t="s">
        <v>55</v>
      </c>
    </row>
    <row r="754" spans="1:36" ht="18" customHeight="1">
      <c r="A754" s="40">
        <v>3001</v>
      </c>
      <c r="B754" s="66"/>
      <c r="C754" s="66"/>
      <c r="D754" s="66"/>
      <c r="E754" s="66"/>
      <c r="F754" s="66"/>
      <c r="G754" s="66"/>
      <c r="H754" s="66"/>
      <c r="I754" s="66"/>
      <c r="J754" s="66"/>
      <c r="AB754" s="67"/>
      <c r="AC754" s="77"/>
      <c r="AD754" s="78"/>
      <c r="AE754" s="79"/>
      <c r="AF754" s="78"/>
      <c r="AG754" s="79"/>
      <c r="AH754" s="79"/>
      <c r="AI754" s="80"/>
    </row>
    <row r="755" spans="1:36" ht="18" customHeight="1">
      <c r="A755" s="24"/>
      <c r="B755" s="1"/>
      <c r="C755" s="1"/>
      <c r="D755" s="142" t="s">
        <v>79</v>
      </c>
      <c r="E755" s="143"/>
      <c r="F755" s="143"/>
      <c r="G755" s="143"/>
      <c r="H755" s="143"/>
      <c r="I755" s="143"/>
      <c r="J755" s="144"/>
      <c r="AB755" s="81">
        <f>SUM(AB739:AB751)</f>
        <v>0</v>
      </c>
      <c r="AC755" s="82" t="str">
        <f>IF(AB747=0,"",AB747/B739)</f>
        <v/>
      </c>
      <c r="AD755" s="82" t="str">
        <f>IF(AB755=0,"",AB755/B739)</f>
        <v/>
      </c>
      <c r="AE755" s="82" t="str">
        <f>IF(AB747=0,"",AD755-AC755)</f>
        <v/>
      </c>
      <c r="AF755" s="2"/>
      <c r="AG755" s="1"/>
      <c r="AH755" s="27"/>
      <c r="AI755" s="2"/>
    </row>
    <row r="756" spans="1:36" ht="18" customHeight="1">
      <c r="A756" s="24"/>
      <c r="B756" s="1"/>
      <c r="C756" s="1"/>
      <c r="D756" s="85"/>
      <c r="E756" s="85"/>
      <c r="F756" s="85"/>
      <c r="G756" s="85"/>
      <c r="H756" s="85"/>
      <c r="I756" s="85"/>
      <c r="J756" s="85"/>
      <c r="AC756" s="86"/>
      <c r="AD756" s="87"/>
      <c r="AE756" s="87"/>
      <c r="AF756" s="87"/>
      <c r="AG756" s="2"/>
      <c r="AH756" s="1"/>
      <c r="AI756" s="27"/>
      <c r="AJ756" s="2"/>
    </row>
    <row r="757" spans="1:36" ht="18" customHeight="1">
      <c r="A757" s="24"/>
      <c r="B757" s="1"/>
      <c r="C757" s="1"/>
      <c r="D757" s="85"/>
      <c r="E757" s="85"/>
      <c r="F757" s="85"/>
      <c r="G757" s="85"/>
      <c r="H757" s="85"/>
      <c r="I757" s="85"/>
      <c r="J757" s="85"/>
      <c r="AC757" s="86"/>
      <c r="AD757" s="87"/>
      <c r="AE757" s="87"/>
      <c r="AF757" s="87"/>
      <c r="AG757" s="2"/>
      <c r="AH757" s="1"/>
      <c r="AI757" s="27"/>
      <c r="AJ757" s="2"/>
    </row>
    <row r="758" spans="1:36" ht="18" customHeight="1">
      <c r="A758" s="131"/>
      <c r="B758" s="145" t="s">
        <v>68</v>
      </c>
      <c r="C758" s="146"/>
      <c r="D758" s="146"/>
      <c r="E758" s="146"/>
      <c r="F758" s="146"/>
      <c r="G758" s="146"/>
      <c r="H758" s="146"/>
      <c r="I758" s="146"/>
      <c r="J758" s="146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  <c r="AA758" s="131"/>
      <c r="AB758" s="39" t="s">
        <v>109</v>
      </c>
      <c r="AC758" s="2"/>
      <c r="AD758" s="2"/>
      <c r="AE758" s="1"/>
      <c r="AF758" s="2"/>
      <c r="AG758" s="1"/>
      <c r="AH758" s="1"/>
      <c r="AI758" s="1"/>
      <c r="AJ758" s="131"/>
    </row>
    <row r="759" spans="1:36" ht="18" customHeight="1">
      <c r="A759" s="147" t="s">
        <v>9</v>
      </c>
      <c r="B759" s="148" t="s">
        <v>69</v>
      </c>
      <c r="C759" s="143"/>
      <c r="D759" s="143"/>
      <c r="E759" s="143"/>
      <c r="F759" s="143"/>
      <c r="G759" s="143"/>
      <c r="H759" s="143"/>
      <c r="I759" s="143"/>
      <c r="J759" s="144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  <c r="AA759" s="131"/>
      <c r="AB759" s="149" t="s">
        <v>10</v>
      </c>
      <c r="AC759" s="141" t="s">
        <v>2</v>
      </c>
      <c r="AD759" s="141" t="s">
        <v>3</v>
      </c>
      <c r="AE759" s="150" t="s">
        <v>4</v>
      </c>
      <c r="AF759" s="141" t="s">
        <v>5</v>
      </c>
      <c r="AG759" s="139" t="s">
        <v>6</v>
      </c>
      <c r="AH759" s="139" t="s">
        <v>7</v>
      </c>
      <c r="AI759" s="141" t="s">
        <v>8</v>
      </c>
      <c r="AJ759" s="131"/>
    </row>
    <row r="760" spans="1:36" ht="18" customHeight="1">
      <c r="A760" s="140"/>
      <c r="B760" s="40" t="s">
        <v>70</v>
      </c>
      <c r="C760" s="40" t="s">
        <v>71</v>
      </c>
      <c r="D760" s="40" t="s">
        <v>72</v>
      </c>
      <c r="E760" s="40" t="s">
        <v>73</v>
      </c>
      <c r="F760" s="40" t="s">
        <v>74</v>
      </c>
      <c r="G760" s="40" t="s">
        <v>75</v>
      </c>
      <c r="H760" s="40" t="s">
        <v>76</v>
      </c>
      <c r="I760" s="40" t="s">
        <v>77</v>
      </c>
      <c r="J760" s="40" t="s">
        <v>78</v>
      </c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  <c r="AA760" s="131"/>
      <c r="AB760" s="140"/>
      <c r="AC760" s="140"/>
      <c r="AD760" s="140"/>
      <c r="AE760" s="140"/>
      <c r="AF760" s="140"/>
      <c r="AG760" s="140"/>
      <c r="AH760" s="140"/>
      <c r="AI760" s="140"/>
      <c r="AJ760" s="131"/>
    </row>
    <row r="761" spans="1:36" ht="18" customHeight="1">
      <c r="A761" s="40">
        <v>2301</v>
      </c>
      <c r="B761" s="41">
        <v>28</v>
      </c>
      <c r="C761" s="41"/>
      <c r="D761" s="41"/>
      <c r="E761" s="41"/>
      <c r="F761" s="41"/>
      <c r="G761" s="41"/>
      <c r="H761" s="41"/>
      <c r="I761" s="41"/>
      <c r="J761" s="4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  <c r="AA761" s="131"/>
      <c r="AB761" s="127"/>
      <c r="AC761" s="100"/>
      <c r="AD761" s="101"/>
      <c r="AE761" s="102"/>
      <c r="AF761" s="46"/>
      <c r="AG761" s="47">
        <f>B761</f>
        <v>28</v>
      </c>
      <c r="AH761" s="48"/>
      <c r="AI761" s="46"/>
      <c r="AJ761" s="131"/>
    </row>
    <row r="762" spans="1:36" ht="18" customHeight="1">
      <c r="A762" s="40">
        <v>2302</v>
      </c>
      <c r="B762" s="41"/>
      <c r="C762" s="41">
        <v>25</v>
      </c>
      <c r="D762" s="41"/>
      <c r="E762" s="41"/>
      <c r="F762" s="41"/>
      <c r="G762" s="41"/>
      <c r="H762" s="41"/>
      <c r="I762" s="41"/>
      <c r="J762" s="4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  <c r="AA762" s="131"/>
      <c r="AB762" s="127"/>
      <c r="AC762" s="68"/>
      <c r="AD762" s="2"/>
      <c r="AE762" s="103"/>
      <c r="AF762" s="52">
        <f>IF(C762=0,"",C762/B761)</f>
        <v>0.8928571428571429</v>
      </c>
      <c r="AG762" s="53">
        <v>25</v>
      </c>
      <c r="AH762" s="54">
        <f t="shared" ref="AH762:AH769" si="76">IF(AG762=0,"",AG762/AG761)</f>
        <v>0.8928571428571429</v>
      </c>
      <c r="AI762" s="54">
        <f t="shared" ref="AI762:AI769" si="77">IF(AG762=0,"",100%-AH762)</f>
        <v>0.1071428571428571</v>
      </c>
      <c r="AJ762" s="131"/>
    </row>
    <row r="763" spans="1:36" ht="18" customHeight="1">
      <c r="A763" s="40">
        <v>2401</v>
      </c>
      <c r="B763" s="41"/>
      <c r="C763" s="41"/>
      <c r="D763" s="41">
        <v>22</v>
      </c>
      <c r="E763" s="41"/>
      <c r="F763" s="41"/>
      <c r="G763" s="41"/>
      <c r="H763" s="41"/>
      <c r="I763" s="41"/>
      <c r="J763" s="4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  <c r="AA763" s="131"/>
      <c r="AB763" s="127"/>
      <c r="AC763" s="68"/>
      <c r="AD763" s="2"/>
      <c r="AE763" s="103"/>
      <c r="AF763" s="52">
        <f>IF(D763=0,"",D763/C762)</f>
        <v>0.88</v>
      </c>
      <c r="AG763" s="53">
        <v>23</v>
      </c>
      <c r="AH763" s="54">
        <f t="shared" si="76"/>
        <v>0.92</v>
      </c>
      <c r="AI763" s="54">
        <f t="shared" si="77"/>
        <v>7.999999999999996E-2</v>
      </c>
      <c r="AJ763" s="134">
        <f>AG763/AG761</f>
        <v>0.8214285714285714</v>
      </c>
    </row>
    <row r="764" spans="1:36" ht="18" customHeight="1">
      <c r="A764" s="40">
        <v>2402</v>
      </c>
      <c r="B764" s="41"/>
      <c r="C764" s="41"/>
      <c r="D764" s="41"/>
      <c r="E764" s="41">
        <v>22</v>
      </c>
      <c r="F764" s="41"/>
      <c r="G764" s="41"/>
      <c r="H764" s="41"/>
      <c r="I764" s="41"/>
      <c r="J764" s="4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  <c r="AA764" s="131"/>
      <c r="AB764" s="127"/>
      <c r="AC764" s="68"/>
      <c r="AD764" s="2"/>
      <c r="AE764" s="103"/>
      <c r="AF764" s="52">
        <f>IF(E764=0,"",E764/D763)</f>
        <v>1</v>
      </c>
      <c r="AG764" s="53">
        <v>23</v>
      </c>
      <c r="AH764" s="54">
        <f t="shared" si="76"/>
        <v>1</v>
      </c>
      <c r="AI764" s="54">
        <f t="shared" si="77"/>
        <v>0</v>
      </c>
      <c r="AJ764" s="131"/>
    </row>
    <row r="765" spans="1:36" ht="18" customHeight="1">
      <c r="A765" s="40">
        <v>2501</v>
      </c>
      <c r="B765" s="41"/>
      <c r="C765" s="41"/>
      <c r="D765" s="41"/>
      <c r="E765" s="41"/>
      <c r="F765" s="41"/>
      <c r="G765" s="41"/>
      <c r="H765" s="41"/>
      <c r="I765" s="41"/>
      <c r="J765" s="4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  <c r="AA765" s="131"/>
      <c r="AB765" s="127"/>
      <c r="AC765" s="68"/>
      <c r="AD765" s="2"/>
      <c r="AE765" s="103"/>
      <c r="AF765" s="52" t="str">
        <f>IF(F765=0,"",F765/E764)</f>
        <v/>
      </c>
      <c r="AG765" s="53"/>
      <c r="AH765" s="54" t="str">
        <f t="shared" si="76"/>
        <v/>
      </c>
      <c r="AI765" s="54" t="str">
        <f t="shared" si="77"/>
        <v/>
      </c>
      <c r="AJ765" s="131"/>
    </row>
    <row r="766" spans="1:36" ht="18" customHeight="1">
      <c r="A766" s="40">
        <v>2502</v>
      </c>
      <c r="B766" s="41"/>
      <c r="C766" s="41"/>
      <c r="D766" s="41"/>
      <c r="E766" s="41"/>
      <c r="F766" s="41"/>
      <c r="G766" s="41"/>
      <c r="H766" s="41"/>
      <c r="I766" s="41"/>
      <c r="J766" s="4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  <c r="AA766" s="131"/>
      <c r="AB766" s="127"/>
      <c r="AC766" s="68"/>
      <c r="AD766" s="2"/>
      <c r="AE766" s="103"/>
      <c r="AF766" s="52" t="str">
        <f>IF(G766=0,"",G766/F765)</f>
        <v/>
      </c>
      <c r="AG766" s="53"/>
      <c r="AH766" s="54" t="str">
        <f t="shared" si="76"/>
        <v/>
      </c>
      <c r="AI766" s="54" t="str">
        <f t="shared" si="77"/>
        <v/>
      </c>
      <c r="AJ766" s="131"/>
    </row>
    <row r="767" spans="1:36" ht="18" customHeight="1">
      <c r="A767" s="40">
        <v>2601</v>
      </c>
      <c r="B767" s="41"/>
      <c r="C767" s="41"/>
      <c r="D767" s="41"/>
      <c r="E767" s="41"/>
      <c r="F767" s="41"/>
      <c r="G767" s="41"/>
      <c r="H767" s="41"/>
      <c r="I767" s="41"/>
      <c r="J767" s="4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  <c r="AA767" s="131"/>
      <c r="AB767" s="127"/>
      <c r="AC767" s="68"/>
      <c r="AD767" s="2"/>
      <c r="AE767" s="103"/>
      <c r="AF767" s="52" t="str">
        <f>IF(H767=0,"",H767/G766)</f>
        <v/>
      </c>
      <c r="AG767" s="53"/>
      <c r="AH767" s="54" t="str">
        <f t="shared" si="76"/>
        <v/>
      </c>
      <c r="AI767" s="54" t="str">
        <f t="shared" si="77"/>
        <v/>
      </c>
      <c r="AJ767" s="131"/>
    </row>
    <row r="768" spans="1:36" ht="18" customHeight="1">
      <c r="A768" s="40">
        <v>2602</v>
      </c>
      <c r="B768" s="41"/>
      <c r="C768" s="41"/>
      <c r="D768" s="41"/>
      <c r="E768" s="41"/>
      <c r="F768" s="41"/>
      <c r="G768" s="41"/>
      <c r="H768" s="41"/>
      <c r="I768" s="41"/>
      <c r="J768" s="4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  <c r="AA768" s="131"/>
      <c r="AB768" s="127"/>
      <c r="AC768" s="68"/>
      <c r="AD768" s="2"/>
      <c r="AE768" s="103"/>
      <c r="AF768" s="52" t="str">
        <f>IF(I768=0,"",I768/H767)</f>
        <v/>
      </c>
      <c r="AG768" s="53"/>
      <c r="AH768" s="54" t="str">
        <f t="shared" si="76"/>
        <v/>
      </c>
      <c r="AI768" s="54" t="str">
        <f t="shared" si="77"/>
        <v/>
      </c>
      <c r="AJ768" s="131"/>
    </row>
    <row r="769" spans="1:36" ht="18" customHeight="1">
      <c r="A769" s="40">
        <v>2701</v>
      </c>
      <c r="B769" s="41"/>
      <c r="C769" s="41"/>
      <c r="D769" s="41"/>
      <c r="E769" s="41"/>
      <c r="F769" s="41"/>
      <c r="G769" s="41"/>
      <c r="H769" s="41"/>
      <c r="I769" s="41"/>
      <c r="J769" s="4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  <c r="AA769" s="131"/>
      <c r="AB769" s="84"/>
      <c r="AC769" s="68"/>
      <c r="AD769" s="2"/>
      <c r="AE769" s="103"/>
      <c r="AF769" s="56" t="str">
        <f>IF(J769=0,"",J769/I768)</f>
        <v/>
      </c>
      <c r="AG769" s="53"/>
      <c r="AH769" s="57" t="str">
        <f t="shared" si="76"/>
        <v/>
      </c>
      <c r="AI769" s="57" t="str">
        <f t="shared" si="77"/>
        <v/>
      </c>
      <c r="AJ769" s="131"/>
    </row>
    <row r="770" spans="1:36" ht="18" customHeight="1">
      <c r="A770" s="40">
        <v>2702</v>
      </c>
      <c r="B770" s="41"/>
      <c r="C770" s="41"/>
      <c r="D770" s="41"/>
      <c r="E770" s="41"/>
      <c r="F770" s="41"/>
      <c r="G770" s="41"/>
      <c r="H770" s="41"/>
      <c r="I770" s="41"/>
      <c r="J770" s="4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  <c r="AA770" s="131"/>
      <c r="AB770" s="84"/>
      <c r="AC770" s="68"/>
      <c r="AD770" s="2"/>
      <c r="AE770" s="1"/>
      <c r="AF770" s="59"/>
      <c r="AG770" s="53"/>
      <c r="AH770" s="60"/>
      <c r="AI770" s="61"/>
      <c r="AJ770" s="131"/>
    </row>
    <row r="771" spans="1:36" ht="18" customHeight="1">
      <c r="A771" s="40">
        <v>2801</v>
      </c>
      <c r="B771" s="41"/>
      <c r="C771" s="41"/>
      <c r="D771" s="41"/>
      <c r="E771" s="41"/>
      <c r="F771" s="41"/>
      <c r="G771" s="41"/>
      <c r="H771" s="41"/>
      <c r="I771" s="41"/>
      <c r="J771" s="4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  <c r="AA771" s="131"/>
      <c r="AB771" s="84"/>
      <c r="AC771" s="68"/>
      <c r="AD771" s="2"/>
      <c r="AE771" s="1"/>
      <c r="AF771" s="62"/>
      <c r="AG771" s="63"/>
      <c r="AH771" s="64"/>
      <c r="AI771" s="62"/>
      <c r="AJ771" s="131"/>
    </row>
    <row r="772" spans="1:36" ht="18" customHeight="1">
      <c r="A772" s="40">
        <v>2802</v>
      </c>
      <c r="B772" s="66"/>
      <c r="C772" s="66"/>
      <c r="D772" s="66"/>
      <c r="E772" s="66"/>
      <c r="F772" s="66"/>
      <c r="G772" s="66"/>
      <c r="H772" s="66"/>
      <c r="I772" s="66"/>
      <c r="J772" s="66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27"/>
      <c r="AC772" s="68"/>
      <c r="AD772" s="2"/>
      <c r="AE772" s="1"/>
      <c r="AF772" s="104"/>
      <c r="AG772" s="105"/>
      <c r="AH772" s="106"/>
      <c r="AI772" s="104"/>
      <c r="AJ772" s="131"/>
    </row>
    <row r="773" spans="1:36" ht="18" customHeight="1">
      <c r="A773" s="40">
        <v>2901</v>
      </c>
      <c r="B773" s="66"/>
      <c r="C773" s="66"/>
      <c r="D773" s="66"/>
      <c r="E773" s="66"/>
      <c r="F773" s="66"/>
      <c r="G773" s="66"/>
      <c r="H773" s="66"/>
      <c r="I773" s="66"/>
      <c r="J773" s="66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  <c r="AA773" s="131"/>
      <c r="AB773" s="127"/>
      <c r="AC773" s="68"/>
      <c r="AD773" s="2"/>
      <c r="AE773" s="1"/>
      <c r="AF773" s="50"/>
      <c r="AG773" s="58"/>
      <c r="AH773" s="65"/>
      <c r="AI773" s="62"/>
      <c r="AJ773" s="131"/>
    </row>
    <row r="774" spans="1:36" ht="18" customHeight="1">
      <c r="A774" s="40">
        <v>2902</v>
      </c>
      <c r="B774" s="66"/>
      <c r="C774" s="66"/>
      <c r="D774" s="66"/>
      <c r="E774" s="66"/>
      <c r="F774" s="66"/>
      <c r="G774" s="66"/>
      <c r="H774" s="66"/>
      <c r="I774" s="66"/>
      <c r="J774" s="66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27"/>
      <c r="AC774" s="68"/>
      <c r="AD774" s="2"/>
      <c r="AE774" s="1"/>
      <c r="AF774" s="69" t="s">
        <v>53</v>
      </c>
      <c r="AG774" s="70"/>
      <c r="AH774" s="71" t="str">
        <f>IF(SUM(AB767:AB771)=0,"",SUM(AB767:AB771))</f>
        <v/>
      </c>
      <c r="AI774" s="72" t="s">
        <v>10</v>
      </c>
      <c r="AJ774" s="131"/>
    </row>
    <row r="775" spans="1:36" ht="18" customHeight="1">
      <c r="A775" s="40">
        <v>3001</v>
      </c>
      <c r="B775" s="66"/>
      <c r="C775" s="66"/>
      <c r="D775" s="66"/>
      <c r="E775" s="66"/>
      <c r="F775" s="66"/>
      <c r="G775" s="66"/>
      <c r="H775" s="66"/>
      <c r="I775" s="66"/>
      <c r="J775" s="66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  <c r="AA775" s="131"/>
      <c r="AB775" s="127"/>
      <c r="AC775" s="68"/>
      <c r="AD775" s="2"/>
      <c r="AE775" s="1"/>
      <c r="AF775" s="73" t="s">
        <v>54</v>
      </c>
      <c r="AG775" s="74" t="str">
        <f>IF(AG774/B761=0,"",AG774/B761)</f>
        <v/>
      </c>
      <c r="AH775" s="75" t="e">
        <f>IF(AG774/AH774=0,"",AG774/AH774)</f>
        <v>#VALUE!</v>
      </c>
      <c r="AI775" s="76" t="s">
        <v>55</v>
      </c>
      <c r="AJ775" s="131"/>
    </row>
    <row r="776" spans="1:36" ht="18" customHeight="1">
      <c r="A776" s="40">
        <v>3002</v>
      </c>
      <c r="B776" s="66"/>
      <c r="C776" s="66"/>
      <c r="D776" s="66"/>
      <c r="E776" s="66"/>
      <c r="F776" s="66"/>
      <c r="G776" s="66"/>
      <c r="H776" s="66"/>
      <c r="I776" s="66"/>
      <c r="J776" s="66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27"/>
      <c r="AC776" s="77"/>
      <c r="AD776" s="78"/>
      <c r="AE776" s="79"/>
      <c r="AF776" s="78"/>
      <c r="AG776" s="79"/>
      <c r="AH776" s="79"/>
      <c r="AI776" s="80"/>
      <c r="AJ776" s="131"/>
    </row>
    <row r="777" spans="1:36" ht="18" customHeight="1">
      <c r="A777" s="24"/>
      <c r="B777" s="1"/>
      <c r="C777" s="1"/>
      <c r="D777" s="142" t="s">
        <v>79</v>
      </c>
      <c r="E777" s="143"/>
      <c r="F777" s="143"/>
      <c r="G777" s="143"/>
      <c r="H777" s="143"/>
      <c r="I777" s="143"/>
      <c r="J777" s="144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  <c r="AA777" s="131"/>
      <c r="AB777" s="81">
        <f>SUM(AB761:AB773)</f>
        <v>0</v>
      </c>
      <c r="AC777" s="82" t="str">
        <f>IF(AB769=0,"",AB769/B761)</f>
        <v/>
      </c>
      <c r="AD777" s="82" t="str">
        <f>IF(AB777=0,"",AB777/B761)</f>
        <v/>
      </c>
      <c r="AE777" s="82" t="str">
        <f>IF(AB769=0,"",AD777-AC777)</f>
        <v/>
      </c>
      <c r="AF777" s="2"/>
      <c r="AG777" s="1"/>
      <c r="AH777" s="27"/>
      <c r="AI777" s="2"/>
      <c r="AJ777" s="131"/>
    </row>
    <row r="778" spans="1:36" ht="18" customHeight="1">
      <c r="A778" s="24"/>
      <c r="B778" s="1"/>
      <c r="C778" s="1"/>
      <c r="D778" s="85"/>
      <c r="E778" s="85"/>
      <c r="F778" s="85"/>
      <c r="G778" s="85"/>
      <c r="H778" s="85"/>
      <c r="I778" s="85"/>
      <c r="J778" s="85"/>
      <c r="AC778" s="86"/>
      <c r="AD778" s="87"/>
      <c r="AE778" s="87"/>
      <c r="AF778" s="87"/>
      <c r="AG778" s="2"/>
      <c r="AH778" s="1"/>
      <c r="AI778" s="27"/>
      <c r="AJ778" s="2"/>
    </row>
    <row r="779" spans="1:36" ht="18" customHeight="1">
      <c r="A779" s="24"/>
      <c r="B779" s="1"/>
      <c r="C779" s="1"/>
      <c r="D779" s="85"/>
      <c r="E779" s="85"/>
      <c r="F779" s="85"/>
      <c r="G779" s="85"/>
      <c r="H779" s="85"/>
      <c r="I779" s="85"/>
      <c r="J779" s="85"/>
      <c r="AC779" s="86"/>
      <c r="AD779" s="87"/>
      <c r="AE779" s="87"/>
      <c r="AF779" s="87"/>
      <c r="AG779" s="2"/>
      <c r="AH779" s="1"/>
      <c r="AI779" s="27"/>
      <c r="AJ779" s="2"/>
    </row>
    <row r="780" spans="1:36" ht="18" customHeight="1">
      <c r="A780" s="135"/>
      <c r="B780" s="145" t="s">
        <v>68</v>
      </c>
      <c r="C780" s="146"/>
      <c r="D780" s="146"/>
      <c r="E780" s="146"/>
      <c r="F780" s="146"/>
      <c r="G780" s="146"/>
      <c r="H780" s="146"/>
      <c r="I780" s="146"/>
      <c r="J780" s="146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  <c r="AA780" s="135"/>
      <c r="AB780" s="39" t="s">
        <v>110</v>
      </c>
      <c r="AC780" s="2"/>
      <c r="AD780" s="2"/>
      <c r="AE780" s="1"/>
      <c r="AF780" s="2"/>
      <c r="AG780" s="1"/>
      <c r="AH780" s="1"/>
      <c r="AI780" s="1"/>
      <c r="AJ780" s="135"/>
    </row>
    <row r="781" spans="1:36" ht="18" customHeight="1">
      <c r="A781" s="147" t="s">
        <v>9</v>
      </c>
      <c r="B781" s="148" t="s">
        <v>69</v>
      </c>
      <c r="C781" s="143"/>
      <c r="D781" s="143"/>
      <c r="E781" s="143"/>
      <c r="F781" s="143"/>
      <c r="G781" s="143"/>
      <c r="H781" s="143"/>
      <c r="I781" s="143"/>
      <c r="J781" s="144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  <c r="AA781" s="135"/>
      <c r="AB781" s="149" t="s">
        <v>10</v>
      </c>
      <c r="AC781" s="141" t="s">
        <v>2</v>
      </c>
      <c r="AD781" s="141" t="s">
        <v>3</v>
      </c>
      <c r="AE781" s="150" t="s">
        <v>4</v>
      </c>
      <c r="AF781" s="141" t="s">
        <v>5</v>
      </c>
      <c r="AG781" s="139" t="s">
        <v>6</v>
      </c>
      <c r="AH781" s="139" t="s">
        <v>7</v>
      </c>
      <c r="AI781" s="141" t="s">
        <v>8</v>
      </c>
      <c r="AJ781" s="135"/>
    </row>
    <row r="782" spans="1:36" ht="18" customHeight="1">
      <c r="A782" s="140"/>
      <c r="B782" s="40" t="s">
        <v>70</v>
      </c>
      <c r="C782" s="40" t="s">
        <v>71</v>
      </c>
      <c r="D782" s="40" t="s">
        <v>72</v>
      </c>
      <c r="E782" s="40" t="s">
        <v>73</v>
      </c>
      <c r="F782" s="40" t="s">
        <v>74</v>
      </c>
      <c r="G782" s="40" t="s">
        <v>75</v>
      </c>
      <c r="H782" s="40" t="s">
        <v>76</v>
      </c>
      <c r="I782" s="40" t="s">
        <v>77</v>
      </c>
      <c r="J782" s="40" t="s">
        <v>78</v>
      </c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  <c r="AA782" s="135"/>
      <c r="AB782" s="140"/>
      <c r="AC782" s="140"/>
      <c r="AD782" s="140"/>
      <c r="AE782" s="140"/>
      <c r="AF782" s="140"/>
      <c r="AG782" s="140"/>
      <c r="AH782" s="140"/>
      <c r="AI782" s="140"/>
      <c r="AJ782" s="135"/>
    </row>
    <row r="783" spans="1:36" ht="18" customHeight="1">
      <c r="A783" s="40">
        <v>2302</v>
      </c>
      <c r="B783" s="41">
        <v>43</v>
      </c>
      <c r="C783" s="41"/>
      <c r="D783" s="41"/>
      <c r="E783" s="41"/>
      <c r="F783" s="41"/>
      <c r="G783" s="41"/>
      <c r="H783" s="41"/>
      <c r="I783" s="41"/>
      <c r="J783" s="41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  <c r="AA783" s="135"/>
      <c r="AB783" s="127"/>
      <c r="AC783" s="100"/>
      <c r="AD783" s="101"/>
      <c r="AE783" s="102"/>
      <c r="AF783" s="46"/>
      <c r="AG783" s="47">
        <f>B783</f>
        <v>43</v>
      </c>
      <c r="AH783" s="48"/>
      <c r="AI783" s="46"/>
      <c r="AJ783" s="135"/>
    </row>
    <row r="784" spans="1:36" ht="18" customHeight="1">
      <c r="A784" s="40">
        <v>2401</v>
      </c>
      <c r="B784" s="41"/>
      <c r="C784" s="41">
        <v>33</v>
      </c>
      <c r="D784" s="41"/>
      <c r="E784" s="41"/>
      <c r="F784" s="41"/>
      <c r="G784" s="41"/>
      <c r="H784" s="41"/>
      <c r="I784" s="41"/>
      <c r="J784" s="41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  <c r="AA784" s="135"/>
      <c r="AB784" s="127"/>
      <c r="AC784" s="68"/>
      <c r="AD784" s="2"/>
      <c r="AE784" s="103"/>
      <c r="AF784" s="52">
        <f>IF(C784=0,"",C784/B783)</f>
        <v>0.76744186046511631</v>
      </c>
      <c r="AG784" s="53">
        <v>35</v>
      </c>
      <c r="AH784" s="54">
        <f t="shared" ref="AH784:AH791" si="78">IF(AG784=0,"",AG784/AG783)</f>
        <v>0.81395348837209303</v>
      </c>
      <c r="AI784" s="54">
        <f t="shared" ref="AI784:AI791" si="79">IF(AG784=0,"",100%-AH784)</f>
        <v>0.18604651162790697</v>
      </c>
      <c r="AJ784" s="135"/>
    </row>
    <row r="785" spans="1:36" ht="18" customHeight="1">
      <c r="A785" s="40">
        <v>2402</v>
      </c>
      <c r="B785" s="41"/>
      <c r="C785" s="41"/>
      <c r="D785" s="41">
        <v>26</v>
      </c>
      <c r="E785" s="41"/>
      <c r="F785" s="41"/>
      <c r="G785" s="41"/>
      <c r="H785" s="41"/>
      <c r="I785" s="41"/>
      <c r="J785" s="41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  <c r="AA785" s="135"/>
      <c r="AB785" s="127"/>
      <c r="AC785" s="68"/>
      <c r="AD785" s="2"/>
      <c r="AE785" s="103"/>
      <c r="AF785" s="52">
        <f>IF(D785=0,"",D785/C784)</f>
        <v>0.78787878787878785</v>
      </c>
      <c r="AG785" s="53">
        <v>28</v>
      </c>
      <c r="AH785" s="54">
        <f t="shared" si="78"/>
        <v>0.8</v>
      </c>
      <c r="AI785" s="54">
        <f t="shared" si="79"/>
        <v>0.19999999999999996</v>
      </c>
      <c r="AJ785" s="134">
        <f>AG785/AG783</f>
        <v>0.65116279069767447</v>
      </c>
    </row>
    <row r="786" spans="1:36" ht="18" customHeight="1">
      <c r="A786" s="40">
        <v>2501</v>
      </c>
      <c r="B786" s="41"/>
      <c r="C786" s="41"/>
      <c r="D786" s="41"/>
      <c r="E786" s="41"/>
      <c r="F786" s="41"/>
      <c r="G786" s="41"/>
      <c r="H786" s="41"/>
      <c r="I786" s="41"/>
      <c r="J786" s="41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  <c r="AA786" s="135"/>
      <c r="AB786" s="127"/>
      <c r="AC786" s="68"/>
      <c r="AD786" s="2"/>
      <c r="AE786" s="103"/>
      <c r="AF786" s="52" t="str">
        <f>IF(E786=0,"",E786/D785)</f>
        <v/>
      </c>
      <c r="AG786" s="53"/>
      <c r="AH786" s="54" t="str">
        <f t="shared" si="78"/>
        <v/>
      </c>
      <c r="AI786" s="54" t="str">
        <f t="shared" si="79"/>
        <v/>
      </c>
      <c r="AJ786" s="135"/>
    </row>
    <row r="787" spans="1:36" ht="18" customHeight="1">
      <c r="A787" s="40">
        <v>2502</v>
      </c>
      <c r="B787" s="41"/>
      <c r="C787" s="41"/>
      <c r="D787" s="41"/>
      <c r="E787" s="41"/>
      <c r="F787" s="41"/>
      <c r="G787" s="41"/>
      <c r="H787" s="41"/>
      <c r="I787" s="41"/>
      <c r="J787" s="41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  <c r="AA787" s="135"/>
      <c r="AB787" s="127"/>
      <c r="AC787" s="68"/>
      <c r="AD787" s="2"/>
      <c r="AE787" s="103"/>
      <c r="AF787" s="52" t="str">
        <f>IF(F787=0,"",F787/E786)</f>
        <v/>
      </c>
      <c r="AG787" s="53"/>
      <c r="AH787" s="54" t="str">
        <f t="shared" si="78"/>
        <v/>
      </c>
      <c r="AI787" s="54" t="str">
        <f t="shared" si="79"/>
        <v/>
      </c>
      <c r="AJ787" s="135"/>
    </row>
    <row r="788" spans="1:36" ht="18" customHeight="1">
      <c r="A788" s="40">
        <v>2601</v>
      </c>
      <c r="B788" s="41"/>
      <c r="C788" s="41"/>
      <c r="D788" s="41"/>
      <c r="E788" s="41"/>
      <c r="F788" s="41"/>
      <c r="G788" s="41"/>
      <c r="H788" s="41"/>
      <c r="I788" s="41"/>
      <c r="J788" s="41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  <c r="AA788" s="135"/>
      <c r="AB788" s="127"/>
      <c r="AC788" s="68"/>
      <c r="AD788" s="2"/>
      <c r="AE788" s="103"/>
      <c r="AF788" s="52" t="str">
        <f>IF(G788=0,"",G788/F787)</f>
        <v/>
      </c>
      <c r="AG788" s="53"/>
      <c r="AH788" s="54" t="str">
        <f t="shared" si="78"/>
        <v/>
      </c>
      <c r="AI788" s="54" t="str">
        <f t="shared" si="79"/>
        <v/>
      </c>
      <c r="AJ788" s="135"/>
    </row>
    <row r="789" spans="1:36" ht="18" customHeight="1">
      <c r="A789" s="40">
        <v>2602</v>
      </c>
      <c r="B789" s="41"/>
      <c r="C789" s="41"/>
      <c r="D789" s="41"/>
      <c r="E789" s="41"/>
      <c r="F789" s="41"/>
      <c r="G789" s="41"/>
      <c r="H789" s="41"/>
      <c r="I789" s="41"/>
      <c r="J789" s="41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  <c r="AA789" s="135"/>
      <c r="AB789" s="127"/>
      <c r="AC789" s="68"/>
      <c r="AD789" s="2"/>
      <c r="AE789" s="103"/>
      <c r="AF789" s="52" t="str">
        <f>IF(H789=0,"",H789/G788)</f>
        <v/>
      </c>
      <c r="AG789" s="53"/>
      <c r="AH789" s="54" t="str">
        <f t="shared" si="78"/>
        <v/>
      </c>
      <c r="AI789" s="54" t="str">
        <f t="shared" si="79"/>
        <v/>
      </c>
      <c r="AJ789" s="135"/>
    </row>
    <row r="790" spans="1:36" ht="18" customHeight="1">
      <c r="A790" s="40">
        <v>2701</v>
      </c>
      <c r="B790" s="41"/>
      <c r="C790" s="41"/>
      <c r="D790" s="41"/>
      <c r="E790" s="41"/>
      <c r="F790" s="41"/>
      <c r="G790" s="41"/>
      <c r="H790" s="41"/>
      <c r="I790" s="41"/>
      <c r="J790" s="41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  <c r="AA790" s="135"/>
      <c r="AB790" s="127"/>
      <c r="AC790" s="68"/>
      <c r="AD790" s="2"/>
      <c r="AE790" s="103"/>
      <c r="AF790" s="52" t="str">
        <f>IF(I790=0,"",I790/H789)</f>
        <v/>
      </c>
      <c r="AG790" s="53"/>
      <c r="AH790" s="54" t="str">
        <f t="shared" si="78"/>
        <v/>
      </c>
      <c r="AI790" s="54" t="str">
        <f t="shared" si="79"/>
        <v/>
      </c>
      <c r="AJ790" s="135"/>
    </row>
    <row r="791" spans="1:36" ht="18" customHeight="1">
      <c r="A791" s="40">
        <v>2702</v>
      </c>
      <c r="B791" s="41"/>
      <c r="C791" s="41"/>
      <c r="D791" s="41"/>
      <c r="E791" s="41"/>
      <c r="F791" s="41"/>
      <c r="G791" s="41"/>
      <c r="H791" s="41"/>
      <c r="I791" s="41"/>
      <c r="J791" s="41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  <c r="AA791" s="135"/>
      <c r="AB791" s="84"/>
      <c r="AC791" s="68"/>
      <c r="AD791" s="2"/>
      <c r="AE791" s="103"/>
      <c r="AF791" s="56" t="str">
        <f>IF(J791=0,"",J791/I790)</f>
        <v/>
      </c>
      <c r="AG791" s="53"/>
      <c r="AH791" s="57" t="str">
        <f t="shared" si="78"/>
        <v/>
      </c>
      <c r="AI791" s="57" t="str">
        <f t="shared" si="79"/>
        <v/>
      </c>
      <c r="AJ791" s="135"/>
    </row>
    <row r="792" spans="1:36" ht="18" customHeight="1">
      <c r="A792" s="40">
        <v>2801</v>
      </c>
      <c r="B792" s="41"/>
      <c r="C792" s="41"/>
      <c r="D792" s="41"/>
      <c r="E792" s="41"/>
      <c r="F792" s="41"/>
      <c r="G792" s="41"/>
      <c r="H792" s="41"/>
      <c r="I792" s="41"/>
      <c r="J792" s="41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  <c r="AA792" s="135"/>
      <c r="AB792" s="84"/>
      <c r="AC792" s="68"/>
      <c r="AD792" s="2"/>
      <c r="AE792" s="1"/>
      <c r="AF792" s="59"/>
      <c r="AG792" s="53"/>
      <c r="AH792" s="60"/>
      <c r="AI792" s="61"/>
      <c r="AJ792" s="135"/>
    </row>
    <row r="793" spans="1:36" ht="18" customHeight="1">
      <c r="A793" s="40">
        <v>2802</v>
      </c>
      <c r="B793" s="41"/>
      <c r="C793" s="41"/>
      <c r="D793" s="41"/>
      <c r="E793" s="41"/>
      <c r="F793" s="41"/>
      <c r="G793" s="41"/>
      <c r="H793" s="41"/>
      <c r="I793" s="41"/>
      <c r="J793" s="41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  <c r="AA793" s="135"/>
      <c r="AB793" s="84"/>
      <c r="AC793" s="68"/>
      <c r="AD793" s="2"/>
      <c r="AE793" s="1"/>
      <c r="AF793" s="62"/>
      <c r="AG793" s="63"/>
      <c r="AH793" s="64"/>
      <c r="AI793" s="62"/>
      <c r="AJ793" s="135"/>
    </row>
    <row r="794" spans="1:36" ht="18" customHeight="1">
      <c r="A794" s="40">
        <v>2901</v>
      </c>
      <c r="B794" s="66"/>
      <c r="C794" s="66"/>
      <c r="D794" s="66"/>
      <c r="E794" s="66"/>
      <c r="F794" s="66"/>
      <c r="G794" s="66"/>
      <c r="H794" s="66"/>
      <c r="I794" s="66"/>
      <c r="J794" s="66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  <c r="AA794" s="135"/>
      <c r="AB794" s="127"/>
      <c r="AC794" s="68"/>
      <c r="AD794" s="2"/>
      <c r="AE794" s="1"/>
      <c r="AF794" s="104"/>
      <c r="AG794" s="105"/>
      <c r="AH794" s="106"/>
      <c r="AI794" s="104"/>
      <c r="AJ794" s="135"/>
    </row>
    <row r="795" spans="1:36" ht="18" customHeight="1">
      <c r="A795" s="40">
        <v>2902</v>
      </c>
      <c r="B795" s="66"/>
      <c r="C795" s="66"/>
      <c r="D795" s="66"/>
      <c r="E795" s="66"/>
      <c r="F795" s="66"/>
      <c r="G795" s="66"/>
      <c r="H795" s="66"/>
      <c r="I795" s="66"/>
      <c r="J795" s="66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  <c r="AA795" s="135"/>
      <c r="AB795" s="127"/>
      <c r="AC795" s="68"/>
      <c r="AD795" s="2"/>
      <c r="AE795" s="1"/>
      <c r="AF795" s="50"/>
      <c r="AG795" s="58"/>
      <c r="AH795" s="65"/>
      <c r="AI795" s="62"/>
      <c r="AJ795" s="135"/>
    </row>
    <row r="796" spans="1:36" ht="18" customHeight="1">
      <c r="A796" s="40">
        <v>3001</v>
      </c>
      <c r="B796" s="66"/>
      <c r="C796" s="66"/>
      <c r="D796" s="66"/>
      <c r="E796" s="66"/>
      <c r="F796" s="66"/>
      <c r="G796" s="66"/>
      <c r="H796" s="66"/>
      <c r="I796" s="66"/>
      <c r="J796" s="66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  <c r="AA796" s="135"/>
      <c r="AB796" s="127"/>
      <c r="AC796" s="68"/>
      <c r="AD796" s="2"/>
      <c r="AE796" s="1"/>
      <c r="AF796" s="69" t="s">
        <v>53</v>
      </c>
      <c r="AG796" s="70"/>
      <c r="AH796" s="71" t="str">
        <f>IF(SUM(AB789:AB793)=0,"",SUM(AB789:AB793))</f>
        <v/>
      </c>
      <c r="AI796" s="72" t="s">
        <v>10</v>
      </c>
      <c r="AJ796" s="135"/>
    </row>
    <row r="797" spans="1:36" ht="18" customHeight="1">
      <c r="A797" s="40">
        <v>3002</v>
      </c>
      <c r="B797" s="66"/>
      <c r="C797" s="66"/>
      <c r="D797" s="66"/>
      <c r="E797" s="66"/>
      <c r="F797" s="66"/>
      <c r="G797" s="66"/>
      <c r="H797" s="66"/>
      <c r="I797" s="66"/>
      <c r="J797" s="66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  <c r="AA797" s="135"/>
      <c r="AB797" s="127"/>
      <c r="AC797" s="68"/>
      <c r="AD797" s="2"/>
      <c r="AE797" s="1"/>
      <c r="AF797" s="73" t="s">
        <v>54</v>
      </c>
      <c r="AG797" s="74" t="str">
        <f>IF(AG796/B783=0,"",AG796/B783)</f>
        <v/>
      </c>
      <c r="AH797" s="75" t="e">
        <f>IF(AG796/AH796=0,"",AG796/AH796)</f>
        <v>#VALUE!</v>
      </c>
      <c r="AI797" s="76" t="s">
        <v>55</v>
      </c>
      <c r="AJ797" s="135"/>
    </row>
    <row r="798" spans="1:36" ht="18" customHeight="1">
      <c r="A798" s="40">
        <v>3101</v>
      </c>
      <c r="B798" s="66"/>
      <c r="C798" s="66"/>
      <c r="D798" s="66"/>
      <c r="E798" s="66"/>
      <c r="F798" s="66"/>
      <c r="G798" s="66"/>
      <c r="H798" s="66"/>
      <c r="I798" s="66"/>
      <c r="J798" s="66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  <c r="AA798" s="135"/>
      <c r="AB798" s="127"/>
      <c r="AC798" s="77"/>
      <c r="AD798" s="78"/>
      <c r="AE798" s="79"/>
      <c r="AF798" s="78"/>
      <c r="AG798" s="79"/>
      <c r="AH798" s="79"/>
      <c r="AI798" s="80"/>
      <c r="AJ798" s="135"/>
    </row>
    <row r="799" spans="1:36" ht="18" customHeight="1">
      <c r="A799" s="24"/>
      <c r="B799" s="1"/>
      <c r="C799" s="1"/>
      <c r="D799" s="142" t="s">
        <v>79</v>
      </c>
      <c r="E799" s="143"/>
      <c r="F799" s="143"/>
      <c r="G799" s="143"/>
      <c r="H799" s="143"/>
      <c r="I799" s="143"/>
      <c r="J799" s="144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  <c r="AA799" s="135"/>
      <c r="AB799" s="81">
        <f>SUM(AB783:AB795)</f>
        <v>0</v>
      </c>
      <c r="AC799" s="82" t="str">
        <f>IF(AB791=0,"",AB791/B783)</f>
        <v/>
      </c>
      <c r="AD799" s="82" t="str">
        <f>IF(AB799=0,"",AB799/B783)</f>
        <v/>
      </c>
      <c r="AE799" s="82" t="str">
        <f>IF(AB791=0,"",AD799-AC799)</f>
        <v/>
      </c>
      <c r="AF799" s="2"/>
      <c r="AG799" s="1"/>
      <c r="AH799" s="27"/>
      <c r="AI799" s="2"/>
      <c r="AJ799" s="135"/>
    </row>
    <row r="800" spans="1:36" ht="18" customHeight="1">
      <c r="A800" s="24"/>
      <c r="B800" s="1"/>
      <c r="C800" s="1"/>
      <c r="D800" s="85"/>
      <c r="E800" s="85"/>
      <c r="F800" s="85"/>
      <c r="G800" s="85"/>
      <c r="H800" s="85"/>
      <c r="I800" s="85"/>
      <c r="J800" s="85"/>
      <c r="AC800" s="86"/>
      <c r="AD800" s="87"/>
      <c r="AE800" s="87"/>
      <c r="AF800" s="87"/>
      <c r="AG800" s="2"/>
      <c r="AH800" s="1"/>
      <c r="AI800" s="27"/>
      <c r="AJ800" s="2"/>
    </row>
    <row r="801" spans="1:36" ht="18" customHeight="1">
      <c r="A801" s="24"/>
      <c r="B801" s="1"/>
      <c r="C801" s="1"/>
      <c r="D801" s="85"/>
      <c r="E801" s="85"/>
      <c r="F801" s="85"/>
      <c r="G801" s="85"/>
      <c r="H801" s="85"/>
      <c r="I801" s="85"/>
      <c r="J801" s="85"/>
      <c r="AC801" s="86"/>
      <c r="AD801" s="87"/>
      <c r="AE801" s="87"/>
      <c r="AF801" s="87"/>
      <c r="AG801" s="2"/>
      <c r="AH801" s="1"/>
      <c r="AI801" s="27"/>
      <c r="AJ801" s="2"/>
    </row>
    <row r="802" spans="1:36" ht="18" customHeight="1">
      <c r="A802" s="136"/>
      <c r="B802" s="145" t="s">
        <v>68</v>
      </c>
      <c r="C802" s="146"/>
      <c r="D802" s="146"/>
      <c r="E802" s="146"/>
      <c r="F802" s="146"/>
      <c r="G802" s="146"/>
      <c r="H802" s="146"/>
      <c r="I802" s="146"/>
      <c r="J802" s="14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  <c r="AA802" s="136"/>
      <c r="AB802" s="39" t="s">
        <v>115</v>
      </c>
      <c r="AC802" s="2"/>
      <c r="AD802" s="2"/>
      <c r="AE802" s="1"/>
      <c r="AF802" s="2"/>
      <c r="AG802" s="1"/>
      <c r="AH802" s="1"/>
      <c r="AI802" s="1"/>
      <c r="AJ802" s="136"/>
    </row>
    <row r="803" spans="1:36" ht="18" customHeight="1">
      <c r="A803" s="147" t="s">
        <v>9</v>
      </c>
      <c r="B803" s="148" t="s">
        <v>69</v>
      </c>
      <c r="C803" s="143"/>
      <c r="D803" s="143"/>
      <c r="E803" s="143"/>
      <c r="F803" s="143"/>
      <c r="G803" s="143"/>
      <c r="H803" s="143"/>
      <c r="I803" s="143"/>
      <c r="J803" s="144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  <c r="AA803" s="136"/>
      <c r="AB803" s="149" t="s">
        <v>10</v>
      </c>
      <c r="AC803" s="141" t="s">
        <v>2</v>
      </c>
      <c r="AD803" s="141" t="s">
        <v>3</v>
      </c>
      <c r="AE803" s="150" t="s">
        <v>4</v>
      </c>
      <c r="AF803" s="141" t="s">
        <v>5</v>
      </c>
      <c r="AG803" s="139" t="s">
        <v>6</v>
      </c>
      <c r="AH803" s="139" t="s">
        <v>7</v>
      </c>
      <c r="AI803" s="141" t="s">
        <v>8</v>
      </c>
      <c r="AJ803" s="136"/>
    </row>
    <row r="804" spans="1:36" ht="18" customHeight="1">
      <c r="A804" s="140"/>
      <c r="B804" s="40" t="s">
        <v>70</v>
      </c>
      <c r="C804" s="40" t="s">
        <v>71</v>
      </c>
      <c r="D804" s="40" t="s">
        <v>72</v>
      </c>
      <c r="E804" s="40" t="s">
        <v>73</v>
      </c>
      <c r="F804" s="40" t="s">
        <v>74</v>
      </c>
      <c r="G804" s="40" t="s">
        <v>75</v>
      </c>
      <c r="H804" s="40" t="s">
        <v>76</v>
      </c>
      <c r="I804" s="40" t="s">
        <v>77</v>
      </c>
      <c r="J804" s="40" t="s">
        <v>78</v>
      </c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  <c r="AA804" s="136"/>
      <c r="AB804" s="140"/>
      <c r="AC804" s="140"/>
      <c r="AD804" s="140"/>
      <c r="AE804" s="140"/>
      <c r="AF804" s="140"/>
      <c r="AG804" s="140"/>
      <c r="AH804" s="140"/>
      <c r="AI804" s="140"/>
      <c r="AJ804" s="136"/>
    </row>
    <row r="805" spans="1:36" ht="18" customHeight="1">
      <c r="A805" s="40">
        <v>2401</v>
      </c>
      <c r="B805" s="41">
        <v>13</v>
      </c>
      <c r="C805" s="41"/>
      <c r="D805" s="41"/>
      <c r="E805" s="41"/>
      <c r="F805" s="41"/>
      <c r="G805" s="41"/>
      <c r="H805" s="41"/>
      <c r="I805" s="41"/>
      <c r="J805" s="41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  <c r="AA805" s="136"/>
      <c r="AB805" s="127"/>
      <c r="AC805" s="100"/>
      <c r="AD805" s="101"/>
      <c r="AE805" s="102"/>
      <c r="AF805" s="46"/>
      <c r="AG805" s="47">
        <f>B805</f>
        <v>13</v>
      </c>
      <c r="AH805" s="48"/>
      <c r="AI805" s="46"/>
      <c r="AJ805" s="136"/>
    </row>
    <row r="806" spans="1:36" ht="18" customHeight="1">
      <c r="A806" s="40">
        <v>2402</v>
      </c>
      <c r="B806" s="41"/>
      <c r="C806" s="41">
        <v>11</v>
      </c>
      <c r="D806" s="41"/>
      <c r="E806" s="41"/>
      <c r="F806" s="41"/>
      <c r="G806" s="41"/>
      <c r="H806" s="41"/>
      <c r="I806" s="41"/>
      <c r="J806" s="41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  <c r="AA806" s="136"/>
      <c r="AB806" s="127"/>
      <c r="AC806" s="68"/>
      <c r="AD806" s="2"/>
      <c r="AE806" s="103"/>
      <c r="AF806" s="52">
        <f>IF(C806=0,"",C806/B805)</f>
        <v>0.84615384615384615</v>
      </c>
      <c r="AG806" s="53">
        <v>11</v>
      </c>
      <c r="AH806" s="54">
        <f t="shared" ref="AH806:AH813" si="80">IF(AG806=0,"",AG806/AG805)</f>
        <v>0.84615384615384615</v>
      </c>
      <c r="AI806" s="54">
        <f t="shared" ref="AI806:AI813" si="81">IF(AG806=0,"",100%-AH806)</f>
        <v>0.15384615384615385</v>
      </c>
      <c r="AJ806" s="136"/>
    </row>
    <row r="807" spans="1:36" ht="18" customHeight="1">
      <c r="A807" s="40">
        <v>2501</v>
      </c>
      <c r="B807" s="41"/>
      <c r="C807" s="41"/>
      <c r="D807" s="41"/>
      <c r="E807" s="41"/>
      <c r="F807" s="41"/>
      <c r="G807" s="41"/>
      <c r="H807" s="41"/>
      <c r="I807" s="41"/>
      <c r="J807" s="41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  <c r="AA807" s="136"/>
      <c r="AB807" s="127"/>
      <c r="AC807" s="68"/>
      <c r="AD807" s="2"/>
      <c r="AE807" s="103"/>
      <c r="AF807" s="52" t="str">
        <f>IF(D807=0,"",D807/C806)</f>
        <v/>
      </c>
      <c r="AG807" s="53"/>
      <c r="AH807" s="54" t="str">
        <f t="shared" si="80"/>
        <v/>
      </c>
      <c r="AI807" s="54" t="str">
        <f t="shared" si="81"/>
        <v/>
      </c>
      <c r="AJ807" s="134">
        <f>AG807/AG805</f>
        <v>0</v>
      </c>
    </row>
    <row r="808" spans="1:36" ht="18" customHeight="1">
      <c r="A808" s="40">
        <v>2502</v>
      </c>
      <c r="B808" s="41"/>
      <c r="C808" s="41"/>
      <c r="D808" s="41"/>
      <c r="E808" s="41"/>
      <c r="F808" s="41"/>
      <c r="G808" s="41"/>
      <c r="H808" s="41"/>
      <c r="I808" s="41"/>
      <c r="J808" s="41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  <c r="AA808" s="136"/>
      <c r="AB808" s="127"/>
      <c r="AC808" s="68"/>
      <c r="AD808" s="2"/>
      <c r="AE808" s="103"/>
      <c r="AF808" s="52" t="str">
        <f>IF(E808=0,"",E808/D807)</f>
        <v/>
      </c>
      <c r="AG808" s="53"/>
      <c r="AH808" s="54" t="str">
        <f t="shared" si="80"/>
        <v/>
      </c>
      <c r="AI808" s="54" t="str">
        <f t="shared" si="81"/>
        <v/>
      </c>
      <c r="AJ808" s="136"/>
    </row>
    <row r="809" spans="1:36" ht="18" customHeight="1">
      <c r="A809" s="40">
        <v>2601</v>
      </c>
      <c r="B809" s="41"/>
      <c r="C809" s="41"/>
      <c r="D809" s="41"/>
      <c r="E809" s="41"/>
      <c r="F809" s="41"/>
      <c r="G809" s="41"/>
      <c r="H809" s="41"/>
      <c r="I809" s="41"/>
      <c r="J809" s="41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  <c r="AA809" s="136"/>
      <c r="AB809" s="127"/>
      <c r="AC809" s="68"/>
      <c r="AD809" s="2"/>
      <c r="AE809" s="103"/>
      <c r="AF809" s="52" t="str">
        <f>IF(F809=0,"",F809/E808)</f>
        <v/>
      </c>
      <c r="AG809" s="53"/>
      <c r="AH809" s="54" t="str">
        <f t="shared" si="80"/>
        <v/>
      </c>
      <c r="AI809" s="54" t="str">
        <f t="shared" si="81"/>
        <v/>
      </c>
      <c r="AJ809" s="136"/>
    </row>
    <row r="810" spans="1:36" ht="18" customHeight="1">
      <c r="A810" s="40">
        <v>2602</v>
      </c>
      <c r="B810" s="41"/>
      <c r="C810" s="41"/>
      <c r="D810" s="41"/>
      <c r="E810" s="41"/>
      <c r="F810" s="41"/>
      <c r="G810" s="41"/>
      <c r="H810" s="41"/>
      <c r="I810" s="41"/>
      <c r="J810" s="41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  <c r="AA810" s="136"/>
      <c r="AB810" s="127"/>
      <c r="AC810" s="68"/>
      <c r="AD810" s="2"/>
      <c r="AE810" s="103"/>
      <c r="AF810" s="52" t="str">
        <f>IF(G810=0,"",G810/F809)</f>
        <v/>
      </c>
      <c r="AG810" s="53"/>
      <c r="AH810" s="54" t="str">
        <f t="shared" si="80"/>
        <v/>
      </c>
      <c r="AI810" s="54" t="str">
        <f t="shared" si="81"/>
        <v/>
      </c>
      <c r="AJ810" s="136"/>
    </row>
    <row r="811" spans="1:36" ht="18" customHeight="1">
      <c r="A811" s="40">
        <v>2701</v>
      </c>
      <c r="B811" s="41"/>
      <c r="C811" s="41"/>
      <c r="D811" s="41"/>
      <c r="E811" s="41"/>
      <c r="F811" s="41"/>
      <c r="G811" s="41"/>
      <c r="H811" s="41"/>
      <c r="I811" s="41"/>
      <c r="J811" s="41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  <c r="AA811" s="136"/>
      <c r="AB811" s="127"/>
      <c r="AC811" s="68"/>
      <c r="AD811" s="2"/>
      <c r="AE811" s="103"/>
      <c r="AF811" s="52" t="str">
        <f>IF(H811=0,"",H811/G810)</f>
        <v/>
      </c>
      <c r="AG811" s="53"/>
      <c r="AH811" s="54" t="str">
        <f t="shared" si="80"/>
        <v/>
      </c>
      <c r="AI811" s="54" t="str">
        <f t="shared" si="81"/>
        <v/>
      </c>
      <c r="AJ811" s="136"/>
    </row>
    <row r="812" spans="1:36" ht="18" customHeight="1">
      <c r="A812" s="40">
        <v>2702</v>
      </c>
      <c r="B812" s="41"/>
      <c r="C812" s="41"/>
      <c r="D812" s="41"/>
      <c r="E812" s="41"/>
      <c r="F812" s="41"/>
      <c r="G812" s="41"/>
      <c r="H812" s="41"/>
      <c r="I812" s="41"/>
      <c r="J812" s="41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  <c r="AA812" s="136"/>
      <c r="AB812" s="127"/>
      <c r="AC812" s="68"/>
      <c r="AD812" s="2"/>
      <c r="AE812" s="103"/>
      <c r="AF812" s="52" t="str">
        <f>IF(I812=0,"",I812/H811)</f>
        <v/>
      </c>
      <c r="AG812" s="53"/>
      <c r="AH812" s="54" t="str">
        <f t="shared" si="80"/>
        <v/>
      </c>
      <c r="AI812" s="54" t="str">
        <f t="shared" si="81"/>
        <v/>
      </c>
      <c r="AJ812" s="136"/>
    </row>
    <row r="813" spans="1:36" ht="18" customHeight="1">
      <c r="A813" s="40">
        <v>2801</v>
      </c>
      <c r="B813" s="41"/>
      <c r="C813" s="41"/>
      <c r="D813" s="41"/>
      <c r="E813" s="41"/>
      <c r="F813" s="41"/>
      <c r="G813" s="41"/>
      <c r="H813" s="41"/>
      <c r="I813" s="41"/>
      <c r="J813" s="41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  <c r="AA813" s="136"/>
      <c r="AB813" s="84"/>
      <c r="AC813" s="68"/>
      <c r="AD813" s="2"/>
      <c r="AE813" s="103"/>
      <c r="AF813" s="56" t="str">
        <f>IF(J813=0,"",J813/I812)</f>
        <v/>
      </c>
      <c r="AG813" s="53"/>
      <c r="AH813" s="57" t="str">
        <f t="shared" si="80"/>
        <v/>
      </c>
      <c r="AI813" s="57" t="str">
        <f t="shared" si="81"/>
        <v/>
      </c>
      <c r="AJ813" s="136"/>
    </row>
    <row r="814" spans="1:36" ht="18" customHeight="1">
      <c r="A814" s="40">
        <v>2802</v>
      </c>
      <c r="B814" s="41"/>
      <c r="C814" s="41"/>
      <c r="D814" s="41"/>
      <c r="E814" s="41"/>
      <c r="F814" s="41"/>
      <c r="G814" s="41"/>
      <c r="H814" s="41"/>
      <c r="I814" s="41"/>
      <c r="J814" s="41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  <c r="AA814" s="136"/>
      <c r="AB814" s="84"/>
      <c r="AC814" s="68"/>
      <c r="AD814" s="2"/>
      <c r="AE814" s="1"/>
      <c r="AF814" s="59"/>
      <c r="AG814" s="53"/>
      <c r="AH814" s="60"/>
      <c r="AI814" s="61"/>
      <c r="AJ814" s="136"/>
    </row>
    <row r="815" spans="1:36" ht="18" customHeight="1">
      <c r="A815" s="40">
        <v>2901</v>
      </c>
      <c r="B815" s="41"/>
      <c r="C815" s="41"/>
      <c r="D815" s="41"/>
      <c r="E815" s="41"/>
      <c r="F815" s="41"/>
      <c r="G815" s="41"/>
      <c r="H815" s="41"/>
      <c r="I815" s="41"/>
      <c r="J815" s="41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  <c r="AA815" s="136"/>
      <c r="AB815" s="84"/>
      <c r="AC815" s="68"/>
      <c r="AD815" s="2"/>
      <c r="AE815" s="1"/>
      <c r="AF815" s="62"/>
      <c r="AG815" s="63"/>
      <c r="AH815" s="64"/>
      <c r="AI815" s="62"/>
      <c r="AJ815" s="136"/>
    </row>
    <row r="816" spans="1:36" ht="18" customHeight="1">
      <c r="A816" s="40">
        <v>2902</v>
      </c>
      <c r="B816" s="66"/>
      <c r="C816" s="66"/>
      <c r="D816" s="66"/>
      <c r="E816" s="66"/>
      <c r="F816" s="66"/>
      <c r="G816" s="66"/>
      <c r="H816" s="66"/>
      <c r="I816" s="66"/>
      <c r="J816" s="6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  <c r="AA816" s="136"/>
      <c r="AB816" s="127"/>
      <c r="AC816" s="68"/>
      <c r="AD816" s="2"/>
      <c r="AE816" s="1"/>
      <c r="AF816" s="104"/>
      <c r="AG816" s="105"/>
      <c r="AH816" s="106"/>
      <c r="AI816" s="104"/>
      <c r="AJ816" s="136"/>
    </row>
    <row r="817" spans="1:36" ht="18" customHeight="1">
      <c r="A817" s="40">
        <v>3001</v>
      </c>
      <c r="B817" s="66"/>
      <c r="C817" s="66"/>
      <c r="D817" s="66"/>
      <c r="E817" s="66"/>
      <c r="F817" s="66"/>
      <c r="G817" s="66"/>
      <c r="H817" s="66"/>
      <c r="I817" s="66"/>
      <c r="J817" s="6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  <c r="AA817" s="136"/>
      <c r="AB817" s="127"/>
      <c r="AC817" s="68"/>
      <c r="AD817" s="2"/>
      <c r="AE817" s="1"/>
      <c r="AF817" s="50"/>
      <c r="AG817" s="58"/>
      <c r="AH817" s="65"/>
      <c r="AI817" s="62"/>
      <c r="AJ817" s="136"/>
    </row>
    <row r="818" spans="1:36" ht="18" customHeight="1">
      <c r="A818" s="40">
        <v>3002</v>
      </c>
      <c r="B818" s="66"/>
      <c r="C818" s="66"/>
      <c r="D818" s="66"/>
      <c r="E818" s="66"/>
      <c r="F818" s="66"/>
      <c r="G818" s="66"/>
      <c r="H818" s="66"/>
      <c r="I818" s="66"/>
      <c r="J818" s="6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  <c r="AA818" s="136"/>
      <c r="AB818" s="127"/>
      <c r="AC818" s="68"/>
      <c r="AD818" s="2"/>
      <c r="AE818" s="1"/>
      <c r="AF818" s="69" t="s">
        <v>53</v>
      </c>
      <c r="AG818" s="70"/>
      <c r="AH818" s="71" t="str">
        <f>IF(SUM(AB811:AB815)=0,"",SUM(AB811:AB815))</f>
        <v/>
      </c>
      <c r="AI818" s="72" t="s">
        <v>10</v>
      </c>
      <c r="AJ818" s="136"/>
    </row>
    <row r="819" spans="1:36" ht="18" customHeight="1">
      <c r="A819" s="40">
        <v>3101</v>
      </c>
      <c r="B819" s="66"/>
      <c r="C819" s="66"/>
      <c r="D819" s="66"/>
      <c r="E819" s="66"/>
      <c r="F819" s="66"/>
      <c r="G819" s="66"/>
      <c r="H819" s="66"/>
      <c r="I819" s="66"/>
      <c r="J819" s="6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  <c r="AA819" s="136"/>
      <c r="AB819" s="127"/>
      <c r="AC819" s="68"/>
      <c r="AD819" s="2"/>
      <c r="AE819" s="1"/>
      <c r="AF819" s="73" t="s">
        <v>54</v>
      </c>
      <c r="AG819" s="74" t="str">
        <f>IF(AG818/B805=0,"",AG818/B805)</f>
        <v/>
      </c>
      <c r="AH819" s="75" t="e">
        <f>IF(AG818/AH818=0,"",AG818/AH818)</f>
        <v>#VALUE!</v>
      </c>
      <c r="AI819" s="76" t="s">
        <v>55</v>
      </c>
      <c r="AJ819" s="136"/>
    </row>
    <row r="820" spans="1:36" ht="18" customHeight="1">
      <c r="A820" s="40">
        <v>3102</v>
      </c>
      <c r="B820" s="66"/>
      <c r="C820" s="66"/>
      <c r="D820" s="66"/>
      <c r="E820" s="66"/>
      <c r="F820" s="66"/>
      <c r="G820" s="66"/>
      <c r="H820" s="66"/>
      <c r="I820" s="66"/>
      <c r="J820" s="6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  <c r="AA820" s="136"/>
      <c r="AB820" s="127"/>
      <c r="AC820" s="77"/>
      <c r="AD820" s="78"/>
      <c r="AE820" s="79"/>
      <c r="AF820" s="78"/>
      <c r="AG820" s="79"/>
      <c r="AH820" s="79"/>
      <c r="AI820" s="80"/>
      <c r="AJ820" s="136"/>
    </row>
    <row r="821" spans="1:36" ht="18" customHeight="1">
      <c r="A821" s="24"/>
      <c r="B821" s="1"/>
      <c r="C821" s="1"/>
      <c r="D821" s="142" t="s">
        <v>79</v>
      </c>
      <c r="E821" s="143"/>
      <c r="F821" s="143"/>
      <c r="G821" s="143"/>
      <c r="H821" s="143"/>
      <c r="I821" s="143"/>
      <c r="J821" s="144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  <c r="AA821" s="136"/>
      <c r="AB821" s="81">
        <f>SUM(AB805:AB817)</f>
        <v>0</v>
      </c>
      <c r="AC821" s="82" t="str">
        <f>IF(AB813=0,"",AB813/B805)</f>
        <v/>
      </c>
      <c r="AD821" s="82" t="str">
        <f>IF(AB821=0,"",AB821/B805)</f>
        <v/>
      </c>
      <c r="AE821" s="82" t="str">
        <f>IF(AB813=0,"",AD821-AC821)</f>
        <v/>
      </c>
      <c r="AF821" s="2"/>
      <c r="AG821" s="1"/>
      <c r="AH821" s="27"/>
      <c r="AI821" s="2"/>
      <c r="AJ821" s="136"/>
    </row>
    <row r="822" spans="1:36" ht="18" customHeight="1">
      <c r="A822" s="24"/>
      <c r="B822" s="1"/>
      <c r="C822" s="1"/>
      <c r="D822" s="85"/>
      <c r="E822" s="85"/>
      <c r="F822" s="85"/>
      <c r="G822" s="85"/>
      <c r="H822" s="85"/>
      <c r="I822" s="85"/>
      <c r="J822" s="85"/>
      <c r="AC822" s="86"/>
      <c r="AD822" s="87"/>
      <c r="AE822" s="87"/>
      <c r="AF822" s="87"/>
      <c r="AG822" s="2"/>
      <c r="AH822" s="1"/>
      <c r="AI822" s="27"/>
      <c r="AJ822" s="2"/>
    </row>
    <row r="823" spans="1:36" ht="18" customHeight="1">
      <c r="A823" s="24"/>
      <c r="B823" s="1"/>
      <c r="C823" s="1"/>
      <c r="D823" s="85"/>
      <c r="E823" s="85"/>
      <c r="F823" s="85"/>
      <c r="G823" s="85"/>
      <c r="H823" s="85"/>
      <c r="I823" s="85"/>
      <c r="J823" s="85"/>
      <c r="AC823" s="86"/>
      <c r="AD823" s="87"/>
      <c r="AE823" s="87"/>
      <c r="AF823" s="87"/>
      <c r="AG823" s="2"/>
      <c r="AH823" s="1"/>
      <c r="AI823" s="27"/>
      <c r="AJ823" s="2"/>
    </row>
    <row r="824" spans="1:36" ht="18" customHeight="1">
      <c r="A824" s="137"/>
      <c r="B824" s="145" t="s">
        <v>68</v>
      </c>
      <c r="C824" s="146"/>
      <c r="D824" s="146"/>
      <c r="E824" s="146"/>
      <c r="F824" s="146"/>
      <c r="G824" s="146"/>
      <c r="H824" s="146"/>
      <c r="I824" s="146"/>
      <c r="J824" s="146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39" t="s">
        <v>106</v>
      </c>
      <c r="AC824" s="2"/>
      <c r="AD824" s="2"/>
      <c r="AE824" s="1"/>
      <c r="AF824" s="2"/>
      <c r="AG824" s="1"/>
      <c r="AH824" s="1"/>
      <c r="AI824" s="1"/>
      <c r="AJ824" s="137"/>
    </row>
    <row r="825" spans="1:36" ht="18" customHeight="1">
      <c r="A825" s="147" t="s">
        <v>9</v>
      </c>
      <c r="B825" s="148" t="s">
        <v>69</v>
      </c>
      <c r="C825" s="143"/>
      <c r="D825" s="143"/>
      <c r="E825" s="143"/>
      <c r="F825" s="143"/>
      <c r="G825" s="143"/>
      <c r="H825" s="143"/>
      <c r="I825" s="143"/>
      <c r="J825" s="144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49" t="s">
        <v>10</v>
      </c>
      <c r="AC825" s="141" t="s">
        <v>2</v>
      </c>
      <c r="AD825" s="141" t="s">
        <v>3</v>
      </c>
      <c r="AE825" s="150" t="s">
        <v>4</v>
      </c>
      <c r="AF825" s="141" t="s">
        <v>5</v>
      </c>
      <c r="AG825" s="139" t="s">
        <v>6</v>
      </c>
      <c r="AH825" s="139" t="s">
        <v>7</v>
      </c>
      <c r="AI825" s="141" t="s">
        <v>8</v>
      </c>
      <c r="AJ825" s="137"/>
    </row>
    <row r="826" spans="1:36" ht="18" customHeight="1">
      <c r="A826" s="140"/>
      <c r="B826" s="40" t="s">
        <v>70</v>
      </c>
      <c r="C826" s="40" t="s">
        <v>71</v>
      </c>
      <c r="D826" s="40" t="s">
        <v>72</v>
      </c>
      <c r="E826" s="40" t="s">
        <v>73</v>
      </c>
      <c r="F826" s="40" t="s">
        <v>74</v>
      </c>
      <c r="G826" s="40" t="s">
        <v>75</v>
      </c>
      <c r="H826" s="40" t="s">
        <v>76</v>
      </c>
      <c r="I826" s="40" t="s">
        <v>77</v>
      </c>
      <c r="J826" s="40" t="s">
        <v>78</v>
      </c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40"/>
      <c r="AC826" s="140"/>
      <c r="AD826" s="140"/>
      <c r="AE826" s="140"/>
      <c r="AF826" s="140"/>
      <c r="AG826" s="140"/>
      <c r="AH826" s="140"/>
      <c r="AI826" s="140"/>
      <c r="AJ826" s="137"/>
    </row>
    <row r="827" spans="1:36" ht="18" customHeight="1">
      <c r="A827" s="40">
        <v>2402</v>
      </c>
      <c r="B827" s="41">
        <v>45</v>
      </c>
      <c r="C827" s="41"/>
      <c r="D827" s="41"/>
      <c r="E827" s="41"/>
      <c r="F827" s="41"/>
      <c r="G827" s="41"/>
      <c r="H827" s="41"/>
      <c r="I827" s="41"/>
      <c r="J827" s="41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27"/>
      <c r="AC827" s="100"/>
      <c r="AD827" s="101"/>
      <c r="AE827" s="102"/>
      <c r="AF827" s="46"/>
      <c r="AG827" s="47">
        <f>B827</f>
        <v>45</v>
      </c>
      <c r="AH827" s="48"/>
      <c r="AI827" s="46"/>
      <c r="AJ827" s="137"/>
    </row>
    <row r="828" spans="1:36" ht="18" customHeight="1">
      <c r="A828" s="40">
        <v>2501</v>
      </c>
      <c r="B828" s="41"/>
      <c r="C828" s="41"/>
      <c r="D828" s="41"/>
      <c r="E828" s="41"/>
      <c r="F828" s="41"/>
      <c r="G828" s="41"/>
      <c r="H828" s="41"/>
      <c r="I828" s="41"/>
      <c r="J828" s="41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27"/>
      <c r="AC828" s="68"/>
      <c r="AD828" s="2"/>
      <c r="AE828" s="103"/>
      <c r="AF828" s="52" t="str">
        <f>IF(C828=0,"",C828/B827)</f>
        <v/>
      </c>
      <c r="AG828" s="53"/>
      <c r="AH828" s="54" t="str">
        <f t="shared" ref="AH828:AH835" si="82">IF(AG828=0,"",AG828/AG827)</f>
        <v/>
      </c>
      <c r="AI828" s="54" t="str">
        <f t="shared" ref="AI828:AI835" si="83">IF(AG828=0,"",100%-AH828)</f>
        <v/>
      </c>
      <c r="AJ828" s="137"/>
    </row>
    <row r="829" spans="1:36" ht="18" customHeight="1">
      <c r="A829" s="40">
        <v>2502</v>
      </c>
      <c r="B829" s="41"/>
      <c r="C829" s="41"/>
      <c r="D829" s="41"/>
      <c r="E829" s="41"/>
      <c r="F829" s="41"/>
      <c r="G829" s="41"/>
      <c r="H829" s="41"/>
      <c r="I829" s="41"/>
      <c r="J829" s="41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27"/>
      <c r="AC829" s="68"/>
      <c r="AD829" s="2"/>
      <c r="AE829" s="103"/>
      <c r="AF829" s="52" t="str">
        <f>IF(D829=0,"",D829/C828)</f>
        <v/>
      </c>
      <c r="AG829" s="53"/>
      <c r="AH829" s="54" t="str">
        <f t="shared" si="82"/>
        <v/>
      </c>
      <c r="AI829" s="54" t="str">
        <f t="shared" si="83"/>
        <v/>
      </c>
      <c r="AJ829" s="134">
        <f>AG829/AG827</f>
        <v>0</v>
      </c>
    </row>
    <row r="830" spans="1:36" ht="18" customHeight="1">
      <c r="A830" s="40">
        <v>2601</v>
      </c>
      <c r="B830" s="41"/>
      <c r="C830" s="41"/>
      <c r="D830" s="41"/>
      <c r="E830" s="41"/>
      <c r="F830" s="41"/>
      <c r="G830" s="41"/>
      <c r="H830" s="41"/>
      <c r="I830" s="41"/>
      <c r="J830" s="41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27"/>
      <c r="AC830" s="68"/>
      <c r="AD830" s="2"/>
      <c r="AE830" s="103"/>
      <c r="AF830" s="52" t="str">
        <f>IF(E830=0,"",E830/D829)</f>
        <v/>
      </c>
      <c r="AG830" s="53"/>
      <c r="AH830" s="54" t="str">
        <f t="shared" si="82"/>
        <v/>
      </c>
      <c r="AI830" s="54" t="str">
        <f t="shared" si="83"/>
        <v/>
      </c>
      <c r="AJ830" s="137"/>
    </row>
    <row r="831" spans="1:36" ht="18" customHeight="1">
      <c r="A831" s="40">
        <v>2602</v>
      </c>
      <c r="B831" s="41"/>
      <c r="C831" s="41"/>
      <c r="D831" s="41"/>
      <c r="E831" s="41"/>
      <c r="F831" s="41"/>
      <c r="G831" s="41"/>
      <c r="H831" s="41"/>
      <c r="I831" s="41"/>
      <c r="J831" s="41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27"/>
      <c r="AC831" s="68"/>
      <c r="AD831" s="2"/>
      <c r="AE831" s="103"/>
      <c r="AF831" s="52" t="str">
        <f>IF(F831=0,"",F831/E830)</f>
        <v/>
      </c>
      <c r="AG831" s="53"/>
      <c r="AH831" s="54" t="str">
        <f t="shared" si="82"/>
        <v/>
      </c>
      <c r="AI831" s="54" t="str">
        <f t="shared" si="83"/>
        <v/>
      </c>
      <c r="AJ831" s="137"/>
    </row>
    <row r="832" spans="1:36" ht="18" customHeight="1">
      <c r="A832" s="40">
        <v>2701</v>
      </c>
      <c r="B832" s="41"/>
      <c r="C832" s="41"/>
      <c r="D832" s="41"/>
      <c r="E832" s="41"/>
      <c r="F832" s="41"/>
      <c r="G832" s="41"/>
      <c r="H832" s="41"/>
      <c r="I832" s="41"/>
      <c r="J832" s="41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27"/>
      <c r="AC832" s="68"/>
      <c r="AD832" s="2"/>
      <c r="AE832" s="103"/>
      <c r="AF832" s="52" t="str">
        <f>IF(G832=0,"",G832/F831)</f>
        <v/>
      </c>
      <c r="AG832" s="53"/>
      <c r="AH832" s="54" t="str">
        <f t="shared" si="82"/>
        <v/>
      </c>
      <c r="AI832" s="54" t="str">
        <f t="shared" si="83"/>
        <v/>
      </c>
      <c r="AJ832" s="137"/>
    </row>
    <row r="833" spans="1:36" ht="18" customHeight="1">
      <c r="A833" s="40">
        <v>2702</v>
      </c>
      <c r="B833" s="41"/>
      <c r="C833" s="41"/>
      <c r="D833" s="41"/>
      <c r="E833" s="41"/>
      <c r="F833" s="41"/>
      <c r="G833" s="41"/>
      <c r="H833" s="41"/>
      <c r="I833" s="41"/>
      <c r="J833" s="41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27"/>
      <c r="AC833" s="68"/>
      <c r="AD833" s="2"/>
      <c r="AE833" s="103"/>
      <c r="AF833" s="52" t="str">
        <f>IF(H833=0,"",H833/G832)</f>
        <v/>
      </c>
      <c r="AG833" s="53"/>
      <c r="AH833" s="54" t="str">
        <f t="shared" si="82"/>
        <v/>
      </c>
      <c r="AI833" s="54" t="str">
        <f t="shared" si="83"/>
        <v/>
      </c>
      <c r="AJ833" s="137"/>
    </row>
    <row r="834" spans="1:36" ht="15" customHeight="1">
      <c r="A834" s="40">
        <v>2801</v>
      </c>
      <c r="B834" s="41"/>
      <c r="C834" s="41"/>
      <c r="D834" s="41"/>
      <c r="E834" s="41"/>
      <c r="F834" s="41"/>
      <c r="G834" s="41"/>
      <c r="H834" s="41"/>
      <c r="I834" s="41"/>
      <c r="J834" s="41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27"/>
      <c r="AC834" s="68"/>
      <c r="AD834" s="2"/>
      <c r="AE834" s="103"/>
      <c r="AF834" s="52" t="str">
        <f>IF(I834=0,"",I834/H833)</f>
        <v/>
      </c>
      <c r="AG834" s="53"/>
      <c r="AH834" s="54" t="str">
        <f t="shared" si="82"/>
        <v/>
      </c>
      <c r="AI834" s="54" t="str">
        <f t="shared" si="83"/>
        <v/>
      </c>
      <c r="AJ834" s="137"/>
    </row>
    <row r="835" spans="1:36" ht="15" customHeight="1">
      <c r="A835" s="40">
        <v>2802</v>
      </c>
      <c r="B835" s="41"/>
      <c r="C835" s="41"/>
      <c r="D835" s="41"/>
      <c r="E835" s="41"/>
      <c r="F835" s="41"/>
      <c r="G835" s="41"/>
      <c r="H835" s="41"/>
      <c r="I835" s="41"/>
      <c r="J835" s="41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84"/>
      <c r="AC835" s="68"/>
      <c r="AD835" s="2"/>
      <c r="AE835" s="103"/>
      <c r="AF835" s="56" t="str">
        <f>IF(J835=0,"",J835/I834)</f>
        <v/>
      </c>
      <c r="AG835" s="53"/>
      <c r="AH835" s="57" t="str">
        <f t="shared" si="82"/>
        <v/>
      </c>
      <c r="AI835" s="57" t="str">
        <f t="shared" si="83"/>
        <v/>
      </c>
      <c r="AJ835" s="137"/>
    </row>
    <row r="836" spans="1:36" ht="15" customHeight="1">
      <c r="A836" s="40">
        <v>2901</v>
      </c>
      <c r="B836" s="41"/>
      <c r="C836" s="41"/>
      <c r="D836" s="41"/>
      <c r="E836" s="41"/>
      <c r="F836" s="41"/>
      <c r="G836" s="41"/>
      <c r="H836" s="41"/>
      <c r="I836" s="41"/>
      <c r="J836" s="41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84"/>
      <c r="AC836" s="68"/>
      <c r="AD836" s="2"/>
      <c r="AE836" s="1"/>
      <c r="AF836" s="59"/>
      <c r="AG836" s="53"/>
      <c r="AH836" s="60"/>
      <c r="AI836" s="61"/>
      <c r="AJ836" s="137"/>
    </row>
    <row r="837" spans="1:36" ht="15" customHeight="1">
      <c r="A837" s="40">
        <v>2902</v>
      </c>
      <c r="B837" s="41"/>
      <c r="C837" s="41"/>
      <c r="D837" s="41"/>
      <c r="E837" s="41"/>
      <c r="F837" s="41"/>
      <c r="G837" s="41"/>
      <c r="H837" s="41"/>
      <c r="I837" s="41"/>
      <c r="J837" s="41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84"/>
      <c r="AC837" s="68"/>
      <c r="AD837" s="2"/>
      <c r="AE837" s="1"/>
      <c r="AF837" s="62"/>
      <c r="AG837" s="63"/>
      <c r="AH837" s="64"/>
      <c r="AI837" s="62"/>
      <c r="AJ837" s="137"/>
    </row>
    <row r="838" spans="1:36" ht="15" customHeight="1">
      <c r="A838" s="40">
        <v>3001</v>
      </c>
      <c r="B838" s="66"/>
      <c r="C838" s="66"/>
      <c r="D838" s="66"/>
      <c r="E838" s="66"/>
      <c r="F838" s="66"/>
      <c r="G838" s="66"/>
      <c r="H838" s="66"/>
      <c r="I838" s="66"/>
      <c r="J838" s="66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27"/>
      <c r="AC838" s="68"/>
      <c r="AD838" s="2"/>
      <c r="AE838" s="1"/>
      <c r="AF838" s="104"/>
      <c r="AG838" s="105"/>
      <c r="AH838" s="106"/>
      <c r="AI838" s="104"/>
      <c r="AJ838" s="137"/>
    </row>
    <row r="839" spans="1:36" ht="15" customHeight="1">
      <c r="A839" s="40">
        <v>3002</v>
      </c>
      <c r="B839" s="66"/>
      <c r="C839" s="66"/>
      <c r="D839" s="66"/>
      <c r="E839" s="66"/>
      <c r="F839" s="66"/>
      <c r="G839" s="66"/>
      <c r="H839" s="66"/>
      <c r="I839" s="66"/>
      <c r="J839" s="66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27"/>
      <c r="AC839" s="68"/>
      <c r="AD839" s="2"/>
      <c r="AE839" s="1"/>
      <c r="AF839" s="50"/>
      <c r="AG839" s="58"/>
      <c r="AH839" s="65"/>
      <c r="AI839" s="62"/>
      <c r="AJ839" s="137"/>
    </row>
    <row r="840" spans="1:36" ht="15" customHeight="1">
      <c r="A840" s="40">
        <v>3101</v>
      </c>
      <c r="B840" s="66"/>
      <c r="C840" s="66"/>
      <c r="D840" s="66"/>
      <c r="E840" s="66"/>
      <c r="F840" s="66"/>
      <c r="G840" s="66"/>
      <c r="H840" s="66"/>
      <c r="I840" s="66"/>
      <c r="J840" s="66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27"/>
      <c r="AC840" s="68"/>
      <c r="AD840" s="2"/>
      <c r="AE840" s="1"/>
      <c r="AF840" s="69" t="s">
        <v>53</v>
      </c>
      <c r="AG840" s="70"/>
      <c r="AH840" s="71" t="str">
        <f>IF(SUM(AB833:AB837)=0,"",SUM(AB833:AB837))</f>
        <v/>
      </c>
      <c r="AI840" s="72" t="s">
        <v>10</v>
      </c>
      <c r="AJ840" s="137"/>
    </row>
    <row r="841" spans="1:36" ht="15" customHeight="1">
      <c r="A841" s="40">
        <v>3102</v>
      </c>
      <c r="B841" s="66"/>
      <c r="C841" s="66"/>
      <c r="D841" s="66"/>
      <c r="E841" s="66"/>
      <c r="F841" s="66"/>
      <c r="G841" s="66"/>
      <c r="H841" s="66"/>
      <c r="I841" s="66"/>
      <c r="J841" s="66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27"/>
      <c r="AC841" s="68"/>
      <c r="AD841" s="2"/>
      <c r="AE841" s="1"/>
      <c r="AF841" s="73" t="s">
        <v>54</v>
      </c>
      <c r="AG841" s="74" t="str">
        <f>IF(AG840/B827=0,"",AG840/B827)</f>
        <v/>
      </c>
      <c r="AH841" s="75" t="e">
        <f>IF(AG840/AH840=0,"",AG840/AH840)</f>
        <v>#VALUE!</v>
      </c>
      <c r="AI841" s="76" t="s">
        <v>55</v>
      </c>
      <c r="AJ841" s="137"/>
    </row>
    <row r="842" spans="1:36" ht="15" customHeight="1">
      <c r="A842" s="40">
        <v>3201</v>
      </c>
      <c r="B842" s="66"/>
      <c r="C842" s="66"/>
      <c r="D842" s="66"/>
      <c r="E842" s="66"/>
      <c r="F842" s="66"/>
      <c r="G842" s="66"/>
      <c r="H842" s="66"/>
      <c r="I842" s="66"/>
      <c r="J842" s="66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27"/>
      <c r="AC842" s="77"/>
      <c r="AD842" s="78"/>
      <c r="AE842" s="79"/>
      <c r="AF842" s="78"/>
      <c r="AG842" s="79"/>
      <c r="AH842" s="79"/>
      <c r="AI842" s="80"/>
      <c r="AJ842" s="137"/>
    </row>
    <row r="843" spans="1:36" ht="15" customHeight="1">
      <c r="A843" s="24"/>
      <c r="B843" s="1"/>
      <c r="C843" s="1"/>
      <c r="D843" s="142" t="s">
        <v>79</v>
      </c>
      <c r="E843" s="143"/>
      <c r="F843" s="143"/>
      <c r="G843" s="143"/>
      <c r="H843" s="143"/>
      <c r="I843" s="143"/>
      <c r="J843" s="144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81">
        <f>SUM(AB827:AB839)</f>
        <v>0</v>
      </c>
      <c r="AC843" s="82" t="str">
        <f>IF(AB835=0,"",AB835/B827)</f>
        <v/>
      </c>
      <c r="AD843" s="82" t="str">
        <f>IF(AB843=0,"",AB843/B827)</f>
        <v/>
      </c>
      <c r="AE843" s="82" t="str">
        <f>IF(AB835=0,"",AD843-AC843)</f>
        <v/>
      </c>
      <c r="AF843" s="2"/>
      <c r="AG843" s="1"/>
      <c r="AH843" s="27"/>
      <c r="AI843" s="2"/>
      <c r="AJ843" s="137"/>
    </row>
  </sheetData>
  <mergeCells count="359">
    <mergeCell ref="AH825:AH826"/>
    <mergeCell ref="AI825:AI826"/>
    <mergeCell ref="D843:J843"/>
    <mergeCell ref="B824:J824"/>
    <mergeCell ref="A825:A826"/>
    <mergeCell ref="B825:J825"/>
    <mergeCell ref="AB825:AB826"/>
    <mergeCell ref="AC825:AC826"/>
    <mergeCell ref="AD825:AD826"/>
    <mergeCell ref="AE825:AE826"/>
    <mergeCell ref="AF825:AF826"/>
    <mergeCell ref="AG825:AG826"/>
    <mergeCell ref="AH781:AH782"/>
    <mergeCell ref="AI781:AI782"/>
    <mergeCell ref="D799:J799"/>
    <mergeCell ref="B780:J780"/>
    <mergeCell ref="A781:A782"/>
    <mergeCell ref="B781:J781"/>
    <mergeCell ref="AB781:AB782"/>
    <mergeCell ref="AC781:AC782"/>
    <mergeCell ref="AD781:AD782"/>
    <mergeCell ref="AE781:AE782"/>
    <mergeCell ref="AF781:AF782"/>
    <mergeCell ref="AG781:AG782"/>
    <mergeCell ref="B3:J3"/>
    <mergeCell ref="L4:M4"/>
    <mergeCell ref="N4:O4"/>
    <mergeCell ref="P4:Q4"/>
    <mergeCell ref="R4:S4"/>
    <mergeCell ref="T4:U4"/>
    <mergeCell ref="V4:W4"/>
    <mergeCell ref="B20:J20"/>
    <mergeCell ref="B35:J35"/>
    <mergeCell ref="B49:J49"/>
    <mergeCell ref="B67:J67"/>
    <mergeCell ref="B84:J84"/>
    <mergeCell ref="B101:J101"/>
    <mergeCell ref="B115:J115"/>
    <mergeCell ref="AG209:AG210"/>
    <mergeCell ref="AH209:AH210"/>
    <mergeCell ref="AI209:AI210"/>
    <mergeCell ref="B208:J208"/>
    <mergeCell ref="B209:J209"/>
    <mergeCell ref="AB209:AB210"/>
    <mergeCell ref="AC209:AC210"/>
    <mergeCell ref="AD209:AD210"/>
    <mergeCell ref="AE209:AE210"/>
    <mergeCell ref="AF209:AF210"/>
    <mergeCell ref="B123:J123"/>
    <mergeCell ref="B137:J137"/>
    <mergeCell ref="B152:J152"/>
    <mergeCell ref="B167:J167"/>
    <mergeCell ref="B181:J181"/>
    <mergeCell ref="B191:J191"/>
    <mergeCell ref="AF232:AF233"/>
    <mergeCell ref="AG232:AG233"/>
    <mergeCell ref="AH232:AH233"/>
    <mergeCell ref="AI232:AI233"/>
    <mergeCell ref="D228:J228"/>
    <mergeCell ref="B231:J231"/>
    <mergeCell ref="A232:A233"/>
    <mergeCell ref="B232:J232"/>
    <mergeCell ref="AB232:AB233"/>
    <mergeCell ref="AC232:AC233"/>
    <mergeCell ref="AD232:AD233"/>
    <mergeCell ref="AF324:AF325"/>
    <mergeCell ref="AG324:AG325"/>
    <mergeCell ref="AH324:AH325"/>
    <mergeCell ref="AI324:AI325"/>
    <mergeCell ref="D320:J320"/>
    <mergeCell ref="B323:J323"/>
    <mergeCell ref="A324:A325"/>
    <mergeCell ref="B324:J324"/>
    <mergeCell ref="AB324:AB325"/>
    <mergeCell ref="AC324:AC325"/>
    <mergeCell ref="AD324:AD325"/>
    <mergeCell ref="D343:J343"/>
    <mergeCell ref="B346:J346"/>
    <mergeCell ref="A347:A348"/>
    <mergeCell ref="B347:J347"/>
    <mergeCell ref="AB347:AB348"/>
    <mergeCell ref="AC347:AC348"/>
    <mergeCell ref="AD347:AD348"/>
    <mergeCell ref="A209:A210"/>
    <mergeCell ref="AE324:AE325"/>
    <mergeCell ref="AE255:AE256"/>
    <mergeCell ref="D251:J251"/>
    <mergeCell ref="B254:J254"/>
    <mergeCell ref="A255:A256"/>
    <mergeCell ref="B255:J255"/>
    <mergeCell ref="AB255:AB256"/>
    <mergeCell ref="AC255:AC256"/>
    <mergeCell ref="AE232:AE233"/>
    <mergeCell ref="AD255:AD256"/>
    <mergeCell ref="AE278:AE279"/>
    <mergeCell ref="D297:J297"/>
    <mergeCell ref="B300:J300"/>
    <mergeCell ref="A301:A302"/>
    <mergeCell ref="B301:J301"/>
    <mergeCell ref="AB301:AB302"/>
    <mergeCell ref="AI394:AI395"/>
    <mergeCell ref="D390:J390"/>
    <mergeCell ref="B393:J393"/>
    <mergeCell ref="A394:A395"/>
    <mergeCell ref="B394:J394"/>
    <mergeCell ref="AB394:AB395"/>
    <mergeCell ref="AC394:AC395"/>
    <mergeCell ref="AD394:AD395"/>
    <mergeCell ref="AE347:AE348"/>
    <mergeCell ref="AF347:AF348"/>
    <mergeCell ref="AG347:AG348"/>
    <mergeCell ref="AH347:AH348"/>
    <mergeCell ref="AI347:AI348"/>
    <mergeCell ref="D366:J366"/>
    <mergeCell ref="B370:J370"/>
    <mergeCell ref="A371:A372"/>
    <mergeCell ref="B371:J371"/>
    <mergeCell ref="AB371:AB372"/>
    <mergeCell ref="AC371:AC372"/>
    <mergeCell ref="AD371:AD372"/>
    <mergeCell ref="A417:A418"/>
    <mergeCell ref="B417:J417"/>
    <mergeCell ref="AB417:AB418"/>
    <mergeCell ref="AC417:AC418"/>
    <mergeCell ref="AD417:AD418"/>
    <mergeCell ref="AE394:AE395"/>
    <mergeCell ref="AF394:AF395"/>
    <mergeCell ref="AG394:AG395"/>
    <mergeCell ref="AH394:AH395"/>
    <mergeCell ref="D413:J413"/>
    <mergeCell ref="B416:J416"/>
    <mergeCell ref="AG440:AG441"/>
    <mergeCell ref="AH440:AH441"/>
    <mergeCell ref="AI440:AI441"/>
    <mergeCell ref="D436:J436"/>
    <mergeCell ref="B439:G439"/>
    <mergeCell ref="H439:J439"/>
    <mergeCell ref="AE417:AE418"/>
    <mergeCell ref="AF417:AF418"/>
    <mergeCell ref="AG417:AG418"/>
    <mergeCell ref="AH417:AH418"/>
    <mergeCell ref="AI417:AI418"/>
    <mergeCell ref="AF440:AF441"/>
    <mergeCell ref="AI463:AI464"/>
    <mergeCell ref="D459:J459"/>
    <mergeCell ref="B462:G462"/>
    <mergeCell ref="H462:J462"/>
    <mergeCell ref="A463:A464"/>
    <mergeCell ref="B463:J463"/>
    <mergeCell ref="AB463:AB464"/>
    <mergeCell ref="AC463:AC464"/>
    <mergeCell ref="AE371:AE372"/>
    <mergeCell ref="AF371:AF372"/>
    <mergeCell ref="AG371:AG372"/>
    <mergeCell ref="AH371:AH372"/>
    <mergeCell ref="AI371:AI372"/>
    <mergeCell ref="A440:A441"/>
    <mergeCell ref="B440:J440"/>
    <mergeCell ref="AB440:AB441"/>
    <mergeCell ref="AC440:AC441"/>
    <mergeCell ref="AD463:AD464"/>
    <mergeCell ref="AE463:AE464"/>
    <mergeCell ref="AF463:AF464"/>
    <mergeCell ref="AG463:AG464"/>
    <mergeCell ref="AH463:AH464"/>
    <mergeCell ref="AD440:AD441"/>
    <mergeCell ref="AE440:AE441"/>
    <mergeCell ref="AG643:AG644"/>
    <mergeCell ref="AH643:AH644"/>
    <mergeCell ref="AI643:AI644"/>
    <mergeCell ref="D639:J639"/>
    <mergeCell ref="B642:J642"/>
    <mergeCell ref="A643:A644"/>
    <mergeCell ref="B643:J643"/>
    <mergeCell ref="AB643:AB644"/>
    <mergeCell ref="AC643:AC644"/>
    <mergeCell ref="AD643:AD644"/>
    <mergeCell ref="AE643:AE644"/>
    <mergeCell ref="AF643:AF644"/>
    <mergeCell ref="AG665:AG666"/>
    <mergeCell ref="AH665:AH666"/>
    <mergeCell ref="AI665:AI666"/>
    <mergeCell ref="D661:J661"/>
    <mergeCell ref="B664:J664"/>
    <mergeCell ref="A665:A666"/>
    <mergeCell ref="B665:J665"/>
    <mergeCell ref="AB665:AB666"/>
    <mergeCell ref="AC665:AC666"/>
    <mergeCell ref="AD665:AD666"/>
    <mergeCell ref="AG690:AG691"/>
    <mergeCell ref="AH690:AH691"/>
    <mergeCell ref="AI690:AI691"/>
    <mergeCell ref="D683:J683"/>
    <mergeCell ref="B689:J689"/>
    <mergeCell ref="A690:A691"/>
    <mergeCell ref="B690:J690"/>
    <mergeCell ref="AB690:AB691"/>
    <mergeCell ref="AC690:AC691"/>
    <mergeCell ref="AD690:AD691"/>
    <mergeCell ref="AG715:AG716"/>
    <mergeCell ref="AH715:AH716"/>
    <mergeCell ref="AI715:AI716"/>
    <mergeCell ref="D708:J708"/>
    <mergeCell ref="B714:J714"/>
    <mergeCell ref="A715:A716"/>
    <mergeCell ref="B715:J715"/>
    <mergeCell ref="AB715:AB716"/>
    <mergeCell ref="AC715:AC716"/>
    <mergeCell ref="AD715:AD716"/>
    <mergeCell ref="D274:J274"/>
    <mergeCell ref="B277:J277"/>
    <mergeCell ref="A278:A279"/>
    <mergeCell ref="B278:J278"/>
    <mergeCell ref="AB278:AB279"/>
    <mergeCell ref="AC278:AC279"/>
    <mergeCell ref="AD278:AD279"/>
    <mergeCell ref="AE715:AE716"/>
    <mergeCell ref="AF715:AF716"/>
    <mergeCell ref="AE690:AE691"/>
    <mergeCell ref="AF690:AF691"/>
    <mergeCell ref="AE665:AE666"/>
    <mergeCell ref="AF665:AF666"/>
    <mergeCell ref="A486:A487"/>
    <mergeCell ref="A509:A510"/>
    <mergeCell ref="AE532:AE533"/>
    <mergeCell ref="AF532:AF533"/>
    <mergeCell ref="AE555:AE556"/>
    <mergeCell ref="AF555:AF556"/>
    <mergeCell ref="AE577:AE578"/>
    <mergeCell ref="AF577:AF578"/>
    <mergeCell ref="AE599:AE600"/>
    <mergeCell ref="AF599:AF600"/>
    <mergeCell ref="AE621:AE622"/>
    <mergeCell ref="AF255:AF256"/>
    <mergeCell ref="AG255:AG256"/>
    <mergeCell ref="AH255:AH256"/>
    <mergeCell ref="AI255:AI256"/>
    <mergeCell ref="AE301:AE302"/>
    <mergeCell ref="AF301:AF302"/>
    <mergeCell ref="AG301:AG302"/>
    <mergeCell ref="AH301:AH302"/>
    <mergeCell ref="AI301:AI302"/>
    <mergeCell ref="AF278:AF279"/>
    <mergeCell ref="AG278:AG279"/>
    <mergeCell ref="AH278:AH279"/>
    <mergeCell ref="AI278:AI279"/>
    <mergeCell ref="AC301:AC302"/>
    <mergeCell ref="AD301:AD302"/>
    <mergeCell ref="AE737:AE738"/>
    <mergeCell ref="AF737:AF738"/>
    <mergeCell ref="AG737:AG738"/>
    <mergeCell ref="AH737:AH738"/>
    <mergeCell ref="AI737:AI738"/>
    <mergeCell ref="D733:J733"/>
    <mergeCell ref="B736:J736"/>
    <mergeCell ref="AG486:AG487"/>
    <mergeCell ref="AH486:AH487"/>
    <mergeCell ref="AI486:AI487"/>
    <mergeCell ref="D482:J482"/>
    <mergeCell ref="B485:G485"/>
    <mergeCell ref="H485:J485"/>
    <mergeCell ref="AG509:AG510"/>
    <mergeCell ref="AH509:AH510"/>
    <mergeCell ref="AI509:AI510"/>
    <mergeCell ref="AG532:AG533"/>
    <mergeCell ref="AH532:AH533"/>
    <mergeCell ref="AI532:AI533"/>
    <mergeCell ref="AB532:AB533"/>
    <mergeCell ref="AC532:AC533"/>
    <mergeCell ref="AD532:AD533"/>
    <mergeCell ref="A737:A738"/>
    <mergeCell ref="B737:J737"/>
    <mergeCell ref="AB737:AB738"/>
    <mergeCell ref="AC737:AC738"/>
    <mergeCell ref="AD737:AD738"/>
    <mergeCell ref="D755:J755"/>
    <mergeCell ref="AD486:AD487"/>
    <mergeCell ref="AE486:AE487"/>
    <mergeCell ref="AF486:AF487"/>
    <mergeCell ref="B486:J486"/>
    <mergeCell ref="AB486:AB487"/>
    <mergeCell ref="AC486:AC487"/>
    <mergeCell ref="AE509:AE510"/>
    <mergeCell ref="AF509:AF510"/>
    <mergeCell ref="D505:J505"/>
    <mergeCell ref="B508:J508"/>
    <mergeCell ref="B509:J509"/>
    <mergeCell ref="AB509:AB510"/>
    <mergeCell ref="AC509:AC510"/>
    <mergeCell ref="AD509:AD510"/>
    <mergeCell ref="D528:J528"/>
    <mergeCell ref="B531:J531"/>
    <mergeCell ref="A532:A533"/>
    <mergeCell ref="B532:J532"/>
    <mergeCell ref="AG555:AG556"/>
    <mergeCell ref="AH555:AH556"/>
    <mergeCell ref="AI555:AI556"/>
    <mergeCell ref="D551:J551"/>
    <mergeCell ref="B554:J554"/>
    <mergeCell ref="A555:A556"/>
    <mergeCell ref="B555:J555"/>
    <mergeCell ref="AB555:AB556"/>
    <mergeCell ref="AC555:AC556"/>
    <mergeCell ref="AD555:AD556"/>
    <mergeCell ref="AG577:AG578"/>
    <mergeCell ref="AH577:AH578"/>
    <mergeCell ref="AI577:AI578"/>
    <mergeCell ref="D573:J573"/>
    <mergeCell ref="B576:J576"/>
    <mergeCell ref="A577:A578"/>
    <mergeCell ref="B577:J577"/>
    <mergeCell ref="AB577:AB578"/>
    <mergeCell ref="AC577:AC578"/>
    <mergeCell ref="AD577:AD578"/>
    <mergeCell ref="AG599:AG600"/>
    <mergeCell ref="AH599:AH600"/>
    <mergeCell ref="AI599:AI600"/>
    <mergeCell ref="D595:J595"/>
    <mergeCell ref="B598:J598"/>
    <mergeCell ref="A599:A600"/>
    <mergeCell ref="B599:J599"/>
    <mergeCell ref="AB599:AB600"/>
    <mergeCell ref="AC599:AC600"/>
    <mergeCell ref="AD599:AD600"/>
    <mergeCell ref="AG621:AG622"/>
    <mergeCell ref="AH621:AH622"/>
    <mergeCell ref="AI621:AI622"/>
    <mergeCell ref="D617:J617"/>
    <mergeCell ref="B620:J620"/>
    <mergeCell ref="A621:A622"/>
    <mergeCell ref="B621:J621"/>
    <mergeCell ref="AB621:AB622"/>
    <mergeCell ref="AC621:AC622"/>
    <mergeCell ref="AD621:AD622"/>
    <mergeCell ref="AF621:AF622"/>
    <mergeCell ref="AH759:AH760"/>
    <mergeCell ref="AI759:AI760"/>
    <mergeCell ref="D777:J777"/>
    <mergeCell ref="B758:J758"/>
    <mergeCell ref="A759:A760"/>
    <mergeCell ref="B759:J759"/>
    <mergeCell ref="AB759:AB760"/>
    <mergeCell ref="AC759:AC760"/>
    <mergeCell ref="AD759:AD760"/>
    <mergeCell ref="AE759:AE760"/>
    <mergeCell ref="AF759:AF760"/>
    <mergeCell ref="AG759:AG760"/>
    <mergeCell ref="AH803:AH804"/>
    <mergeCell ref="AI803:AI804"/>
    <mergeCell ref="D821:J821"/>
    <mergeCell ref="B802:J802"/>
    <mergeCell ref="A803:A804"/>
    <mergeCell ref="B803:J803"/>
    <mergeCell ref="AB803:AB804"/>
    <mergeCell ref="AC803:AC804"/>
    <mergeCell ref="AD803:AD804"/>
    <mergeCell ref="AE803:AE804"/>
    <mergeCell ref="AF803:AF804"/>
    <mergeCell ref="AG803:AG80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1:V1000"/>
  <sheetViews>
    <sheetView topLeftCell="A382" workbookViewId="0">
      <selection activeCell="K411" sqref="K411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5.7109375" customWidth="1"/>
    <col min="12" max="13" width="11.42578125" customWidth="1"/>
    <col min="14" max="14" width="10" customWidth="1"/>
    <col min="15" max="15" width="11.42578125" customWidth="1"/>
    <col min="16" max="26" width="10" customWidth="1"/>
  </cols>
  <sheetData>
    <row r="1" spans="1:19" ht="12.75" customHeight="1">
      <c r="K1" s="1"/>
      <c r="L1" s="2"/>
      <c r="M1" s="2"/>
      <c r="O1" s="2"/>
    </row>
    <row r="2" spans="1:19" ht="12.75" customHeight="1">
      <c r="L2" s="2"/>
      <c r="M2" s="2"/>
      <c r="O2" s="2"/>
    </row>
    <row r="3" spans="1:19" ht="26.25" customHeight="1">
      <c r="A3" s="29"/>
      <c r="B3" s="153" t="s">
        <v>68</v>
      </c>
      <c r="C3" s="154"/>
      <c r="D3" s="154"/>
      <c r="E3" s="154"/>
      <c r="F3" s="154"/>
      <c r="G3" s="154"/>
      <c r="H3" s="155" t="s">
        <v>80</v>
      </c>
      <c r="I3" s="146"/>
      <c r="J3" s="146"/>
      <c r="K3" s="1"/>
      <c r="L3" s="2"/>
      <c r="M3" s="2"/>
      <c r="N3" s="1"/>
      <c r="O3" s="2"/>
      <c r="P3" s="1"/>
      <c r="Q3" s="1"/>
      <c r="R3" s="1"/>
    </row>
    <row r="4" spans="1:19" ht="20.25" customHeight="1">
      <c r="A4" s="147" t="s">
        <v>9</v>
      </c>
      <c r="B4" s="148" t="s">
        <v>69</v>
      </c>
      <c r="C4" s="143"/>
      <c r="D4" s="143"/>
      <c r="E4" s="143"/>
      <c r="F4" s="143"/>
      <c r="G4" s="143"/>
      <c r="H4" s="143"/>
      <c r="I4" s="143"/>
      <c r="J4" s="144"/>
      <c r="K4" s="149" t="s">
        <v>10</v>
      </c>
      <c r="L4" s="141" t="s">
        <v>2</v>
      </c>
      <c r="M4" s="141" t="s">
        <v>3</v>
      </c>
      <c r="N4" s="150" t="s">
        <v>4</v>
      </c>
      <c r="O4" s="141" t="s">
        <v>5</v>
      </c>
      <c r="P4" s="139" t="s">
        <v>6</v>
      </c>
      <c r="Q4" s="139" t="s">
        <v>7</v>
      </c>
      <c r="R4" s="141" t="s">
        <v>8</v>
      </c>
    </row>
    <row r="5" spans="1:19" ht="15.75" customHeight="1">
      <c r="A5" s="140"/>
      <c r="B5" s="40" t="s">
        <v>70</v>
      </c>
      <c r="C5" s="40" t="s">
        <v>71</v>
      </c>
      <c r="D5" s="40" t="s">
        <v>72</v>
      </c>
      <c r="E5" s="40" t="s">
        <v>73</v>
      </c>
      <c r="F5" s="40" t="s">
        <v>74</v>
      </c>
      <c r="G5" s="40" t="s">
        <v>75</v>
      </c>
      <c r="H5" s="40" t="s">
        <v>76</v>
      </c>
      <c r="I5" s="40" t="s">
        <v>77</v>
      </c>
      <c r="J5" s="40" t="s">
        <v>78</v>
      </c>
      <c r="K5" s="140"/>
      <c r="L5" s="140"/>
      <c r="M5" s="140"/>
      <c r="N5" s="140"/>
      <c r="O5" s="140"/>
      <c r="P5" s="140"/>
      <c r="Q5" s="140"/>
      <c r="R5" s="140"/>
    </row>
    <row r="6" spans="1:19" ht="15.75" customHeight="1">
      <c r="A6" s="40">
        <v>1502</v>
      </c>
      <c r="B6" s="41">
        <v>33</v>
      </c>
      <c r="C6" s="41"/>
      <c r="D6" s="41"/>
      <c r="E6" s="41"/>
      <c r="F6" s="41"/>
      <c r="G6" s="41"/>
      <c r="H6" s="41"/>
      <c r="I6" s="41"/>
      <c r="J6" s="41"/>
      <c r="K6" s="42"/>
      <c r="L6" s="43"/>
      <c r="M6" s="44"/>
      <c r="N6" s="45"/>
      <c r="O6" s="46"/>
      <c r="P6" s="47">
        <f>B6</f>
        <v>33</v>
      </c>
      <c r="Q6" s="48"/>
      <c r="R6" s="46"/>
    </row>
    <row r="7" spans="1:19" ht="15.75" customHeight="1">
      <c r="A7" s="40">
        <v>1601</v>
      </c>
      <c r="B7" s="41"/>
      <c r="C7" s="41">
        <v>28</v>
      </c>
      <c r="D7" s="41"/>
      <c r="E7" s="41"/>
      <c r="F7" s="41"/>
      <c r="G7" s="41"/>
      <c r="H7" s="41"/>
      <c r="I7" s="41"/>
      <c r="J7" s="41"/>
      <c r="K7" s="42"/>
      <c r="L7" s="49"/>
      <c r="M7" s="50"/>
      <c r="N7" s="51"/>
      <c r="O7" s="52">
        <f>IF(C7=0,"",C7/B6)</f>
        <v>0.84848484848484851</v>
      </c>
      <c r="P7" s="53">
        <v>28</v>
      </c>
      <c r="Q7" s="54">
        <f t="shared" ref="Q7:Q14" si="0">IF(P7=0,"",P7/P6)</f>
        <v>0.84848484848484851</v>
      </c>
      <c r="R7" s="54">
        <f t="shared" ref="R7:R14" si="1">IF(P7=0,"",100%-Q7)</f>
        <v>0.15151515151515149</v>
      </c>
    </row>
    <row r="8" spans="1:19" ht="15.75" customHeight="1">
      <c r="A8" s="40">
        <v>1602</v>
      </c>
      <c r="B8" s="41"/>
      <c r="C8" s="41"/>
      <c r="D8" s="41">
        <v>22</v>
      </c>
      <c r="E8" s="41"/>
      <c r="F8" s="41"/>
      <c r="G8" s="41"/>
      <c r="H8" s="41"/>
      <c r="I8" s="41"/>
      <c r="J8" s="41"/>
      <c r="K8" s="42"/>
      <c r="L8" s="49"/>
      <c r="M8" s="50"/>
      <c r="N8" s="51"/>
      <c r="O8" s="52">
        <f>IF(D8=0,"",D8/C7)</f>
        <v>0.7857142857142857</v>
      </c>
      <c r="P8" s="53">
        <v>26</v>
      </c>
      <c r="Q8" s="54">
        <f t="shared" si="0"/>
        <v>0.9285714285714286</v>
      </c>
      <c r="R8" s="54">
        <f t="shared" si="1"/>
        <v>7.1428571428571397E-2</v>
      </c>
      <c r="S8" s="8">
        <f>P8/P6</f>
        <v>0.78787878787878785</v>
      </c>
    </row>
    <row r="9" spans="1:19" ht="15.75" customHeight="1">
      <c r="A9" s="40">
        <v>1701</v>
      </c>
      <c r="B9" s="41"/>
      <c r="C9" s="41"/>
      <c r="D9" s="41"/>
      <c r="E9" s="41">
        <v>16</v>
      </c>
      <c r="F9" s="41"/>
      <c r="G9" s="41"/>
      <c r="H9" s="41"/>
      <c r="I9" s="41"/>
      <c r="J9" s="41"/>
      <c r="K9" s="42"/>
      <c r="L9" s="49"/>
      <c r="M9" s="50"/>
      <c r="N9" s="51"/>
      <c r="O9" s="52">
        <f>IF(E9=0,"",E9/D8)</f>
        <v>0.72727272727272729</v>
      </c>
      <c r="P9" s="53">
        <v>23</v>
      </c>
      <c r="Q9" s="54">
        <f t="shared" si="0"/>
        <v>0.88461538461538458</v>
      </c>
      <c r="R9" s="54">
        <f t="shared" si="1"/>
        <v>0.11538461538461542</v>
      </c>
    </row>
    <row r="10" spans="1:19" ht="15.75" customHeight="1">
      <c r="A10" s="40">
        <v>1702</v>
      </c>
      <c r="B10" s="41"/>
      <c r="C10" s="41"/>
      <c r="D10" s="41"/>
      <c r="E10" s="41">
        <v>11</v>
      </c>
      <c r="F10" s="41"/>
      <c r="G10" s="41"/>
      <c r="H10" s="41"/>
      <c r="I10" s="41"/>
      <c r="J10" s="41"/>
      <c r="K10" s="42"/>
      <c r="L10" s="49"/>
      <c r="M10" s="50"/>
      <c r="N10" s="51"/>
      <c r="O10" s="52">
        <f>IF(E10=0,"",E10/E9)</f>
        <v>0.6875</v>
      </c>
      <c r="P10" s="53">
        <v>14</v>
      </c>
      <c r="Q10" s="54">
        <f t="shared" si="0"/>
        <v>0.60869565217391308</v>
      </c>
      <c r="R10" s="54">
        <f t="shared" si="1"/>
        <v>0.39130434782608692</v>
      </c>
    </row>
    <row r="11" spans="1:19" ht="15.75" customHeight="1">
      <c r="A11" s="40">
        <v>1801</v>
      </c>
      <c r="B11" s="41"/>
      <c r="C11" s="41"/>
      <c r="D11" s="41"/>
      <c r="E11" s="41">
        <v>4</v>
      </c>
      <c r="F11" s="41"/>
      <c r="G11" s="41"/>
      <c r="H11" s="41"/>
      <c r="I11" s="41"/>
      <c r="J11" s="41"/>
      <c r="K11" s="42"/>
      <c r="L11" s="49"/>
      <c r="M11" s="50"/>
      <c r="N11" s="51"/>
      <c r="O11" s="52" t="str">
        <f>IF(G11=0,"",G11/F10)</f>
        <v/>
      </c>
      <c r="P11" s="53">
        <v>6</v>
      </c>
      <c r="Q11" s="54">
        <f t="shared" si="0"/>
        <v>0.42857142857142855</v>
      </c>
      <c r="R11" s="54">
        <f t="shared" si="1"/>
        <v>0.5714285714285714</v>
      </c>
    </row>
    <row r="12" spans="1:19" ht="15.75" customHeight="1">
      <c r="A12" s="40">
        <v>1802</v>
      </c>
      <c r="B12" s="41"/>
      <c r="C12" s="41"/>
      <c r="D12" s="41"/>
      <c r="E12" s="41">
        <v>1</v>
      </c>
      <c r="F12" s="41"/>
      <c r="G12" s="41"/>
      <c r="H12" s="41"/>
      <c r="I12" s="41"/>
      <c r="J12" s="41"/>
      <c r="K12" s="42"/>
      <c r="L12" s="49"/>
      <c r="M12" s="50"/>
      <c r="N12" s="51"/>
      <c r="O12" s="52" t="str">
        <f>IF(H12=0,"",H12/G11)</f>
        <v/>
      </c>
      <c r="P12" s="53">
        <v>1</v>
      </c>
      <c r="Q12" s="54">
        <f t="shared" si="0"/>
        <v>0.16666666666666666</v>
      </c>
      <c r="R12" s="54">
        <f t="shared" si="1"/>
        <v>0.83333333333333337</v>
      </c>
    </row>
    <row r="13" spans="1:19" ht="15.75" customHeight="1">
      <c r="A13" s="40">
        <v>1901</v>
      </c>
      <c r="B13" s="41"/>
      <c r="C13" s="41"/>
      <c r="D13" s="41"/>
      <c r="E13" s="41">
        <v>1</v>
      </c>
      <c r="F13" s="41"/>
      <c r="G13" s="41"/>
      <c r="H13" s="41"/>
      <c r="I13" s="41"/>
      <c r="J13" s="41"/>
      <c r="K13" s="42"/>
      <c r="L13" s="49"/>
      <c r="M13" s="50"/>
      <c r="N13" s="51"/>
      <c r="O13" s="52" t="str">
        <f>IF(I13=0,"",I13/H12)</f>
        <v/>
      </c>
      <c r="P13" s="53">
        <v>1</v>
      </c>
      <c r="Q13" s="54">
        <f t="shared" si="0"/>
        <v>1</v>
      </c>
      <c r="R13" s="54">
        <f t="shared" si="1"/>
        <v>0</v>
      </c>
    </row>
    <row r="14" spans="1:19" ht="15.75" customHeight="1">
      <c r="A14" s="40">
        <v>1902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9"/>
      <c r="M14" s="50"/>
      <c r="N14" s="51"/>
      <c r="O14" s="56" t="str">
        <f>IF(J14=0,"",J14/I13)</f>
        <v/>
      </c>
      <c r="P14" s="53"/>
      <c r="Q14" s="57" t="str">
        <f t="shared" si="0"/>
        <v/>
      </c>
      <c r="R14" s="57" t="str">
        <f t="shared" si="1"/>
        <v/>
      </c>
    </row>
    <row r="15" spans="1:19" ht="15.75" customHeight="1">
      <c r="A15" s="40">
        <v>2001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9"/>
      <c r="M15" s="50"/>
      <c r="N15" s="58"/>
      <c r="O15" s="59"/>
      <c r="P15" s="53"/>
      <c r="Q15" s="60"/>
      <c r="R15" s="61"/>
    </row>
    <row r="16" spans="1:19" ht="15.75" customHeight="1">
      <c r="A16" s="40">
        <v>2002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9"/>
      <c r="M16" s="50"/>
      <c r="N16" s="58"/>
      <c r="O16" s="62"/>
      <c r="P16" s="63"/>
      <c r="Q16" s="64"/>
      <c r="R16" s="62"/>
    </row>
    <row r="17" spans="1:19" ht="15.75" customHeight="1">
      <c r="A17" s="40">
        <v>2101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9"/>
      <c r="M17" s="50"/>
      <c r="N17" s="58"/>
      <c r="O17" s="62"/>
      <c r="P17" s="63"/>
      <c r="Q17" s="64"/>
      <c r="R17" s="62"/>
    </row>
    <row r="18" spans="1:19" ht="15.75" customHeight="1">
      <c r="A18" s="40">
        <v>2102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9"/>
      <c r="M18" s="50"/>
      <c r="N18" s="58"/>
      <c r="O18" s="62"/>
      <c r="P18" s="63"/>
      <c r="Q18" s="64"/>
      <c r="R18" s="62"/>
    </row>
    <row r="19" spans="1:19" ht="18" customHeight="1">
      <c r="A19" s="40">
        <v>2201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9"/>
      <c r="M19" s="50"/>
      <c r="N19" s="58"/>
      <c r="O19" s="50"/>
      <c r="P19" s="58"/>
      <c r="Q19" s="65"/>
      <c r="R19" s="62"/>
    </row>
    <row r="20" spans="1:19" ht="15.75" customHeight="1">
      <c r="A20" s="40">
        <v>2202</v>
      </c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68"/>
      <c r="M20" s="2"/>
      <c r="N20" s="1"/>
      <c r="O20" s="69" t="s">
        <v>53</v>
      </c>
      <c r="P20" s="70"/>
      <c r="Q20" s="71" t="str">
        <f>IF(SUM(K8:K20)=0,"",SUM(K8:K20))</f>
        <v/>
      </c>
      <c r="R20" s="72" t="s">
        <v>10</v>
      </c>
    </row>
    <row r="21" spans="1:19" ht="15.75" customHeight="1">
      <c r="A21" s="40">
        <v>2301</v>
      </c>
      <c r="B21" s="66"/>
      <c r="C21" s="66"/>
      <c r="D21" s="66"/>
      <c r="E21" s="66"/>
      <c r="F21" s="66"/>
      <c r="G21" s="66"/>
      <c r="H21" s="66"/>
      <c r="I21" s="66"/>
      <c r="J21" s="66"/>
      <c r="K21" s="67"/>
      <c r="L21" s="68"/>
      <c r="M21" s="2"/>
      <c r="N21" s="1"/>
      <c r="O21" s="73" t="s">
        <v>54</v>
      </c>
      <c r="P21" s="74" t="str">
        <f>IF(P20/B6=0,"",P20/B6)</f>
        <v/>
      </c>
      <c r="Q21" s="75" t="e">
        <f>IF(P20/Q20=0,"",P20/Q20)</f>
        <v>#VALUE!</v>
      </c>
      <c r="R21" s="76" t="s">
        <v>55</v>
      </c>
    </row>
    <row r="22" spans="1:19" ht="15.75" customHeight="1">
      <c r="A22" s="40">
        <v>2302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  <c r="L22" s="77"/>
      <c r="M22" s="78"/>
      <c r="N22" s="79"/>
      <c r="O22" s="78"/>
      <c r="P22" s="79"/>
      <c r="Q22" s="79"/>
      <c r="R22" s="80"/>
    </row>
    <row r="23" spans="1:19" ht="20.25" customHeight="1">
      <c r="A23" s="24"/>
      <c r="B23" s="1"/>
      <c r="C23" s="1"/>
      <c r="D23" s="142" t="s">
        <v>79</v>
      </c>
      <c r="E23" s="143"/>
      <c r="F23" s="143"/>
      <c r="G23" s="143"/>
      <c r="H23" s="143"/>
      <c r="I23" s="143"/>
      <c r="J23" s="144"/>
      <c r="K23" s="81">
        <f>SUM(K6:K19)</f>
        <v>0</v>
      </c>
      <c r="L23" s="82" t="str">
        <f>IF(K14=0,"",K14/B6)</f>
        <v/>
      </c>
      <c r="M23" s="82" t="str">
        <f>IF(K23=0,"",K23/B6)</f>
        <v/>
      </c>
      <c r="N23" s="82" t="str">
        <f>IF(K14=0,"",M23-L23)</f>
        <v/>
      </c>
      <c r="O23" s="2"/>
      <c r="P23" s="1"/>
      <c r="Q23" s="27"/>
      <c r="R23" s="2"/>
    </row>
    <row r="24" spans="1:19" ht="15.75" customHeight="1">
      <c r="L24" s="2"/>
      <c r="M24" s="2"/>
      <c r="O24" s="2"/>
    </row>
    <row r="25" spans="1:19" ht="12.75" customHeight="1">
      <c r="L25" s="2"/>
      <c r="M25" s="2"/>
      <c r="O25" s="2"/>
    </row>
    <row r="26" spans="1:19" ht="26.25" customHeight="1">
      <c r="A26" s="29"/>
      <c r="B26" s="153" t="s">
        <v>68</v>
      </c>
      <c r="C26" s="154"/>
      <c r="D26" s="154"/>
      <c r="E26" s="154"/>
      <c r="F26" s="154"/>
      <c r="G26" s="154"/>
      <c r="H26" s="155" t="s">
        <v>81</v>
      </c>
      <c r="I26" s="146"/>
      <c r="J26" s="146"/>
      <c r="K26" s="1"/>
      <c r="L26" s="2"/>
      <c r="M26" s="2"/>
      <c r="N26" s="1"/>
      <c r="O26" s="2"/>
      <c r="P26" s="1"/>
      <c r="Q26" s="1"/>
      <c r="R26" s="1"/>
    </row>
    <row r="27" spans="1:19" ht="20.25" customHeight="1">
      <c r="A27" s="147" t="s">
        <v>9</v>
      </c>
      <c r="B27" s="148" t="s">
        <v>69</v>
      </c>
      <c r="C27" s="143"/>
      <c r="D27" s="143"/>
      <c r="E27" s="143"/>
      <c r="F27" s="143"/>
      <c r="G27" s="143"/>
      <c r="H27" s="143"/>
      <c r="I27" s="143"/>
      <c r="J27" s="144"/>
      <c r="K27" s="149" t="s">
        <v>10</v>
      </c>
      <c r="L27" s="141" t="s">
        <v>2</v>
      </c>
      <c r="M27" s="141" t="s">
        <v>3</v>
      </c>
      <c r="N27" s="150" t="s">
        <v>4</v>
      </c>
      <c r="O27" s="141" t="s">
        <v>5</v>
      </c>
      <c r="P27" s="139" t="s">
        <v>6</v>
      </c>
      <c r="Q27" s="139" t="s">
        <v>7</v>
      </c>
      <c r="R27" s="141" t="s">
        <v>8</v>
      </c>
    </row>
    <row r="28" spans="1:19" ht="15.75" customHeight="1">
      <c r="A28" s="140"/>
      <c r="B28" s="40" t="s">
        <v>70</v>
      </c>
      <c r="C28" s="40" t="s">
        <v>71</v>
      </c>
      <c r="D28" s="40" t="s">
        <v>72</v>
      </c>
      <c r="E28" s="40" t="s">
        <v>73</v>
      </c>
      <c r="F28" s="40" t="s">
        <v>74</v>
      </c>
      <c r="G28" s="40" t="s">
        <v>75</v>
      </c>
      <c r="H28" s="40" t="s">
        <v>76</v>
      </c>
      <c r="I28" s="40" t="s">
        <v>77</v>
      </c>
      <c r="J28" s="40" t="s">
        <v>78</v>
      </c>
      <c r="K28" s="140"/>
      <c r="L28" s="140"/>
      <c r="M28" s="140"/>
      <c r="N28" s="140"/>
      <c r="O28" s="140"/>
      <c r="P28" s="140"/>
      <c r="Q28" s="140"/>
      <c r="R28" s="140"/>
    </row>
    <row r="29" spans="1:19" ht="15.75" customHeight="1">
      <c r="A29" s="40">
        <v>1601</v>
      </c>
      <c r="B29" s="41">
        <v>34</v>
      </c>
      <c r="C29" s="41"/>
      <c r="D29" s="41"/>
      <c r="E29" s="41"/>
      <c r="F29" s="41"/>
      <c r="G29" s="41"/>
      <c r="H29" s="41"/>
      <c r="I29" s="41"/>
      <c r="J29" s="41"/>
      <c r="K29" s="42"/>
      <c r="L29" s="43"/>
      <c r="M29" s="44"/>
      <c r="N29" s="45"/>
      <c r="O29" s="46"/>
      <c r="P29" s="47">
        <f>B29</f>
        <v>34</v>
      </c>
      <c r="Q29" s="48"/>
      <c r="R29" s="46"/>
    </row>
    <row r="30" spans="1:19" ht="15.75" customHeight="1">
      <c r="A30" s="40">
        <v>1602</v>
      </c>
      <c r="B30" s="41"/>
      <c r="C30" s="41">
        <v>34</v>
      </c>
      <c r="D30" s="41"/>
      <c r="E30" s="41"/>
      <c r="F30" s="41"/>
      <c r="G30" s="41"/>
      <c r="H30" s="41"/>
      <c r="I30" s="41"/>
      <c r="J30" s="41"/>
      <c r="K30" s="42"/>
      <c r="L30" s="49"/>
      <c r="M30" s="50"/>
      <c r="N30" s="51"/>
      <c r="O30" s="52">
        <f>IF(C30=0,"",C30/B29)</f>
        <v>1</v>
      </c>
      <c r="P30" s="53">
        <v>34</v>
      </c>
      <c r="Q30" s="54">
        <f t="shared" ref="Q30:Q32" si="2">IF(P30=0,"",P30/P29)</f>
        <v>1</v>
      </c>
      <c r="R30" s="54">
        <f t="shared" ref="R30:R32" si="3">IF(P30=0,"",100%-Q30)</f>
        <v>0</v>
      </c>
    </row>
    <row r="31" spans="1:19" ht="15.75" customHeight="1">
      <c r="A31" s="40">
        <v>1701</v>
      </c>
      <c r="B31" s="41"/>
      <c r="C31" s="41"/>
      <c r="D31" s="41">
        <v>32</v>
      </c>
      <c r="E31" s="41"/>
      <c r="F31" s="41"/>
      <c r="G31" s="41"/>
      <c r="H31" s="41"/>
      <c r="I31" s="41"/>
      <c r="J31" s="41"/>
      <c r="K31" s="42"/>
      <c r="L31" s="49"/>
      <c r="M31" s="50"/>
      <c r="N31" s="51"/>
      <c r="O31" s="52">
        <f>IF(D31=0,"",D31/C30)</f>
        <v>0.94117647058823528</v>
      </c>
      <c r="P31" s="53">
        <v>33</v>
      </c>
      <c r="Q31" s="54">
        <f t="shared" si="2"/>
        <v>0.97058823529411764</v>
      </c>
      <c r="R31" s="54">
        <f t="shared" si="3"/>
        <v>2.9411764705882359E-2</v>
      </c>
      <c r="S31" s="8">
        <f>P31/P29</f>
        <v>0.97058823529411764</v>
      </c>
    </row>
    <row r="32" spans="1:19" ht="15.75" customHeight="1">
      <c r="A32" s="40">
        <v>1702</v>
      </c>
      <c r="B32" s="41"/>
      <c r="C32" s="41"/>
      <c r="D32" s="41"/>
      <c r="E32" s="41">
        <v>31</v>
      </c>
      <c r="F32" s="41"/>
      <c r="G32" s="41"/>
      <c r="H32" s="41"/>
      <c r="I32" s="41"/>
      <c r="J32" s="41"/>
      <c r="K32" s="42"/>
      <c r="L32" s="49"/>
      <c r="M32" s="50"/>
      <c r="N32" s="51"/>
      <c r="O32" s="52">
        <f>IF(E32=0,"",E32/D31)</f>
        <v>0.96875</v>
      </c>
      <c r="P32" s="53">
        <v>33</v>
      </c>
      <c r="Q32" s="54">
        <f t="shared" si="2"/>
        <v>1</v>
      </c>
      <c r="R32" s="54">
        <f t="shared" si="3"/>
        <v>0</v>
      </c>
    </row>
    <row r="33" spans="1:18" ht="15.75" customHeight="1">
      <c r="A33" s="40">
        <v>1801</v>
      </c>
      <c r="B33" s="41"/>
      <c r="C33" s="41"/>
      <c r="D33" s="41"/>
      <c r="E33" s="41">
        <v>16</v>
      </c>
      <c r="F33" s="41"/>
      <c r="G33" s="41"/>
      <c r="H33" s="41"/>
      <c r="I33" s="41"/>
      <c r="J33" s="41"/>
      <c r="K33" s="42"/>
      <c r="L33" s="49"/>
      <c r="M33" s="50"/>
      <c r="N33" s="51"/>
      <c r="O33" s="52"/>
      <c r="P33" s="53">
        <v>19</v>
      </c>
      <c r="Q33" s="54"/>
      <c r="R33" s="54"/>
    </row>
    <row r="34" spans="1:18" ht="15.75" customHeight="1">
      <c r="A34" s="40">
        <v>1802</v>
      </c>
      <c r="B34" s="41"/>
      <c r="C34" s="41"/>
      <c r="D34" s="41"/>
      <c r="E34" s="41">
        <v>4</v>
      </c>
      <c r="F34" s="41"/>
      <c r="G34" s="41"/>
      <c r="H34" s="41"/>
      <c r="I34" s="41"/>
      <c r="J34" s="41"/>
      <c r="K34" s="42"/>
      <c r="L34" s="49"/>
      <c r="M34" s="50"/>
      <c r="N34" s="51"/>
      <c r="O34" s="52" t="str">
        <f>IF(G34=0,"",G34/F33)</f>
        <v/>
      </c>
      <c r="P34" s="53">
        <v>4</v>
      </c>
      <c r="Q34" s="54"/>
      <c r="R34" s="54"/>
    </row>
    <row r="35" spans="1:18" ht="15.75" customHeight="1">
      <c r="A35" s="40">
        <v>1901</v>
      </c>
      <c r="B35" s="41"/>
      <c r="C35" s="41"/>
      <c r="D35" s="41"/>
      <c r="E35" s="41">
        <v>1</v>
      </c>
      <c r="F35" s="41"/>
      <c r="G35" s="41"/>
      <c r="H35" s="41"/>
      <c r="I35" s="41"/>
      <c r="J35" s="41"/>
      <c r="K35" s="42"/>
      <c r="L35" s="49"/>
      <c r="M35" s="50"/>
      <c r="N35" s="51"/>
      <c r="O35" s="52" t="str">
        <f>IF(H35=0,"",H35/G34)</f>
        <v/>
      </c>
      <c r="P35" s="53">
        <v>1</v>
      </c>
      <c r="Q35" s="54"/>
      <c r="R35" s="54"/>
    </row>
    <row r="36" spans="1:18" ht="15.75" customHeight="1">
      <c r="A36" s="40">
        <v>1902</v>
      </c>
      <c r="B36" s="41"/>
      <c r="C36" s="41"/>
      <c r="D36" s="41"/>
      <c r="E36" s="41">
        <v>1</v>
      </c>
      <c r="F36" s="41"/>
      <c r="G36" s="41"/>
      <c r="H36" s="41"/>
      <c r="I36" s="41"/>
      <c r="J36" s="41"/>
      <c r="K36" s="42"/>
      <c r="L36" s="49"/>
      <c r="M36" s="50"/>
      <c r="N36" s="51"/>
      <c r="O36" s="52" t="str">
        <f>IF(I36=0,"",I36/H35)</f>
        <v/>
      </c>
      <c r="P36" s="53">
        <v>1</v>
      </c>
      <c r="Q36" s="54"/>
      <c r="R36" s="54"/>
    </row>
    <row r="37" spans="1:18" ht="15.75" customHeight="1">
      <c r="A37" s="40">
        <v>2001</v>
      </c>
      <c r="B37" s="41"/>
      <c r="C37" s="41"/>
      <c r="D37" s="41"/>
      <c r="E37" s="41">
        <v>1</v>
      </c>
      <c r="F37" s="41"/>
      <c r="G37" s="41"/>
      <c r="H37" s="41"/>
      <c r="I37" s="41"/>
      <c r="J37" s="41"/>
      <c r="K37" s="42"/>
      <c r="L37" s="49"/>
      <c r="M37" s="50"/>
      <c r="N37" s="51"/>
      <c r="O37" s="56" t="str">
        <f>IF(J37=0,"",J37/I36)</f>
        <v/>
      </c>
      <c r="P37" s="53">
        <v>1</v>
      </c>
      <c r="Q37" s="57"/>
      <c r="R37" s="57"/>
    </row>
    <row r="38" spans="1:18" ht="15.75" customHeight="1">
      <c r="A38" s="40">
        <v>2002</v>
      </c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9"/>
      <c r="M38" s="50"/>
      <c r="N38" s="58"/>
      <c r="O38" s="59"/>
      <c r="P38" s="53"/>
      <c r="Q38" s="60"/>
      <c r="R38" s="61"/>
    </row>
    <row r="39" spans="1:18" ht="15.75" customHeight="1">
      <c r="A39" s="40">
        <v>2101</v>
      </c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9"/>
      <c r="M39" s="50"/>
      <c r="N39" s="58"/>
      <c r="O39" s="62"/>
      <c r="P39" s="63"/>
      <c r="Q39" s="64"/>
      <c r="R39" s="62"/>
    </row>
    <row r="40" spans="1:18" ht="15.75" customHeight="1">
      <c r="A40" s="40">
        <v>2102</v>
      </c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9"/>
      <c r="M40" s="50"/>
      <c r="N40" s="58"/>
      <c r="O40" s="62"/>
      <c r="P40" s="63"/>
      <c r="Q40" s="64"/>
      <c r="R40" s="62"/>
    </row>
    <row r="41" spans="1:18" ht="15.75" customHeight="1">
      <c r="A41" s="40">
        <v>2201</v>
      </c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9"/>
      <c r="M41" s="50"/>
      <c r="N41" s="58"/>
      <c r="O41" s="62"/>
      <c r="P41" s="63"/>
      <c r="Q41" s="64"/>
      <c r="R41" s="62"/>
    </row>
    <row r="42" spans="1:18" ht="18" customHeight="1">
      <c r="A42" s="40">
        <v>2202</v>
      </c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9"/>
      <c r="M42" s="50"/>
      <c r="N42" s="58"/>
      <c r="O42" s="50"/>
      <c r="P42" s="58"/>
      <c r="Q42" s="65"/>
      <c r="R42" s="62"/>
    </row>
    <row r="43" spans="1:18" ht="15.75" customHeight="1">
      <c r="A43" s="40">
        <v>2301</v>
      </c>
      <c r="B43" s="66"/>
      <c r="C43" s="66"/>
      <c r="D43" s="66"/>
      <c r="E43" s="66"/>
      <c r="F43" s="66"/>
      <c r="G43" s="66"/>
      <c r="H43" s="66"/>
      <c r="I43" s="66"/>
      <c r="J43" s="66"/>
      <c r="K43" s="67"/>
      <c r="L43" s="68"/>
      <c r="M43" s="2"/>
      <c r="N43" s="1"/>
      <c r="O43" s="69" t="s">
        <v>53</v>
      </c>
      <c r="P43" s="70"/>
      <c r="Q43" s="71" t="str">
        <f>IF(SUM(K31:K43)=0,"",SUM(K31:K43))</f>
        <v/>
      </c>
      <c r="R43" s="72" t="s">
        <v>10</v>
      </c>
    </row>
    <row r="44" spans="1:18" ht="15.75" customHeight="1">
      <c r="A44" s="40">
        <v>2302</v>
      </c>
      <c r="B44" s="66"/>
      <c r="C44" s="66"/>
      <c r="D44" s="66"/>
      <c r="E44" s="66"/>
      <c r="F44" s="66"/>
      <c r="G44" s="66"/>
      <c r="H44" s="66"/>
      <c r="I44" s="66"/>
      <c r="J44" s="66"/>
      <c r="K44" s="67"/>
      <c r="L44" s="68"/>
      <c r="M44" s="2"/>
      <c r="N44" s="1"/>
      <c r="O44" s="73" t="s">
        <v>54</v>
      </c>
      <c r="P44" s="74" t="str">
        <f>IF(P43/B29=0,"",P43/B29)</f>
        <v/>
      </c>
      <c r="Q44" s="75" t="e">
        <f>IF(P43/Q43=0,"",P43/Q43)</f>
        <v>#VALUE!</v>
      </c>
      <c r="R44" s="76" t="s">
        <v>55</v>
      </c>
    </row>
    <row r="45" spans="1:18" ht="15.75" customHeight="1">
      <c r="A45" s="40">
        <v>2401</v>
      </c>
      <c r="B45" s="66"/>
      <c r="C45" s="66"/>
      <c r="D45" s="66"/>
      <c r="E45" s="66"/>
      <c r="F45" s="66"/>
      <c r="G45" s="66"/>
      <c r="H45" s="66"/>
      <c r="I45" s="66"/>
      <c r="J45" s="66"/>
      <c r="K45" s="67"/>
      <c r="L45" s="77"/>
      <c r="M45" s="78"/>
      <c r="N45" s="79"/>
      <c r="O45" s="78"/>
      <c r="P45" s="79"/>
      <c r="Q45" s="79"/>
      <c r="R45" s="80"/>
    </row>
    <row r="46" spans="1:18" ht="18" customHeight="1">
      <c r="A46" s="24"/>
      <c r="B46" s="1"/>
      <c r="C46" s="1"/>
      <c r="D46" s="142" t="s">
        <v>79</v>
      </c>
      <c r="E46" s="143"/>
      <c r="F46" s="143"/>
      <c r="G46" s="143"/>
      <c r="H46" s="143"/>
      <c r="I46" s="143"/>
      <c r="J46" s="144"/>
      <c r="K46" s="81">
        <f>SUM(K29:K42)</f>
        <v>0</v>
      </c>
      <c r="L46" s="82" t="str">
        <f>IF(K37=0,"",K37/B29)</f>
        <v/>
      </c>
      <c r="M46" s="82" t="str">
        <f>IF(K46=0,"",K46/B29)</f>
        <v/>
      </c>
      <c r="N46" s="82" t="str">
        <f>IF(K37=0,"",M46-L46)</f>
        <v/>
      </c>
      <c r="O46" s="2"/>
      <c r="P46" s="1"/>
      <c r="Q46" s="27"/>
      <c r="R46" s="2"/>
    </row>
    <row r="47" spans="1:18" ht="12.75" customHeight="1">
      <c r="L47" s="2"/>
      <c r="M47" s="2"/>
      <c r="O47" s="2"/>
    </row>
    <row r="48" spans="1:18" ht="12.75" customHeight="1">
      <c r="L48" s="2"/>
      <c r="M48" s="2"/>
      <c r="O48" s="2"/>
    </row>
    <row r="49" spans="1:19" ht="26.25" customHeight="1">
      <c r="A49" s="29"/>
      <c r="B49" s="153" t="s">
        <v>68</v>
      </c>
      <c r="C49" s="154"/>
      <c r="D49" s="154"/>
      <c r="E49" s="154"/>
      <c r="F49" s="154"/>
      <c r="G49" s="154"/>
      <c r="H49" s="155" t="s">
        <v>82</v>
      </c>
      <c r="I49" s="146"/>
      <c r="J49" s="146"/>
      <c r="K49" s="1"/>
      <c r="L49" s="2"/>
      <c r="M49" s="2"/>
      <c r="N49" s="1"/>
      <c r="O49" s="2"/>
      <c r="P49" s="1"/>
      <c r="Q49" s="1"/>
      <c r="R49" s="1"/>
    </row>
    <row r="50" spans="1:19" ht="20.25" customHeight="1">
      <c r="A50" s="147" t="s">
        <v>9</v>
      </c>
      <c r="B50" s="148" t="s">
        <v>69</v>
      </c>
      <c r="C50" s="143"/>
      <c r="D50" s="143"/>
      <c r="E50" s="143"/>
      <c r="F50" s="143"/>
      <c r="G50" s="143"/>
      <c r="H50" s="143"/>
      <c r="I50" s="143"/>
      <c r="J50" s="144"/>
      <c r="K50" s="149" t="s">
        <v>10</v>
      </c>
      <c r="L50" s="141" t="s">
        <v>2</v>
      </c>
      <c r="M50" s="141" t="s">
        <v>3</v>
      </c>
      <c r="N50" s="150" t="s">
        <v>4</v>
      </c>
      <c r="O50" s="141" t="s">
        <v>5</v>
      </c>
      <c r="P50" s="139" t="s">
        <v>6</v>
      </c>
      <c r="Q50" s="139" t="s">
        <v>7</v>
      </c>
      <c r="R50" s="141" t="s">
        <v>8</v>
      </c>
    </row>
    <row r="51" spans="1:19" ht="15.75" customHeight="1">
      <c r="A51" s="140"/>
      <c r="B51" s="40" t="s">
        <v>70</v>
      </c>
      <c r="C51" s="40" t="s">
        <v>71</v>
      </c>
      <c r="D51" s="40" t="s">
        <v>72</v>
      </c>
      <c r="E51" s="40" t="s">
        <v>73</v>
      </c>
      <c r="F51" s="40" t="s">
        <v>74</v>
      </c>
      <c r="G51" s="40" t="s">
        <v>75</v>
      </c>
      <c r="H51" s="40" t="s">
        <v>76</v>
      </c>
      <c r="I51" s="40" t="s">
        <v>77</v>
      </c>
      <c r="J51" s="40" t="s">
        <v>78</v>
      </c>
      <c r="K51" s="140"/>
      <c r="L51" s="140"/>
      <c r="M51" s="140"/>
      <c r="N51" s="140"/>
      <c r="O51" s="140"/>
      <c r="P51" s="140"/>
      <c r="Q51" s="140"/>
      <c r="R51" s="140"/>
    </row>
    <row r="52" spans="1:19" ht="15.75" customHeight="1">
      <c r="A52" s="40">
        <v>1602</v>
      </c>
      <c r="B52" s="41">
        <v>34</v>
      </c>
      <c r="C52" s="41"/>
      <c r="D52" s="41"/>
      <c r="E52" s="41"/>
      <c r="F52" s="41"/>
      <c r="G52" s="41"/>
      <c r="H52" s="41"/>
      <c r="I52" s="41"/>
      <c r="J52" s="41"/>
      <c r="K52" s="42"/>
      <c r="L52" s="43"/>
      <c r="M52" s="44"/>
      <c r="N52" s="45"/>
      <c r="O52" s="46"/>
      <c r="P52" s="47">
        <f>B52</f>
        <v>34</v>
      </c>
      <c r="Q52" s="48"/>
      <c r="R52" s="46"/>
    </row>
    <row r="53" spans="1:19" ht="15.75" customHeight="1">
      <c r="A53" s="40">
        <v>1701</v>
      </c>
      <c r="B53" s="41"/>
      <c r="C53" s="41">
        <v>31</v>
      </c>
      <c r="D53" s="41"/>
      <c r="E53" s="41"/>
      <c r="F53" s="41"/>
      <c r="G53" s="41"/>
      <c r="H53" s="41"/>
      <c r="I53" s="41"/>
      <c r="J53" s="41"/>
      <c r="K53" s="42"/>
      <c r="L53" s="49"/>
      <c r="M53" s="50"/>
      <c r="N53" s="51"/>
      <c r="O53" s="52">
        <f>IF(C53=0,"",C53/B52)</f>
        <v>0.91176470588235292</v>
      </c>
      <c r="P53" s="53">
        <v>31</v>
      </c>
      <c r="Q53" s="54">
        <f t="shared" ref="Q53:Q55" si="4">IF(P53=0,"",P53/P52)</f>
        <v>0.91176470588235292</v>
      </c>
      <c r="R53" s="54">
        <f t="shared" ref="R53:R55" si="5">IF(P53=0,"",100%-Q53)</f>
        <v>8.8235294117647078E-2</v>
      </c>
    </row>
    <row r="54" spans="1:19" ht="15.75" customHeight="1">
      <c r="A54" s="40">
        <v>1702</v>
      </c>
      <c r="B54" s="41"/>
      <c r="C54" s="41"/>
      <c r="D54" s="41">
        <v>25</v>
      </c>
      <c r="E54" s="41"/>
      <c r="F54" s="41"/>
      <c r="G54" s="41"/>
      <c r="H54" s="41"/>
      <c r="I54" s="41"/>
      <c r="J54" s="41"/>
      <c r="K54" s="42"/>
      <c r="L54" s="49"/>
      <c r="M54" s="50"/>
      <c r="N54" s="51"/>
      <c r="O54" s="52">
        <f>IF(D54=0,"",D54/C53)</f>
        <v>0.80645161290322576</v>
      </c>
      <c r="P54" s="53">
        <v>31</v>
      </c>
      <c r="Q54" s="54">
        <f t="shared" si="4"/>
        <v>1</v>
      </c>
      <c r="R54" s="54">
        <f t="shared" si="5"/>
        <v>0</v>
      </c>
      <c r="S54" s="8">
        <f>P54/P52</f>
        <v>0.91176470588235292</v>
      </c>
    </row>
    <row r="55" spans="1:19" ht="15.75" customHeight="1">
      <c r="A55" s="40">
        <v>1801</v>
      </c>
      <c r="B55" s="41"/>
      <c r="C55" s="41"/>
      <c r="D55" s="41"/>
      <c r="E55" s="41">
        <v>17</v>
      </c>
      <c r="F55" s="41"/>
      <c r="G55" s="41"/>
      <c r="H55" s="41"/>
      <c r="I55" s="41"/>
      <c r="J55" s="41"/>
      <c r="K55" s="42"/>
      <c r="L55" s="49"/>
      <c r="M55" s="50"/>
      <c r="N55" s="51"/>
      <c r="O55" s="52">
        <f>IF(E55=0,"",E55/D54)</f>
        <v>0.68</v>
      </c>
      <c r="P55" s="53">
        <v>27</v>
      </c>
      <c r="Q55" s="54">
        <f t="shared" si="4"/>
        <v>0.87096774193548387</v>
      </c>
      <c r="R55" s="54">
        <f t="shared" si="5"/>
        <v>0.12903225806451613</v>
      </c>
    </row>
    <row r="56" spans="1:19" ht="15.75" customHeight="1">
      <c r="A56" s="40">
        <v>1802</v>
      </c>
      <c r="B56" s="41"/>
      <c r="C56" s="41"/>
      <c r="D56" s="41"/>
      <c r="E56" s="41">
        <v>17</v>
      </c>
      <c r="F56" s="41"/>
      <c r="G56" s="41"/>
      <c r="H56" s="41"/>
      <c r="I56" s="41"/>
      <c r="J56" s="41"/>
      <c r="K56" s="42"/>
      <c r="L56" s="49"/>
      <c r="M56" s="50"/>
      <c r="N56" s="51"/>
      <c r="O56" s="52" t="str">
        <f>IF(F56=0,"",F56/E55)</f>
        <v/>
      </c>
      <c r="P56" s="53">
        <v>17</v>
      </c>
      <c r="Q56" s="54"/>
      <c r="R56" s="54"/>
    </row>
    <row r="57" spans="1:19" ht="15.75" customHeight="1">
      <c r="A57" s="40">
        <v>1901</v>
      </c>
      <c r="B57" s="41"/>
      <c r="C57" s="41"/>
      <c r="D57" s="41"/>
      <c r="E57" s="41">
        <v>8</v>
      </c>
      <c r="F57" s="41"/>
      <c r="G57" s="41"/>
      <c r="H57" s="41"/>
      <c r="I57" s="41"/>
      <c r="J57" s="41"/>
      <c r="K57" s="42"/>
      <c r="L57" s="49"/>
      <c r="M57" s="50"/>
      <c r="N57" s="51"/>
      <c r="O57" s="52" t="str">
        <f>IF(G57=0,"",G57/F56)</f>
        <v/>
      </c>
      <c r="P57" s="53">
        <v>8</v>
      </c>
      <c r="Q57" s="54"/>
      <c r="R57" s="54"/>
    </row>
    <row r="58" spans="1:19" ht="15.75" customHeight="1">
      <c r="A58" s="40">
        <v>1902</v>
      </c>
      <c r="B58" s="41"/>
      <c r="C58" s="41"/>
      <c r="D58" s="41"/>
      <c r="E58" s="41">
        <v>2</v>
      </c>
      <c r="F58" s="41"/>
      <c r="G58" s="41"/>
      <c r="H58" s="41"/>
      <c r="I58" s="41"/>
      <c r="J58" s="41"/>
      <c r="K58" s="42"/>
      <c r="L58" s="49"/>
      <c r="M58" s="50"/>
      <c r="N58" s="51"/>
      <c r="O58" s="52" t="str">
        <f>IF(H58=0,"",H58/G57)</f>
        <v/>
      </c>
      <c r="P58" s="53">
        <v>3</v>
      </c>
      <c r="Q58" s="54"/>
      <c r="R58" s="54"/>
    </row>
    <row r="59" spans="1:19" ht="15.75" customHeight="1">
      <c r="A59" s="40">
        <v>2001</v>
      </c>
      <c r="B59" s="41"/>
      <c r="C59" s="41"/>
      <c r="D59" s="41"/>
      <c r="E59" s="41">
        <v>2</v>
      </c>
      <c r="F59" s="41"/>
      <c r="G59" s="41"/>
      <c r="H59" s="41"/>
      <c r="I59" s="41"/>
      <c r="J59" s="41"/>
      <c r="K59" s="42"/>
      <c r="L59" s="49"/>
      <c r="M59" s="50"/>
      <c r="N59" s="51"/>
      <c r="O59" s="52" t="str">
        <f>IF(I59=0,"",I59/H58)</f>
        <v/>
      </c>
      <c r="P59" s="53">
        <v>2</v>
      </c>
      <c r="Q59" s="54"/>
      <c r="R59" s="54"/>
    </row>
    <row r="60" spans="1:19" ht="15.75" customHeight="1">
      <c r="A60" s="40">
        <v>2002</v>
      </c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9"/>
      <c r="M60" s="50"/>
      <c r="N60" s="51"/>
      <c r="O60" s="56" t="str">
        <f>IF(J60=0,"",J60/I59)</f>
        <v/>
      </c>
      <c r="P60" s="53"/>
      <c r="Q60" s="57" t="str">
        <f>IF(P60=0,"",P60/P59)</f>
        <v/>
      </c>
      <c r="R60" s="57" t="str">
        <f>IF(P60=0,"",100%-Q60)</f>
        <v/>
      </c>
    </row>
    <row r="61" spans="1:19" ht="15.75" customHeight="1">
      <c r="A61" s="40">
        <v>2101</v>
      </c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9"/>
      <c r="M61" s="50"/>
      <c r="N61" s="58"/>
      <c r="O61" s="59"/>
      <c r="P61" s="53"/>
      <c r="Q61" s="60"/>
      <c r="R61" s="61"/>
    </row>
    <row r="62" spans="1:19" ht="15.75" customHeight="1">
      <c r="A62" s="40">
        <v>2102</v>
      </c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9"/>
      <c r="M62" s="50"/>
      <c r="N62" s="58"/>
      <c r="O62" s="62"/>
      <c r="P62" s="63"/>
      <c r="Q62" s="64"/>
      <c r="R62" s="62"/>
    </row>
    <row r="63" spans="1:19" ht="15.75" customHeight="1">
      <c r="A63" s="40">
        <v>2201</v>
      </c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9"/>
      <c r="M63" s="50"/>
      <c r="N63" s="58"/>
      <c r="O63" s="62"/>
      <c r="P63" s="63"/>
      <c r="Q63" s="64"/>
      <c r="R63" s="62"/>
    </row>
    <row r="64" spans="1:19" ht="15.75" customHeight="1">
      <c r="A64" s="40">
        <v>2202</v>
      </c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9"/>
      <c r="M64" s="50"/>
      <c r="N64" s="58"/>
      <c r="O64" s="62"/>
      <c r="P64" s="63"/>
      <c r="Q64" s="64"/>
      <c r="R64" s="62"/>
    </row>
    <row r="65" spans="1:19" ht="15.75" customHeight="1">
      <c r="A65" s="40">
        <v>2301</v>
      </c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9"/>
      <c r="M65" s="50"/>
      <c r="N65" s="58"/>
      <c r="O65" s="50"/>
      <c r="P65" s="58"/>
      <c r="Q65" s="65"/>
      <c r="R65" s="62"/>
    </row>
    <row r="66" spans="1:19" ht="15.75" customHeight="1">
      <c r="A66" s="40">
        <v>2302</v>
      </c>
      <c r="B66" s="66"/>
      <c r="C66" s="66"/>
      <c r="D66" s="66"/>
      <c r="E66" s="66"/>
      <c r="F66" s="66"/>
      <c r="G66" s="66"/>
      <c r="H66" s="66"/>
      <c r="I66" s="66"/>
      <c r="J66" s="66"/>
      <c r="K66" s="67"/>
      <c r="L66" s="68"/>
      <c r="M66" s="2"/>
      <c r="N66" s="1"/>
      <c r="O66" s="69" t="s">
        <v>53</v>
      </c>
      <c r="P66" s="70"/>
      <c r="Q66" s="71" t="str">
        <f>IF(SUM(K54:K66)=0,"",SUM(K54:K66))</f>
        <v/>
      </c>
      <c r="R66" s="72" t="s">
        <v>10</v>
      </c>
    </row>
    <row r="67" spans="1:19" ht="15.75" customHeight="1">
      <c r="A67" s="40">
        <v>2401</v>
      </c>
      <c r="B67" s="66"/>
      <c r="C67" s="66"/>
      <c r="D67" s="66"/>
      <c r="E67" s="66"/>
      <c r="F67" s="66"/>
      <c r="G67" s="66"/>
      <c r="H67" s="66"/>
      <c r="I67" s="66"/>
      <c r="J67" s="66"/>
      <c r="K67" s="67"/>
      <c r="L67" s="68"/>
      <c r="M67" s="2"/>
      <c r="N67" s="1"/>
      <c r="O67" s="73" t="s">
        <v>54</v>
      </c>
      <c r="P67" s="74" t="str">
        <f>IF(P66/B52=0,"",P66/B52)</f>
        <v/>
      </c>
      <c r="Q67" s="75" t="e">
        <f>IF(P66/Q66=0,"",P66/Q66)</f>
        <v>#VALUE!</v>
      </c>
      <c r="R67" s="76" t="s">
        <v>55</v>
      </c>
    </row>
    <row r="68" spans="1:19" ht="15.75" customHeight="1">
      <c r="A68" s="40">
        <v>2402</v>
      </c>
      <c r="B68" s="66"/>
      <c r="C68" s="66"/>
      <c r="D68" s="66"/>
      <c r="E68" s="66"/>
      <c r="F68" s="66"/>
      <c r="G68" s="66"/>
      <c r="H68" s="66"/>
      <c r="I68" s="66"/>
      <c r="J68" s="66"/>
      <c r="K68" s="67"/>
      <c r="L68" s="77"/>
      <c r="M68" s="78"/>
      <c r="N68" s="79"/>
      <c r="O68" s="78"/>
      <c r="P68" s="79"/>
      <c r="Q68" s="79"/>
      <c r="R68" s="80"/>
    </row>
    <row r="69" spans="1:19" ht="18" customHeight="1">
      <c r="A69" s="24"/>
      <c r="B69" s="1"/>
      <c r="C69" s="1"/>
      <c r="D69" s="142" t="s">
        <v>79</v>
      </c>
      <c r="E69" s="143"/>
      <c r="F69" s="143"/>
      <c r="G69" s="143"/>
      <c r="H69" s="143"/>
      <c r="I69" s="143"/>
      <c r="J69" s="144"/>
      <c r="K69" s="81">
        <f>SUM(K52:K65)</f>
        <v>0</v>
      </c>
      <c r="L69" s="82" t="str">
        <f>IF(K60=0,"",K60/B52)</f>
        <v/>
      </c>
      <c r="M69" s="82" t="str">
        <f>IF(K69=0,"",K69/B52)</f>
        <v/>
      </c>
      <c r="N69" s="82" t="str">
        <f>IF(K60=0,"",M69-L69)</f>
        <v/>
      </c>
      <c r="O69" s="2"/>
      <c r="P69" s="1"/>
      <c r="Q69" s="27"/>
      <c r="R69" s="2"/>
    </row>
    <row r="70" spans="1:19" ht="12.75" customHeight="1"/>
    <row r="71" spans="1:19" ht="26.25" customHeight="1">
      <c r="A71" s="29"/>
      <c r="B71" s="153" t="s">
        <v>68</v>
      </c>
      <c r="C71" s="154"/>
      <c r="D71" s="154"/>
      <c r="E71" s="154"/>
      <c r="F71" s="154"/>
      <c r="G71" s="154"/>
      <c r="H71" s="155" t="s">
        <v>83</v>
      </c>
      <c r="I71" s="146"/>
      <c r="J71" s="146"/>
      <c r="K71" s="1"/>
      <c r="L71" s="2"/>
      <c r="M71" s="2"/>
      <c r="N71" s="1"/>
      <c r="O71" s="2"/>
      <c r="P71" s="1"/>
      <c r="Q71" s="1"/>
      <c r="R71" s="1"/>
    </row>
    <row r="72" spans="1:19" ht="20.25" customHeight="1">
      <c r="A72" s="147" t="s">
        <v>9</v>
      </c>
      <c r="B72" s="148" t="s">
        <v>69</v>
      </c>
      <c r="C72" s="143"/>
      <c r="D72" s="143"/>
      <c r="E72" s="143"/>
      <c r="F72" s="143"/>
      <c r="G72" s="143"/>
      <c r="H72" s="143"/>
      <c r="I72" s="143"/>
      <c r="J72" s="144"/>
      <c r="K72" s="149" t="s">
        <v>10</v>
      </c>
      <c r="L72" s="141" t="s">
        <v>2</v>
      </c>
      <c r="M72" s="141" t="s">
        <v>3</v>
      </c>
      <c r="N72" s="150" t="s">
        <v>4</v>
      </c>
      <c r="O72" s="141" t="s">
        <v>5</v>
      </c>
      <c r="P72" s="139" t="s">
        <v>6</v>
      </c>
      <c r="Q72" s="139" t="s">
        <v>7</v>
      </c>
      <c r="R72" s="141" t="s">
        <v>8</v>
      </c>
    </row>
    <row r="73" spans="1:19" ht="15.75" customHeight="1">
      <c r="A73" s="140"/>
      <c r="B73" s="40" t="s">
        <v>70</v>
      </c>
      <c r="C73" s="40" t="s">
        <v>71</v>
      </c>
      <c r="D73" s="40" t="s">
        <v>72</v>
      </c>
      <c r="E73" s="40" t="s">
        <v>73</v>
      </c>
      <c r="F73" s="40" t="s">
        <v>74</v>
      </c>
      <c r="G73" s="40" t="s">
        <v>75</v>
      </c>
      <c r="H73" s="40" t="s">
        <v>76</v>
      </c>
      <c r="I73" s="40" t="s">
        <v>77</v>
      </c>
      <c r="J73" s="40" t="s">
        <v>78</v>
      </c>
      <c r="K73" s="140"/>
      <c r="L73" s="140"/>
      <c r="M73" s="140"/>
      <c r="N73" s="140"/>
      <c r="O73" s="140"/>
      <c r="P73" s="140"/>
      <c r="Q73" s="140"/>
      <c r="R73" s="140"/>
    </row>
    <row r="74" spans="1:19" ht="15.75" customHeight="1">
      <c r="A74" s="40">
        <v>1701</v>
      </c>
      <c r="B74" s="41">
        <v>34</v>
      </c>
      <c r="C74" s="41"/>
      <c r="D74" s="41"/>
      <c r="E74" s="41"/>
      <c r="F74" s="41"/>
      <c r="G74" s="41"/>
      <c r="H74" s="41"/>
      <c r="I74" s="41"/>
      <c r="J74" s="41"/>
      <c r="K74" s="42"/>
      <c r="L74" s="43"/>
      <c r="M74" s="44"/>
      <c r="N74" s="45"/>
      <c r="O74" s="46"/>
      <c r="P74" s="47">
        <f>B74</f>
        <v>34</v>
      </c>
      <c r="Q74" s="48"/>
      <c r="R74" s="46"/>
    </row>
    <row r="75" spans="1:19" ht="15.75" customHeight="1">
      <c r="A75" s="40">
        <v>1702</v>
      </c>
      <c r="B75" s="41"/>
      <c r="C75" s="41">
        <v>31</v>
      </c>
      <c r="D75" s="41"/>
      <c r="E75" s="41"/>
      <c r="F75" s="41"/>
      <c r="G75" s="41"/>
      <c r="H75" s="41"/>
      <c r="I75" s="41"/>
      <c r="J75" s="41"/>
      <c r="K75" s="42"/>
      <c r="L75" s="49"/>
      <c r="M75" s="50"/>
      <c r="N75" s="51"/>
      <c r="O75" s="52">
        <f>IF(C75=0,"",C75/B74)</f>
        <v>0.91176470588235292</v>
      </c>
      <c r="P75" s="53">
        <v>31</v>
      </c>
      <c r="Q75" s="54">
        <f t="shared" ref="Q75:Q77" si="6">IF(P75=0,"",P75/P74)</f>
        <v>0.91176470588235292</v>
      </c>
      <c r="R75" s="54">
        <f t="shared" ref="R75:R77" si="7">IF(P75=0,"",100%-Q75)</f>
        <v>8.8235294117647078E-2</v>
      </c>
    </row>
    <row r="76" spans="1:19" ht="15.75" customHeight="1">
      <c r="A76" s="40">
        <v>1801</v>
      </c>
      <c r="B76" s="41"/>
      <c r="C76" s="41"/>
      <c r="D76" s="41">
        <v>31</v>
      </c>
      <c r="E76" s="41"/>
      <c r="F76" s="41"/>
      <c r="G76" s="41"/>
      <c r="H76" s="41"/>
      <c r="I76" s="41"/>
      <c r="J76" s="41"/>
      <c r="K76" s="42"/>
      <c r="L76" s="49"/>
      <c r="M76" s="50"/>
      <c r="N76" s="51"/>
      <c r="O76" s="52">
        <f>IF(D76=0,"",D76/C75)</f>
        <v>1</v>
      </c>
      <c r="P76" s="53">
        <v>31</v>
      </c>
      <c r="Q76" s="54">
        <f t="shared" si="6"/>
        <v>1</v>
      </c>
      <c r="R76" s="54">
        <f t="shared" si="7"/>
        <v>0</v>
      </c>
      <c r="S76" s="8">
        <f>P76/P74</f>
        <v>0.91176470588235292</v>
      </c>
    </row>
    <row r="77" spans="1:19" ht="15.75" customHeight="1">
      <c r="A77" s="40">
        <v>1802</v>
      </c>
      <c r="B77" s="41"/>
      <c r="C77" s="41"/>
      <c r="D77" s="41"/>
      <c r="E77" s="41">
        <v>27</v>
      </c>
      <c r="F77" s="41"/>
      <c r="G77" s="41"/>
      <c r="H77" s="41"/>
      <c r="I77" s="41"/>
      <c r="J77" s="41"/>
      <c r="K77" s="42"/>
      <c r="L77" s="49"/>
      <c r="M77" s="50"/>
      <c r="N77" s="51"/>
      <c r="O77" s="52">
        <f>IF(E77=0,"",E77/D76)</f>
        <v>0.87096774193548387</v>
      </c>
      <c r="P77" s="53">
        <v>30</v>
      </c>
      <c r="Q77" s="54">
        <f t="shared" si="6"/>
        <v>0.967741935483871</v>
      </c>
      <c r="R77" s="54">
        <f t="shared" si="7"/>
        <v>3.2258064516129004E-2</v>
      </c>
    </row>
    <row r="78" spans="1:19" ht="15.75" customHeight="1">
      <c r="A78" s="40">
        <v>1901</v>
      </c>
      <c r="B78" s="41"/>
      <c r="C78" s="41"/>
      <c r="D78" s="41"/>
      <c r="E78" s="41">
        <v>21</v>
      </c>
      <c r="F78" s="41"/>
      <c r="G78" s="41"/>
      <c r="H78" s="41"/>
      <c r="I78" s="41"/>
      <c r="J78" s="41"/>
      <c r="K78" s="42"/>
      <c r="L78" s="49"/>
      <c r="M78" s="50"/>
      <c r="N78" s="51"/>
      <c r="O78" s="52" t="str">
        <f>IF(F78=0,"",F78/E77)</f>
        <v/>
      </c>
      <c r="P78" s="53">
        <v>23</v>
      </c>
      <c r="Q78" s="54"/>
      <c r="R78" s="54"/>
    </row>
    <row r="79" spans="1:19" ht="15.75" customHeight="1">
      <c r="A79" s="40">
        <v>1902</v>
      </c>
      <c r="B79" s="41"/>
      <c r="C79" s="41"/>
      <c r="D79" s="41"/>
      <c r="E79" s="41">
        <v>5</v>
      </c>
      <c r="F79" s="41"/>
      <c r="G79" s="41"/>
      <c r="H79" s="41"/>
      <c r="I79" s="41"/>
      <c r="J79" s="41"/>
      <c r="K79" s="42"/>
      <c r="L79" s="49"/>
      <c r="M79" s="50"/>
      <c r="N79" s="51"/>
      <c r="O79" s="52" t="str">
        <f>IF(G79=0,"",G79/F78)</f>
        <v/>
      </c>
      <c r="P79" s="53">
        <v>5</v>
      </c>
      <c r="Q79" s="54"/>
      <c r="R79" s="54"/>
    </row>
    <row r="80" spans="1:19" ht="15.75" customHeight="1">
      <c r="A80" s="40">
        <v>2001</v>
      </c>
      <c r="B80" s="41"/>
      <c r="C80" s="41"/>
      <c r="D80" s="41"/>
      <c r="E80" s="41">
        <v>1</v>
      </c>
      <c r="F80" s="41"/>
      <c r="G80" s="41"/>
      <c r="H80" s="41"/>
      <c r="I80" s="41"/>
      <c r="J80" s="41"/>
      <c r="K80" s="42"/>
      <c r="L80" s="49"/>
      <c r="M80" s="50"/>
      <c r="N80" s="51"/>
      <c r="O80" s="52" t="str">
        <f>IF(H80=0,"",H80/G79)</f>
        <v/>
      </c>
      <c r="P80" s="53">
        <v>1</v>
      </c>
      <c r="Q80" s="54"/>
      <c r="R80" s="54"/>
    </row>
    <row r="81" spans="1:18" ht="15.75" customHeight="1">
      <c r="A81" s="40">
        <v>2002</v>
      </c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9"/>
      <c r="M81" s="50"/>
      <c r="N81" s="51"/>
      <c r="O81" s="52" t="str">
        <f>IF(I81=0,"",I81/H80)</f>
        <v/>
      </c>
      <c r="P81" s="53"/>
      <c r="Q81" s="54" t="str">
        <f t="shared" ref="Q81:Q82" si="8">IF(P81=0,"",P81/P80)</f>
        <v/>
      </c>
      <c r="R81" s="54" t="str">
        <f t="shared" ref="R81:R82" si="9">IF(P81=0,"",100%-Q81)</f>
        <v/>
      </c>
    </row>
    <row r="82" spans="1:18" ht="15.75" customHeight="1">
      <c r="A82" s="40">
        <v>2101</v>
      </c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9"/>
      <c r="M82" s="50"/>
      <c r="N82" s="51"/>
      <c r="O82" s="56" t="str">
        <f>IF(J82=0,"",J82/I81)</f>
        <v/>
      </c>
      <c r="P82" s="53"/>
      <c r="Q82" s="57" t="str">
        <f t="shared" si="8"/>
        <v/>
      </c>
      <c r="R82" s="57" t="str">
        <f t="shared" si="9"/>
        <v/>
      </c>
    </row>
    <row r="83" spans="1:18" ht="15.75" customHeight="1">
      <c r="A83" s="40">
        <v>2102</v>
      </c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9"/>
      <c r="M83" s="50"/>
      <c r="N83" s="58"/>
      <c r="O83" s="59"/>
      <c r="P83" s="53"/>
      <c r="Q83" s="60"/>
      <c r="R83" s="61"/>
    </row>
    <row r="84" spans="1:18" ht="15.75" customHeight="1">
      <c r="A84" s="40">
        <v>2201</v>
      </c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9"/>
      <c r="M84" s="50"/>
      <c r="N84" s="58"/>
      <c r="O84" s="62"/>
      <c r="P84" s="63"/>
      <c r="Q84" s="64"/>
      <c r="R84" s="62"/>
    </row>
    <row r="85" spans="1:18" ht="15.75" customHeight="1">
      <c r="A85" s="40">
        <v>2202</v>
      </c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9"/>
      <c r="M85" s="50"/>
      <c r="N85" s="58"/>
      <c r="O85" s="62"/>
      <c r="P85" s="63"/>
      <c r="Q85" s="64"/>
      <c r="R85" s="62"/>
    </row>
    <row r="86" spans="1:18" ht="15.75" customHeight="1">
      <c r="A86" s="40">
        <v>2301</v>
      </c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9"/>
      <c r="M86" s="50"/>
      <c r="N86" s="58"/>
      <c r="O86" s="62"/>
      <c r="P86" s="63"/>
      <c r="Q86" s="64"/>
      <c r="R86" s="62"/>
    </row>
    <row r="87" spans="1:18" ht="15.75" customHeight="1">
      <c r="A87" s="40">
        <v>2302</v>
      </c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9"/>
      <c r="M87" s="50"/>
      <c r="N87" s="58"/>
      <c r="O87" s="50"/>
      <c r="P87" s="58"/>
      <c r="Q87" s="65"/>
      <c r="R87" s="62"/>
    </row>
    <row r="88" spans="1:18" ht="15.75" customHeight="1">
      <c r="A88" s="40">
        <v>2401</v>
      </c>
      <c r="B88" s="66"/>
      <c r="C88" s="66"/>
      <c r="D88" s="66"/>
      <c r="E88" s="66"/>
      <c r="F88" s="66"/>
      <c r="G88" s="66"/>
      <c r="H88" s="66"/>
      <c r="I88" s="66"/>
      <c r="J88" s="66"/>
      <c r="K88" s="67"/>
      <c r="L88" s="68"/>
      <c r="M88" s="2"/>
      <c r="N88" s="1"/>
      <c r="O88" s="69" t="s">
        <v>53</v>
      </c>
      <c r="P88" s="70"/>
      <c r="Q88" s="71" t="str">
        <f>IF(SUM(K76:K88)=0,"",SUM(K76:K88))</f>
        <v/>
      </c>
      <c r="R88" s="72" t="s">
        <v>10</v>
      </c>
    </row>
    <row r="89" spans="1:18" ht="15.75" customHeight="1">
      <c r="A89" s="40">
        <v>2402</v>
      </c>
      <c r="B89" s="66"/>
      <c r="C89" s="66"/>
      <c r="D89" s="66"/>
      <c r="E89" s="66"/>
      <c r="F89" s="66"/>
      <c r="G89" s="66"/>
      <c r="H89" s="66"/>
      <c r="I89" s="66"/>
      <c r="J89" s="66"/>
      <c r="K89" s="67"/>
      <c r="L89" s="68"/>
      <c r="M89" s="2"/>
      <c r="N89" s="1"/>
      <c r="O89" s="73" t="s">
        <v>54</v>
      </c>
      <c r="P89" s="74" t="str">
        <f>IF(P88/B74=0,"",P88/B74)</f>
        <v/>
      </c>
      <c r="Q89" s="75" t="e">
        <f>IF(P88/Q88=0,"",P88/Q88)</f>
        <v>#VALUE!</v>
      </c>
      <c r="R89" s="76" t="s">
        <v>55</v>
      </c>
    </row>
    <row r="90" spans="1:18" ht="15.75" customHeight="1">
      <c r="A90" s="40">
        <v>2501</v>
      </c>
      <c r="B90" s="66"/>
      <c r="C90" s="66"/>
      <c r="D90" s="66"/>
      <c r="E90" s="66"/>
      <c r="F90" s="66"/>
      <c r="G90" s="66"/>
      <c r="H90" s="66"/>
      <c r="I90" s="66"/>
      <c r="J90" s="66"/>
      <c r="K90" s="67"/>
      <c r="L90" s="77"/>
      <c r="M90" s="78"/>
      <c r="N90" s="79"/>
      <c r="O90" s="78"/>
      <c r="P90" s="79"/>
      <c r="Q90" s="79"/>
      <c r="R90" s="80"/>
    </row>
    <row r="91" spans="1:18" ht="18" customHeight="1">
      <c r="A91" s="24"/>
      <c r="B91" s="1"/>
      <c r="C91" s="1"/>
      <c r="D91" s="142" t="s">
        <v>79</v>
      </c>
      <c r="E91" s="143"/>
      <c r="F91" s="143"/>
      <c r="G91" s="143"/>
      <c r="H91" s="143"/>
      <c r="I91" s="143"/>
      <c r="J91" s="144"/>
      <c r="K91" s="81">
        <f>SUM(K74:K87)</f>
        <v>0</v>
      </c>
      <c r="L91" s="82" t="str">
        <f>IF(K82=0,"",K82/B74)</f>
        <v/>
      </c>
      <c r="M91" s="82" t="str">
        <f>IF(K91=0,"",K91/B74)</f>
        <v/>
      </c>
      <c r="N91" s="82" t="str">
        <f>IF(K82=0,"",M91-L91)</f>
        <v/>
      </c>
      <c r="O91" s="2"/>
      <c r="P91" s="1"/>
      <c r="Q91" s="27"/>
      <c r="R91" s="2"/>
    </row>
    <row r="92" spans="1:18" ht="12.75" customHeight="1">
      <c r="L92" s="2"/>
      <c r="M92" s="2"/>
      <c r="O92" s="2"/>
    </row>
    <row r="93" spans="1:18" ht="12.75" customHeight="1">
      <c r="L93" s="2"/>
      <c r="M93" s="2"/>
      <c r="O93" s="2"/>
    </row>
    <row r="94" spans="1:18" ht="26.25" customHeight="1">
      <c r="B94" s="145" t="s">
        <v>68</v>
      </c>
      <c r="C94" s="146"/>
      <c r="D94" s="146"/>
      <c r="E94" s="146"/>
      <c r="F94" s="146"/>
      <c r="G94" s="146"/>
      <c r="H94" s="146"/>
      <c r="I94" s="146"/>
      <c r="J94" s="146"/>
      <c r="K94" s="39" t="s">
        <v>84</v>
      </c>
      <c r="L94" s="2"/>
      <c r="M94" s="2"/>
      <c r="N94" s="1"/>
      <c r="O94" s="2"/>
      <c r="P94" s="1"/>
      <c r="Q94" s="1"/>
      <c r="R94" s="1"/>
    </row>
    <row r="95" spans="1:18" ht="20.25" customHeight="1">
      <c r="A95" s="147" t="s">
        <v>9</v>
      </c>
      <c r="B95" s="148" t="s">
        <v>69</v>
      </c>
      <c r="C95" s="143"/>
      <c r="D95" s="143"/>
      <c r="E95" s="143"/>
      <c r="F95" s="143"/>
      <c r="G95" s="143"/>
      <c r="H95" s="143"/>
      <c r="I95" s="143"/>
      <c r="J95" s="144"/>
      <c r="K95" s="149" t="s">
        <v>10</v>
      </c>
      <c r="L95" s="141" t="s">
        <v>2</v>
      </c>
      <c r="M95" s="141" t="s">
        <v>3</v>
      </c>
      <c r="N95" s="150" t="s">
        <v>4</v>
      </c>
      <c r="O95" s="141" t="s">
        <v>5</v>
      </c>
      <c r="P95" s="139" t="s">
        <v>6</v>
      </c>
      <c r="Q95" s="139" t="s">
        <v>7</v>
      </c>
      <c r="R95" s="141" t="s">
        <v>8</v>
      </c>
    </row>
    <row r="96" spans="1:18" ht="15.75" customHeight="1">
      <c r="A96" s="140"/>
      <c r="B96" s="40" t="s">
        <v>70</v>
      </c>
      <c r="C96" s="40" t="s">
        <v>71</v>
      </c>
      <c r="D96" s="40" t="s">
        <v>72</v>
      </c>
      <c r="E96" s="40" t="s">
        <v>73</v>
      </c>
      <c r="F96" s="40" t="s">
        <v>74</v>
      </c>
      <c r="G96" s="40" t="s">
        <v>75</v>
      </c>
      <c r="H96" s="40" t="s">
        <v>76</v>
      </c>
      <c r="I96" s="40" t="s">
        <v>77</v>
      </c>
      <c r="J96" s="40" t="s">
        <v>78</v>
      </c>
      <c r="K96" s="140"/>
      <c r="L96" s="140"/>
      <c r="M96" s="140"/>
      <c r="N96" s="140"/>
      <c r="O96" s="140"/>
      <c r="P96" s="140"/>
      <c r="Q96" s="140"/>
      <c r="R96" s="140"/>
    </row>
    <row r="97" spans="1:19" ht="15.75" customHeight="1">
      <c r="A97" s="40">
        <v>1702</v>
      </c>
      <c r="B97" s="41">
        <v>31</v>
      </c>
      <c r="C97" s="41"/>
      <c r="D97" s="41"/>
      <c r="E97" s="41"/>
      <c r="F97" s="41"/>
      <c r="G97" s="41"/>
      <c r="H97" s="41"/>
      <c r="I97" s="41"/>
      <c r="J97" s="41"/>
      <c r="K97" s="42"/>
      <c r="L97" s="43"/>
      <c r="M97" s="44"/>
      <c r="N97" s="45"/>
      <c r="O97" s="46"/>
      <c r="P97" s="47">
        <f>B97</f>
        <v>31</v>
      </c>
      <c r="Q97" s="48"/>
      <c r="R97" s="46"/>
    </row>
    <row r="98" spans="1:19" ht="15.75" customHeight="1">
      <c r="A98" s="40">
        <v>1801</v>
      </c>
      <c r="B98" s="41"/>
      <c r="C98" s="41">
        <v>30</v>
      </c>
      <c r="D98" s="41"/>
      <c r="E98" s="41"/>
      <c r="F98" s="41"/>
      <c r="G98" s="41"/>
      <c r="H98" s="41"/>
      <c r="I98" s="41"/>
      <c r="J98" s="41"/>
      <c r="K98" s="42"/>
      <c r="L98" s="49"/>
      <c r="M98" s="50"/>
      <c r="N98" s="51"/>
      <c r="O98" s="52">
        <f>IF(C98=0,"",C98/B97)</f>
        <v>0.967741935483871</v>
      </c>
      <c r="P98" s="53">
        <v>30</v>
      </c>
      <c r="Q98" s="54">
        <f t="shared" ref="Q98:Q100" si="10">IF(P98=0,"",P98/P97)</f>
        <v>0.967741935483871</v>
      </c>
      <c r="R98" s="54">
        <f t="shared" ref="R98:R100" si="11">IF(P98=0,"",100%-Q98)</f>
        <v>3.2258064516129004E-2</v>
      </c>
    </row>
    <row r="99" spans="1:19" ht="15.75" customHeight="1">
      <c r="A99" s="40">
        <v>1802</v>
      </c>
      <c r="B99" s="41"/>
      <c r="C99" s="41"/>
      <c r="D99" s="41">
        <v>26</v>
      </c>
      <c r="E99" s="41"/>
      <c r="F99" s="41"/>
      <c r="G99" s="41"/>
      <c r="H99" s="41"/>
      <c r="I99" s="41"/>
      <c r="J99" s="41"/>
      <c r="K99" s="42"/>
      <c r="L99" s="49"/>
      <c r="M99" s="50"/>
      <c r="N99" s="51"/>
      <c r="O99" s="52">
        <f>IF(D99=0,"",D99/C98)</f>
        <v>0.8666666666666667</v>
      </c>
      <c r="P99" s="53">
        <v>27</v>
      </c>
      <c r="Q99" s="54">
        <f t="shared" si="10"/>
        <v>0.9</v>
      </c>
      <c r="R99" s="54">
        <f t="shared" si="11"/>
        <v>9.9999999999999978E-2</v>
      </c>
      <c r="S99" s="8">
        <f>P99/P97</f>
        <v>0.87096774193548387</v>
      </c>
    </row>
    <row r="100" spans="1:19" ht="15.75" customHeight="1">
      <c r="A100" s="40">
        <v>1901</v>
      </c>
      <c r="B100" s="41"/>
      <c r="C100" s="41"/>
      <c r="D100" s="41"/>
      <c r="E100" s="41">
        <v>21</v>
      </c>
      <c r="F100" s="41"/>
      <c r="G100" s="41"/>
      <c r="H100" s="41"/>
      <c r="I100" s="41"/>
      <c r="J100" s="41"/>
      <c r="K100" s="42"/>
      <c r="L100" s="49"/>
      <c r="M100" s="50"/>
      <c r="N100" s="51"/>
      <c r="O100" s="52">
        <f>IF(E100=0,"",E100/D99)</f>
        <v>0.80769230769230771</v>
      </c>
      <c r="P100" s="53">
        <v>27</v>
      </c>
      <c r="Q100" s="54">
        <f t="shared" si="10"/>
        <v>1</v>
      </c>
      <c r="R100" s="54">
        <f t="shared" si="11"/>
        <v>0</v>
      </c>
    </row>
    <row r="101" spans="1:19" ht="15.75" customHeight="1">
      <c r="A101" s="40">
        <v>1902</v>
      </c>
      <c r="B101" s="41"/>
      <c r="C101" s="41"/>
      <c r="D101" s="41"/>
      <c r="E101" s="41">
        <v>8</v>
      </c>
      <c r="F101" s="41"/>
      <c r="G101" s="41"/>
      <c r="H101" s="41"/>
      <c r="I101" s="41"/>
      <c r="J101" s="41"/>
      <c r="K101" s="42"/>
      <c r="L101" s="49"/>
      <c r="M101" s="50"/>
      <c r="N101" s="51"/>
      <c r="O101" s="52" t="str">
        <f>IF(F101=0,"",F101/E100)</f>
        <v/>
      </c>
      <c r="P101" s="53">
        <v>9</v>
      </c>
      <c r="Q101" s="54"/>
      <c r="R101" s="54"/>
    </row>
    <row r="102" spans="1:19" ht="15.75" customHeight="1">
      <c r="A102" s="40">
        <v>2001</v>
      </c>
      <c r="B102" s="41"/>
      <c r="C102" s="41"/>
      <c r="D102" s="41"/>
      <c r="E102" s="41">
        <v>5</v>
      </c>
      <c r="F102" s="41"/>
      <c r="G102" s="41"/>
      <c r="H102" s="41"/>
      <c r="I102" s="41"/>
      <c r="J102" s="41"/>
      <c r="K102" s="42"/>
      <c r="L102" s="49"/>
      <c r="M102" s="50"/>
      <c r="N102" s="51"/>
      <c r="O102" s="52" t="str">
        <f>IF(G102=0,"",G102/F101)</f>
        <v/>
      </c>
      <c r="P102" s="53">
        <v>5</v>
      </c>
      <c r="Q102" s="54"/>
      <c r="R102" s="54"/>
    </row>
    <row r="103" spans="1:19" ht="15.75" customHeight="1">
      <c r="A103" s="40">
        <v>2002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9"/>
      <c r="M103" s="50"/>
      <c r="N103" s="51"/>
      <c r="O103" s="52" t="str">
        <f>IF(H103=0,"",H103/G102)</f>
        <v/>
      </c>
      <c r="P103" s="53"/>
      <c r="Q103" s="54" t="str">
        <f t="shared" ref="Q103:Q105" si="12">IF(P103=0,"",P103/P102)</f>
        <v/>
      </c>
      <c r="R103" s="54" t="str">
        <f t="shared" ref="R103:R105" si="13">IF(P103=0,"",100%-Q103)</f>
        <v/>
      </c>
    </row>
    <row r="104" spans="1:19" ht="15.75" customHeight="1">
      <c r="A104" s="40">
        <v>2101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9"/>
      <c r="M104" s="50"/>
      <c r="N104" s="51"/>
      <c r="O104" s="52" t="str">
        <f>IF(I104=0,"",I104/H103)</f>
        <v/>
      </c>
      <c r="P104" s="53"/>
      <c r="Q104" s="54" t="str">
        <f t="shared" si="12"/>
        <v/>
      </c>
      <c r="R104" s="54" t="str">
        <f t="shared" si="13"/>
        <v/>
      </c>
    </row>
    <row r="105" spans="1:19" ht="15.75" customHeight="1">
      <c r="A105" s="40">
        <v>2102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9"/>
      <c r="M105" s="50"/>
      <c r="N105" s="51"/>
      <c r="O105" s="56" t="str">
        <f>IF(J105=0,"",J105/I104)</f>
        <v/>
      </c>
      <c r="P105" s="53"/>
      <c r="Q105" s="57" t="str">
        <f t="shared" si="12"/>
        <v/>
      </c>
      <c r="R105" s="57" t="str">
        <f t="shared" si="13"/>
        <v/>
      </c>
    </row>
    <row r="106" spans="1:19" ht="15.75" customHeight="1">
      <c r="A106" s="40">
        <v>2201</v>
      </c>
      <c r="B106" s="41"/>
      <c r="C106" s="41"/>
      <c r="D106" s="41"/>
      <c r="E106" s="41">
        <v>1</v>
      </c>
      <c r="F106" s="41"/>
      <c r="G106" s="41"/>
      <c r="H106" s="41"/>
      <c r="I106" s="41"/>
      <c r="J106" s="41"/>
      <c r="K106" s="42"/>
      <c r="L106" s="49"/>
      <c r="M106" s="50"/>
      <c r="N106" s="58"/>
      <c r="O106" s="59"/>
      <c r="P106" s="53">
        <v>1</v>
      </c>
      <c r="Q106" s="60"/>
      <c r="R106" s="61"/>
    </row>
    <row r="107" spans="1:19" ht="15.75" customHeight="1">
      <c r="A107" s="40">
        <v>2202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9"/>
      <c r="M107" s="50"/>
      <c r="N107" s="58"/>
      <c r="O107" s="62"/>
      <c r="P107" s="63"/>
      <c r="Q107" s="64"/>
      <c r="R107" s="62"/>
    </row>
    <row r="108" spans="1:19" ht="15.75" customHeight="1">
      <c r="A108" s="40">
        <v>2301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9"/>
      <c r="M108" s="50"/>
      <c r="N108" s="58"/>
      <c r="O108" s="62"/>
      <c r="P108" s="63"/>
      <c r="Q108" s="64"/>
      <c r="R108" s="62"/>
    </row>
    <row r="109" spans="1:19" ht="15.75" customHeight="1">
      <c r="A109" s="40">
        <v>2302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9"/>
      <c r="M109" s="50"/>
      <c r="N109" s="58"/>
      <c r="O109" s="62"/>
      <c r="P109" s="63"/>
      <c r="Q109" s="64"/>
      <c r="R109" s="62"/>
    </row>
    <row r="110" spans="1:19" ht="15.75" customHeight="1">
      <c r="A110" s="40">
        <v>2401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9"/>
      <c r="M110" s="50"/>
      <c r="N110" s="58"/>
      <c r="O110" s="50"/>
      <c r="P110" s="58"/>
      <c r="Q110" s="65"/>
      <c r="R110" s="62"/>
    </row>
    <row r="111" spans="1:19" ht="15.75" customHeight="1">
      <c r="A111" s="40">
        <v>2402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7"/>
      <c r="L111" s="68"/>
      <c r="M111" s="2"/>
      <c r="N111" s="1"/>
      <c r="O111" s="69" t="s">
        <v>53</v>
      </c>
      <c r="P111" s="70"/>
      <c r="Q111" s="71" t="str">
        <f>IF(SUM(K99:K111)=0,"",SUM(K99:K111))</f>
        <v/>
      </c>
      <c r="R111" s="72" t="s">
        <v>10</v>
      </c>
    </row>
    <row r="112" spans="1:19" ht="15.75" customHeight="1">
      <c r="A112" s="40">
        <v>2501</v>
      </c>
      <c r="B112" s="66"/>
      <c r="C112" s="66"/>
      <c r="D112" s="66"/>
      <c r="E112" s="66"/>
      <c r="F112" s="66"/>
      <c r="G112" s="66"/>
      <c r="H112" s="66"/>
      <c r="I112" s="66"/>
      <c r="J112" s="66"/>
      <c r="K112" s="67"/>
      <c r="L112" s="68"/>
      <c r="M112" s="2"/>
      <c r="N112" s="1"/>
      <c r="O112" s="73" t="s">
        <v>54</v>
      </c>
      <c r="P112" s="74" t="str">
        <f>IF(P111/B97=0,"",P111/B97)</f>
        <v/>
      </c>
      <c r="Q112" s="75" t="e">
        <f>IF(P111/Q111=0,"",P111/Q111)</f>
        <v>#VALUE!</v>
      </c>
      <c r="R112" s="76" t="s">
        <v>55</v>
      </c>
    </row>
    <row r="113" spans="1:19" ht="15.75" customHeight="1">
      <c r="A113" s="40">
        <v>2502</v>
      </c>
      <c r="B113" s="66"/>
      <c r="C113" s="66"/>
      <c r="D113" s="66"/>
      <c r="E113" s="66"/>
      <c r="F113" s="66"/>
      <c r="G113" s="66"/>
      <c r="H113" s="66"/>
      <c r="I113" s="66"/>
      <c r="J113" s="66"/>
      <c r="K113" s="67"/>
      <c r="L113" s="77"/>
      <c r="M113" s="78"/>
      <c r="N113" s="79"/>
      <c r="O113" s="78"/>
      <c r="P113" s="79"/>
      <c r="Q113" s="79"/>
      <c r="R113" s="80"/>
    </row>
    <row r="114" spans="1:19" ht="18" customHeight="1">
      <c r="A114" s="24"/>
      <c r="B114" s="1"/>
      <c r="C114" s="1"/>
      <c r="D114" s="142" t="s">
        <v>79</v>
      </c>
      <c r="E114" s="143"/>
      <c r="F114" s="143"/>
      <c r="G114" s="143"/>
      <c r="H114" s="143"/>
      <c r="I114" s="143"/>
      <c r="J114" s="144"/>
      <c r="K114" s="81">
        <f>SUM(K97:K110)</f>
        <v>0</v>
      </c>
      <c r="L114" s="82" t="str">
        <f>IF(K105=0,"",K105/B97)</f>
        <v/>
      </c>
      <c r="M114" s="82" t="str">
        <f>IF(K114=0,"",K114/B97)</f>
        <v/>
      </c>
      <c r="N114" s="82" t="str">
        <f>IF(K105=0,"",M114-L114)</f>
        <v/>
      </c>
      <c r="O114" s="2"/>
      <c r="P114" s="1"/>
      <c r="Q114" s="27"/>
      <c r="R114" s="2"/>
    </row>
    <row r="115" spans="1:19" ht="12.75" customHeight="1">
      <c r="L115" s="2"/>
      <c r="M115" s="2"/>
      <c r="O115" s="2"/>
    </row>
    <row r="116" spans="1:19" ht="12.75" customHeight="1">
      <c r="L116" s="2"/>
      <c r="M116" s="2"/>
      <c r="O116" s="2"/>
    </row>
    <row r="117" spans="1:19" ht="26.25" customHeight="1">
      <c r="B117" s="145" t="s">
        <v>68</v>
      </c>
      <c r="C117" s="146"/>
      <c r="D117" s="146"/>
      <c r="E117" s="146"/>
      <c r="F117" s="146"/>
      <c r="G117" s="146"/>
      <c r="H117" s="146"/>
      <c r="I117" s="146"/>
      <c r="J117" s="146"/>
      <c r="K117" s="39" t="s">
        <v>85</v>
      </c>
      <c r="L117" s="2"/>
      <c r="M117" s="2"/>
      <c r="N117" s="1"/>
      <c r="O117" s="2"/>
      <c r="P117" s="1"/>
      <c r="Q117" s="1"/>
      <c r="R117" s="1"/>
    </row>
    <row r="118" spans="1:19" ht="20.25" customHeight="1">
      <c r="A118" s="147" t="s">
        <v>9</v>
      </c>
      <c r="B118" s="148" t="s">
        <v>69</v>
      </c>
      <c r="C118" s="143"/>
      <c r="D118" s="143"/>
      <c r="E118" s="143"/>
      <c r="F118" s="143"/>
      <c r="G118" s="143"/>
      <c r="H118" s="143"/>
      <c r="I118" s="143"/>
      <c r="J118" s="144"/>
      <c r="K118" s="149" t="s">
        <v>10</v>
      </c>
      <c r="L118" s="141" t="s">
        <v>2</v>
      </c>
      <c r="M118" s="141" t="s">
        <v>3</v>
      </c>
      <c r="N118" s="150" t="s">
        <v>4</v>
      </c>
      <c r="O118" s="141" t="s">
        <v>5</v>
      </c>
      <c r="P118" s="139" t="s">
        <v>6</v>
      </c>
      <c r="Q118" s="139" t="s">
        <v>7</v>
      </c>
      <c r="R118" s="141" t="s">
        <v>8</v>
      </c>
    </row>
    <row r="119" spans="1:19" ht="15.75" customHeight="1">
      <c r="A119" s="140"/>
      <c r="B119" s="40" t="s">
        <v>70</v>
      </c>
      <c r="C119" s="40" t="s">
        <v>71</v>
      </c>
      <c r="D119" s="40" t="s">
        <v>72</v>
      </c>
      <c r="E119" s="40" t="s">
        <v>73</v>
      </c>
      <c r="F119" s="40" t="s">
        <v>74</v>
      </c>
      <c r="G119" s="40" t="s">
        <v>75</v>
      </c>
      <c r="H119" s="40" t="s">
        <v>76</v>
      </c>
      <c r="I119" s="40" t="s">
        <v>77</v>
      </c>
      <c r="J119" s="40" t="s">
        <v>78</v>
      </c>
      <c r="K119" s="140"/>
      <c r="L119" s="140"/>
      <c r="M119" s="140"/>
      <c r="N119" s="140"/>
      <c r="O119" s="140"/>
      <c r="P119" s="140"/>
      <c r="Q119" s="140"/>
      <c r="R119" s="140"/>
    </row>
    <row r="120" spans="1:19" ht="15.75" customHeight="1">
      <c r="A120" s="40">
        <v>1801</v>
      </c>
      <c r="B120" s="41">
        <v>34</v>
      </c>
      <c r="C120" s="41"/>
      <c r="D120" s="41"/>
      <c r="E120" s="41"/>
      <c r="F120" s="41"/>
      <c r="G120" s="41"/>
      <c r="H120" s="41"/>
      <c r="I120" s="41"/>
      <c r="J120" s="41"/>
      <c r="K120" s="42"/>
      <c r="L120" s="43"/>
      <c r="M120" s="44"/>
      <c r="N120" s="45"/>
      <c r="O120" s="46"/>
      <c r="P120" s="47">
        <f>B120</f>
        <v>34</v>
      </c>
      <c r="Q120" s="48"/>
      <c r="R120" s="46"/>
    </row>
    <row r="121" spans="1:19" ht="15.75" customHeight="1">
      <c r="A121" s="40">
        <v>1802</v>
      </c>
      <c r="B121" s="41"/>
      <c r="C121" s="41">
        <v>28</v>
      </c>
      <c r="D121" s="41"/>
      <c r="E121" s="41"/>
      <c r="F121" s="41"/>
      <c r="G121" s="41"/>
      <c r="H121" s="41"/>
      <c r="I121" s="41"/>
      <c r="J121" s="41"/>
      <c r="K121" s="42"/>
      <c r="L121" s="49"/>
      <c r="M121" s="50"/>
      <c r="N121" s="51"/>
      <c r="O121" s="52">
        <f>IF(C121=0,"",C121/B120)</f>
        <v>0.82352941176470584</v>
      </c>
      <c r="P121" s="53">
        <v>28</v>
      </c>
      <c r="Q121" s="54">
        <f t="shared" ref="Q121:Q128" si="14">IF(P121=0,"",P121/P120)</f>
        <v>0.82352941176470584</v>
      </c>
      <c r="R121" s="54">
        <f t="shared" ref="R121:R128" si="15">IF(P121=0,"",100%-Q121)</f>
        <v>0.17647058823529416</v>
      </c>
    </row>
    <row r="122" spans="1:19" ht="15.75" customHeight="1">
      <c r="A122" s="40">
        <v>1901</v>
      </c>
      <c r="B122" s="41"/>
      <c r="C122" s="41"/>
      <c r="D122" s="41">
        <v>28</v>
      </c>
      <c r="E122" s="41"/>
      <c r="F122" s="41"/>
      <c r="G122" s="41"/>
      <c r="H122" s="41"/>
      <c r="I122" s="41"/>
      <c r="J122" s="41"/>
      <c r="K122" s="42"/>
      <c r="L122" s="49"/>
      <c r="M122" s="50"/>
      <c r="N122" s="51"/>
      <c r="O122" s="52">
        <f>IF(D122=0,"",D122/C121)</f>
        <v>1</v>
      </c>
      <c r="P122" s="53">
        <v>28</v>
      </c>
      <c r="Q122" s="54">
        <f t="shared" si="14"/>
        <v>1</v>
      </c>
      <c r="R122" s="54">
        <f t="shared" si="15"/>
        <v>0</v>
      </c>
      <c r="S122" s="8">
        <f>P122/P120</f>
        <v>0.82352941176470584</v>
      </c>
    </row>
    <row r="123" spans="1:19" ht="15.75" customHeight="1">
      <c r="A123" s="40">
        <v>1902</v>
      </c>
      <c r="B123" s="41"/>
      <c r="C123" s="41"/>
      <c r="D123" s="41"/>
      <c r="E123" s="41">
        <v>21</v>
      </c>
      <c r="F123" s="41"/>
      <c r="G123" s="41"/>
      <c r="H123" s="41"/>
      <c r="I123" s="41"/>
      <c r="J123" s="41"/>
      <c r="K123" s="42"/>
      <c r="L123" s="49"/>
      <c r="M123" s="50"/>
      <c r="N123" s="51"/>
      <c r="O123" s="52">
        <f>IF(E123=0,"",E123/D122)</f>
        <v>0.75</v>
      </c>
      <c r="P123" s="53">
        <v>27</v>
      </c>
      <c r="Q123" s="54">
        <f t="shared" si="14"/>
        <v>0.9642857142857143</v>
      </c>
      <c r="R123" s="54">
        <f t="shared" si="15"/>
        <v>3.5714285714285698E-2</v>
      </c>
    </row>
    <row r="124" spans="1:19" ht="15.75" customHeight="1">
      <c r="A124" s="40">
        <v>2001</v>
      </c>
      <c r="B124" s="41"/>
      <c r="C124" s="41"/>
      <c r="D124" s="41"/>
      <c r="E124" s="41">
        <v>18</v>
      </c>
      <c r="F124" s="41"/>
      <c r="G124" s="41"/>
      <c r="H124" s="41"/>
      <c r="I124" s="41"/>
      <c r="J124" s="41"/>
      <c r="K124" s="42"/>
      <c r="L124" s="49"/>
      <c r="M124" s="50"/>
      <c r="N124" s="51"/>
      <c r="O124" s="52" t="str">
        <f>IF(F124=0,"",F124/E123)</f>
        <v/>
      </c>
      <c r="P124" s="53">
        <v>19</v>
      </c>
      <c r="Q124" s="54">
        <f t="shared" si="14"/>
        <v>0.70370370370370372</v>
      </c>
      <c r="R124" s="54">
        <f t="shared" si="15"/>
        <v>0.29629629629629628</v>
      </c>
    </row>
    <row r="125" spans="1:19" ht="15.75" customHeight="1">
      <c r="A125" s="40">
        <v>2002</v>
      </c>
      <c r="B125" s="41"/>
      <c r="C125" s="41"/>
      <c r="D125" s="41"/>
      <c r="E125" s="41">
        <v>4</v>
      </c>
      <c r="F125" s="41"/>
      <c r="G125" s="41"/>
      <c r="H125" s="41"/>
      <c r="I125" s="41"/>
      <c r="J125" s="41"/>
      <c r="K125" s="42"/>
      <c r="L125" s="49"/>
      <c r="M125" s="50"/>
      <c r="N125" s="51"/>
      <c r="O125" s="52" t="str">
        <f>IF(G125=0,"",G125/F124)</f>
        <v/>
      </c>
      <c r="P125" s="53">
        <v>4</v>
      </c>
      <c r="Q125" s="54">
        <f t="shared" si="14"/>
        <v>0.21052631578947367</v>
      </c>
      <c r="R125" s="54">
        <f t="shared" si="15"/>
        <v>0.78947368421052633</v>
      </c>
    </row>
    <row r="126" spans="1:19" ht="15.75" customHeight="1">
      <c r="A126" s="40">
        <v>2101</v>
      </c>
      <c r="B126" s="41"/>
      <c r="C126" s="41"/>
      <c r="D126" s="41"/>
      <c r="E126" s="41">
        <v>1</v>
      </c>
      <c r="F126" s="41"/>
      <c r="G126" s="41"/>
      <c r="H126" s="41"/>
      <c r="I126" s="41"/>
      <c r="J126" s="41"/>
      <c r="K126" s="42"/>
      <c r="L126" s="49"/>
      <c r="M126" s="50"/>
      <c r="N126" s="51"/>
      <c r="O126" s="52" t="str">
        <f>IF(H126=0,"",H126/G125)</f>
        <v/>
      </c>
      <c r="P126" s="53">
        <v>1</v>
      </c>
      <c r="Q126" s="54">
        <f t="shared" si="14"/>
        <v>0.25</v>
      </c>
      <c r="R126" s="54">
        <f t="shared" si="15"/>
        <v>0.75</v>
      </c>
    </row>
    <row r="127" spans="1:19" ht="15.75" customHeight="1">
      <c r="A127" s="40">
        <v>2102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9"/>
      <c r="M127" s="50"/>
      <c r="N127" s="51"/>
      <c r="O127" s="52" t="str">
        <f>IF(I127=0,"",I127/H126)</f>
        <v/>
      </c>
      <c r="P127" s="53"/>
      <c r="Q127" s="54" t="str">
        <f t="shared" si="14"/>
        <v/>
      </c>
      <c r="R127" s="54" t="str">
        <f t="shared" si="15"/>
        <v/>
      </c>
    </row>
    <row r="128" spans="1:19" ht="15.75" customHeight="1">
      <c r="A128" s="40">
        <v>2201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9"/>
      <c r="M128" s="50"/>
      <c r="N128" s="51"/>
      <c r="O128" s="56" t="str">
        <f>IF(J128=0,"",J128/I127)</f>
        <v/>
      </c>
      <c r="P128" s="53"/>
      <c r="Q128" s="57" t="str">
        <f t="shared" si="14"/>
        <v/>
      </c>
      <c r="R128" s="57" t="str">
        <f t="shared" si="15"/>
        <v/>
      </c>
    </row>
    <row r="129" spans="1:18" ht="15.75" customHeight="1">
      <c r="A129" s="40">
        <v>2202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9"/>
      <c r="M129" s="50"/>
      <c r="N129" s="58"/>
      <c r="O129" s="59"/>
      <c r="P129" s="53"/>
      <c r="Q129" s="60"/>
      <c r="R129" s="61"/>
    </row>
    <row r="130" spans="1:18" ht="15.75" customHeight="1">
      <c r="A130" s="40">
        <v>2301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9"/>
      <c r="M130" s="50"/>
      <c r="N130" s="58"/>
      <c r="O130" s="62"/>
      <c r="P130" s="63"/>
      <c r="Q130" s="64"/>
      <c r="R130" s="62"/>
    </row>
    <row r="131" spans="1:18" ht="15.75" customHeight="1">
      <c r="A131" s="40">
        <v>2302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9"/>
      <c r="M131" s="50"/>
      <c r="N131" s="58"/>
      <c r="O131" s="62"/>
      <c r="P131" s="63"/>
      <c r="Q131" s="64"/>
      <c r="R131" s="62"/>
    </row>
    <row r="132" spans="1:18" ht="15.75" customHeight="1">
      <c r="A132" s="40">
        <v>2401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9"/>
      <c r="M132" s="50"/>
      <c r="N132" s="58"/>
      <c r="O132" s="62"/>
      <c r="P132" s="63"/>
      <c r="Q132" s="64"/>
      <c r="R132" s="62"/>
    </row>
    <row r="133" spans="1:18" ht="15.75" customHeight="1">
      <c r="A133" s="40">
        <v>2402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9"/>
      <c r="M133" s="50"/>
      <c r="N133" s="58"/>
      <c r="O133" s="50"/>
      <c r="P133" s="58"/>
      <c r="Q133" s="65"/>
      <c r="R133" s="62"/>
    </row>
    <row r="134" spans="1:18" ht="15.75" customHeight="1">
      <c r="A134" s="40">
        <v>2501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7"/>
      <c r="L134" s="68"/>
      <c r="M134" s="2"/>
      <c r="N134" s="1"/>
      <c r="O134" s="69" t="s">
        <v>53</v>
      </c>
      <c r="P134" s="70"/>
      <c r="Q134" s="71" t="str">
        <f>IF(SUM(K122:K134)=0,"",SUM(K122:K134))</f>
        <v/>
      </c>
      <c r="R134" s="72" t="s">
        <v>10</v>
      </c>
    </row>
    <row r="135" spans="1:18" ht="15.75" customHeight="1">
      <c r="A135" s="40">
        <v>2502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7"/>
      <c r="L135" s="68"/>
      <c r="M135" s="2"/>
      <c r="N135" s="1"/>
      <c r="O135" s="73" t="s">
        <v>54</v>
      </c>
      <c r="P135" s="74" t="str">
        <f>IF(P134/B120=0,"",P134/B120)</f>
        <v/>
      </c>
      <c r="Q135" s="75" t="e">
        <f>IF(P134/Q134=0,"",P134/Q134)</f>
        <v>#VALUE!</v>
      </c>
      <c r="R135" s="76" t="s">
        <v>55</v>
      </c>
    </row>
    <row r="136" spans="1:18" ht="15.75" customHeight="1">
      <c r="A136" s="40">
        <v>2601</v>
      </c>
      <c r="B136" s="66"/>
      <c r="C136" s="66"/>
      <c r="D136" s="66"/>
      <c r="E136" s="66"/>
      <c r="F136" s="66"/>
      <c r="G136" s="66"/>
      <c r="H136" s="66"/>
      <c r="I136" s="66"/>
      <c r="J136" s="66"/>
      <c r="K136" s="67"/>
      <c r="L136" s="77"/>
      <c r="M136" s="78"/>
      <c r="N136" s="79"/>
      <c r="O136" s="78"/>
      <c r="P136" s="79"/>
      <c r="Q136" s="79"/>
      <c r="R136" s="80"/>
    </row>
    <row r="137" spans="1:18" ht="18" customHeight="1">
      <c r="A137" s="24"/>
      <c r="B137" s="1"/>
      <c r="C137" s="1"/>
      <c r="D137" s="142" t="s">
        <v>79</v>
      </c>
      <c r="E137" s="143"/>
      <c r="F137" s="143"/>
      <c r="G137" s="143"/>
      <c r="H137" s="143"/>
      <c r="I137" s="143"/>
      <c r="J137" s="144"/>
      <c r="K137" s="81">
        <f>SUM(K120:K133)</f>
        <v>0</v>
      </c>
      <c r="L137" s="82" t="str">
        <f>IF(K128=0,"",K128/B120)</f>
        <v/>
      </c>
      <c r="M137" s="82" t="str">
        <f>IF(K137=0,"",K137/B120)</f>
        <v/>
      </c>
      <c r="N137" s="82" t="str">
        <f>IF(K128=0,"",M137-L137)</f>
        <v/>
      </c>
      <c r="O137" s="2"/>
      <c r="P137" s="1"/>
      <c r="Q137" s="27"/>
      <c r="R137" s="2"/>
    </row>
    <row r="138" spans="1:18" ht="12.75" customHeight="1">
      <c r="L138" s="2"/>
      <c r="M138" s="2"/>
      <c r="O138" s="2"/>
    </row>
    <row r="139" spans="1:18" ht="12.75" customHeight="1">
      <c r="L139" s="2"/>
      <c r="M139" s="2"/>
      <c r="O139" s="2"/>
    </row>
    <row r="140" spans="1:18" ht="26.25" customHeight="1">
      <c r="B140" s="145" t="s">
        <v>68</v>
      </c>
      <c r="C140" s="146"/>
      <c r="D140" s="146"/>
      <c r="E140" s="146"/>
      <c r="F140" s="146"/>
      <c r="G140" s="146"/>
      <c r="H140" s="146"/>
      <c r="I140" s="146"/>
      <c r="J140" s="146"/>
      <c r="K140" s="39" t="s">
        <v>86</v>
      </c>
      <c r="L140" s="2"/>
      <c r="M140" s="2"/>
      <c r="N140" s="1"/>
      <c r="O140" s="2"/>
      <c r="P140" s="1"/>
      <c r="Q140" s="1"/>
      <c r="R140" s="1"/>
    </row>
    <row r="141" spans="1:18" ht="20.25" customHeight="1">
      <c r="A141" s="147" t="s">
        <v>9</v>
      </c>
      <c r="B141" s="148" t="s">
        <v>69</v>
      </c>
      <c r="C141" s="143"/>
      <c r="D141" s="143"/>
      <c r="E141" s="143"/>
      <c r="F141" s="143"/>
      <c r="G141" s="143"/>
      <c r="H141" s="143"/>
      <c r="I141" s="143"/>
      <c r="J141" s="144"/>
      <c r="K141" s="149" t="s">
        <v>10</v>
      </c>
      <c r="L141" s="141" t="s">
        <v>2</v>
      </c>
      <c r="M141" s="141" t="s">
        <v>3</v>
      </c>
      <c r="N141" s="150" t="s">
        <v>4</v>
      </c>
      <c r="O141" s="141" t="s">
        <v>5</v>
      </c>
      <c r="P141" s="139" t="s">
        <v>6</v>
      </c>
      <c r="Q141" s="139" t="s">
        <v>7</v>
      </c>
      <c r="R141" s="141" t="s">
        <v>8</v>
      </c>
    </row>
    <row r="142" spans="1:18" ht="15.75" customHeight="1">
      <c r="A142" s="140"/>
      <c r="B142" s="40" t="s">
        <v>70</v>
      </c>
      <c r="C142" s="40" t="s">
        <v>71</v>
      </c>
      <c r="D142" s="40" t="s">
        <v>72</v>
      </c>
      <c r="E142" s="40" t="s">
        <v>73</v>
      </c>
      <c r="F142" s="40" t="s">
        <v>74</v>
      </c>
      <c r="G142" s="40" t="s">
        <v>75</v>
      </c>
      <c r="H142" s="40" t="s">
        <v>76</v>
      </c>
      <c r="I142" s="40" t="s">
        <v>77</v>
      </c>
      <c r="J142" s="40" t="s">
        <v>78</v>
      </c>
      <c r="K142" s="140"/>
      <c r="L142" s="140"/>
      <c r="M142" s="140"/>
      <c r="N142" s="140"/>
      <c r="O142" s="140"/>
      <c r="P142" s="140"/>
      <c r="Q142" s="140"/>
      <c r="R142" s="140"/>
    </row>
    <row r="143" spans="1:18" ht="15.75" customHeight="1">
      <c r="A143" s="40">
        <v>1802</v>
      </c>
      <c r="B143" s="41">
        <v>35</v>
      </c>
      <c r="C143" s="41"/>
      <c r="D143" s="41"/>
      <c r="E143" s="41"/>
      <c r="F143" s="41"/>
      <c r="G143" s="41"/>
      <c r="H143" s="41"/>
      <c r="I143" s="41"/>
      <c r="J143" s="41"/>
      <c r="K143" s="42"/>
      <c r="L143" s="43"/>
      <c r="M143" s="44"/>
      <c r="N143" s="45"/>
      <c r="O143" s="46"/>
      <c r="P143" s="47">
        <f>B143</f>
        <v>35</v>
      </c>
      <c r="Q143" s="48"/>
      <c r="R143" s="46"/>
    </row>
    <row r="144" spans="1:18" ht="15.75" customHeight="1">
      <c r="A144" s="40">
        <v>1901</v>
      </c>
      <c r="B144" s="41"/>
      <c r="C144" s="41">
        <v>32</v>
      </c>
      <c r="D144" s="41"/>
      <c r="E144" s="41"/>
      <c r="F144" s="41"/>
      <c r="G144" s="41"/>
      <c r="H144" s="41"/>
      <c r="I144" s="41"/>
      <c r="J144" s="41"/>
      <c r="K144" s="42"/>
      <c r="L144" s="49"/>
      <c r="M144" s="50"/>
      <c r="N144" s="51"/>
      <c r="O144" s="52">
        <f>IF(C144=0,"",C144/B143)</f>
        <v>0.91428571428571426</v>
      </c>
      <c r="P144" s="53">
        <v>33</v>
      </c>
      <c r="Q144" s="54">
        <f t="shared" ref="Q144:Q151" si="16">IF(P144=0,"",P144/P143)</f>
        <v>0.94285714285714284</v>
      </c>
      <c r="R144" s="54">
        <f t="shared" ref="R144:R151" si="17">IF(P144=0,"",100%-Q144)</f>
        <v>5.7142857142857162E-2</v>
      </c>
    </row>
    <row r="145" spans="1:19" ht="15.75" customHeight="1">
      <c r="A145" s="40">
        <v>1902</v>
      </c>
      <c r="B145" s="41"/>
      <c r="C145" s="41"/>
      <c r="D145" s="41">
        <v>31</v>
      </c>
      <c r="E145" s="41"/>
      <c r="F145" s="41"/>
      <c r="G145" s="41"/>
      <c r="H145" s="41"/>
      <c r="I145" s="41"/>
      <c r="J145" s="41"/>
      <c r="K145" s="42"/>
      <c r="L145" s="49"/>
      <c r="M145" s="50"/>
      <c r="N145" s="51"/>
      <c r="O145" s="52">
        <f>IF(D145=0,"",D145/C144)</f>
        <v>0.96875</v>
      </c>
      <c r="P145" s="53">
        <v>33</v>
      </c>
      <c r="Q145" s="54">
        <f t="shared" si="16"/>
        <v>1</v>
      </c>
      <c r="R145" s="54">
        <f t="shared" si="17"/>
        <v>0</v>
      </c>
      <c r="S145" s="8">
        <f>P145/P143</f>
        <v>0.94285714285714284</v>
      </c>
    </row>
    <row r="146" spans="1:19" ht="15.75" customHeight="1">
      <c r="A146" s="40">
        <v>2001</v>
      </c>
      <c r="B146" s="41"/>
      <c r="C146" s="41"/>
      <c r="D146" s="41"/>
      <c r="E146" s="41">
        <v>24</v>
      </c>
      <c r="F146" s="41"/>
      <c r="G146" s="41"/>
      <c r="H146" s="41"/>
      <c r="I146" s="41"/>
      <c r="J146" s="41"/>
      <c r="K146" s="42"/>
      <c r="L146" s="49"/>
      <c r="M146" s="50"/>
      <c r="N146" s="51"/>
      <c r="O146" s="52">
        <f>IF(E146=0,"",E146/D145)</f>
        <v>0.77419354838709675</v>
      </c>
      <c r="P146" s="53">
        <v>33</v>
      </c>
      <c r="Q146" s="54">
        <f t="shared" si="16"/>
        <v>1</v>
      </c>
      <c r="R146" s="54">
        <f t="shared" si="17"/>
        <v>0</v>
      </c>
    </row>
    <row r="147" spans="1:19" ht="15.75" customHeight="1">
      <c r="A147" s="40">
        <v>2002</v>
      </c>
      <c r="B147" s="41"/>
      <c r="C147" s="41"/>
      <c r="D147" s="41"/>
      <c r="E147" s="41">
        <v>12</v>
      </c>
      <c r="F147" s="41"/>
      <c r="G147" s="41"/>
      <c r="H147" s="41"/>
      <c r="I147" s="41"/>
      <c r="J147" s="41"/>
      <c r="K147" s="42"/>
      <c r="L147" s="49"/>
      <c r="M147" s="50"/>
      <c r="N147" s="51"/>
      <c r="O147" s="52" t="str">
        <f>IF(F147=0,"",F147/E146)</f>
        <v/>
      </c>
      <c r="P147" s="53">
        <v>15</v>
      </c>
      <c r="Q147" s="54">
        <f t="shared" si="16"/>
        <v>0.45454545454545453</v>
      </c>
      <c r="R147" s="54">
        <f t="shared" si="17"/>
        <v>0.54545454545454541</v>
      </c>
    </row>
    <row r="148" spans="1:19" ht="15.75" customHeight="1">
      <c r="A148" s="40">
        <v>2101</v>
      </c>
      <c r="B148" s="41"/>
      <c r="C148" s="41"/>
      <c r="D148" s="41"/>
      <c r="E148" s="41">
        <v>2</v>
      </c>
      <c r="F148" s="41"/>
      <c r="G148" s="41"/>
      <c r="H148" s="41"/>
      <c r="I148" s="41"/>
      <c r="J148" s="41"/>
      <c r="K148" s="42"/>
      <c r="L148" s="49"/>
      <c r="M148" s="50"/>
      <c r="N148" s="51"/>
      <c r="O148" s="52" t="str">
        <f>IF(G148=0,"",G148/F147)</f>
        <v/>
      </c>
      <c r="P148" s="53">
        <v>3</v>
      </c>
      <c r="Q148" s="54">
        <f t="shared" si="16"/>
        <v>0.2</v>
      </c>
      <c r="R148" s="54">
        <f t="shared" si="17"/>
        <v>0.8</v>
      </c>
    </row>
    <row r="149" spans="1:19" ht="15.75" customHeight="1">
      <c r="A149" s="40">
        <v>2102</v>
      </c>
      <c r="B149" s="41"/>
      <c r="C149" s="41"/>
      <c r="D149" s="41"/>
      <c r="E149" s="41">
        <v>1</v>
      </c>
      <c r="F149" s="41"/>
      <c r="G149" s="41"/>
      <c r="H149" s="41"/>
      <c r="I149" s="41"/>
      <c r="J149" s="41"/>
      <c r="K149" s="42"/>
      <c r="L149" s="49"/>
      <c r="M149" s="50"/>
      <c r="N149" s="51"/>
      <c r="O149" s="52" t="str">
        <f>IF(H149=0,"",H149/G148)</f>
        <v/>
      </c>
      <c r="P149" s="53">
        <v>1</v>
      </c>
      <c r="Q149" s="54">
        <f t="shared" si="16"/>
        <v>0.33333333333333331</v>
      </c>
      <c r="R149" s="54">
        <f t="shared" si="17"/>
        <v>0.66666666666666674</v>
      </c>
    </row>
    <row r="150" spans="1:19" ht="15.75" customHeight="1">
      <c r="A150" s="40">
        <v>2201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2"/>
      <c r="L150" s="49"/>
      <c r="M150" s="50"/>
      <c r="N150" s="51"/>
      <c r="O150" s="52" t="str">
        <f>IF(I150=0,"",I150/H149)</f>
        <v/>
      </c>
      <c r="P150" s="53"/>
      <c r="Q150" s="54" t="str">
        <f t="shared" si="16"/>
        <v/>
      </c>
      <c r="R150" s="54" t="str">
        <f t="shared" si="17"/>
        <v/>
      </c>
    </row>
    <row r="151" spans="1:19" ht="15.75" customHeight="1">
      <c r="A151" s="40">
        <v>2202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2"/>
      <c r="L151" s="49"/>
      <c r="M151" s="50"/>
      <c r="N151" s="51"/>
      <c r="O151" s="56" t="str">
        <f>IF(J151=0,"",J151/I150)</f>
        <v/>
      </c>
      <c r="P151" s="53"/>
      <c r="Q151" s="57" t="str">
        <f t="shared" si="16"/>
        <v/>
      </c>
      <c r="R151" s="57" t="str">
        <f t="shared" si="17"/>
        <v/>
      </c>
    </row>
    <row r="152" spans="1:19" ht="15.75" customHeight="1">
      <c r="A152" s="40">
        <v>2301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2"/>
      <c r="L152" s="49"/>
      <c r="M152" s="50"/>
      <c r="N152" s="58"/>
      <c r="O152" s="59"/>
      <c r="P152" s="53"/>
      <c r="Q152" s="60"/>
      <c r="R152" s="61"/>
    </row>
    <row r="153" spans="1:19" ht="15.75" customHeight="1">
      <c r="A153" s="40">
        <v>2302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2"/>
      <c r="L153" s="49"/>
      <c r="M153" s="50"/>
      <c r="N153" s="58"/>
      <c r="O153" s="62"/>
      <c r="P153" s="63"/>
      <c r="Q153" s="64"/>
      <c r="R153" s="62"/>
    </row>
    <row r="154" spans="1:19" ht="15.75" customHeight="1">
      <c r="A154" s="40">
        <v>2401</v>
      </c>
      <c r="B154" s="41"/>
      <c r="C154" s="41"/>
      <c r="D154" s="41"/>
      <c r="E154" s="41"/>
      <c r="F154" s="41"/>
      <c r="G154" s="41"/>
      <c r="H154" s="41"/>
      <c r="I154" s="41"/>
      <c r="J154" s="41"/>
      <c r="K154" s="42"/>
      <c r="L154" s="49"/>
      <c r="M154" s="50"/>
      <c r="N154" s="58"/>
      <c r="O154" s="62"/>
      <c r="P154" s="63"/>
      <c r="Q154" s="64"/>
      <c r="R154" s="62"/>
    </row>
    <row r="155" spans="1:19" ht="15.75" customHeight="1">
      <c r="A155" s="40">
        <v>2402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2"/>
      <c r="L155" s="49"/>
      <c r="M155" s="50"/>
      <c r="N155" s="58"/>
      <c r="O155" s="50"/>
      <c r="P155" s="58"/>
      <c r="Q155" s="65"/>
      <c r="R155" s="62"/>
    </row>
    <row r="156" spans="1:19" ht="15.75" customHeight="1">
      <c r="A156" s="40">
        <v>2501</v>
      </c>
      <c r="B156" s="66"/>
      <c r="C156" s="66"/>
      <c r="D156" s="66"/>
      <c r="E156" s="66"/>
      <c r="F156" s="66"/>
      <c r="G156" s="66"/>
      <c r="H156" s="66"/>
      <c r="I156" s="66"/>
      <c r="J156" s="66"/>
      <c r="K156" s="67"/>
      <c r="L156" s="68"/>
      <c r="M156" s="2"/>
      <c r="N156" s="1"/>
      <c r="O156" s="69" t="s">
        <v>53</v>
      </c>
      <c r="P156" s="70"/>
      <c r="Q156" s="71" t="str">
        <f>IF(SUM(K145:K156)=0,"",SUM(K145:K156))</f>
        <v/>
      </c>
      <c r="R156" s="72" t="s">
        <v>10</v>
      </c>
    </row>
    <row r="157" spans="1:19" ht="15.75" customHeight="1">
      <c r="A157" s="40">
        <v>2502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7"/>
      <c r="L157" s="68"/>
      <c r="M157" s="2"/>
      <c r="N157" s="1"/>
      <c r="O157" s="73" t="s">
        <v>54</v>
      </c>
      <c r="P157" s="74" t="str">
        <f>IF(P156/B143=0,"",P156/B143)</f>
        <v/>
      </c>
      <c r="Q157" s="75" t="e">
        <f>IF(P156/Q156=0,"",P156/Q156)</f>
        <v>#VALUE!</v>
      </c>
      <c r="R157" s="76" t="s">
        <v>55</v>
      </c>
    </row>
    <row r="158" spans="1:19" ht="15.75" customHeight="1">
      <c r="A158" s="40">
        <v>2601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7"/>
      <c r="L158" s="77"/>
      <c r="M158" s="78"/>
      <c r="N158" s="79"/>
      <c r="O158" s="78"/>
      <c r="P158" s="79"/>
      <c r="Q158" s="79"/>
      <c r="R158" s="80"/>
    </row>
    <row r="159" spans="1:19" ht="18" customHeight="1">
      <c r="A159" s="24"/>
      <c r="B159" s="1"/>
      <c r="C159" s="1"/>
      <c r="D159" s="142" t="s">
        <v>79</v>
      </c>
      <c r="E159" s="143"/>
      <c r="F159" s="143"/>
      <c r="G159" s="143"/>
      <c r="H159" s="143"/>
      <c r="I159" s="143"/>
      <c r="J159" s="144"/>
      <c r="K159" s="81">
        <f>SUM(K143:K155)</f>
        <v>0</v>
      </c>
      <c r="L159" s="82" t="str">
        <f>IF(K151=0,"",K151/B143)</f>
        <v/>
      </c>
      <c r="M159" s="82" t="str">
        <f>IF(K159=0,"",K159/B143)</f>
        <v/>
      </c>
      <c r="N159" s="82" t="str">
        <f>IF(K151=0,"",M159-L159)</f>
        <v/>
      </c>
      <c r="O159" s="2"/>
      <c r="P159" s="1"/>
      <c r="Q159" s="27"/>
      <c r="R159" s="2"/>
    </row>
    <row r="160" spans="1:19" ht="12.75" customHeight="1">
      <c r="L160" s="2"/>
      <c r="M160" s="2"/>
      <c r="O160" s="2"/>
    </row>
    <row r="161" spans="1:19" ht="12.75" customHeight="1">
      <c r="L161" s="2"/>
      <c r="M161" s="2"/>
      <c r="O161" s="2"/>
    </row>
    <row r="162" spans="1:19" ht="26.25" customHeight="1">
      <c r="B162" s="145" t="s">
        <v>68</v>
      </c>
      <c r="C162" s="146"/>
      <c r="D162" s="146"/>
      <c r="E162" s="146"/>
      <c r="F162" s="146"/>
      <c r="G162" s="146"/>
      <c r="H162" s="146"/>
      <c r="I162" s="146"/>
      <c r="J162" s="146"/>
      <c r="K162" s="39" t="s">
        <v>87</v>
      </c>
      <c r="L162" s="2"/>
      <c r="M162" s="2"/>
      <c r="N162" s="1"/>
      <c r="O162" s="2"/>
      <c r="P162" s="1"/>
      <c r="Q162" s="1"/>
      <c r="R162" s="1"/>
    </row>
    <row r="163" spans="1:19" ht="20.25" customHeight="1">
      <c r="A163" s="147" t="s">
        <v>9</v>
      </c>
      <c r="B163" s="148" t="s">
        <v>69</v>
      </c>
      <c r="C163" s="143"/>
      <c r="D163" s="143"/>
      <c r="E163" s="143"/>
      <c r="F163" s="143"/>
      <c r="G163" s="143"/>
      <c r="H163" s="143"/>
      <c r="I163" s="143"/>
      <c r="J163" s="144"/>
      <c r="K163" s="149" t="s">
        <v>10</v>
      </c>
      <c r="L163" s="141" t="s">
        <v>2</v>
      </c>
      <c r="M163" s="141" t="s">
        <v>3</v>
      </c>
      <c r="N163" s="150" t="s">
        <v>4</v>
      </c>
      <c r="O163" s="141" t="s">
        <v>5</v>
      </c>
      <c r="P163" s="139" t="s">
        <v>6</v>
      </c>
      <c r="Q163" s="139" t="s">
        <v>7</v>
      </c>
      <c r="R163" s="141" t="s">
        <v>8</v>
      </c>
    </row>
    <row r="164" spans="1:19" ht="15.75" customHeight="1">
      <c r="A164" s="140"/>
      <c r="B164" s="40" t="s">
        <v>70</v>
      </c>
      <c r="C164" s="40" t="s">
        <v>71</v>
      </c>
      <c r="D164" s="40" t="s">
        <v>72</v>
      </c>
      <c r="E164" s="40" t="s">
        <v>73</v>
      </c>
      <c r="F164" s="40" t="s">
        <v>74</v>
      </c>
      <c r="G164" s="40" t="s">
        <v>75</v>
      </c>
      <c r="H164" s="40" t="s">
        <v>76</v>
      </c>
      <c r="I164" s="40" t="s">
        <v>77</v>
      </c>
      <c r="J164" s="40" t="s">
        <v>78</v>
      </c>
      <c r="K164" s="140"/>
      <c r="L164" s="140"/>
      <c r="M164" s="140"/>
      <c r="N164" s="140"/>
      <c r="O164" s="140"/>
      <c r="P164" s="140"/>
      <c r="Q164" s="140"/>
      <c r="R164" s="140"/>
    </row>
    <row r="165" spans="1:19" ht="15.75" customHeight="1">
      <c r="A165" s="40">
        <v>1901</v>
      </c>
      <c r="B165" s="41">
        <v>30</v>
      </c>
      <c r="C165" s="41"/>
      <c r="D165" s="41"/>
      <c r="E165" s="41"/>
      <c r="F165" s="41"/>
      <c r="G165" s="41"/>
      <c r="H165" s="41"/>
      <c r="I165" s="41"/>
      <c r="J165" s="41"/>
      <c r="K165" s="42"/>
      <c r="L165" s="43"/>
      <c r="M165" s="44"/>
      <c r="N165" s="45"/>
      <c r="O165" s="46"/>
      <c r="P165" s="47">
        <f>B165</f>
        <v>30</v>
      </c>
      <c r="Q165" s="48"/>
      <c r="R165" s="46"/>
    </row>
    <row r="166" spans="1:19" ht="15.75" customHeight="1">
      <c r="A166" s="40">
        <v>1902</v>
      </c>
      <c r="B166" s="41"/>
      <c r="C166" s="41">
        <v>28</v>
      </c>
      <c r="D166" s="41"/>
      <c r="E166" s="41"/>
      <c r="F166" s="41"/>
      <c r="G166" s="41"/>
      <c r="H166" s="41"/>
      <c r="I166" s="41"/>
      <c r="J166" s="41"/>
      <c r="K166" s="42"/>
      <c r="L166" s="49"/>
      <c r="M166" s="50"/>
      <c r="N166" s="51"/>
      <c r="O166" s="52">
        <f>IF(C166=0,"",C166/B165)</f>
        <v>0.93333333333333335</v>
      </c>
      <c r="P166" s="53">
        <v>28</v>
      </c>
      <c r="Q166" s="54">
        <f t="shared" ref="Q166:Q168" si="18">IF(P166=0,"",P166/P165)</f>
        <v>0.93333333333333335</v>
      </c>
      <c r="R166" s="54">
        <f t="shared" ref="R166:R168" si="19">IF(P166=0,"",100%-Q166)</f>
        <v>6.6666666666666652E-2</v>
      </c>
    </row>
    <row r="167" spans="1:19" ht="15.75" customHeight="1">
      <c r="A167" s="40">
        <v>2001</v>
      </c>
      <c r="B167" s="41"/>
      <c r="C167" s="41"/>
      <c r="D167" s="41">
        <v>27</v>
      </c>
      <c r="E167" s="41"/>
      <c r="F167" s="41"/>
      <c r="G167" s="41"/>
      <c r="H167" s="41"/>
      <c r="I167" s="41"/>
      <c r="J167" s="41"/>
      <c r="K167" s="42"/>
      <c r="L167" s="49"/>
      <c r="M167" s="50"/>
      <c r="N167" s="51"/>
      <c r="O167" s="52">
        <f>IF(D167=0,"",D167/C166)</f>
        <v>0.9642857142857143</v>
      </c>
      <c r="P167" s="53">
        <v>28</v>
      </c>
      <c r="Q167" s="54">
        <f t="shared" si="18"/>
        <v>1</v>
      </c>
      <c r="R167" s="54">
        <f t="shared" si="19"/>
        <v>0</v>
      </c>
      <c r="S167" s="8">
        <f>P167/P165</f>
        <v>0.93333333333333335</v>
      </c>
    </row>
    <row r="168" spans="1:19" ht="15.75" customHeight="1">
      <c r="A168" s="40">
        <v>2002</v>
      </c>
      <c r="B168" s="41"/>
      <c r="C168" s="41"/>
      <c r="D168" s="41"/>
      <c r="E168" s="41">
        <v>25</v>
      </c>
      <c r="F168" s="41"/>
      <c r="G168" s="41"/>
      <c r="H168" s="41"/>
      <c r="I168" s="41"/>
      <c r="J168" s="41"/>
      <c r="K168" s="42"/>
      <c r="L168" s="49"/>
      <c r="M168" s="50"/>
      <c r="N168" s="51"/>
      <c r="O168" s="52">
        <f>IF(E168=0,"",E168/D167)</f>
        <v>0.92592592592592593</v>
      </c>
      <c r="P168" s="53">
        <v>28</v>
      </c>
      <c r="Q168" s="54">
        <f t="shared" si="18"/>
        <v>1</v>
      </c>
      <c r="R168" s="54">
        <f t="shared" si="19"/>
        <v>0</v>
      </c>
    </row>
    <row r="169" spans="1:19" ht="15.75" customHeight="1">
      <c r="A169" s="40">
        <v>2101</v>
      </c>
      <c r="B169" s="41"/>
      <c r="C169" s="41"/>
      <c r="D169" s="41"/>
      <c r="E169" s="41">
        <v>2</v>
      </c>
      <c r="F169" s="41"/>
      <c r="G169" s="41"/>
      <c r="H169" s="41"/>
      <c r="I169" s="41"/>
      <c r="J169" s="41"/>
      <c r="K169" s="42"/>
      <c r="L169" s="49"/>
      <c r="M169" s="50"/>
      <c r="N169" s="51"/>
      <c r="O169" s="52" t="str">
        <f>IF(F169=0,"",F169/E168)</f>
        <v/>
      </c>
      <c r="P169" s="53">
        <v>3</v>
      </c>
      <c r="Q169" s="54"/>
      <c r="R169" s="54"/>
    </row>
    <row r="170" spans="1:19" ht="15.75" customHeight="1">
      <c r="A170" s="40">
        <v>2102</v>
      </c>
      <c r="B170" s="41"/>
      <c r="C170" s="41"/>
      <c r="D170" s="41"/>
      <c r="E170" s="41">
        <v>1</v>
      </c>
      <c r="F170" s="41"/>
      <c r="G170" s="41"/>
      <c r="H170" s="41"/>
      <c r="I170" s="41"/>
      <c r="J170" s="41"/>
      <c r="K170" s="42"/>
      <c r="L170" s="49"/>
      <c r="M170" s="50"/>
      <c r="N170" s="51"/>
      <c r="O170" s="52" t="str">
        <f>IF(G170=0,"",G170/F169)</f>
        <v/>
      </c>
      <c r="P170" s="53">
        <v>1</v>
      </c>
      <c r="Q170" s="54">
        <f t="shared" ref="Q170:Q173" si="20">IF(P170=0,"",P170/P169)</f>
        <v>0.33333333333333331</v>
      </c>
      <c r="R170" s="54">
        <f t="shared" ref="R170:R173" si="21">IF(P170=0,"",100%-Q170)</f>
        <v>0.66666666666666674</v>
      </c>
    </row>
    <row r="171" spans="1:19" ht="15.75" customHeight="1">
      <c r="A171" s="40">
        <v>2201</v>
      </c>
      <c r="B171" s="41"/>
      <c r="C171" s="41"/>
      <c r="D171" s="41"/>
      <c r="E171" s="41">
        <v>1</v>
      </c>
      <c r="F171" s="41"/>
      <c r="G171" s="41"/>
      <c r="H171" s="41"/>
      <c r="I171" s="41"/>
      <c r="J171" s="41"/>
      <c r="K171" s="42"/>
      <c r="L171" s="49"/>
      <c r="M171" s="50"/>
      <c r="N171" s="51"/>
      <c r="O171" s="52" t="str">
        <f>IF(H171=0,"",H171/G170)</f>
        <v/>
      </c>
      <c r="P171" s="53">
        <v>1</v>
      </c>
      <c r="Q171" s="54">
        <f t="shared" si="20"/>
        <v>1</v>
      </c>
      <c r="R171" s="54">
        <f t="shared" si="21"/>
        <v>0</v>
      </c>
    </row>
    <row r="172" spans="1:19" ht="15.75" customHeight="1">
      <c r="A172" s="40">
        <v>2202</v>
      </c>
      <c r="B172" s="41"/>
      <c r="C172" s="41"/>
      <c r="D172" s="41"/>
      <c r="E172" s="41"/>
      <c r="F172" s="41"/>
      <c r="G172" s="41"/>
      <c r="H172" s="41"/>
      <c r="I172" s="41"/>
      <c r="J172" s="41"/>
      <c r="K172" s="42"/>
      <c r="L172" s="49"/>
      <c r="M172" s="50"/>
      <c r="N172" s="51"/>
      <c r="O172" s="52" t="str">
        <f>IF(I172=0,"",I172/H171)</f>
        <v/>
      </c>
      <c r="P172" s="53"/>
      <c r="Q172" s="54" t="str">
        <f t="shared" si="20"/>
        <v/>
      </c>
      <c r="R172" s="54" t="str">
        <f t="shared" si="21"/>
        <v/>
      </c>
    </row>
    <row r="173" spans="1:19" ht="15.75" customHeight="1">
      <c r="A173" s="40">
        <v>2301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2"/>
      <c r="L173" s="49"/>
      <c r="M173" s="50"/>
      <c r="N173" s="51"/>
      <c r="O173" s="56" t="str">
        <f>IF(J173=0,"",J173/I172)</f>
        <v/>
      </c>
      <c r="P173" s="53"/>
      <c r="Q173" s="57" t="str">
        <f t="shared" si="20"/>
        <v/>
      </c>
      <c r="R173" s="57" t="str">
        <f t="shared" si="21"/>
        <v/>
      </c>
    </row>
    <row r="174" spans="1:19" ht="15.75" customHeight="1">
      <c r="A174" s="40">
        <v>2302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2"/>
      <c r="L174" s="49"/>
      <c r="M174" s="50"/>
      <c r="N174" s="58"/>
      <c r="O174" s="59"/>
      <c r="P174" s="53"/>
      <c r="Q174" s="60"/>
      <c r="R174" s="61"/>
    </row>
    <row r="175" spans="1:19" ht="15.75" customHeight="1">
      <c r="A175" s="40">
        <v>2401</v>
      </c>
      <c r="B175" s="41"/>
      <c r="C175" s="41"/>
      <c r="D175" s="41"/>
      <c r="E175" s="41"/>
      <c r="F175" s="41"/>
      <c r="G175" s="41"/>
      <c r="H175" s="41"/>
      <c r="I175" s="41"/>
      <c r="J175" s="41"/>
      <c r="K175" s="42"/>
      <c r="L175" s="49"/>
      <c r="M175" s="50"/>
      <c r="N175" s="58"/>
      <c r="O175" s="62"/>
      <c r="P175" s="63"/>
      <c r="Q175" s="64"/>
      <c r="R175" s="62"/>
    </row>
    <row r="176" spans="1:19" ht="15.75" customHeight="1">
      <c r="A176" s="40">
        <v>2402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2"/>
      <c r="L176" s="49"/>
      <c r="M176" s="50"/>
      <c r="N176" s="58"/>
      <c r="O176" s="62"/>
      <c r="P176" s="63"/>
      <c r="Q176" s="64"/>
      <c r="R176" s="62"/>
    </row>
    <row r="177" spans="1:19" ht="15.75" customHeight="1">
      <c r="A177" s="40">
        <v>2501</v>
      </c>
      <c r="B177" s="41"/>
      <c r="C177" s="41"/>
      <c r="D177" s="41"/>
      <c r="E177" s="41"/>
      <c r="F177" s="41"/>
      <c r="G177" s="41"/>
      <c r="H177" s="41"/>
      <c r="I177" s="41"/>
      <c r="J177" s="41"/>
      <c r="K177" s="42"/>
      <c r="L177" s="49"/>
      <c r="M177" s="50"/>
      <c r="N177" s="58"/>
      <c r="O177" s="50"/>
      <c r="P177" s="58"/>
      <c r="Q177" s="65"/>
      <c r="R177" s="62"/>
    </row>
    <row r="178" spans="1:19" ht="15.75" customHeight="1">
      <c r="A178" s="40">
        <v>2502</v>
      </c>
      <c r="B178" s="66"/>
      <c r="C178" s="66"/>
      <c r="D178" s="66"/>
      <c r="E178" s="66"/>
      <c r="F178" s="66"/>
      <c r="G178" s="66"/>
      <c r="H178" s="66"/>
      <c r="I178" s="66"/>
      <c r="J178" s="66"/>
      <c r="K178" s="67"/>
      <c r="L178" s="68"/>
      <c r="M178" s="2"/>
      <c r="N178" s="1"/>
      <c r="O178" s="69" t="s">
        <v>53</v>
      </c>
      <c r="P178" s="70"/>
      <c r="Q178" s="71" t="str">
        <f>IF(SUM(K167:K178)=0,"",SUM(K167:K178))</f>
        <v/>
      </c>
      <c r="R178" s="72" t="s">
        <v>10</v>
      </c>
    </row>
    <row r="179" spans="1:19" ht="15.75" customHeight="1">
      <c r="A179" s="40">
        <v>2601</v>
      </c>
      <c r="B179" s="66"/>
      <c r="C179" s="66"/>
      <c r="D179" s="66"/>
      <c r="E179" s="66"/>
      <c r="F179" s="66"/>
      <c r="G179" s="66"/>
      <c r="H179" s="66"/>
      <c r="I179" s="66"/>
      <c r="J179" s="66"/>
      <c r="K179" s="67"/>
      <c r="L179" s="68"/>
      <c r="M179" s="2"/>
      <c r="N179" s="1"/>
      <c r="O179" s="73" t="s">
        <v>54</v>
      </c>
      <c r="P179" s="74" t="str">
        <f>IF(P178/B165=0,"",P178/B165)</f>
        <v/>
      </c>
      <c r="Q179" s="75" t="e">
        <f>IF(P178/Q178=0,"",P178/Q178)</f>
        <v>#VALUE!</v>
      </c>
      <c r="R179" s="76" t="s">
        <v>55</v>
      </c>
    </row>
    <row r="180" spans="1:19" ht="15.75" customHeight="1">
      <c r="A180" s="40">
        <v>2602</v>
      </c>
      <c r="B180" s="66"/>
      <c r="C180" s="66"/>
      <c r="D180" s="66"/>
      <c r="E180" s="66"/>
      <c r="F180" s="66"/>
      <c r="G180" s="66"/>
      <c r="H180" s="66"/>
      <c r="I180" s="66"/>
      <c r="J180" s="66"/>
      <c r="K180" s="67"/>
      <c r="L180" s="77"/>
      <c r="M180" s="78"/>
      <c r="N180" s="79"/>
      <c r="O180" s="78"/>
      <c r="P180" s="79"/>
      <c r="Q180" s="79"/>
      <c r="R180" s="80"/>
    </row>
    <row r="181" spans="1:19" ht="18" customHeight="1">
      <c r="A181" s="24"/>
      <c r="B181" s="1"/>
      <c r="C181" s="1"/>
      <c r="D181" s="142" t="s">
        <v>79</v>
      </c>
      <c r="E181" s="143"/>
      <c r="F181" s="143"/>
      <c r="G181" s="143"/>
      <c r="H181" s="143"/>
      <c r="I181" s="143"/>
      <c r="J181" s="144"/>
      <c r="K181" s="81">
        <f>SUM(K165:K177)</f>
        <v>0</v>
      </c>
      <c r="L181" s="82" t="str">
        <f>IF(K173=0,"",K173/B165)</f>
        <v/>
      </c>
      <c r="M181" s="82" t="str">
        <f>IF(K181=0,"",K181/B165)</f>
        <v/>
      </c>
      <c r="N181" s="82" t="str">
        <f>IF(K173=0,"",M181-L181)</f>
        <v/>
      </c>
      <c r="O181" s="2"/>
      <c r="P181" s="1"/>
      <c r="Q181" s="27"/>
      <c r="R181" s="2"/>
    </row>
    <row r="182" spans="1:19" ht="12.75" customHeight="1">
      <c r="L182" s="2"/>
      <c r="M182" s="2"/>
      <c r="O182" s="2"/>
    </row>
    <row r="183" spans="1:19" ht="12.75" customHeight="1">
      <c r="L183" s="2"/>
      <c r="M183" s="2"/>
      <c r="O183" s="2"/>
    </row>
    <row r="184" spans="1:19" ht="26.25" customHeight="1">
      <c r="B184" s="145" t="s">
        <v>68</v>
      </c>
      <c r="C184" s="146"/>
      <c r="D184" s="146"/>
      <c r="E184" s="146"/>
      <c r="F184" s="146"/>
      <c r="G184" s="146"/>
      <c r="H184" s="146"/>
      <c r="I184" s="146"/>
      <c r="J184" s="146"/>
      <c r="K184" s="39" t="s">
        <v>88</v>
      </c>
      <c r="L184" s="2"/>
      <c r="M184" s="2"/>
      <c r="N184" s="1"/>
      <c r="O184" s="2"/>
      <c r="P184" s="1"/>
      <c r="Q184" s="1"/>
      <c r="R184" s="1"/>
    </row>
    <row r="185" spans="1:19" ht="20.25" customHeight="1">
      <c r="A185" s="147" t="s">
        <v>9</v>
      </c>
      <c r="B185" s="148" t="s">
        <v>69</v>
      </c>
      <c r="C185" s="143"/>
      <c r="D185" s="143"/>
      <c r="E185" s="143"/>
      <c r="F185" s="143"/>
      <c r="G185" s="143"/>
      <c r="H185" s="143"/>
      <c r="I185" s="143"/>
      <c r="J185" s="144"/>
      <c r="K185" s="149" t="s">
        <v>10</v>
      </c>
      <c r="L185" s="141" t="s">
        <v>2</v>
      </c>
      <c r="M185" s="141" t="s">
        <v>3</v>
      </c>
      <c r="N185" s="150" t="s">
        <v>4</v>
      </c>
      <c r="O185" s="141" t="s">
        <v>5</v>
      </c>
      <c r="P185" s="139" t="s">
        <v>6</v>
      </c>
      <c r="Q185" s="139" t="s">
        <v>7</v>
      </c>
      <c r="R185" s="141" t="s">
        <v>8</v>
      </c>
    </row>
    <row r="186" spans="1:19" ht="15.75" customHeight="1">
      <c r="A186" s="140"/>
      <c r="B186" s="40" t="s">
        <v>70</v>
      </c>
      <c r="C186" s="40" t="s">
        <v>71</v>
      </c>
      <c r="D186" s="40" t="s">
        <v>72</v>
      </c>
      <c r="E186" s="40" t="s">
        <v>73</v>
      </c>
      <c r="F186" s="40" t="s">
        <v>74</v>
      </c>
      <c r="G186" s="40" t="s">
        <v>75</v>
      </c>
      <c r="H186" s="40" t="s">
        <v>76</v>
      </c>
      <c r="I186" s="40" t="s">
        <v>77</v>
      </c>
      <c r="J186" s="40" t="s">
        <v>78</v>
      </c>
      <c r="K186" s="140"/>
      <c r="L186" s="140"/>
      <c r="M186" s="140"/>
      <c r="N186" s="140"/>
      <c r="O186" s="140"/>
      <c r="P186" s="140"/>
      <c r="Q186" s="140"/>
      <c r="R186" s="140"/>
    </row>
    <row r="187" spans="1:19" ht="15.75" customHeight="1">
      <c r="A187" s="40">
        <v>1902</v>
      </c>
      <c r="B187" s="41">
        <v>34</v>
      </c>
      <c r="C187" s="41"/>
      <c r="D187" s="41"/>
      <c r="E187" s="41"/>
      <c r="F187" s="41"/>
      <c r="G187" s="41"/>
      <c r="H187" s="41"/>
      <c r="I187" s="41"/>
      <c r="J187" s="41"/>
      <c r="K187" s="42"/>
      <c r="L187" s="43"/>
      <c r="M187" s="44"/>
      <c r="N187" s="45"/>
      <c r="O187" s="46"/>
      <c r="P187" s="47">
        <f>B187</f>
        <v>34</v>
      </c>
      <c r="Q187" s="48"/>
      <c r="R187" s="46"/>
    </row>
    <row r="188" spans="1:19" ht="15.75" customHeight="1">
      <c r="A188" s="40">
        <v>2001</v>
      </c>
      <c r="B188" s="41"/>
      <c r="C188" s="41">
        <v>33</v>
      </c>
      <c r="D188" s="41"/>
      <c r="E188" s="41"/>
      <c r="F188" s="41"/>
      <c r="G188" s="41"/>
      <c r="H188" s="41"/>
      <c r="I188" s="41"/>
      <c r="J188" s="41"/>
      <c r="K188" s="42"/>
      <c r="L188" s="49"/>
      <c r="M188" s="50"/>
      <c r="N188" s="51"/>
      <c r="O188" s="52">
        <f>IF(C188=0,"",C188/B187)</f>
        <v>0.97058823529411764</v>
      </c>
      <c r="P188" s="53">
        <v>33</v>
      </c>
      <c r="Q188" s="54">
        <f t="shared" ref="Q188:Q195" si="22">IF(P188=0,"",P188/P187)</f>
        <v>0.97058823529411764</v>
      </c>
      <c r="R188" s="54">
        <f t="shared" ref="R188:R195" si="23">IF(P188=0,"",100%-Q188)</f>
        <v>2.9411764705882359E-2</v>
      </c>
    </row>
    <row r="189" spans="1:19" ht="15.75" customHeight="1">
      <c r="A189" s="40">
        <v>2002</v>
      </c>
      <c r="B189" s="41"/>
      <c r="C189" s="41"/>
      <c r="D189" s="41">
        <v>28</v>
      </c>
      <c r="E189" s="41"/>
      <c r="F189" s="41"/>
      <c r="G189" s="41"/>
      <c r="H189" s="41"/>
      <c r="I189" s="41"/>
      <c r="J189" s="41"/>
      <c r="K189" s="42"/>
      <c r="L189" s="49"/>
      <c r="M189" s="50"/>
      <c r="N189" s="51"/>
      <c r="O189" s="52">
        <f>IF(D189=0,"",D189/C188)</f>
        <v>0.84848484848484851</v>
      </c>
      <c r="P189" s="53">
        <v>31</v>
      </c>
      <c r="Q189" s="54">
        <f t="shared" si="22"/>
        <v>0.93939393939393945</v>
      </c>
      <c r="R189" s="54">
        <f t="shared" si="23"/>
        <v>6.0606060606060552E-2</v>
      </c>
      <c r="S189" s="8">
        <f>P189/P187</f>
        <v>0.91176470588235292</v>
      </c>
    </row>
    <row r="190" spans="1:19" ht="15.75" customHeight="1">
      <c r="A190" s="40">
        <v>2101</v>
      </c>
      <c r="B190" s="41"/>
      <c r="C190" s="41"/>
      <c r="D190" s="41"/>
      <c r="E190" s="41">
        <v>24</v>
      </c>
      <c r="F190" s="41"/>
      <c r="G190" s="41"/>
      <c r="H190" s="41"/>
      <c r="I190" s="41"/>
      <c r="J190" s="41"/>
      <c r="K190" s="42"/>
      <c r="L190" s="49"/>
      <c r="M190" s="50"/>
      <c r="N190" s="51"/>
      <c r="O190" s="52">
        <f>IF(E190=0,"",E190/D189)</f>
        <v>0.8571428571428571</v>
      </c>
      <c r="P190" s="53">
        <v>31</v>
      </c>
      <c r="Q190" s="54">
        <f t="shared" si="22"/>
        <v>1</v>
      </c>
      <c r="R190" s="54">
        <f t="shared" si="23"/>
        <v>0</v>
      </c>
    </row>
    <row r="191" spans="1:19" ht="15.75" customHeight="1">
      <c r="A191" s="40">
        <v>2102</v>
      </c>
      <c r="B191" s="41"/>
      <c r="C191" s="41"/>
      <c r="D191" s="41"/>
      <c r="E191" s="41">
        <v>10</v>
      </c>
      <c r="F191" s="41"/>
      <c r="G191" s="41"/>
      <c r="H191" s="41"/>
      <c r="I191" s="41"/>
      <c r="J191" s="41"/>
      <c r="K191" s="42"/>
      <c r="L191" s="49"/>
      <c r="M191" s="50"/>
      <c r="N191" s="51"/>
      <c r="O191" s="52" t="str">
        <f>IF(F191=0,"",F191/E190)</f>
        <v/>
      </c>
      <c r="P191" s="53">
        <v>10</v>
      </c>
      <c r="Q191" s="54">
        <f t="shared" si="22"/>
        <v>0.32258064516129031</v>
      </c>
      <c r="R191" s="54">
        <f t="shared" si="23"/>
        <v>0.67741935483870974</v>
      </c>
    </row>
    <row r="192" spans="1:19" ht="15.75" customHeight="1">
      <c r="A192" s="40">
        <v>2201</v>
      </c>
      <c r="B192" s="41"/>
      <c r="C192" s="41"/>
      <c r="D192" s="41"/>
      <c r="E192" s="41">
        <v>2</v>
      </c>
      <c r="F192" s="41"/>
      <c r="G192" s="41"/>
      <c r="H192" s="41"/>
      <c r="I192" s="41"/>
      <c r="J192" s="41"/>
      <c r="K192" s="42"/>
      <c r="L192" s="49"/>
      <c r="M192" s="50"/>
      <c r="N192" s="51"/>
      <c r="O192" s="52" t="str">
        <f>IF(G192=0,"",G192/F191)</f>
        <v/>
      </c>
      <c r="P192" s="53">
        <v>2</v>
      </c>
      <c r="Q192" s="54">
        <f t="shared" si="22"/>
        <v>0.2</v>
      </c>
      <c r="R192" s="54">
        <f t="shared" si="23"/>
        <v>0.8</v>
      </c>
    </row>
    <row r="193" spans="1:18" ht="15.75" customHeight="1">
      <c r="A193" s="40">
        <v>2202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2"/>
      <c r="L193" s="49"/>
      <c r="M193" s="50"/>
      <c r="N193" s="51"/>
      <c r="O193" s="52" t="str">
        <f>IF(H193=0,"",H193/G192)</f>
        <v/>
      </c>
      <c r="P193" s="53"/>
      <c r="Q193" s="54" t="str">
        <f t="shared" si="22"/>
        <v/>
      </c>
      <c r="R193" s="54" t="str">
        <f t="shared" si="23"/>
        <v/>
      </c>
    </row>
    <row r="194" spans="1:18" ht="15.75" customHeight="1">
      <c r="A194" s="40">
        <v>2301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2"/>
      <c r="L194" s="49"/>
      <c r="M194" s="50"/>
      <c r="N194" s="51"/>
      <c r="O194" s="52" t="str">
        <f>IF(I194=0,"",I194/H193)</f>
        <v/>
      </c>
      <c r="P194" s="53"/>
      <c r="Q194" s="54" t="str">
        <f t="shared" si="22"/>
        <v/>
      </c>
      <c r="R194" s="54" t="str">
        <f t="shared" si="23"/>
        <v/>
      </c>
    </row>
    <row r="195" spans="1:18" ht="15.75" customHeight="1">
      <c r="A195" s="40">
        <v>2302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42"/>
      <c r="L195" s="49"/>
      <c r="M195" s="50"/>
      <c r="N195" s="51"/>
      <c r="O195" s="56" t="str">
        <f>IF(J195=0,"",J195/I194)</f>
        <v/>
      </c>
      <c r="P195" s="53"/>
      <c r="Q195" s="57" t="str">
        <f t="shared" si="22"/>
        <v/>
      </c>
      <c r="R195" s="57" t="str">
        <f t="shared" si="23"/>
        <v/>
      </c>
    </row>
    <row r="196" spans="1:18" ht="15.75" customHeight="1">
      <c r="A196" s="40">
        <v>2401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2"/>
      <c r="L196" s="49"/>
      <c r="M196" s="50"/>
      <c r="N196" s="58"/>
      <c r="O196" s="59"/>
      <c r="P196" s="53"/>
      <c r="Q196" s="60"/>
      <c r="R196" s="61"/>
    </row>
    <row r="197" spans="1:18" ht="15.75" customHeight="1">
      <c r="A197" s="40">
        <v>2402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2"/>
      <c r="L197" s="49"/>
      <c r="M197" s="50"/>
      <c r="N197" s="58"/>
      <c r="O197" s="62"/>
      <c r="P197" s="63"/>
      <c r="Q197" s="64"/>
      <c r="R197" s="62"/>
    </row>
    <row r="198" spans="1:18" ht="15.75" customHeight="1">
      <c r="A198" s="40">
        <v>2501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2"/>
      <c r="L198" s="49"/>
      <c r="M198" s="50"/>
      <c r="N198" s="58"/>
      <c r="O198" s="62"/>
      <c r="P198" s="63"/>
      <c r="Q198" s="64"/>
      <c r="R198" s="62"/>
    </row>
    <row r="199" spans="1:18" ht="15.75" customHeight="1">
      <c r="A199" s="40">
        <v>2502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42"/>
      <c r="L199" s="49"/>
      <c r="M199" s="50"/>
      <c r="N199" s="58"/>
      <c r="O199" s="50"/>
      <c r="P199" s="58"/>
      <c r="Q199" s="65"/>
      <c r="R199" s="62"/>
    </row>
    <row r="200" spans="1:18" ht="15.75" customHeight="1">
      <c r="A200" s="40">
        <v>2601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7"/>
      <c r="L200" s="68"/>
      <c r="M200" s="2"/>
      <c r="N200" s="1"/>
      <c r="O200" s="69" t="s">
        <v>53</v>
      </c>
      <c r="P200" s="70"/>
      <c r="Q200" s="71" t="str">
        <f>IF(SUM(K189:K200)=0,"",SUM(K189:K200))</f>
        <v/>
      </c>
      <c r="R200" s="72" t="s">
        <v>10</v>
      </c>
    </row>
    <row r="201" spans="1:18" ht="15.75" customHeight="1">
      <c r="A201" s="40">
        <v>2602</v>
      </c>
      <c r="B201" s="66"/>
      <c r="C201" s="66"/>
      <c r="D201" s="66"/>
      <c r="E201" s="66"/>
      <c r="F201" s="66"/>
      <c r="G201" s="66"/>
      <c r="H201" s="66"/>
      <c r="I201" s="66"/>
      <c r="J201" s="66"/>
      <c r="K201" s="67"/>
      <c r="L201" s="68"/>
      <c r="M201" s="2"/>
      <c r="N201" s="1"/>
      <c r="O201" s="73" t="s">
        <v>54</v>
      </c>
      <c r="P201" s="74" t="str">
        <f>IF(P200/B187=0,"",P200/B187)</f>
        <v/>
      </c>
      <c r="Q201" s="75" t="e">
        <f>IF(P200/Q200=0,"",P200/Q200)</f>
        <v>#VALUE!</v>
      </c>
      <c r="R201" s="76" t="s">
        <v>55</v>
      </c>
    </row>
    <row r="202" spans="1:18" ht="15.75" customHeight="1">
      <c r="A202" s="40">
        <v>2701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7"/>
      <c r="L202" s="77"/>
      <c r="M202" s="78"/>
      <c r="N202" s="79"/>
      <c r="O202" s="78"/>
      <c r="P202" s="79"/>
      <c r="Q202" s="79"/>
      <c r="R202" s="80"/>
    </row>
    <row r="203" spans="1:18" ht="18" customHeight="1">
      <c r="A203" s="24"/>
      <c r="B203" s="1"/>
      <c r="C203" s="1"/>
      <c r="D203" s="142" t="s">
        <v>79</v>
      </c>
      <c r="E203" s="143"/>
      <c r="F203" s="143"/>
      <c r="G203" s="143"/>
      <c r="H203" s="143"/>
      <c r="I203" s="143"/>
      <c r="J203" s="144"/>
      <c r="K203" s="81">
        <f>SUM(K187:K199)</f>
        <v>0</v>
      </c>
      <c r="L203" s="82" t="str">
        <f>IF(K195=0,"",K195/B187)</f>
        <v/>
      </c>
      <c r="M203" s="82" t="str">
        <f>IF(K203=0,"",K203/B187)</f>
        <v/>
      </c>
      <c r="N203" s="82" t="str">
        <f>IF(K195=0,"",M203-L203)</f>
        <v/>
      </c>
      <c r="O203" s="2"/>
      <c r="P203" s="1"/>
      <c r="Q203" s="27"/>
      <c r="R203" s="2"/>
    </row>
    <row r="204" spans="1:18" ht="12.75" customHeight="1">
      <c r="L204" s="2"/>
      <c r="M204" s="2"/>
      <c r="O204" s="2"/>
    </row>
    <row r="205" spans="1:18" ht="12.75" customHeight="1">
      <c r="L205" s="2"/>
      <c r="M205" s="2"/>
      <c r="O205" s="2"/>
    </row>
    <row r="206" spans="1:18" ht="12.75" customHeight="1">
      <c r="L206" s="2"/>
      <c r="M206" s="2"/>
      <c r="O206" s="2"/>
    </row>
    <row r="207" spans="1:18" ht="12.75" customHeight="1">
      <c r="L207" s="2"/>
      <c r="M207" s="2"/>
      <c r="O207" s="2"/>
    </row>
    <row r="208" spans="1:18" ht="26.25" customHeight="1">
      <c r="B208" s="145" t="s">
        <v>68</v>
      </c>
      <c r="C208" s="146"/>
      <c r="D208" s="146"/>
      <c r="E208" s="146"/>
      <c r="F208" s="146"/>
      <c r="G208" s="146"/>
      <c r="H208" s="146"/>
      <c r="I208" s="146"/>
      <c r="J208" s="146"/>
      <c r="K208" s="39" t="s">
        <v>89</v>
      </c>
      <c r="L208" s="2"/>
      <c r="M208" s="2"/>
      <c r="N208" s="1"/>
      <c r="O208" s="2"/>
      <c r="P208" s="1"/>
      <c r="Q208" s="1"/>
      <c r="R208" s="1"/>
    </row>
    <row r="209" spans="1:19" ht="20.25" customHeight="1">
      <c r="A209" s="147" t="s">
        <v>9</v>
      </c>
      <c r="B209" s="148" t="s">
        <v>69</v>
      </c>
      <c r="C209" s="143"/>
      <c r="D209" s="143"/>
      <c r="E209" s="143"/>
      <c r="F209" s="143"/>
      <c r="G209" s="143"/>
      <c r="H209" s="143"/>
      <c r="I209" s="143"/>
      <c r="J209" s="144"/>
      <c r="K209" s="149" t="s">
        <v>10</v>
      </c>
      <c r="L209" s="141" t="s">
        <v>2</v>
      </c>
      <c r="M209" s="141" t="s">
        <v>3</v>
      </c>
      <c r="N209" s="150" t="s">
        <v>4</v>
      </c>
      <c r="O209" s="141" t="s">
        <v>5</v>
      </c>
      <c r="P209" s="139" t="s">
        <v>6</v>
      </c>
      <c r="Q209" s="139" t="s">
        <v>7</v>
      </c>
      <c r="R209" s="141" t="s">
        <v>8</v>
      </c>
    </row>
    <row r="210" spans="1:19" ht="15.75" customHeight="1">
      <c r="A210" s="140"/>
      <c r="B210" s="40" t="s">
        <v>70</v>
      </c>
      <c r="C210" s="40" t="s">
        <v>71</v>
      </c>
      <c r="D210" s="40" t="s">
        <v>72</v>
      </c>
      <c r="E210" s="40" t="s">
        <v>73</v>
      </c>
      <c r="F210" s="40" t="s">
        <v>74</v>
      </c>
      <c r="G210" s="40" t="s">
        <v>75</v>
      </c>
      <c r="H210" s="40" t="s">
        <v>76</v>
      </c>
      <c r="I210" s="40" t="s">
        <v>77</v>
      </c>
      <c r="J210" s="40" t="s">
        <v>78</v>
      </c>
      <c r="K210" s="140"/>
      <c r="L210" s="140"/>
      <c r="M210" s="140"/>
      <c r="N210" s="140"/>
      <c r="O210" s="140"/>
      <c r="P210" s="140"/>
      <c r="Q210" s="140"/>
      <c r="R210" s="140"/>
    </row>
    <row r="211" spans="1:19" ht="15.75" customHeight="1">
      <c r="A211" s="40">
        <v>2001</v>
      </c>
      <c r="B211" s="41">
        <v>33</v>
      </c>
      <c r="C211" s="41"/>
      <c r="D211" s="41"/>
      <c r="E211" s="41"/>
      <c r="F211" s="41"/>
      <c r="G211" s="41"/>
      <c r="H211" s="41"/>
      <c r="I211" s="41"/>
      <c r="J211" s="41"/>
      <c r="K211" s="42"/>
      <c r="L211" s="43"/>
      <c r="M211" s="44"/>
      <c r="N211" s="45"/>
      <c r="O211" s="46"/>
      <c r="P211" s="47">
        <f>B211</f>
        <v>33</v>
      </c>
      <c r="Q211" s="48"/>
      <c r="R211" s="46"/>
    </row>
    <row r="212" spans="1:19" ht="15.75" customHeight="1">
      <c r="A212" s="40">
        <v>2002</v>
      </c>
      <c r="B212" s="41"/>
      <c r="C212" s="41">
        <v>32</v>
      </c>
      <c r="D212" s="41"/>
      <c r="E212" s="41"/>
      <c r="F212" s="41"/>
      <c r="G212" s="41"/>
      <c r="H212" s="41"/>
      <c r="I212" s="41"/>
      <c r="J212" s="41"/>
      <c r="K212" s="42"/>
      <c r="L212" s="49"/>
      <c r="M212" s="50"/>
      <c r="N212" s="51"/>
      <c r="O212" s="52">
        <f>IF(C212=0,"",C212/B211)</f>
        <v>0.96969696969696972</v>
      </c>
      <c r="P212" s="53">
        <v>32</v>
      </c>
      <c r="Q212" s="54">
        <f t="shared" ref="Q212:Q219" si="24">IF(P212=0,"",P212/P211)</f>
        <v>0.96969696969696972</v>
      </c>
      <c r="R212" s="54">
        <f t="shared" ref="R212:R219" si="25">IF(P212=0,"",100%-Q212)</f>
        <v>3.0303030303030276E-2</v>
      </c>
    </row>
    <row r="213" spans="1:19" ht="15.75" customHeight="1">
      <c r="A213" s="40">
        <v>2101</v>
      </c>
      <c r="B213" s="41"/>
      <c r="C213" s="41"/>
      <c r="D213" s="41">
        <v>31</v>
      </c>
      <c r="E213" s="41"/>
      <c r="F213" s="41"/>
      <c r="G213" s="41"/>
      <c r="H213" s="41"/>
      <c r="I213" s="41"/>
      <c r="J213" s="41"/>
      <c r="K213" s="42"/>
      <c r="L213" s="49"/>
      <c r="M213" s="50"/>
      <c r="N213" s="51"/>
      <c r="O213" s="52">
        <f>IF(D213=0,"",D213/C212)</f>
        <v>0.96875</v>
      </c>
      <c r="P213" s="53">
        <v>31</v>
      </c>
      <c r="Q213" s="54">
        <f t="shared" si="24"/>
        <v>0.96875</v>
      </c>
      <c r="R213" s="54">
        <f t="shared" si="25"/>
        <v>3.125E-2</v>
      </c>
      <c r="S213" s="8">
        <f>P213/P211</f>
        <v>0.93939393939393945</v>
      </c>
    </row>
    <row r="214" spans="1:19" ht="15.75" customHeight="1">
      <c r="A214" s="40">
        <v>2102</v>
      </c>
      <c r="B214" s="41"/>
      <c r="C214" s="41"/>
      <c r="D214" s="41"/>
      <c r="E214" s="41">
        <v>28</v>
      </c>
      <c r="F214" s="41"/>
      <c r="G214" s="41"/>
      <c r="H214" s="41"/>
      <c r="I214" s="41"/>
      <c r="J214" s="41"/>
      <c r="K214" s="42"/>
      <c r="L214" s="49"/>
      <c r="M214" s="50"/>
      <c r="N214" s="51"/>
      <c r="O214" s="52">
        <f>IF(E214=0,"",E214/D213)</f>
        <v>0.90322580645161288</v>
      </c>
      <c r="P214" s="53">
        <v>30</v>
      </c>
      <c r="Q214" s="54">
        <f t="shared" si="24"/>
        <v>0.967741935483871</v>
      </c>
      <c r="R214" s="54">
        <f t="shared" si="25"/>
        <v>3.2258064516129004E-2</v>
      </c>
    </row>
    <row r="215" spans="1:19" ht="15.75" customHeight="1">
      <c r="A215" s="40">
        <v>2201</v>
      </c>
      <c r="B215" s="41"/>
      <c r="C215" s="41"/>
      <c r="D215" s="41"/>
      <c r="E215" s="41">
        <v>24</v>
      </c>
      <c r="G215" s="41"/>
      <c r="H215" s="41"/>
      <c r="I215" s="41"/>
      <c r="J215" s="41"/>
      <c r="K215" s="42"/>
      <c r="L215" s="49"/>
      <c r="M215" s="50"/>
      <c r="N215" s="51"/>
      <c r="O215" s="52">
        <f>IF(E215=0,"",E215/E214)</f>
        <v>0.8571428571428571</v>
      </c>
      <c r="P215" s="53">
        <v>24</v>
      </c>
      <c r="Q215" s="54">
        <f t="shared" si="24"/>
        <v>0.8</v>
      </c>
      <c r="R215" s="54">
        <f t="shared" si="25"/>
        <v>0.19999999999999996</v>
      </c>
    </row>
    <row r="216" spans="1:19" ht="15.75" customHeight="1">
      <c r="A216" s="40">
        <v>2202</v>
      </c>
      <c r="B216" s="41"/>
      <c r="C216" s="41"/>
      <c r="D216" s="41"/>
      <c r="E216" s="41">
        <v>2</v>
      </c>
      <c r="F216" s="41"/>
      <c r="G216" s="41"/>
      <c r="H216" s="41"/>
      <c r="I216" s="41"/>
      <c r="J216" s="41"/>
      <c r="K216" s="42"/>
      <c r="L216" s="49"/>
      <c r="M216" s="50"/>
      <c r="N216" s="51"/>
      <c r="O216" s="52" t="str">
        <f>IF(G216=0,"",G216/E215)</f>
        <v/>
      </c>
      <c r="P216" s="53">
        <v>3</v>
      </c>
      <c r="Q216" s="54">
        <f t="shared" si="24"/>
        <v>0.125</v>
      </c>
      <c r="R216" s="54">
        <f t="shared" si="25"/>
        <v>0.875</v>
      </c>
    </row>
    <row r="217" spans="1:19" ht="15.75" customHeight="1">
      <c r="A217" s="40">
        <v>2301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2"/>
      <c r="L217" s="49"/>
      <c r="M217" s="50"/>
      <c r="N217" s="51"/>
      <c r="O217" s="52" t="str">
        <f>IF(H217=0,"",H217/G216)</f>
        <v/>
      </c>
      <c r="P217" s="53"/>
      <c r="Q217" s="54" t="str">
        <f t="shared" si="24"/>
        <v/>
      </c>
      <c r="R217" s="54" t="str">
        <f t="shared" si="25"/>
        <v/>
      </c>
    </row>
    <row r="218" spans="1:19" ht="15.75" customHeight="1">
      <c r="A218" s="40">
        <v>2302</v>
      </c>
      <c r="B218" s="41"/>
      <c r="C218" s="41"/>
      <c r="D218" s="41"/>
      <c r="E218" s="41"/>
      <c r="F218" s="41"/>
      <c r="G218" s="41"/>
      <c r="H218" s="41"/>
      <c r="I218" s="41"/>
      <c r="J218" s="41"/>
      <c r="K218" s="42"/>
      <c r="L218" s="49"/>
      <c r="M218" s="50"/>
      <c r="N218" s="51"/>
      <c r="O218" s="52" t="str">
        <f>IF(I218=0,"",I218/H217)</f>
        <v/>
      </c>
      <c r="P218" s="53"/>
      <c r="Q218" s="54" t="str">
        <f t="shared" si="24"/>
        <v/>
      </c>
      <c r="R218" s="54" t="str">
        <f t="shared" si="25"/>
        <v/>
      </c>
    </row>
    <row r="219" spans="1:19" ht="15.75" customHeight="1">
      <c r="A219" s="40">
        <v>2401</v>
      </c>
      <c r="B219" s="41"/>
      <c r="C219" s="41"/>
      <c r="D219" s="41"/>
      <c r="E219" s="41"/>
      <c r="F219" s="41"/>
      <c r="G219" s="41"/>
      <c r="H219" s="41"/>
      <c r="I219" s="41"/>
      <c r="J219" s="41"/>
      <c r="K219" s="42"/>
      <c r="L219" s="49"/>
      <c r="M219" s="50"/>
      <c r="N219" s="51"/>
      <c r="O219" s="56" t="str">
        <f>IF(J219=0,"",J219/I218)</f>
        <v/>
      </c>
      <c r="P219" s="53"/>
      <c r="Q219" s="57" t="str">
        <f t="shared" si="24"/>
        <v/>
      </c>
      <c r="R219" s="57" t="str">
        <f t="shared" si="25"/>
        <v/>
      </c>
    </row>
    <row r="220" spans="1:19" ht="15.75" customHeight="1">
      <c r="A220" s="40">
        <v>2402</v>
      </c>
      <c r="B220" s="41"/>
      <c r="C220" s="41"/>
      <c r="D220" s="41"/>
      <c r="E220" s="41"/>
      <c r="F220" s="41"/>
      <c r="G220" s="41"/>
      <c r="H220" s="41"/>
      <c r="I220" s="41"/>
      <c r="J220" s="41"/>
      <c r="K220" s="42"/>
      <c r="L220" s="49"/>
      <c r="M220" s="50"/>
      <c r="N220" s="58"/>
      <c r="O220" s="59"/>
      <c r="P220" s="53"/>
      <c r="Q220" s="60"/>
      <c r="R220" s="61"/>
    </row>
    <row r="221" spans="1:19" ht="15.75" customHeight="1">
      <c r="A221" s="40">
        <v>2501</v>
      </c>
      <c r="B221" s="41"/>
      <c r="C221" s="41"/>
      <c r="D221" s="41"/>
      <c r="E221" s="41"/>
      <c r="F221" s="41"/>
      <c r="G221" s="41"/>
      <c r="H221" s="41"/>
      <c r="I221" s="41"/>
      <c r="J221" s="41"/>
      <c r="K221" s="42"/>
      <c r="L221" s="49"/>
      <c r="M221" s="50"/>
      <c r="N221" s="58"/>
      <c r="O221" s="62"/>
      <c r="P221" s="63"/>
      <c r="Q221" s="64"/>
      <c r="R221" s="62"/>
    </row>
    <row r="222" spans="1:19" ht="15.75" customHeight="1">
      <c r="A222" s="40">
        <v>2502</v>
      </c>
      <c r="B222" s="41"/>
      <c r="C222" s="41"/>
      <c r="D222" s="41"/>
      <c r="E222" s="41"/>
      <c r="F222" s="41"/>
      <c r="G222" s="41"/>
      <c r="H222" s="41"/>
      <c r="I222" s="41"/>
      <c r="J222" s="41"/>
      <c r="K222" s="42"/>
      <c r="L222" s="49"/>
      <c r="M222" s="50"/>
      <c r="N222" s="58"/>
      <c r="O222" s="62"/>
      <c r="P222" s="63"/>
      <c r="Q222" s="64"/>
      <c r="R222" s="62"/>
    </row>
    <row r="223" spans="1:19" ht="15.75" customHeight="1">
      <c r="A223" s="40">
        <v>2601</v>
      </c>
      <c r="B223" s="41"/>
      <c r="C223" s="41"/>
      <c r="D223" s="41"/>
      <c r="E223" s="41"/>
      <c r="F223" s="41"/>
      <c r="G223" s="41"/>
      <c r="H223" s="41"/>
      <c r="I223" s="41"/>
      <c r="J223" s="41"/>
      <c r="K223" s="42"/>
      <c r="L223" s="49"/>
      <c r="M223" s="50"/>
      <c r="N223" s="58"/>
      <c r="O223" s="50"/>
      <c r="P223" s="58"/>
      <c r="Q223" s="65"/>
      <c r="R223" s="62"/>
    </row>
    <row r="224" spans="1:19" ht="15.75" customHeight="1">
      <c r="A224" s="40">
        <v>2602</v>
      </c>
      <c r="B224" s="66"/>
      <c r="C224" s="66"/>
      <c r="D224" s="66"/>
      <c r="E224" s="66"/>
      <c r="F224" s="66"/>
      <c r="G224" s="66"/>
      <c r="H224" s="66"/>
      <c r="I224" s="66"/>
      <c r="J224" s="66"/>
      <c r="K224" s="67"/>
      <c r="L224" s="68"/>
      <c r="M224" s="2"/>
      <c r="N224" s="1"/>
      <c r="O224" s="69" t="s">
        <v>53</v>
      </c>
      <c r="P224" s="70"/>
      <c r="Q224" s="71" t="str">
        <f>IF(SUM(K213:K224)=0,"",SUM(K213:K224))</f>
        <v/>
      </c>
      <c r="R224" s="72" t="s">
        <v>10</v>
      </c>
    </row>
    <row r="225" spans="1:19" ht="15.75" customHeight="1">
      <c r="A225" s="40">
        <v>2701</v>
      </c>
      <c r="B225" s="66"/>
      <c r="C225" s="66"/>
      <c r="D225" s="66"/>
      <c r="E225" s="66"/>
      <c r="F225" s="66"/>
      <c r="G225" s="66"/>
      <c r="H225" s="66"/>
      <c r="I225" s="66"/>
      <c r="J225" s="66"/>
      <c r="K225" s="67"/>
      <c r="L225" s="68"/>
      <c r="M225" s="2"/>
      <c r="N225" s="1"/>
      <c r="O225" s="73" t="s">
        <v>54</v>
      </c>
      <c r="P225" s="74" t="str">
        <f>IF(P224/B211=0,"",P224/B211)</f>
        <v/>
      </c>
      <c r="Q225" s="75" t="e">
        <f>IF(P224/Q224=0,"",P224/Q224)</f>
        <v>#VALUE!</v>
      </c>
      <c r="R225" s="76" t="s">
        <v>55</v>
      </c>
    </row>
    <row r="226" spans="1:19" ht="15.75" customHeight="1">
      <c r="A226" s="40">
        <v>2702</v>
      </c>
      <c r="B226" s="66"/>
      <c r="C226" s="66"/>
      <c r="D226" s="66"/>
      <c r="E226" s="66"/>
      <c r="F226" s="66"/>
      <c r="G226" s="66"/>
      <c r="H226" s="66"/>
      <c r="I226" s="66"/>
      <c r="J226" s="66"/>
      <c r="K226" s="67"/>
      <c r="L226" s="77"/>
      <c r="M226" s="78"/>
      <c r="N226" s="79"/>
      <c r="O226" s="78"/>
      <c r="P226" s="79"/>
      <c r="Q226" s="79"/>
      <c r="R226" s="80"/>
    </row>
    <row r="227" spans="1:19" ht="18" customHeight="1">
      <c r="A227" s="24"/>
      <c r="B227" s="1"/>
      <c r="C227" s="1"/>
      <c r="D227" s="142" t="s">
        <v>79</v>
      </c>
      <c r="E227" s="143"/>
      <c r="F227" s="143"/>
      <c r="G227" s="143"/>
      <c r="H227" s="143"/>
      <c r="I227" s="143"/>
      <c r="J227" s="144"/>
      <c r="K227" s="81">
        <f>SUM(K211:K223)</f>
        <v>0</v>
      </c>
      <c r="L227" s="82" t="str">
        <f>IF(K219=0,"",K219/B211)</f>
        <v/>
      </c>
      <c r="M227" s="82" t="str">
        <f>IF(K227=0,"",K227/B211)</f>
        <v/>
      </c>
      <c r="N227" s="82" t="str">
        <f>IF(K219=0,"",M227-L227)</f>
        <v/>
      </c>
      <c r="O227" s="2"/>
      <c r="P227" s="1"/>
      <c r="Q227" s="27"/>
      <c r="R227" s="2"/>
    </row>
    <row r="228" spans="1:19" ht="12.75" customHeight="1">
      <c r="L228" s="2"/>
      <c r="M228" s="2"/>
      <c r="O228" s="2"/>
    </row>
    <row r="229" spans="1:19" ht="12.75" customHeight="1">
      <c r="L229" s="2"/>
      <c r="M229" s="2"/>
      <c r="O229" s="2"/>
    </row>
    <row r="230" spans="1:19" ht="26.25" customHeight="1">
      <c r="B230" s="145" t="s">
        <v>68</v>
      </c>
      <c r="C230" s="146"/>
      <c r="D230" s="146"/>
      <c r="E230" s="146"/>
      <c r="F230" s="146"/>
      <c r="G230" s="146"/>
      <c r="H230" s="146"/>
      <c r="I230" s="146"/>
      <c r="J230" s="146"/>
      <c r="K230" s="39" t="s">
        <v>90</v>
      </c>
      <c r="L230" s="2"/>
      <c r="M230" s="2"/>
      <c r="N230" s="1"/>
      <c r="O230" s="2"/>
      <c r="P230" s="1"/>
      <c r="Q230" s="1"/>
      <c r="R230" s="1"/>
    </row>
    <row r="231" spans="1:19" ht="20.25" customHeight="1">
      <c r="A231" s="147" t="s">
        <v>9</v>
      </c>
      <c r="B231" s="148" t="s">
        <v>69</v>
      </c>
      <c r="C231" s="143"/>
      <c r="D231" s="143"/>
      <c r="E231" s="143"/>
      <c r="F231" s="143"/>
      <c r="G231" s="143"/>
      <c r="H231" s="143"/>
      <c r="I231" s="143"/>
      <c r="J231" s="144"/>
      <c r="K231" s="149" t="s">
        <v>10</v>
      </c>
      <c r="L231" s="141" t="s">
        <v>2</v>
      </c>
      <c r="M231" s="141" t="s">
        <v>3</v>
      </c>
      <c r="N231" s="150" t="s">
        <v>4</v>
      </c>
      <c r="O231" s="141" t="s">
        <v>5</v>
      </c>
      <c r="P231" s="139" t="s">
        <v>6</v>
      </c>
      <c r="Q231" s="139" t="s">
        <v>7</v>
      </c>
      <c r="R231" s="141" t="s">
        <v>8</v>
      </c>
    </row>
    <row r="232" spans="1:19" ht="15.75" customHeight="1">
      <c r="A232" s="140"/>
      <c r="B232" s="40" t="s">
        <v>70</v>
      </c>
      <c r="C232" s="40" t="s">
        <v>71</v>
      </c>
      <c r="D232" s="40" t="s">
        <v>72</v>
      </c>
      <c r="E232" s="40" t="s">
        <v>73</v>
      </c>
      <c r="F232" s="40" t="s">
        <v>74</v>
      </c>
      <c r="G232" s="40" t="s">
        <v>75</v>
      </c>
      <c r="H232" s="40" t="s">
        <v>76</v>
      </c>
      <c r="I232" s="40" t="s">
        <v>77</v>
      </c>
      <c r="J232" s="40" t="s">
        <v>78</v>
      </c>
      <c r="K232" s="140"/>
      <c r="L232" s="140"/>
      <c r="M232" s="140"/>
      <c r="N232" s="140"/>
      <c r="O232" s="140"/>
      <c r="P232" s="140"/>
      <c r="Q232" s="140"/>
      <c r="R232" s="140"/>
    </row>
    <row r="233" spans="1:19" ht="15.75" customHeight="1">
      <c r="A233" s="40">
        <v>2002</v>
      </c>
      <c r="B233" s="41">
        <v>32</v>
      </c>
      <c r="C233" s="41"/>
      <c r="D233" s="41"/>
      <c r="E233" s="41"/>
      <c r="F233" s="41"/>
      <c r="G233" s="41"/>
      <c r="H233" s="41"/>
      <c r="I233" s="41"/>
      <c r="J233" s="41"/>
      <c r="K233" s="42"/>
      <c r="L233" s="43"/>
      <c r="M233" s="44"/>
      <c r="N233" s="45"/>
      <c r="O233" s="46"/>
      <c r="P233" s="47">
        <f>B233</f>
        <v>32</v>
      </c>
      <c r="Q233" s="48"/>
      <c r="R233" s="46"/>
    </row>
    <row r="234" spans="1:19" ht="15.75" customHeight="1">
      <c r="A234" s="40">
        <v>2101</v>
      </c>
      <c r="B234" s="41"/>
      <c r="C234" s="41">
        <v>27</v>
      </c>
      <c r="D234" s="41"/>
      <c r="E234" s="41"/>
      <c r="F234" s="41"/>
      <c r="G234" s="41"/>
      <c r="H234" s="41"/>
      <c r="I234" s="41"/>
      <c r="J234" s="41"/>
      <c r="K234" s="42"/>
      <c r="L234" s="49"/>
      <c r="M234" s="50"/>
      <c r="N234" s="51"/>
      <c r="O234" s="52">
        <f>IF(C234=0,"",C234/B233)</f>
        <v>0.84375</v>
      </c>
      <c r="P234" s="53">
        <v>28</v>
      </c>
      <c r="Q234" s="54">
        <f t="shared" ref="Q234:Q241" si="26">IF(P234=0,"",P234/P233)</f>
        <v>0.875</v>
      </c>
      <c r="R234" s="54">
        <f t="shared" ref="R234:R241" si="27">IF(P234=0,"",100%-Q234)</f>
        <v>0.125</v>
      </c>
    </row>
    <row r="235" spans="1:19" ht="15.75" customHeight="1">
      <c r="A235" s="40">
        <v>2102</v>
      </c>
      <c r="B235" s="41"/>
      <c r="C235" s="41"/>
      <c r="D235" s="41">
        <v>26</v>
      </c>
      <c r="E235" s="41"/>
      <c r="F235" s="41"/>
      <c r="G235" s="41"/>
      <c r="H235" s="41"/>
      <c r="I235" s="41"/>
      <c r="J235" s="41"/>
      <c r="K235" s="42"/>
      <c r="L235" s="49"/>
      <c r="M235" s="50"/>
      <c r="N235" s="51"/>
      <c r="O235" s="52">
        <f>IF(D235=0,"",D235/C234)</f>
        <v>0.96296296296296291</v>
      </c>
      <c r="P235" s="53">
        <v>28</v>
      </c>
      <c r="Q235" s="54">
        <f t="shared" si="26"/>
        <v>1</v>
      </c>
      <c r="R235" s="54">
        <f t="shared" si="27"/>
        <v>0</v>
      </c>
      <c r="S235" s="8">
        <f>P235/P233</f>
        <v>0.875</v>
      </c>
    </row>
    <row r="236" spans="1:19" ht="15.75" customHeight="1">
      <c r="A236" s="40">
        <v>2201</v>
      </c>
      <c r="B236" s="41"/>
      <c r="C236" s="41"/>
      <c r="D236" s="41"/>
      <c r="E236" s="41">
        <v>23</v>
      </c>
      <c r="F236" s="41"/>
      <c r="G236" s="41"/>
      <c r="H236" s="41"/>
      <c r="I236" s="41"/>
      <c r="J236" s="41"/>
      <c r="K236" s="42"/>
      <c r="L236" s="49"/>
      <c r="M236" s="50"/>
      <c r="N236" s="51"/>
      <c r="O236" s="52">
        <f>IF(E236=0,"",E236/D235)</f>
        <v>0.88461538461538458</v>
      </c>
      <c r="P236" s="53">
        <v>25</v>
      </c>
      <c r="Q236" s="54">
        <f t="shared" si="26"/>
        <v>0.8928571428571429</v>
      </c>
      <c r="R236" s="54">
        <f t="shared" si="27"/>
        <v>0.1071428571428571</v>
      </c>
    </row>
    <row r="237" spans="1:19" ht="15.75" customHeight="1">
      <c r="A237" s="40">
        <v>2202</v>
      </c>
      <c r="B237" s="41"/>
      <c r="C237" s="41"/>
      <c r="D237" s="41"/>
      <c r="E237" s="41">
        <v>12</v>
      </c>
      <c r="F237" s="41"/>
      <c r="G237" s="41"/>
      <c r="H237" s="41"/>
      <c r="I237" s="41"/>
      <c r="J237" s="41"/>
      <c r="K237" s="42"/>
      <c r="L237" s="49"/>
      <c r="M237" s="50"/>
      <c r="N237" s="51"/>
      <c r="O237" s="52" t="str">
        <f>IF(F237=0,"",F237/E236)</f>
        <v/>
      </c>
      <c r="P237" s="53">
        <v>13</v>
      </c>
      <c r="Q237" s="54"/>
      <c r="R237" s="54"/>
    </row>
    <row r="238" spans="1:19" ht="15.75" customHeight="1">
      <c r="A238" s="40">
        <v>2301</v>
      </c>
      <c r="B238" s="41"/>
      <c r="C238" s="41"/>
      <c r="D238" s="41"/>
      <c r="E238" s="41">
        <v>4</v>
      </c>
      <c r="F238" s="41"/>
      <c r="G238" s="41"/>
      <c r="H238" s="41"/>
      <c r="I238" s="41"/>
      <c r="J238" s="41"/>
      <c r="K238" s="42"/>
      <c r="L238" s="49"/>
      <c r="M238" s="50"/>
      <c r="N238" s="51"/>
      <c r="O238" s="52" t="str">
        <f>IF(G238=0,"",G238/F237)</f>
        <v/>
      </c>
      <c r="P238" s="53">
        <v>4</v>
      </c>
      <c r="Q238" s="54"/>
      <c r="R238" s="54"/>
    </row>
    <row r="239" spans="1:19" ht="15.75" customHeight="1">
      <c r="A239" s="40">
        <v>2302</v>
      </c>
      <c r="B239" s="41"/>
      <c r="C239" s="41"/>
      <c r="D239" s="41"/>
      <c r="E239" s="41">
        <v>1</v>
      </c>
      <c r="F239" s="41"/>
      <c r="G239" s="41"/>
      <c r="H239" s="41"/>
      <c r="I239" s="41"/>
      <c r="J239" s="41"/>
      <c r="K239" s="42"/>
      <c r="L239" s="49"/>
      <c r="M239" s="50"/>
      <c r="N239" s="51"/>
      <c r="O239" s="52" t="str">
        <f>IF(H239=0,"",H239/G238)</f>
        <v/>
      </c>
      <c r="P239" s="53">
        <v>1</v>
      </c>
      <c r="Q239" s="54"/>
      <c r="R239" s="54"/>
    </row>
    <row r="240" spans="1:19" ht="15.75" customHeight="1">
      <c r="A240" s="40">
        <v>2401</v>
      </c>
      <c r="B240" s="41"/>
      <c r="C240" s="41"/>
      <c r="D240" s="41"/>
      <c r="E240" s="41"/>
      <c r="F240" s="41"/>
      <c r="G240" s="41"/>
      <c r="H240" s="41"/>
      <c r="I240" s="41"/>
      <c r="J240" s="41"/>
      <c r="K240" s="42"/>
      <c r="L240" s="49"/>
      <c r="M240" s="50"/>
      <c r="N240" s="51"/>
      <c r="O240" s="52" t="str">
        <f>IF(I240=0,"",I240/H239)</f>
        <v/>
      </c>
      <c r="P240" s="53"/>
      <c r="Q240" s="54" t="str">
        <f t="shared" si="26"/>
        <v/>
      </c>
      <c r="R240" s="54" t="str">
        <f t="shared" si="27"/>
        <v/>
      </c>
    </row>
    <row r="241" spans="1:18" ht="15.75" customHeight="1">
      <c r="A241" s="40">
        <v>2402</v>
      </c>
      <c r="B241" s="41"/>
      <c r="C241" s="41"/>
      <c r="D241" s="41"/>
      <c r="E241" s="41"/>
      <c r="F241" s="41"/>
      <c r="G241" s="41"/>
      <c r="H241" s="41"/>
      <c r="I241" s="41"/>
      <c r="J241" s="41"/>
      <c r="K241" s="42"/>
      <c r="L241" s="49"/>
      <c r="M241" s="50"/>
      <c r="N241" s="51"/>
      <c r="O241" s="56" t="str">
        <f>IF(J241=0,"",J241/I240)</f>
        <v/>
      </c>
      <c r="P241" s="53"/>
      <c r="Q241" s="57" t="str">
        <f t="shared" si="26"/>
        <v/>
      </c>
      <c r="R241" s="57" t="str">
        <f t="shared" si="27"/>
        <v/>
      </c>
    </row>
    <row r="242" spans="1:18" ht="15.75" customHeight="1">
      <c r="A242" s="40">
        <v>2501</v>
      </c>
      <c r="B242" s="41"/>
      <c r="C242" s="41"/>
      <c r="D242" s="41"/>
      <c r="E242" s="41"/>
      <c r="F242" s="41"/>
      <c r="G242" s="41"/>
      <c r="H242" s="41"/>
      <c r="I242" s="41"/>
      <c r="J242" s="41"/>
      <c r="K242" s="42"/>
      <c r="L242" s="49"/>
      <c r="M242" s="50"/>
      <c r="N242" s="58"/>
      <c r="O242" s="59"/>
      <c r="P242" s="53"/>
      <c r="Q242" s="60"/>
      <c r="R242" s="61"/>
    </row>
    <row r="243" spans="1:18" ht="15.75" customHeight="1">
      <c r="A243" s="40">
        <v>2502</v>
      </c>
      <c r="B243" s="41"/>
      <c r="C243" s="41"/>
      <c r="D243" s="41"/>
      <c r="E243" s="41"/>
      <c r="F243" s="41"/>
      <c r="G243" s="41"/>
      <c r="H243" s="41"/>
      <c r="I243" s="41"/>
      <c r="J243" s="41"/>
      <c r="K243" s="42"/>
      <c r="L243" s="49"/>
      <c r="M243" s="50"/>
      <c r="N243" s="58"/>
      <c r="O243" s="62"/>
      <c r="P243" s="63"/>
      <c r="Q243" s="64"/>
      <c r="R243" s="62"/>
    </row>
    <row r="244" spans="1:18" ht="15.75" customHeight="1">
      <c r="A244" s="40">
        <v>2601</v>
      </c>
      <c r="B244" s="41"/>
      <c r="C244" s="41"/>
      <c r="D244" s="41"/>
      <c r="E244" s="41"/>
      <c r="F244" s="41"/>
      <c r="G244" s="41"/>
      <c r="H244" s="41"/>
      <c r="I244" s="41"/>
      <c r="J244" s="41"/>
      <c r="K244" s="42"/>
      <c r="L244" s="49"/>
      <c r="M244" s="50"/>
      <c r="N244" s="58"/>
      <c r="O244" s="62"/>
      <c r="P244" s="63"/>
      <c r="Q244" s="64"/>
      <c r="R244" s="62"/>
    </row>
    <row r="245" spans="1:18" ht="15.75" customHeight="1">
      <c r="A245" s="40">
        <v>2602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42"/>
      <c r="L245" s="49"/>
      <c r="M245" s="50"/>
      <c r="N245" s="58"/>
      <c r="O245" s="50"/>
      <c r="P245" s="58"/>
      <c r="Q245" s="65"/>
      <c r="R245" s="62"/>
    </row>
    <row r="246" spans="1:18" ht="15.75" customHeight="1">
      <c r="A246" s="40">
        <v>2701</v>
      </c>
      <c r="B246" s="66"/>
      <c r="C246" s="66"/>
      <c r="D246" s="66"/>
      <c r="E246" s="66"/>
      <c r="F246" s="66"/>
      <c r="G246" s="66"/>
      <c r="H246" s="66"/>
      <c r="I246" s="66"/>
      <c r="J246" s="66"/>
      <c r="K246" s="67"/>
      <c r="L246" s="68"/>
      <c r="M246" s="2"/>
      <c r="N246" s="1"/>
      <c r="O246" s="69" t="s">
        <v>53</v>
      </c>
      <c r="P246" s="70"/>
      <c r="Q246" s="71" t="str">
        <f>IF(SUM(K235:K246)=0,"",SUM(K235:K246))</f>
        <v/>
      </c>
      <c r="R246" s="72" t="s">
        <v>10</v>
      </c>
    </row>
    <row r="247" spans="1:18" ht="15.75" customHeight="1">
      <c r="A247" s="40">
        <v>2702</v>
      </c>
      <c r="B247" s="66"/>
      <c r="C247" s="66"/>
      <c r="D247" s="66"/>
      <c r="E247" s="66"/>
      <c r="F247" s="66"/>
      <c r="G247" s="66"/>
      <c r="H247" s="66"/>
      <c r="I247" s="66"/>
      <c r="J247" s="66"/>
      <c r="K247" s="67"/>
      <c r="L247" s="68"/>
      <c r="M247" s="2"/>
      <c r="N247" s="1"/>
      <c r="O247" s="73" t="s">
        <v>54</v>
      </c>
      <c r="P247" s="74" t="str">
        <f>IF(P246/B233=0,"",P246/B233)</f>
        <v/>
      </c>
      <c r="Q247" s="75" t="e">
        <f>IF(P246/Q246=0,"",P246/Q246)</f>
        <v>#VALUE!</v>
      </c>
      <c r="R247" s="76" t="s">
        <v>55</v>
      </c>
    </row>
    <row r="248" spans="1:18" ht="15.75" customHeight="1">
      <c r="A248" s="40">
        <v>2801</v>
      </c>
      <c r="B248" s="66"/>
      <c r="C248" s="66"/>
      <c r="D248" s="66"/>
      <c r="E248" s="66"/>
      <c r="F248" s="66"/>
      <c r="G248" s="66"/>
      <c r="H248" s="66"/>
      <c r="I248" s="66"/>
      <c r="J248" s="66"/>
      <c r="K248" s="67"/>
      <c r="L248" s="77"/>
      <c r="M248" s="78"/>
      <c r="N248" s="79"/>
      <c r="O248" s="78"/>
      <c r="P248" s="79"/>
      <c r="Q248" s="79"/>
      <c r="R248" s="80"/>
    </row>
    <row r="249" spans="1:18" ht="18" customHeight="1">
      <c r="A249" s="24"/>
      <c r="B249" s="1"/>
      <c r="C249" s="1"/>
      <c r="D249" s="142" t="s">
        <v>79</v>
      </c>
      <c r="E249" s="143"/>
      <c r="F249" s="143"/>
      <c r="G249" s="143"/>
      <c r="H249" s="143"/>
      <c r="I249" s="143"/>
      <c r="J249" s="144"/>
      <c r="K249" s="81">
        <f>SUM(K233:K245)</f>
        <v>0</v>
      </c>
      <c r="L249" s="82" t="str">
        <f>IF(K241=0,"",K241/B233)</f>
        <v/>
      </c>
      <c r="M249" s="82" t="str">
        <f>IF(K249=0,"",K249/B233)</f>
        <v/>
      </c>
      <c r="N249" s="82" t="str">
        <f>IF(K241=0,"",M249-L249)</f>
        <v/>
      </c>
      <c r="O249" s="2"/>
      <c r="P249" s="1"/>
      <c r="Q249" s="27"/>
      <c r="R249" s="2"/>
    </row>
    <row r="250" spans="1:18" ht="12.75" customHeight="1">
      <c r="L250" s="2"/>
      <c r="M250" s="2"/>
      <c r="O250" s="2"/>
    </row>
    <row r="251" spans="1:18" ht="12.75" customHeight="1">
      <c r="L251" s="2"/>
      <c r="M251" s="2"/>
      <c r="O251" s="2"/>
    </row>
    <row r="252" spans="1:18" ht="26.25" customHeight="1">
      <c r="B252" s="145" t="s">
        <v>68</v>
      </c>
      <c r="C252" s="146"/>
      <c r="D252" s="146"/>
      <c r="E252" s="146"/>
      <c r="F252" s="146"/>
      <c r="G252" s="146"/>
      <c r="H252" s="146"/>
      <c r="I252" s="146"/>
      <c r="J252" s="146"/>
      <c r="K252" s="39" t="s">
        <v>91</v>
      </c>
      <c r="L252" s="2"/>
      <c r="M252" s="2"/>
      <c r="N252" s="1"/>
      <c r="O252" s="2"/>
      <c r="P252" s="1"/>
      <c r="Q252" s="1"/>
      <c r="R252" s="1"/>
    </row>
    <row r="253" spans="1:18" ht="20.25" customHeight="1">
      <c r="A253" s="147" t="s">
        <v>9</v>
      </c>
      <c r="B253" s="148" t="s">
        <v>69</v>
      </c>
      <c r="C253" s="143"/>
      <c r="D253" s="143"/>
      <c r="E253" s="143"/>
      <c r="F253" s="143"/>
      <c r="G253" s="143"/>
      <c r="H253" s="143"/>
      <c r="I253" s="143"/>
      <c r="J253" s="144"/>
      <c r="K253" s="149" t="s">
        <v>10</v>
      </c>
      <c r="L253" s="141" t="s">
        <v>2</v>
      </c>
      <c r="M253" s="141" t="s">
        <v>3</v>
      </c>
      <c r="N253" s="150" t="s">
        <v>4</v>
      </c>
      <c r="O253" s="141" t="s">
        <v>5</v>
      </c>
      <c r="P253" s="139" t="s">
        <v>6</v>
      </c>
      <c r="Q253" s="139" t="s">
        <v>7</v>
      </c>
      <c r="R253" s="141" t="s">
        <v>8</v>
      </c>
    </row>
    <row r="254" spans="1:18" ht="15.75" customHeight="1">
      <c r="A254" s="140"/>
      <c r="B254" s="40" t="s">
        <v>70</v>
      </c>
      <c r="C254" s="40" t="s">
        <v>71</v>
      </c>
      <c r="D254" s="40" t="s">
        <v>72</v>
      </c>
      <c r="E254" s="40" t="s">
        <v>73</v>
      </c>
      <c r="F254" s="40" t="s">
        <v>74</v>
      </c>
      <c r="G254" s="40" t="s">
        <v>75</v>
      </c>
      <c r="H254" s="40" t="s">
        <v>76</v>
      </c>
      <c r="I254" s="40" t="s">
        <v>77</v>
      </c>
      <c r="J254" s="40" t="s">
        <v>78</v>
      </c>
      <c r="K254" s="140"/>
      <c r="L254" s="140"/>
      <c r="M254" s="140"/>
      <c r="N254" s="140"/>
      <c r="O254" s="140"/>
      <c r="P254" s="140"/>
      <c r="Q254" s="140"/>
      <c r="R254" s="140"/>
    </row>
    <row r="255" spans="1:18" ht="15.75" customHeight="1">
      <c r="A255" s="40">
        <v>2101</v>
      </c>
      <c r="B255" s="41">
        <v>33</v>
      </c>
      <c r="C255" s="41"/>
      <c r="D255" s="41"/>
      <c r="E255" s="41"/>
      <c r="F255" s="41"/>
      <c r="G255" s="41"/>
      <c r="H255" s="41"/>
      <c r="I255" s="41"/>
      <c r="J255" s="41"/>
      <c r="K255" s="42"/>
      <c r="L255" s="43"/>
      <c r="M255" s="44"/>
      <c r="N255" s="45"/>
      <c r="O255" s="46"/>
      <c r="P255" s="47">
        <f>B255</f>
        <v>33</v>
      </c>
      <c r="Q255" s="48"/>
      <c r="R255" s="46"/>
    </row>
    <row r="256" spans="1:18" ht="15.75" customHeight="1">
      <c r="A256" s="40">
        <v>2102</v>
      </c>
      <c r="B256" s="41"/>
      <c r="C256" s="41">
        <v>31</v>
      </c>
      <c r="D256" s="41"/>
      <c r="E256" s="41"/>
      <c r="F256" s="41"/>
      <c r="G256" s="41"/>
      <c r="H256" s="41"/>
      <c r="I256" s="41"/>
      <c r="J256" s="41"/>
      <c r="K256" s="42"/>
      <c r="L256" s="49"/>
      <c r="M256" s="50"/>
      <c r="N256" s="51"/>
      <c r="O256" s="52">
        <f>IF(C256=0,"",C256/B255)</f>
        <v>0.93939393939393945</v>
      </c>
      <c r="P256" s="53">
        <v>31</v>
      </c>
      <c r="Q256" s="54">
        <f t="shared" ref="Q256:Q263" si="28">IF(P256=0,"",P256/P255)</f>
        <v>0.93939393939393945</v>
      </c>
      <c r="R256" s="54">
        <f t="shared" ref="R256:R263" si="29">IF(P256=0,"",100%-Q256)</f>
        <v>6.0606060606060552E-2</v>
      </c>
    </row>
    <row r="257" spans="1:22" ht="15.75" customHeight="1">
      <c r="A257" s="40">
        <v>2201</v>
      </c>
      <c r="B257" s="41"/>
      <c r="C257" s="41"/>
      <c r="D257" s="41">
        <v>26</v>
      </c>
      <c r="E257" s="41"/>
      <c r="F257" s="41"/>
      <c r="G257" s="41"/>
      <c r="H257" s="41"/>
      <c r="I257" s="41"/>
      <c r="J257" s="41"/>
      <c r="K257" s="42"/>
      <c r="L257" s="49"/>
      <c r="M257" s="50"/>
      <c r="N257" s="51"/>
      <c r="O257" s="52">
        <f>IF(D257=0,"",D257/C256)</f>
        <v>0.83870967741935487</v>
      </c>
      <c r="P257" s="53">
        <v>29</v>
      </c>
      <c r="Q257" s="54">
        <f t="shared" si="28"/>
        <v>0.93548387096774188</v>
      </c>
      <c r="R257" s="54">
        <f t="shared" si="29"/>
        <v>6.4516129032258118E-2</v>
      </c>
      <c r="S257" s="8">
        <f>P257/P255</f>
        <v>0.87878787878787878</v>
      </c>
    </row>
    <row r="258" spans="1:22" ht="15.75" customHeight="1">
      <c r="A258" s="40">
        <v>2202</v>
      </c>
      <c r="B258" s="41"/>
      <c r="C258" s="41"/>
      <c r="D258" s="41"/>
      <c r="E258" s="41">
        <v>23</v>
      </c>
      <c r="F258" s="41"/>
      <c r="G258" s="41"/>
      <c r="H258" s="41"/>
      <c r="I258" s="41"/>
      <c r="J258" s="41"/>
      <c r="K258" s="42"/>
      <c r="L258" s="49"/>
      <c r="M258" s="50"/>
      <c r="N258" s="51"/>
      <c r="O258" s="52">
        <f>IF(E258=0,"",E258/D257)</f>
        <v>0.88461538461538458</v>
      </c>
      <c r="P258" s="53">
        <v>26</v>
      </c>
      <c r="Q258" s="54">
        <f t="shared" si="28"/>
        <v>0.89655172413793105</v>
      </c>
      <c r="R258" s="54">
        <f t="shared" si="29"/>
        <v>0.10344827586206895</v>
      </c>
    </row>
    <row r="259" spans="1:22" ht="15.75" customHeight="1">
      <c r="A259" s="40">
        <v>2301</v>
      </c>
      <c r="B259" s="41"/>
      <c r="C259" s="41"/>
      <c r="D259" s="41"/>
      <c r="E259" s="41">
        <v>3</v>
      </c>
      <c r="F259" s="41"/>
      <c r="G259" s="41"/>
      <c r="H259" s="41"/>
      <c r="I259" s="41"/>
      <c r="J259" s="41"/>
      <c r="K259" s="42"/>
      <c r="L259" s="49"/>
      <c r="M259" s="50"/>
      <c r="N259" s="51"/>
      <c r="O259" s="52" t="str">
        <f>IF(F259=0,"",F259/E258)</f>
        <v/>
      </c>
      <c r="P259" s="53">
        <v>4</v>
      </c>
      <c r="Q259" s="54"/>
      <c r="R259" s="54"/>
    </row>
    <row r="260" spans="1:22" ht="15.75" customHeight="1">
      <c r="A260" s="40">
        <v>2302</v>
      </c>
      <c r="B260" s="41"/>
      <c r="C260" s="41"/>
      <c r="D260" s="41"/>
      <c r="E260" s="41">
        <v>2</v>
      </c>
      <c r="F260" s="41"/>
      <c r="G260" s="41"/>
      <c r="H260" s="41"/>
      <c r="I260" s="41"/>
      <c r="J260" s="41"/>
      <c r="K260" s="42"/>
      <c r="L260" s="49"/>
      <c r="M260" s="50"/>
      <c r="N260" s="51"/>
      <c r="O260" s="52" t="str">
        <f>IF(G260=0,"",G260/F259)</f>
        <v/>
      </c>
      <c r="P260" s="53">
        <v>2</v>
      </c>
      <c r="Q260" s="54"/>
      <c r="R260" s="54"/>
    </row>
    <row r="261" spans="1:22" ht="15.75" customHeight="1">
      <c r="A261" s="40">
        <v>2401</v>
      </c>
      <c r="B261" s="41"/>
      <c r="C261" s="41"/>
      <c r="D261" s="41"/>
      <c r="E261" s="41">
        <v>1</v>
      </c>
      <c r="F261" s="41"/>
      <c r="G261" s="41"/>
      <c r="H261" s="41"/>
      <c r="I261" s="41"/>
      <c r="J261" s="41"/>
      <c r="K261" s="42"/>
      <c r="L261" s="49"/>
      <c r="M261" s="50"/>
      <c r="N261" s="51"/>
      <c r="O261" s="52" t="str">
        <f>IF(H261=0,"",H261/G260)</f>
        <v/>
      </c>
      <c r="P261" s="53">
        <v>1</v>
      </c>
      <c r="Q261" s="54"/>
      <c r="R261" s="54"/>
    </row>
    <row r="262" spans="1:22" ht="15.75" customHeight="1">
      <c r="A262" s="40">
        <v>2402</v>
      </c>
      <c r="B262" s="41"/>
      <c r="C262" s="41"/>
      <c r="D262" s="41"/>
      <c r="E262" s="41"/>
      <c r="F262" s="41"/>
      <c r="G262" s="41"/>
      <c r="H262" s="41"/>
      <c r="I262" s="41"/>
      <c r="J262" s="41"/>
      <c r="K262" s="42"/>
      <c r="L262" s="49"/>
      <c r="M262" s="50"/>
      <c r="N262" s="51"/>
      <c r="O262" s="52" t="str">
        <f>IF(I262=0,"",I262/H261)</f>
        <v/>
      </c>
      <c r="P262" s="53"/>
      <c r="Q262" s="54" t="str">
        <f t="shared" si="28"/>
        <v/>
      </c>
      <c r="R262" s="54" t="str">
        <f t="shared" si="29"/>
        <v/>
      </c>
    </row>
    <row r="263" spans="1:22" ht="15.75" customHeight="1">
      <c r="A263" s="40">
        <v>2501</v>
      </c>
      <c r="B263" s="41"/>
      <c r="C263" s="41"/>
      <c r="D263" s="41"/>
      <c r="E263" s="41"/>
      <c r="F263" s="41"/>
      <c r="G263" s="41"/>
      <c r="H263" s="41"/>
      <c r="I263" s="41"/>
      <c r="J263" s="41"/>
      <c r="K263" s="42"/>
      <c r="L263" s="49"/>
      <c r="M263" s="50"/>
      <c r="N263" s="51"/>
      <c r="O263" s="56" t="str">
        <f>IF(J263=0,"",J263/I262)</f>
        <v/>
      </c>
      <c r="P263" s="53"/>
      <c r="Q263" s="57" t="str">
        <f t="shared" si="28"/>
        <v/>
      </c>
      <c r="R263" s="57" t="str">
        <f t="shared" si="29"/>
        <v/>
      </c>
    </row>
    <row r="264" spans="1:22" ht="15.75" customHeight="1">
      <c r="A264" s="40">
        <v>2502</v>
      </c>
      <c r="B264" s="41"/>
      <c r="C264" s="41"/>
      <c r="D264" s="41"/>
      <c r="E264" s="41"/>
      <c r="F264" s="41"/>
      <c r="G264" s="41"/>
      <c r="H264" s="41"/>
      <c r="I264" s="41"/>
      <c r="J264" s="41"/>
      <c r="K264" s="42"/>
      <c r="L264" s="49"/>
      <c r="M264" s="50"/>
      <c r="N264" s="58"/>
      <c r="O264" s="59"/>
      <c r="P264" s="53"/>
      <c r="Q264" s="60"/>
      <c r="R264" s="61"/>
    </row>
    <row r="265" spans="1:22" ht="15.75" customHeight="1">
      <c r="A265" s="40">
        <v>2601</v>
      </c>
      <c r="B265" s="41"/>
      <c r="C265" s="41"/>
      <c r="D265" s="41"/>
      <c r="E265" s="41"/>
      <c r="F265" s="41"/>
      <c r="G265" s="41"/>
      <c r="H265" s="41"/>
      <c r="I265" s="41"/>
      <c r="J265" s="41"/>
      <c r="K265" s="42"/>
      <c r="L265" s="49"/>
      <c r="M265" s="50"/>
      <c r="N265" s="58"/>
      <c r="O265" s="62"/>
      <c r="P265" s="63"/>
      <c r="Q265" s="64"/>
      <c r="R265" s="62"/>
    </row>
    <row r="266" spans="1:22" ht="15.75" customHeight="1">
      <c r="A266" s="40">
        <v>2602</v>
      </c>
      <c r="B266" s="41"/>
      <c r="C266" s="41"/>
      <c r="D266" s="41"/>
      <c r="E266" s="41"/>
      <c r="F266" s="41"/>
      <c r="G266" s="41"/>
      <c r="H266" s="41"/>
      <c r="I266" s="41"/>
      <c r="J266" s="41"/>
      <c r="K266" s="42"/>
      <c r="L266" s="49"/>
      <c r="M266" s="50"/>
      <c r="N266" s="58"/>
      <c r="O266" s="62"/>
      <c r="P266" s="63"/>
      <c r="Q266" s="64"/>
      <c r="R266" s="62"/>
    </row>
    <row r="267" spans="1:22" ht="15.75" customHeight="1">
      <c r="A267" s="40">
        <v>2701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2"/>
      <c r="L267" s="49"/>
      <c r="M267" s="50"/>
      <c r="N267" s="58"/>
      <c r="O267" s="50"/>
      <c r="P267" s="58"/>
      <c r="Q267" s="65"/>
      <c r="R267" s="62"/>
    </row>
    <row r="268" spans="1:22" ht="15.75" customHeight="1">
      <c r="A268" s="40">
        <v>2702</v>
      </c>
      <c r="B268" s="66"/>
      <c r="C268" s="66"/>
      <c r="D268" s="66"/>
      <c r="E268" s="66"/>
      <c r="F268" s="66"/>
      <c r="G268" s="66"/>
      <c r="H268" s="66"/>
      <c r="I268" s="66"/>
      <c r="J268" s="66"/>
      <c r="K268" s="67"/>
      <c r="L268" s="68"/>
      <c r="M268" s="2"/>
      <c r="N268" s="1"/>
      <c r="O268" s="69" t="s">
        <v>53</v>
      </c>
      <c r="P268" s="70"/>
      <c r="Q268" s="71" t="str">
        <f>IF(SUM(K257:K268)=0,"",SUM(K257:K268))</f>
        <v/>
      </c>
      <c r="R268" s="72" t="s">
        <v>10</v>
      </c>
    </row>
    <row r="269" spans="1:22" ht="15.75" customHeight="1">
      <c r="A269" s="40">
        <v>2801</v>
      </c>
      <c r="B269" s="66"/>
      <c r="C269" s="66"/>
      <c r="D269" s="66"/>
      <c r="E269" s="66"/>
      <c r="F269" s="66"/>
      <c r="G269" s="66"/>
      <c r="H269" s="66"/>
      <c r="I269" s="66"/>
      <c r="J269" s="66"/>
      <c r="K269" s="67"/>
      <c r="L269" s="68"/>
      <c r="M269" s="2"/>
      <c r="N269" s="1"/>
      <c r="O269" s="73" t="s">
        <v>54</v>
      </c>
      <c r="P269" s="74" t="str">
        <f>IF(P268/B255=0,"",P268/B255)</f>
        <v/>
      </c>
      <c r="Q269" s="75" t="e">
        <f>IF(P268/Q268=0,"",P268/Q268)</f>
        <v>#VALUE!</v>
      </c>
      <c r="R269" s="76" t="s">
        <v>55</v>
      </c>
      <c r="V269" s="129">
        <f>AVERAGE(S257,S280)</f>
        <v>0.90606060606060601</v>
      </c>
    </row>
    <row r="270" spans="1:22" ht="15.75" customHeight="1">
      <c r="A270" s="40">
        <v>2802</v>
      </c>
      <c r="B270" s="66"/>
      <c r="C270" s="66"/>
      <c r="D270" s="66"/>
      <c r="E270" s="66"/>
      <c r="F270" s="66"/>
      <c r="G270" s="66"/>
      <c r="H270" s="66"/>
      <c r="I270" s="66"/>
      <c r="J270" s="66"/>
      <c r="K270" s="67"/>
      <c r="L270" s="77"/>
      <c r="M270" s="78"/>
      <c r="N270" s="79"/>
      <c r="O270" s="78"/>
      <c r="P270" s="79"/>
      <c r="Q270" s="79"/>
      <c r="R270" s="80"/>
    </row>
    <row r="271" spans="1:22" ht="18" customHeight="1">
      <c r="A271" s="24"/>
      <c r="B271" s="1"/>
      <c r="C271" s="1"/>
      <c r="D271" s="142" t="s">
        <v>79</v>
      </c>
      <c r="E271" s="143"/>
      <c r="F271" s="143"/>
      <c r="G271" s="143"/>
      <c r="H271" s="143"/>
      <c r="I271" s="143"/>
      <c r="J271" s="144"/>
      <c r="K271" s="81">
        <f>SUM(K255:K267)</f>
        <v>0</v>
      </c>
      <c r="L271" s="82" t="str">
        <f>IF(K263=0,"",K263/B255)</f>
        <v/>
      </c>
      <c r="M271" s="82" t="str">
        <f>IF(K271=0,"",K271/B255)</f>
        <v/>
      </c>
      <c r="N271" s="82" t="str">
        <f>IF(K263=0,"",M271-L271)</f>
        <v/>
      </c>
      <c r="O271" s="2"/>
      <c r="P271" s="1"/>
      <c r="Q271" s="27"/>
      <c r="R271" s="2"/>
    </row>
    <row r="272" spans="1:22" ht="12.75" customHeight="1">
      <c r="L272" s="2"/>
      <c r="M272" s="2"/>
      <c r="O272" s="2"/>
    </row>
    <row r="273" spans="1:19" ht="12.75" customHeight="1">
      <c r="L273" s="2"/>
      <c r="M273" s="2"/>
      <c r="O273" s="2"/>
    </row>
    <row r="274" spans="1:19" ht="12.75" customHeight="1">
      <c r="L274" s="2"/>
      <c r="M274" s="2"/>
      <c r="O274" s="2"/>
    </row>
    <row r="275" spans="1:19" ht="26.25" customHeight="1">
      <c r="B275" s="145" t="s">
        <v>68</v>
      </c>
      <c r="C275" s="146"/>
      <c r="D275" s="146"/>
      <c r="E275" s="146"/>
      <c r="F275" s="146"/>
      <c r="G275" s="146"/>
      <c r="H275" s="146"/>
      <c r="I275" s="146"/>
      <c r="J275" s="146"/>
      <c r="K275" s="39" t="s">
        <v>92</v>
      </c>
      <c r="L275" s="2"/>
      <c r="M275" s="2"/>
      <c r="N275" s="1"/>
      <c r="O275" s="2"/>
      <c r="P275" s="1"/>
      <c r="Q275" s="1"/>
      <c r="R275" s="1"/>
    </row>
    <row r="276" spans="1:19" ht="20.25" customHeight="1">
      <c r="A276" s="147" t="s">
        <v>9</v>
      </c>
      <c r="B276" s="148" t="s">
        <v>69</v>
      </c>
      <c r="C276" s="143"/>
      <c r="D276" s="143"/>
      <c r="E276" s="143"/>
      <c r="F276" s="143"/>
      <c r="G276" s="143"/>
      <c r="H276" s="143"/>
      <c r="I276" s="143"/>
      <c r="J276" s="144"/>
      <c r="K276" s="149" t="s">
        <v>10</v>
      </c>
      <c r="L276" s="141" t="s">
        <v>2</v>
      </c>
      <c r="M276" s="141" t="s">
        <v>3</v>
      </c>
      <c r="N276" s="150" t="s">
        <v>4</v>
      </c>
      <c r="O276" s="141" t="s">
        <v>5</v>
      </c>
      <c r="P276" s="139" t="s">
        <v>6</v>
      </c>
      <c r="Q276" s="139" t="s">
        <v>7</v>
      </c>
      <c r="R276" s="141" t="s">
        <v>8</v>
      </c>
    </row>
    <row r="277" spans="1:19" ht="15.75" customHeight="1">
      <c r="A277" s="140"/>
      <c r="B277" s="40" t="s">
        <v>70</v>
      </c>
      <c r="C277" s="40" t="s">
        <v>71</v>
      </c>
      <c r="D277" s="40" t="s">
        <v>72</v>
      </c>
      <c r="E277" s="40" t="s">
        <v>73</v>
      </c>
      <c r="F277" s="40" t="s">
        <v>74</v>
      </c>
      <c r="G277" s="40" t="s">
        <v>75</v>
      </c>
      <c r="H277" s="40" t="s">
        <v>76</v>
      </c>
      <c r="I277" s="40" t="s">
        <v>77</v>
      </c>
      <c r="J277" s="40" t="s">
        <v>78</v>
      </c>
      <c r="K277" s="140"/>
      <c r="L277" s="140"/>
      <c r="M277" s="140"/>
      <c r="N277" s="140"/>
      <c r="O277" s="140"/>
      <c r="P277" s="140"/>
      <c r="Q277" s="140"/>
      <c r="R277" s="140"/>
    </row>
    <row r="278" spans="1:19" ht="15.75" customHeight="1">
      <c r="A278" s="40">
        <v>2102</v>
      </c>
      <c r="B278" s="41">
        <v>30</v>
      </c>
      <c r="C278" s="41"/>
      <c r="D278" s="41"/>
      <c r="E278" s="41"/>
      <c r="F278" s="41"/>
      <c r="G278" s="41"/>
      <c r="H278" s="41"/>
      <c r="I278" s="41"/>
      <c r="J278" s="41"/>
      <c r="K278" s="42"/>
      <c r="L278" s="43"/>
      <c r="M278" s="44"/>
      <c r="N278" s="45"/>
      <c r="O278" s="46"/>
      <c r="P278" s="47">
        <f>B278</f>
        <v>30</v>
      </c>
      <c r="Q278" s="48"/>
      <c r="R278" s="46"/>
    </row>
    <row r="279" spans="1:19" ht="15.75" customHeight="1">
      <c r="A279" s="40">
        <v>2201</v>
      </c>
      <c r="B279" s="41"/>
      <c r="C279" s="41">
        <v>29</v>
      </c>
      <c r="D279" s="41"/>
      <c r="E279" s="41"/>
      <c r="F279" s="41"/>
      <c r="G279" s="41"/>
      <c r="H279" s="41"/>
      <c r="I279" s="41"/>
      <c r="J279" s="41"/>
      <c r="K279" s="42"/>
      <c r="L279" s="49"/>
      <c r="M279" s="50"/>
      <c r="N279" s="51"/>
      <c r="O279" s="52">
        <f>IF(C279=0,"",C279/B278)</f>
        <v>0.96666666666666667</v>
      </c>
      <c r="P279" s="53">
        <v>29</v>
      </c>
      <c r="Q279" s="54">
        <f t="shared" ref="Q279:Q286" si="30">IF(P279=0,"",P279/P278)</f>
        <v>0.96666666666666667</v>
      </c>
      <c r="R279" s="54">
        <f t="shared" ref="R279:R286" si="31">IF(P279=0,"",100%-Q279)</f>
        <v>3.3333333333333326E-2</v>
      </c>
    </row>
    <row r="280" spans="1:19" ht="15.75" customHeight="1">
      <c r="A280" s="40">
        <v>2202</v>
      </c>
      <c r="B280" s="41"/>
      <c r="C280" s="41"/>
      <c r="D280" s="41">
        <v>27</v>
      </c>
      <c r="E280" s="41"/>
      <c r="F280" s="41"/>
      <c r="G280" s="41"/>
      <c r="H280" s="41"/>
      <c r="I280" s="41"/>
      <c r="J280" s="41"/>
      <c r="K280" s="42"/>
      <c r="L280" s="49"/>
      <c r="M280" s="50"/>
      <c r="N280" s="51"/>
      <c r="O280" s="52">
        <f>IF(D280=0,"",D280/C279)</f>
        <v>0.93103448275862066</v>
      </c>
      <c r="P280" s="53">
        <v>28</v>
      </c>
      <c r="Q280" s="54">
        <f t="shared" si="30"/>
        <v>0.96551724137931039</v>
      </c>
      <c r="R280" s="54">
        <f t="shared" si="31"/>
        <v>3.4482758620689613E-2</v>
      </c>
      <c r="S280" s="8">
        <f>P280/P278</f>
        <v>0.93333333333333335</v>
      </c>
    </row>
    <row r="281" spans="1:19" ht="15.75" customHeight="1">
      <c r="A281" s="40">
        <v>2301</v>
      </c>
      <c r="B281" s="41"/>
      <c r="C281" s="41"/>
      <c r="D281" s="41"/>
      <c r="E281" s="41">
        <v>27</v>
      </c>
      <c r="F281" s="41"/>
      <c r="G281" s="41"/>
      <c r="H281" s="41"/>
      <c r="I281" s="41"/>
      <c r="J281" s="41"/>
      <c r="K281" s="42"/>
      <c r="L281" s="49"/>
      <c r="M281" s="50"/>
      <c r="N281" s="51"/>
      <c r="O281" s="52">
        <f>IF(E281=0,"",E281/D280)</f>
        <v>1</v>
      </c>
      <c r="P281" s="53">
        <v>28</v>
      </c>
      <c r="Q281" s="54">
        <f t="shared" si="30"/>
        <v>1</v>
      </c>
      <c r="R281" s="54">
        <f t="shared" si="31"/>
        <v>0</v>
      </c>
    </row>
    <row r="282" spans="1:19" ht="15.75" customHeight="1">
      <c r="A282" s="40">
        <v>2302</v>
      </c>
      <c r="B282" s="41"/>
      <c r="C282" s="41"/>
      <c r="D282" s="41"/>
      <c r="E282" s="41">
        <v>5</v>
      </c>
      <c r="F282" s="41"/>
      <c r="G282" s="41"/>
      <c r="H282" s="41"/>
      <c r="I282" s="41"/>
      <c r="J282" s="41"/>
      <c r="K282" s="42"/>
      <c r="L282" s="49"/>
      <c r="M282" s="50"/>
      <c r="N282" s="51"/>
      <c r="O282" s="52" t="str">
        <f>IF(F282=0,"",F282/E281)</f>
        <v/>
      </c>
      <c r="P282" s="53">
        <v>5</v>
      </c>
      <c r="Q282" s="54"/>
      <c r="R282" s="54"/>
    </row>
    <row r="283" spans="1:19" ht="15.75" customHeight="1">
      <c r="A283" s="40">
        <v>2401</v>
      </c>
      <c r="B283" s="41"/>
      <c r="C283" s="41"/>
      <c r="D283" s="41"/>
      <c r="E283" s="41">
        <v>2</v>
      </c>
      <c r="F283" s="41"/>
      <c r="G283" s="41"/>
      <c r="H283" s="41"/>
      <c r="I283" s="41"/>
      <c r="J283" s="41"/>
      <c r="K283" s="42"/>
      <c r="L283" s="49"/>
      <c r="M283" s="50"/>
      <c r="N283" s="51"/>
      <c r="O283" s="52" t="str">
        <f>IF(G283=0,"",G283/F282)</f>
        <v/>
      </c>
      <c r="P283" s="53">
        <v>2</v>
      </c>
      <c r="Q283" s="54"/>
      <c r="R283" s="54"/>
    </row>
    <row r="284" spans="1:19" ht="15.75" customHeight="1">
      <c r="A284" s="40">
        <v>2402</v>
      </c>
      <c r="B284" s="41"/>
      <c r="C284" s="41"/>
      <c r="D284" s="41"/>
      <c r="E284" s="41">
        <v>1</v>
      </c>
      <c r="F284" s="41"/>
      <c r="G284" s="41"/>
      <c r="H284" s="41"/>
      <c r="I284" s="41"/>
      <c r="J284" s="41"/>
      <c r="K284" s="42"/>
      <c r="L284" s="49"/>
      <c r="M284" s="50"/>
      <c r="N284" s="51"/>
      <c r="O284" s="52" t="str">
        <f>IF(H284=0,"",H284/G283)</f>
        <v/>
      </c>
      <c r="P284" s="53">
        <v>1</v>
      </c>
      <c r="Q284" s="54"/>
      <c r="R284" s="54"/>
    </row>
    <row r="285" spans="1:19" ht="15.75" customHeight="1">
      <c r="A285" s="40">
        <v>2501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2"/>
      <c r="L285" s="49"/>
      <c r="M285" s="50"/>
      <c r="N285" s="51"/>
      <c r="O285" s="52" t="str">
        <f>IF(I285=0,"",I285/H284)</f>
        <v/>
      </c>
      <c r="P285" s="53"/>
      <c r="Q285" s="54" t="str">
        <f t="shared" si="30"/>
        <v/>
      </c>
      <c r="R285" s="54" t="str">
        <f t="shared" si="31"/>
        <v/>
      </c>
    </row>
    <row r="286" spans="1:19" ht="15.75" customHeight="1">
      <c r="A286" s="40">
        <v>2502</v>
      </c>
      <c r="B286" s="41"/>
      <c r="C286" s="41"/>
      <c r="D286" s="41"/>
      <c r="E286" s="41"/>
      <c r="F286" s="41"/>
      <c r="G286" s="41"/>
      <c r="H286" s="41"/>
      <c r="I286" s="41"/>
      <c r="J286" s="41"/>
      <c r="K286" s="42"/>
      <c r="L286" s="49"/>
      <c r="M286" s="50"/>
      <c r="N286" s="51"/>
      <c r="O286" s="56" t="str">
        <f>IF(J286=0,"",J286/I285)</f>
        <v/>
      </c>
      <c r="P286" s="53"/>
      <c r="Q286" s="57" t="str">
        <f t="shared" si="30"/>
        <v/>
      </c>
      <c r="R286" s="57" t="str">
        <f t="shared" si="31"/>
        <v/>
      </c>
    </row>
    <row r="287" spans="1:19" ht="15.75" customHeight="1">
      <c r="A287" s="40">
        <v>2601</v>
      </c>
      <c r="B287" s="41"/>
      <c r="C287" s="41"/>
      <c r="D287" s="41"/>
      <c r="E287" s="41"/>
      <c r="F287" s="41"/>
      <c r="G287" s="41"/>
      <c r="H287" s="41"/>
      <c r="I287" s="41"/>
      <c r="J287" s="41"/>
      <c r="K287" s="42"/>
      <c r="L287" s="49"/>
      <c r="M287" s="50"/>
      <c r="N287" s="58"/>
      <c r="O287" s="59"/>
      <c r="P287" s="53"/>
      <c r="Q287" s="60"/>
      <c r="R287" s="61"/>
    </row>
    <row r="288" spans="1:19" ht="15.75" customHeight="1">
      <c r="A288" s="40">
        <v>2602</v>
      </c>
      <c r="B288" s="41"/>
      <c r="C288" s="41"/>
      <c r="D288" s="41"/>
      <c r="E288" s="41"/>
      <c r="F288" s="41"/>
      <c r="G288" s="41"/>
      <c r="H288" s="41"/>
      <c r="I288" s="41"/>
      <c r="J288" s="41"/>
      <c r="K288" s="42"/>
      <c r="L288" s="49"/>
      <c r="M288" s="50"/>
      <c r="N288" s="58"/>
      <c r="O288" s="62"/>
      <c r="P288" s="63"/>
      <c r="Q288" s="64"/>
      <c r="R288" s="62"/>
    </row>
    <row r="289" spans="1:19" ht="15.75" customHeight="1">
      <c r="A289" s="40">
        <v>2701</v>
      </c>
      <c r="B289" s="41"/>
      <c r="C289" s="41"/>
      <c r="D289" s="41"/>
      <c r="E289" s="41"/>
      <c r="F289" s="41"/>
      <c r="G289" s="41"/>
      <c r="H289" s="41"/>
      <c r="I289" s="41"/>
      <c r="J289" s="41"/>
      <c r="K289" s="42"/>
      <c r="L289" s="49"/>
      <c r="M289" s="50"/>
      <c r="N289" s="58"/>
      <c r="O289" s="62"/>
      <c r="P289" s="63"/>
      <c r="Q289" s="64"/>
      <c r="R289" s="62"/>
    </row>
    <row r="290" spans="1:19" ht="15.75" customHeight="1">
      <c r="A290" s="40">
        <v>2702</v>
      </c>
      <c r="B290" s="41"/>
      <c r="C290" s="41"/>
      <c r="D290" s="41"/>
      <c r="E290" s="41"/>
      <c r="F290" s="41"/>
      <c r="G290" s="41"/>
      <c r="H290" s="41"/>
      <c r="I290" s="41"/>
      <c r="J290" s="41"/>
      <c r="K290" s="42"/>
      <c r="L290" s="49"/>
      <c r="M290" s="50"/>
      <c r="N290" s="58"/>
      <c r="O290" s="50"/>
      <c r="P290" s="58"/>
      <c r="Q290" s="65"/>
      <c r="R290" s="62"/>
    </row>
    <row r="291" spans="1:19" ht="15.75" customHeight="1">
      <c r="A291" s="40">
        <v>2801</v>
      </c>
      <c r="B291" s="66"/>
      <c r="C291" s="66"/>
      <c r="D291" s="66"/>
      <c r="E291" s="66"/>
      <c r="F291" s="66"/>
      <c r="G291" s="66"/>
      <c r="H291" s="66"/>
      <c r="I291" s="66"/>
      <c r="J291" s="66"/>
      <c r="K291" s="67"/>
      <c r="L291" s="68"/>
      <c r="M291" s="2"/>
      <c r="N291" s="1"/>
      <c r="O291" s="69" t="s">
        <v>53</v>
      </c>
      <c r="P291" s="70"/>
      <c r="Q291" s="71" t="str">
        <f>IF(SUM(K280:K291)=0,"",SUM(K280:K291))</f>
        <v/>
      </c>
      <c r="R291" s="72" t="s">
        <v>10</v>
      </c>
    </row>
    <row r="292" spans="1:19" ht="15.75" customHeight="1">
      <c r="A292" s="40">
        <v>2802</v>
      </c>
      <c r="B292" s="66"/>
      <c r="C292" s="66"/>
      <c r="D292" s="66"/>
      <c r="E292" s="66"/>
      <c r="F292" s="66"/>
      <c r="G292" s="66"/>
      <c r="H292" s="66"/>
      <c r="I292" s="66"/>
      <c r="J292" s="66"/>
      <c r="K292" s="67"/>
      <c r="L292" s="68"/>
      <c r="M292" s="2"/>
      <c r="N292" s="1"/>
      <c r="O292" s="73" t="s">
        <v>54</v>
      </c>
      <c r="P292" s="74" t="str">
        <f>IF(P291/B278=0,"",P291/B278)</f>
        <v/>
      </c>
      <c r="Q292" s="75" t="e">
        <f>IF(P291/Q291=0,"",P291/Q291)</f>
        <v>#VALUE!</v>
      </c>
      <c r="R292" s="76" t="s">
        <v>55</v>
      </c>
    </row>
    <row r="293" spans="1:19" ht="15.75" customHeight="1">
      <c r="A293" s="40">
        <v>2901</v>
      </c>
      <c r="B293" s="66"/>
      <c r="C293" s="66"/>
      <c r="D293" s="66"/>
      <c r="E293" s="66"/>
      <c r="F293" s="66"/>
      <c r="G293" s="66"/>
      <c r="H293" s="66"/>
      <c r="I293" s="66"/>
      <c r="J293" s="66"/>
      <c r="K293" s="67"/>
      <c r="L293" s="77"/>
      <c r="M293" s="78"/>
      <c r="N293" s="79"/>
      <c r="O293" s="78"/>
      <c r="P293" s="79"/>
      <c r="Q293" s="79"/>
      <c r="R293" s="80"/>
    </row>
    <row r="294" spans="1:19" ht="18" customHeight="1">
      <c r="A294" s="24"/>
      <c r="B294" s="1"/>
      <c r="C294" s="1"/>
      <c r="D294" s="142" t="s">
        <v>79</v>
      </c>
      <c r="E294" s="143"/>
      <c r="F294" s="143"/>
      <c r="G294" s="143"/>
      <c r="H294" s="143"/>
      <c r="I294" s="143"/>
      <c r="J294" s="144"/>
      <c r="K294" s="81">
        <f>SUM(K278:K290)</f>
        <v>0</v>
      </c>
      <c r="L294" s="82" t="str">
        <f>IF(K286=0,"",K286/B278)</f>
        <v/>
      </c>
      <c r="M294" s="82" t="str">
        <f>IF(K294=0,"",K294/B278)</f>
        <v/>
      </c>
      <c r="N294" s="82" t="str">
        <f>IF(K286=0,"",M294-L294)</f>
        <v/>
      </c>
      <c r="O294" s="2"/>
      <c r="P294" s="1"/>
      <c r="Q294" s="27"/>
      <c r="R294" s="2"/>
    </row>
    <row r="295" spans="1:19" ht="12.75" customHeight="1">
      <c r="L295" s="2"/>
      <c r="M295" s="2"/>
      <c r="O295" s="2"/>
    </row>
    <row r="296" spans="1:19" ht="12.75" customHeight="1">
      <c r="L296" s="2"/>
      <c r="M296" s="2"/>
      <c r="O296" s="2"/>
    </row>
    <row r="297" spans="1:19" ht="12.75" customHeight="1">
      <c r="L297" s="2"/>
      <c r="M297" s="2"/>
      <c r="O297" s="2"/>
    </row>
    <row r="298" spans="1:19" ht="26.25" customHeight="1">
      <c r="B298" s="145" t="s">
        <v>68</v>
      </c>
      <c r="C298" s="146"/>
      <c r="D298" s="146"/>
      <c r="E298" s="146"/>
      <c r="F298" s="146"/>
      <c r="G298" s="146"/>
      <c r="H298" s="146"/>
      <c r="I298" s="146"/>
      <c r="J298" s="146"/>
      <c r="K298" s="39" t="s">
        <v>93</v>
      </c>
      <c r="L298" s="2"/>
      <c r="M298" s="2"/>
      <c r="N298" s="1"/>
      <c r="O298" s="2"/>
      <c r="P298" s="1"/>
      <c r="Q298" s="1"/>
      <c r="R298" s="1"/>
    </row>
    <row r="299" spans="1:19" ht="20.25" customHeight="1">
      <c r="A299" s="147" t="s">
        <v>9</v>
      </c>
      <c r="B299" s="148" t="s">
        <v>69</v>
      </c>
      <c r="C299" s="143"/>
      <c r="D299" s="143"/>
      <c r="E299" s="143"/>
      <c r="F299" s="143"/>
      <c r="G299" s="143"/>
      <c r="H299" s="143"/>
      <c r="I299" s="143"/>
      <c r="J299" s="144"/>
      <c r="K299" s="149" t="s">
        <v>10</v>
      </c>
      <c r="L299" s="141" t="s">
        <v>2</v>
      </c>
      <c r="M299" s="141" t="s">
        <v>3</v>
      </c>
      <c r="N299" s="150" t="s">
        <v>4</v>
      </c>
      <c r="O299" s="141" t="s">
        <v>5</v>
      </c>
      <c r="P299" s="139" t="s">
        <v>6</v>
      </c>
      <c r="Q299" s="139" t="s">
        <v>7</v>
      </c>
      <c r="R299" s="141" t="s">
        <v>8</v>
      </c>
    </row>
    <row r="300" spans="1:19" ht="15.75" customHeight="1">
      <c r="A300" s="140"/>
      <c r="B300" s="40" t="s">
        <v>70</v>
      </c>
      <c r="C300" s="40" t="s">
        <v>71</v>
      </c>
      <c r="D300" s="40" t="s">
        <v>72</v>
      </c>
      <c r="E300" s="40" t="s">
        <v>73</v>
      </c>
      <c r="F300" s="40" t="s">
        <v>74</v>
      </c>
      <c r="G300" s="40" t="s">
        <v>75</v>
      </c>
      <c r="H300" s="40" t="s">
        <v>76</v>
      </c>
      <c r="I300" s="40" t="s">
        <v>77</v>
      </c>
      <c r="J300" s="40" t="s">
        <v>78</v>
      </c>
      <c r="K300" s="140"/>
      <c r="L300" s="140"/>
      <c r="M300" s="140"/>
      <c r="N300" s="140"/>
      <c r="O300" s="140"/>
      <c r="P300" s="140"/>
      <c r="Q300" s="140"/>
      <c r="R300" s="140"/>
    </row>
    <row r="301" spans="1:19" ht="15.75" customHeight="1">
      <c r="A301" s="40">
        <v>2201</v>
      </c>
      <c r="B301" s="41">
        <v>29</v>
      </c>
      <c r="C301" s="41"/>
      <c r="D301" s="41"/>
      <c r="E301" s="41"/>
      <c r="F301" s="41"/>
      <c r="G301" s="41"/>
      <c r="H301" s="41"/>
      <c r="I301" s="41"/>
      <c r="J301" s="41"/>
      <c r="K301" s="42"/>
      <c r="L301" s="43"/>
      <c r="M301" s="44"/>
      <c r="N301" s="45"/>
      <c r="O301" s="46"/>
      <c r="P301" s="47">
        <v>29</v>
      </c>
      <c r="Q301" s="48"/>
      <c r="R301" s="46"/>
    </row>
    <row r="302" spans="1:19" ht="15.75" customHeight="1">
      <c r="A302" s="40">
        <v>2202</v>
      </c>
      <c r="B302" s="41"/>
      <c r="C302" s="41">
        <v>28</v>
      </c>
      <c r="D302" s="41"/>
      <c r="E302" s="41"/>
      <c r="F302" s="41"/>
      <c r="G302" s="41"/>
      <c r="H302" s="41"/>
      <c r="I302" s="41"/>
      <c r="J302" s="41"/>
      <c r="K302" s="42"/>
      <c r="L302" s="49"/>
      <c r="M302" s="50"/>
      <c r="N302" s="51"/>
      <c r="O302" s="52">
        <f>IF(C302=0,"",C302/B301)</f>
        <v>0.96551724137931039</v>
      </c>
      <c r="P302" s="53">
        <v>28</v>
      </c>
      <c r="Q302" s="54">
        <f t="shared" ref="Q302:Q309" si="32">IF(P302=0,"",P302/P301)</f>
        <v>0.96551724137931039</v>
      </c>
      <c r="R302" s="54">
        <f t="shared" ref="R302:R309" si="33">IF(P302=0,"",100%-Q302)</f>
        <v>3.4482758620689613E-2</v>
      </c>
    </row>
    <row r="303" spans="1:19" ht="15.75" customHeight="1">
      <c r="A303" s="40">
        <v>2301</v>
      </c>
      <c r="B303" s="41"/>
      <c r="C303" s="41"/>
      <c r="D303" s="41">
        <v>28</v>
      </c>
      <c r="E303" s="41"/>
      <c r="F303" s="41"/>
      <c r="G303" s="41"/>
      <c r="H303" s="41"/>
      <c r="I303" s="41"/>
      <c r="J303" s="41"/>
      <c r="K303" s="42"/>
      <c r="L303" s="49"/>
      <c r="M303" s="50"/>
      <c r="N303" s="51"/>
      <c r="O303" s="52">
        <f>IF(D303=0,"",D303/C302)</f>
        <v>1</v>
      </c>
      <c r="P303" s="53">
        <v>28</v>
      </c>
      <c r="Q303" s="54">
        <f t="shared" si="32"/>
        <v>1</v>
      </c>
      <c r="R303" s="54">
        <f t="shared" si="33"/>
        <v>0</v>
      </c>
      <c r="S303" s="134">
        <f>P303/P301</f>
        <v>0.96551724137931039</v>
      </c>
    </row>
    <row r="304" spans="1:19" ht="15.75" customHeight="1">
      <c r="A304" s="40">
        <v>2302</v>
      </c>
      <c r="B304" s="41"/>
      <c r="C304" s="41"/>
      <c r="D304" s="41"/>
      <c r="E304" s="41">
        <v>26</v>
      </c>
      <c r="F304" s="41"/>
      <c r="G304" s="41"/>
      <c r="H304" s="41"/>
      <c r="I304" s="41"/>
      <c r="J304" s="41"/>
      <c r="K304" s="42"/>
      <c r="L304" s="49"/>
      <c r="M304" s="50"/>
      <c r="N304" s="51"/>
      <c r="O304" s="52">
        <f>IF(E304=0,"",E304/D303)</f>
        <v>0.9285714285714286</v>
      </c>
      <c r="P304" s="53">
        <v>27</v>
      </c>
      <c r="Q304" s="54">
        <f t="shared" si="32"/>
        <v>0.9642857142857143</v>
      </c>
      <c r="R304" s="54">
        <f t="shared" si="33"/>
        <v>3.5714285714285698E-2</v>
      </c>
    </row>
    <row r="305" spans="1:18" ht="15.75" customHeight="1">
      <c r="A305" s="40">
        <v>2401</v>
      </c>
      <c r="B305" s="41"/>
      <c r="C305" s="41"/>
      <c r="D305" s="41"/>
      <c r="E305" s="41">
        <v>4</v>
      </c>
      <c r="F305" s="41"/>
      <c r="G305" s="41"/>
      <c r="H305" s="41"/>
      <c r="I305" s="41"/>
      <c r="J305" s="41"/>
      <c r="K305" s="42"/>
      <c r="L305" s="49"/>
      <c r="M305" s="50"/>
      <c r="N305" s="51"/>
      <c r="O305" s="52" t="str">
        <f>IF(F305=0,"",F305/E304)</f>
        <v/>
      </c>
      <c r="P305" s="53">
        <v>5</v>
      </c>
      <c r="Q305" s="54"/>
      <c r="R305" s="54"/>
    </row>
    <row r="306" spans="1:18" ht="15.75" customHeight="1">
      <c r="A306" s="40">
        <v>2402</v>
      </c>
      <c r="B306" s="41"/>
      <c r="C306" s="41"/>
      <c r="D306" s="41"/>
      <c r="E306" s="41">
        <v>1</v>
      </c>
      <c r="F306" s="41"/>
      <c r="G306" s="41"/>
      <c r="H306" s="41"/>
      <c r="I306" s="41"/>
      <c r="J306" s="41"/>
      <c r="K306" s="42"/>
      <c r="L306" s="49"/>
      <c r="M306" s="50"/>
      <c r="N306" s="51"/>
      <c r="O306" s="52" t="str">
        <f>IF(G306=0,"",G306/F305)</f>
        <v/>
      </c>
      <c r="P306" s="53">
        <v>1</v>
      </c>
      <c r="Q306" s="54"/>
      <c r="R306" s="54"/>
    </row>
    <row r="307" spans="1:18" ht="15.75" customHeight="1">
      <c r="A307" s="40">
        <v>2501</v>
      </c>
      <c r="B307" s="41"/>
      <c r="C307" s="41"/>
      <c r="D307" s="41"/>
      <c r="E307" s="41"/>
      <c r="F307" s="41"/>
      <c r="G307" s="41"/>
      <c r="H307" s="41"/>
      <c r="I307" s="41"/>
      <c r="J307" s="41"/>
      <c r="K307" s="42"/>
      <c r="L307" s="49"/>
      <c r="M307" s="50"/>
      <c r="N307" s="51"/>
      <c r="O307" s="52" t="str">
        <f>IF(H307=0,"",H307/G306)</f>
        <v/>
      </c>
      <c r="P307" s="53"/>
      <c r="Q307" s="54" t="str">
        <f t="shared" si="32"/>
        <v/>
      </c>
      <c r="R307" s="54" t="str">
        <f t="shared" si="33"/>
        <v/>
      </c>
    </row>
    <row r="308" spans="1:18" ht="15.75" customHeight="1">
      <c r="A308" s="40">
        <v>2502</v>
      </c>
      <c r="B308" s="41"/>
      <c r="C308" s="41"/>
      <c r="D308" s="41"/>
      <c r="E308" s="41"/>
      <c r="F308" s="41"/>
      <c r="G308" s="41"/>
      <c r="H308" s="41"/>
      <c r="I308" s="41"/>
      <c r="J308" s="41"/>
      <c r="K308" s="42"/>
      <c r="L308" s="49"/>
      <c r="M308" s="50"/>
      <c r="N308" s="51"/>
      <c r="O308" s="52" t="str">
        <f>IF(I308=0,"",I308/H307)</f>
        <v/>
      </c>
      <c r="P308" s="53"/>
      <c r="Q308" s="54" t="str">
        <f t="shared" si="32"/>
        <v/>
      </c>
      <c r="R308" s="54" t="str">
        <f t="shared" si="33"/>
        <v/>
      </c>
    </row>
    <row r="309" spans="1:18" ht="15.75" customHeight="1">
      <c r="A309" s="40">
        <v>2601</v>
      </c>
      <c r="B309" s="41"/>
      <c r="C309" s="41"/>
      <c r="D309" s="41"/>
      <c r="E309" s="41"/>
      <c r="F309" s="41"/>
      <c r="G309" s="41"/>
      <c r="H309" s="41"/>
      <c r="I309" s="41"/>
      <c r="J309" s="41"/>
      <c r="K309" s="42"/>
      <c r="L309" s="49"/>
      <c r="M309" s="50"/>
      <c r="N309" s="51"/>
      <c r="O309" s="56" t="str">
        <f>IF(J309=0,"",J309/I308)</f>
        <v/>
      </c>
      <c r="P309" s="53"/>
      <c r="Q309" s="57" t="str">
        <f t="shared" si="32"/>
        <v/>
      </c>
      <c r="R309" s="57" t="str">
        <f t="shared" si="33"/>
        <v/>
      </c>
    </row>
    <row r="310" spans="1:18" ht="15.75" customHeight="1">
      <c r="A310" s="40">
        <v>2602</v>
      </c>
      <c r="B310" s="41"/>
      <c r="C310" s="41"/>
      <c r="D310" s="41"/>
      <c r="E310" s="41"/>
      <c r="F310" s="41"/>
      <c r="G310" s="41"/>
      <c r="H310" s="41"/>
      <c r="I310" s="41"/>
      <c r="J310" s="41"/>
      <c r="K310" s="42"/>
      <c r="L310" s="49"/>
      <c r="M310" s="50"/>
      <c r="N310" s="58"/>
      <c r="O310" s="59"/>
      <c r="P310" s="53"/>
      <c r="Q310" s="60"/>
      <c r="R310" s="61"/>
    </row>
    <row r="311" spans="1:18" ht="15.75" customHeight="1">
      <c r="A311" s="40">
        <v>2701</v>
      </c>
      <c r="B311" s="41"/>
      <c r="C311" s="41"/>
      <c r="D311" s="41"/>
      <c r="E311" s="41"/>
      <c r="F311" s="41"/>
      <c r="G311" s="41"/>
      <c r="H311" s="41"/>
      <c r="I311" s="41"/>
      <c r="J311" s="41"/>
      <c r="K311" s="42"/>
      <c r="L311" s="49"/>
      <c r="M311" s="50"/>
      <c r="N311" s="58"/>
      <c r="O311" s="62"/>
      <c r="P311" s="63"/>
      <c r="Q311" s="64"/>
      <c r="R311" s="62"/>
    </row>
    <row r="312" spans="1:18" ht="15.75" customHeight="1">
      <c r="A312" s="40">
        <v>2702</v>
      </c>
      <c r="B312" s="41"/>
      <c r="C312" s="41"/>
      <c r="D312" s="41"/>
      <c r="E312" s="41"/>
      <c r="F312" s="41"/>
      <c r="G312" s="41"/>
      <c r="H312" s="41"/>
      <c r="I312" s="41"/>
      <c r="J312" s="41"/>
      <c r="K312" s="42"/>
      <c r="L312" s="49"/>
      <c r="M312" s="50"/>
      <c r="N312" s="58"/>
      <c r="O312" s="62"/>
      <c r="P312" s="63"/>
      <c r="Q312" s="64"/>
      <c r="R312" s="62"/>
    </row>
    <row r="313" spans="1:18" ht="15.75" customHeight="1">
      <c r="A313" s="40">
        <v>2801</v>
      </c>
      <c r="B313" s="41"/>
      <c r="C313" s="41"/>
      <c r="D313" s="41"/>
      <c r="E313" s="41"/>
      <c r="F313" s="41"/>
      <c r="G313" s="41"/>
      <c r="H313" s="41"/>
      <c r="I313" s="41"/>
      <c r="J313" s="41"/>
      <c r="K313" s="42"/>
      <c r="L313" s="49"/>
      <c r="M313" s="50"/>
      <c r="N313" s="58"/>
      <c r="O313" s="50"/>
      <c r="P313" s="58"/>
      <c r="Q313" s="65"/>
      <c r="R313" s="62"/>
    </row>
    <row r="314" spans="1:18" ht="15.75" customHeight="1">
      <c r="A314" s="40">
        <v>2802</v>
      </c>
      <c r="B314" s="66"/>
      <c r="C314" s="66"/>
      <c r="D314" s="66"/>
      <c r="E314" s="66"/>
      <c r="F314" s="66"/>
      <c r="G314" s="66"/>
      <c r="H314" s="66"/>
      <c r="I314" s="66"/>
      <c r="J314" s="66"/>
      <c r="K314" s="67"/>
      <c r="L314" s="68"/>
      <c r="M314" s="2"/>
      <c r="N314" s="1"/>
      <c r="O314" s="69" t="s">
        <v>53</v>
      </c>
      <c r="P314" s="70"/>
      <c r="Q314" s="71" t="str">
        <f>IF(SUM(K303:K314)=0,"",SUM(K303:K314))</f>
        <v/>
      </c>
      <c r="R314" s="72" t="s">
        <v>10</v>
      </c>
    </row>
    <row r="315" spans="1:18" ht="15.75" customHeight="1">
      <c r="A315" s="40">
        <v>2901</v>
      </c>
      <c r="B315" s="66"/>
      <c r="C315" s="66"/>
      <c r="D315" s="66"/>
      <c r="E315" s="66"/>
      <c r="F315" s="66"/>
      <c r="G315" s="66"/>
      <c r="H315" s="66"/>
      <c r="I315" s="66"/>
      <c r="J315" s="66"/>
      <c r="K315" s="67"/>
      <c r="L315" s="68"/>
      <c r="M315" s="2"/>
      <c r="N315" s="1"/>
      <c r="O315" s="73" t="s">
        <v>54</v>
      </c>
      <c r="P315" s="74" t="str">
        <f>IF(P314/B301=0,"",P314/B301)</f>
        <v/>
      </c>
      <c r="Q315" s="75" t="e">
        <f>IF(P314/Q314=0,"",P314/Q314)</f>
        <v>#VALUE!</v>
      </c>
      <c r="R315" s="76" t="s">
        <v>55</v>
      </c>
    </row>
    <row r="316" spans="1:18" ht="15.75" customHeight="1">
      <c r="A316" s="40">
        <v>2902</v>
      </c>
      <c r="B316" s="66"/>
      <c r="C316" s="66"/>
      <c r="D316" s="66"/>
      <c r="E316" s="66"/>
      <c r="F316" s="66"/>
      <c r="G316" s="66"/>
      <c r="H316" s="66"/>
      <c r="I316" s="66"/>
      <c r="J316" s="66"/>
      <c r="K316" s="67"/>
      <c r="L316" s="77"/>
      <c r="M316" s="78"/>
      <c r="N316" s="79"/>
      <c r="O316" s="78"/>
      <c r="P316" s="79"/>
      <c r="Q316" s="79"/>
      <c r="R316" s="80"/>
    </row>
    <row r="317" spans="1:18" ht="18" customHeight="1">
      <c r="A317" s="24"/>
      <c r="B317" s="1"/>
      <c r="C317" s="1"/>
      <c r="D317" s="142" t="s">
        <v>79</v>
      </c>
      <c r="E317" s="143"/>
      <c r="F317" s="143"/>
      <c r="G317" s="143"/>
      <c r="H317" s="143"/>
      <c r="I317" s="143"/>
      <c r="J317" s="144"/>
      <c r="K317" s="81">
        <f>SUM(K301:K313)</f>
        <v>0</v>
      </c>
      <c r="L317" s="82" t="str">
        <f>IF(K309=0,"",K309/B301)</f>
        <v/>
      </c>
      <c r="M317" s="82" t="str">
        <f>IF(K317=0,"",K317/B301)</f>
        <v/>
      </c>
      <c r="N317" s="82" t="str">
        <f>IF(K309=0,"",M317-L317)</f>
        <v/>
      </c>
      <c r="O317" s="2"/>
      <c r="P317" s="1"/>
      <c r="Q317" s="27"/>
      <c r="R317" s="2"/>
    </row>
    <row r="318" spans="1:18" ht="12.75" customHeight="1">
      <c r="L318" s="2"/>
      <c r="M318" s="2"/>
      <c r="O318" s="2"/>
    </row>
    <row r="319" spans="1:18" ht="12.75" customHeight="1">
      <c r="L319" s="2"/>
      <c r="M319" s="2"/>
      <c r="O319" s="2"/>
    </row>
    <row r="320" spans="1:18" ht="25.5" customHeight="1">
      <c r="B320" s="145" t="s">
        <v>68</v>
      </c>
      <c r="C320" s="146"/>
      <c r="D320" s="146"/>
      <c r="E320" s="146"/>
      <c r="F320" s="146"/>
      <c r="G320" s="146"/>
      <c r="H320" s="146"/>
      <c r="I320" s="146"/>
      <c r="J320" s="146"/>
      <c r="K320" s="39" t="s">
        <v>94</v>
      </c>
      <c r="L320" s="2"/>
      <c r="M320" s="2"/>
      <c r="N320" s="1"/>
      <c r="O320" s="2"/>
      <c r="P320" s="1"/>
      <c r="Q320" s="1"/>
      <c r="R320" s="1"/>
    </row>
    <row r="321" spans="1:19" ht="17.25" customHeight="1">
      <c r="A321" s="147" t="s">
        <v>9</v>
      </c>
      <c r="B321" s="148" t="s">
        <v>69</v>
      </c>
      <c r="C321" s="143"/>
      <c r="D321" s="143"/>
      <c r="E321" s="143"/>
      <c r="F321" s="143"/>
      <c r="G321" s="143"/>
      <c r="H321" s="143"/>
      <c r="I321" s="143"/>
      <c r="J321" s="144"/>
      <c r="K321" s="149" t="s">
        <v>10</v>
      </c>
      <c r="L321" s="141" t="s">
        <v>2</v>
      </c>
      <c r="M321" s="141" t="s">
        <v>3</v>
      </c>
      <c r="N321" s="150" t="s">
        <v>4</v>
      </c>
      <c r="O321" s="141" t="s">
        <v>5</v>
      </c>
      <c r="P321" s="139" t="s">
        <v>6</v>
      </c>
      <c r="Q321" s="139" t="s">
        <v>7</v>
      </c>
      <c r="R321" s="141" t="s">
        <v>8</v>
      </c>
    </row>
    <row r="322" spans="1:19" ht="15.75">
      <c r="A322" s="140"/>
      <c r="B322" s="40" t="s">
        <v>70</v>
      </c>
      <c r="C322" s="40" t="s">
        <v>71</v>
      </c>
      <c r="D322" s="40" t="s">
        <v>72</v>
      </c>
      <c r="E322" s="40" t="s">
        <v>73</v>
      </c>
      <c r="F322" s="40" t="s">
        <v>74</v>
      </c>
      <c r="G322" s="40" t="s">
        <v>75</v>
      </c>
      <c r="H322" s="40" t="s">
        <v>76</v>
      </c>
      <c r="I322" s="40" t="s">
        <v>77</v>
      </c>
      <c r="J322" s="40" t="s">
        <v>78</v>
      </c>
      <c r="K322" s="140"/>
      <c r="L322" s="140"/>
      <c r="M322" s="140"/>
      <c r="N322" s="140"/>
      <c r="O322" s="140"/>
      <c r="P322" s="140"/>
      <c r="Q322" s="140"/>
      <c r="R322" s="140"/>
    </row>
    <row r="323" spans="1:19" ht="15.75">
      <c r="A323" s="40">
        <v>2201</v>
      </c>
      <c r="B323" s="41">
        <v>31</v>
      </c>
      <c r="C323" s="41"/>
      <c r="D323" s="41"/>
      <c r="E323" s="41"/>
      <c r="F323" s="41"/>
      <c r="G323" s="41"/>
      <c r="H323" s="41"/>
      <c r="I323" s="41"/>
      <c r="J323" s="41"/>
      <c r="K323" s="42"/>
      <c r="L323" s="43"/>
      <c r="M323" s="44"/>
      <c r="N323" s="45"/>
      <c r="O323" s="46"/>
      <c r="P323" s="47">
        <v>31</v>
      </c>
      <c r="Q323" s="48"/>
      <c r="R323" s="46"/>
    </row>
    <row r="324" spans="1:19" ht="15.75">
      <c r="A324" s="40">
        <v>2202</v>
      </c>
      <c r="B324" s="41"/>
      <c r="C324" s="41">
        <v>25</v>
      </c>
      <c r="D324" s="41"/>
      <c r="E324" s="41"/>
      <c r="F324" s="41"/>
      <c r="G324" s="41"/>
      <c r="H324" s="41"/>
      <c r="I324" s="41"/>
      <c r="J324" s="41"/>
      <c r="K324" s="42"/>
      <c r="L324" s="49"/>
      <c r="M324" s="50"/>
      <c r="N324" s="51"/>
      <c r="O324" s="52">
        <f>IF(C324=0,"",C324/B323)</f>
        <v>0.80645161290322576</v>
      </c>
      <c r="P324" s="53">
        <v>25</v>
      </c>
      <c r="Q324" s="54">
        <f t="shared" ref="Q324:Q331" si="34">IF(P324=0,"",P324/P323)</f>
        <v>0.80645161290322576</v>
      </c>
      <c r="R324" s="54">
        <f t="shared" ref="R324:R331" si="35">IF(P324=0,"",100%-Q324)</f>
        <v>0.19354838709677424</v>
      </c>
    </row>
    <row r="325" spans="1:19" ht="15.75">
      <c r="A325" s="40">
        <v>2301</v>
      </c>
      <c r="B325" s="41"/>
      <c r="C325" s="41"/>
      <c r="D325" s="41">
        <v>24</v>
      </c>
      <c r="E325" s="41"/>
      <c r="F325" s="41"/>
      <c r="G325" s="41"/>
      <c r="H325" s="41"/>
      <c r="I325" s="41"/>
      <c r="J325" s="41"/>
      <c r="K325" s="42"/>
      <c r="L325" s="49"/>
      <c r="M325" s="50"/>
      <c r="N325" s="51"/>
      <c r="O325" s="52">
        <f>IF(D325=0,"",D325/C324)</f>
        <v>0.96</v>
      </c>
      <c r="P325" s="53">
        <v>25</v>
      </c>
      <c r="Q325" s="54">
        <f t="shared" si="34"/>
        <v>1</v>
      </c>
      <c r="R325" s="54">
        <f t="shared" si="35"/>
        <v>0</v>
      </c>
      <c r="S325" s="134">
        <f>P325/P323</f>
        <v>0.80645161290322576</v>
      </c>
    </row>
    <row r="326" spans="1:19" ht="15.75">
      <c r="A326" s="40">
        <v>2302</v>
      </c>
      <c r="B326" s="41"/>
      <c r="C326" s="41"/>
      <c r="D326" s="41"/>
      <c r="E326" s="41">
        <v>24</v>
      </c>
      <c r="F326" s="41"/>
      <c r="G326" s="41"/>
      <c r="H326" s="41"/>
      <c r="I326" s="41"/>
      <c r="J326" s="41"/>
      <c r="K326" s="42"/>
      <c r="L326" s="49"/>
      <c r="M326" s="50"/>
      <c r="N326" s="51"/>
      <c r="O326" s="52">
        <f>IF(E326=0,"",E326/D325)</f>
        <v>1</v>
      </c>
      <c r="P326" s="53">
        <v>25</v>
      </c>
      <c r="Q326" s="54">
        <f t="shared" si="34"/>
        <v>1</v>
      </c>
      <c r="R326" s="54">
        <f t="shared" si="35"/>
        <v>0</v>
      </c>
    </row>
    <row r="327" spans="1:19" ht="15.75">
      <c r="A327" s="40">
        <v>2401</v>
      </c>
      <c r="B327" s="41"/>
      <c r="C327" s="41"/>
      <c r="D327" s="41"/>
      <c r="E327" s="41">
        <v>9</v>
      </c>
      <c r="F327" s="41"/>
      <c r="G327" s="41"/>
      <c r="H327" s="41"/>
      <c r="I327" s="41"/>
      <c r="J327" s="41"/>
      <c r="K327" s="42"/>
      <c r="L327" s="49"/>
      <c r="M327" s="50"/>
      <c r="N327" s="51"/>
      <c r="O327" s="52" t="str">
        <f>IF(F327=0,"",F327/E326)</f>
        <v/>
      </c>
      <c r="P327" s="53">
        <v>10</v>
      </c>
      <c r="Q327" s="54"/>
      <c r="R327" s="54"/>
    </row>
    <row r="328" spans="1:19" ht="15.75">
      <c r="A328" s="40">
        <v>2402</v>
      </c>
      <c r="B328" s="41"/>
      <c r="C328" s="41"/>
      <c r="D328" s="41"/>
      <c r="E328" s="41"/>
      <c r="F328" s="41"/>
      <c r="G328" s="41"/>
      <c r="H328" s="41"/>
      <c r="I328" s="41"/>
      <c r="J328" s="41"/>
      <c r="K328" s="42"/>
      <c r="L328" s="49"/>
      <c r="M328" s="50"/>
      <c r="N328" s="51"/>
      <c r="O328" s="52" t="str">
        <f>IF(G328=0,"",G328/F327)</f>
        <v/>
      </c>
      <c r="P328" s="53"/>
      <c r="Q328" s="54" t="str">
        <f t="shared" si="34"/>
        <v/>
      </c>
      <c r="R328" s="54" t="str">
        <f t="shared" si="35"/>
        <v/>
      </c>
    </row>
    <row r="329" spans="1:19" ht="15.75">
      <c r="A329" s="40">
        <v>2501</v>
      </c>
      <c r="B329" s="41"/>
      <c r="C329" s="41"/>
      <c r="D329" s="41"/>
      <c r="E329" s="41"/>
      <c r="F329" s="41"/>
      <c r="G329" s="41"/>
      <c r="H329" s="41"/>
      <c r="I329" s="41"/>
      <c r="J329" s="41"/>
      <c r="K329" s="42"/>
      <c r="L329" s="49"/>
      <c r="M329" s="50"/>
      <c r="N329" s="51"/>
      <c r="O329" s="52" t="str">
        <f>IF(H329=0,"",H329/G328)</f>
        <v/>
      </c>
      <c r="P329" s="53"/>
      <c r="Q329" s="54" t="str">
        <f t="shared" si="34"/>
        <v/>
      </c>
      <c r="R329" s="54" t="str">
        <f t="shared" si="35"/>
        <v/>
      </c>
    </row>
    <row r="330" spans="1:19" ht="15.75">
      <c r="A330" s="40">
        <v>2502</v>
      </c>
      <c r="B330" s="41"/>
      <c r="C330" s="41"/>
      <c r="D330" s="41"/>
      <c r="E330" s="41"/>
      <c r="F330" s="41"/>
      <c r="G330" s="41"/>
      <c r="H330" s="41"/>
      <c r="I330" s="41"/>
      <c r="J330" s="41"/>
      <c r="K330" s="42"/>
      <c r="L330" s="49"/>
      <c r="M330" s="50"/>
      <c r="N330" s="51"/>
      <c r="O330" s="52" t="str">
        <f>IF(I330=0,"",I330/H329)</f>
        <v/>
      </c>
      <c r="P330" s="53"/>
      <c r="Q330" s="54" t="str">
        <f t="shared" si="34"/>
        <v/>
      </c>
      <c r="R330" s="54" t="str">
        <f t="shared" si="35"/>
        <v/>
      </c>
    </row>
    <row r="331" spans="1:19" ht="15.75">
      <c r="A331" s="40">
        <v>2601</v>
      </c>
      <c r="B331" s="41"/>
      <c r="C331" s="41"/>
      <c r="D331" s="41"/>
      <c r="E331" s="41"/>
      <c r="F331" s="41"/>
      <c r="G331" s="41"/>
      <c r="H331" s="41"/>
      <c r="I331" s="41"/>
      <c r="J331" s="41"/>
      <c r="K331" s="42"/>
      <c r="L331" s="49"/>
      <c r="M331" s="50"/>
      <c r="N331" s="51"/>
      <c r="O331" s="56" t="str">
        <f>IF(J331=0,"",J331/I330)</f>
        <v/>
      </c>
      <c r="P331" s="53"/>
      <c r="Q331" s="57" t="str">
        <f t="shared" si="34"/>
        <v/>
      </c>
      <c r="R331" s="57" t="str">
        <f t="shared" si="35"/>
        <v/>
      </c>
    </row>
    <row r="332" spans="1:19" ht="15.75">
      <c r="A332" s="40">
        <v>2602</v>
      </c>
      <c r="B332" s="41"/>
      <c r="C332" s="41"/>
      <c r="D332" s="41"/>
      <c r="E332" s="41"/>
      <c r="F332" s="41"/>
      <c r="G332" s="41"/>
      <c r="H332" s="41"/>
      <c r="I332" s="41"/>
      <c r="J332" s="41"/>
      <c r="K332" s="42"/>
      <c r="L332" s="49"/>
      <c r="M332" s="50"/>
      <c r="N332" s="58"/>
      <c r="O332" s="59"/>
      <c r="P332" s="53"/>
      <c r="Q332" s="60"/>
      <c r="R332" s="61"/>
    </row>
    <row r="333" spans="1:19" ht="12.75" customHeight="1">
      <c r="A333" s="40">
        <v>2701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2"/>
      <c r="L333" s="49"/>
      <c r="M333" s="50"/>
      <c r="N333" s="58"/>
      <c r="O333" s="62"/>
      <c r="P333" s="63"/>
      <c r="Q333" s="64"/>
      <c r="R333" s="62"/>
    </row>
    <row r="334" spans="1:19" ht="15.75">
      <c r="A334" s="40">
        <v>2702</v>
      </c>
      <c r="B334" s="41"/>
      <c r="C334" s="41"/>
      <c r="D334" s="41"/>
      <c r="E334" s="41"/>
      <c r="F334" s="41"/>
      <c r="G334" s="41"/>
      <c r="H334" s="41"/>
      <c r="I334" s="41"/>
      <c r="J334" s="41"/>
      <c r="K334" s="42"/>
      <c r="L334" s="49"/>
      <c r="M334" s="50"/>
      <c r="N334" s="58"/>
      <c r="O334" s="62"/>
      <c r="P334" s="63"/>
      <c r="Q334" s="64"/>
      <c r="R334" s="62"/>
    </row>
    <row r="335" spans="1:19" ht="15.75">
      <c r="A335" s="40">
        <v>2801</v>
      </c>
      <c r="B335" s="41"/>
      <c r="C335" s="41"/>
      <c r="D335" s="41"/>
      <c r="E335" s="41"/>
      <c r="F335" s="41"/>
      <c r="G335" s="41"/>
      <c r="H335" s="41"/>
      <c r="I335" s="41"/>
      <c r="J335" s="41"/>
      <c r="K335" s="42"/>
      <c r="L335" s="49"/>
      <c r="M335" s="50"/>
      <c r="N335" s="58"/>
      <c r="O335" s="50"/>
      <c r="P335" s="58"/>
      <c r="Q335" s="65"/>
      <c r="R335" s="62"/>
    </row>
    <row r="336" spans="1:19" ht="15.75">
      <c r="A336" s="40">
        <v>2802</v>
      </c>
      <c r="B336" s="66"/>
      <c r="C336" s="66"/>
      <c r="D336" s="66"/>
      <c r="E336" s="66"/>
      <c r="F336" s="66"/>
      <c r="G336" s="66"/>
      <c r="H336" s="66"/>
      <c r="I336" s="66"/>
      <c r="J336" s="66"/>
      <c r="K336" s="67"/>
      <c r="L336" s="68"/>
      <c r="M336" s="2"/>
      <c r="N336" s="1"/>
      <c r="O336" s="69" t="s">
        <v>53</v>
      </c>
      <c r="P336" s="70"/>
      <c r="Q336" s="71" t="str">
        <f>IF(SUM(K325:K336)=0,"",SUM(K325:K336))</f>
        <v/>
      </c>
      <c r="R336" s="72" t="s">
        <v>10</v>
      </c>
    </row>
    <row r="337" spans="1:19" ht="15.75">
      <c r="A337" s="40">
        <v>2901</v>
      </c>
      <c r="B337" s="66"/>
      <c r="C337" s="66"/>
      <c r="D337" s="66"/>
      <c r="E337" s="66"/>
      <c r="F337" s="66"/>
      <c r="G337" s="66"/>
      <c r="H337" s="66"/>
      <c r="I337" s="66"/>
      <c r="J337" s="66"/>
      <c r="K337" s="67"/>
      <c r="L337" s="68"/>
      <c r="M337" s="2"/>
      <c r="N337" s="1"/>
      <c r="O337" s="73" t="s">
        <v>54</v>
      </c>
      <c r="P337" s="74" t="str">
        <f>IF(P336/B323=0,"",P336/B323)</f>
        <v/>
      </c>
      <c r="Q337" s="75" t="e">
        <f>IF(P336/Q336=0,"",P336/Q336)</f>
        <v>#VALUE!</v>
      </c>
      <c r="R337" s="76" t="s">
        <v>55</v>
      </c>
    </row>
    <row r="338" spans="1:19" ht="12.75" customHeight="1">
      <c r="A338" s="40">
        <v>2902</v>
      </c>
      <c r="B338" s="66"/>
      <c r="C338" s="66"/>
      <c r="D338" s="66"/>
      <c r="E338" s="66"/>
      <c r="F338" s="66"/>
      <c r="G338" s="66"/>
      <c r="H338" s="66"/>
      <c r="I338" s="66"/>
      <c r="J338" s="66"/>
      <c r="K338" s="67"/>
      <c r="L338" s="77"/>
      <c r="M338" s="78"/>
      <c r="N338" s="79"/>
      <c r="O338" s="78"/>
      <c r="P338" s="79"/>
      <c r="Q338" s="79"/>
      <c r="R338" s="80"/>
    </row>
    <row r="339" spans="1:19" ht="18">
      <c r="A339" s="24"/>
      <c r="B339" s="1"/>
      <c r="C339" s="1"/>
      <c r="D339" s="142" t="s">
        <v>79</v>
      </c>
      <c r="E339" s="143"/>
      <c r="F339" s="143"/>
      <c r="G339" s="143"/>
      <c r="H339" s="143"/>
      <c r="I339" s="143"/>
      <c r="J339" s="144"/>
      <c r="K339" s="81">
        <f>SUM(K323:K335)</f>
        <v>0</v>
      </c>
      <c r="L339" s="82" t="str">
        <f>IF(K331=0,"",K331/B323)</f>
        <v/>
      </c>
      <c r="M339" s="82" t="str">
        <f>IF(K339=0,"",K339/B323)</f>
        <v/>
      </c>
      <c r="N339" s="82" t="str">
        <f>IF(K331=0,"",M339-L339)</f>
        <v/>
      </c>
      <c r="O339" s="2"/>
      <c r="P339" s="1"/>
      <c r="Q339" s="27"/>
      <c r="R339" s="2"/>
    </row>
    <row r="340" spans="1:19" ht="12.75" customHeight="1">
      <c r="L340" s="2"/>
      <c r="M340" s="2"/>
      <c r="O340" s="2"/>
    </row>
    <row r="341" spans="1:19" ht="12.75" customHeight="1">
      <c r="L341" s="2"/>
      <c r="M341" s="2"/>
      <c r="O341" s="2"/>
    </row>
    <row r="342" spans="1:19" ht="26.25">
      <c r="A342" s="131"/>
      <c r="B342" s="145" t="s">
        <v>68</v>
      </c>
      <c r="C342" s="146"/>
      <c r="D342" s="146"/>
      <c r="E342" s="146"/>
      <c r="F342" s="146"/>
      <c r="G342" s="146"/>
      <c r="H342" s="146"/>
      <c r="I342" s="146"/>
      <c r="J342" s="146"/>
      <c r="K342" s="39" t="s">
        <v>109</v>
      </c>
      <c r="L342" s="2"/>
      <c r="M342" s="2"/>
      <c r="N342" s="1"/>
      <c r="O342" s="2"/>
      <c r="P342" s="1"/>
      <c r="Q342" s="1"/>
      <c r="R342" s="1"/>
      <c r="S342" s="131"/>
    </row>
    <row r="343" spans="1:19" ht="20.25">
      <c r="A343" s="147" t="s">
        <v>9</v>
      </c>
      <c r="B343" s="148" t="s">
        <v>69</v>
      </c>
      <c r="C343" s="143"/>
      <c r="D343" s="143"/>
      <c r="E343" s="143"/>
      <c r="F343" s="143"/>
      <c r="G343" s="143"/>
      <c r="H343" s="143"/>
      <c r="I343" s="143"/>
      <c r="J343" s="144"/>
      <c r="K343" s="149" t="s">
        <v>10</v>
      </c>
      <c r="L343" s="141" t="s">
        <v>2</v>
      </c>
      <c r="M343" s="141" t="s">
        <v>3</v>
      </c>
      <c r="N343" s="150" t="s">
        <v>4</v>
      </c>
      <c r="O343" s="141" t="s">
        <v>5</v>
      </c>
      <c r="P343" s="139" t="s">
        <v>6</v>
      </c>
      <c r="Q343" s="139" t="s">
        <v>7</v>
      </c>
      <c r="R343" s="141" t="s">
        <v>8</v>
      </c>
      <c r="S343" s="131"/>
    </row>
    <row r="344" spans="1:19" ht="15.75">
      <c r="A344" s="140"/>
      <c r="B344" s="40" t="s">
        <v>70</v>
      </c>
      <c r="C344" s="40" t="s">
        <v>71</v>
      </c>
      <c r="D344" s="40" t="s">
        <v>72</v>
      </c>
      <c r="E344" s="40" t="s">
        <v>73</v>
      </c>
      <c r="F344" s="40" t="s">
        <v>74</v>
      </c>
      <c r="G344" s="40" t="s">
        <v>75</v>
      </c>
      <c r="H344" s="40" t="s">
        <v>76</v>
      </c>
      <c r="I344" s="40" t="s">
        <v>77</v>
      </c>
      <c r="J344" s="40" t="s">
        <v>78</v>
      </c>
      <c r="K344" s="140"/>
      <c r="L344" s="140"/>
      <c r="M344" s="140"/>
      <c r="N344" s="140"/>
      <c r="O344" s="140"/>
      <c r="P344" s="140"/>
      <c r="Q344" s="140"/>
      <c r="R344" s="140"/>
      <c r="S344" s="131"/>
    </row>
    <row r="345" spans="1:19" ht="15.75">
      <c r="A345" s="40">
        <v>2301</v>
      </c>
      <c r="B345" s="41">
        <v>34</v>
      </c>
      <c r="C345" s="41"/>
      <c r="D345" s="41"/>
      <c r="E345" s="41"/>
      <c r="F345" s="41"/>
      <c r="G345" s="41"/>
      <c r="H345" s="41"/>
      <c r="I345" s="41"/>
      <c r="J345" s="41"/>
      <c r="K345" s="84"/>
      <c r="L345" s="43"/>
      <c r="M345" s="44"/>
      <c r="N345" s="45"/>
      <c r="O345" s="46"/>
      <c r="P345" s="47">
        <f>B345</f>
        <v>34</v>
      </c>
      <c r="Q345" s="48"/>
      <c r="R345" s="46"/>
      <c r="S345" s="131"/>
    </row>
    <row r="346" spans="1:19" ht="15.75">
      <c r="A346" s="40">
        <v>2302</v>
      </c>
      <c r="B346" s="41"/>
      <c r="C346" s="41">
        <v>32</v>
      </c>
      <c r="D346" s="41"/>
      <c r="E346" s="41"/>
      <c r="F346" s="41"/>
      <c r="G346" s="41"/>
      <c r="H346" s="41"/>
      <c r="I346" s="41"/>
      <c r="J346" s="41"/>
      <c r="K346" s="84"/>
      <c r="L346" s="49"/>
      <c r="M346" s="50"/>
      <c r="N346" s="51"/>
      <c r="O346" s="52">
        <f>IF(C346=0,"",C346/B345)</f>
        <v>0.94117647058823528</v>
      </c>
      <c r="P346" s="53">
        <v>32</v>
      </c>
      <c r="Q346" s="54">
        <f t="shared" ref="Q346:Q353" si="36">IF(P346=0,"",P346/P345)</f>
        <v>0.94117647058823528</v>
      </c>
      <c r="R346" s="54">
        <f t="shared" ref="R346:R353" si="37">IF(P346=0,"",100%-Q346)</f>
        <v>5.8823529411764719E-2</v>
      </c>
      <c r="S346" s="131"/>
    </row>
    <row r="347" spans="1:19" ht="15.75">
      <c r="A347" s="40">
        <v>2401</v>
      </c>
      <c r="B347" s="41"/>
      <c r="C347" s="41"/>
      <c r="D347" s="41">
        <v>32</v>
      </c>
      <c r="E347" s="41"/>
      <c r="F347" s="41"/>
      <c r="G347" s="41"/>
      <c r="H347" s="41"/>
      <c r="I347" s="41"/>
      <c r="J347" s="41"/>
      <c r="K347" s="84"/>
      <c r="L347" s="49"/>
      <c r="M347" s="50"/>
      <c r="N347" s="51"/>
      <c r="O347" s="52">
        <f>IF(D347=0,"",D347/C346)</f>
        <v>1</v>
      </c>
      <c r="P347" s="53">
        <v>32</v>
      </c>
      <c r="Q347" s="54">
        <f t="shared" si="36"/>
        <v>1</v>
      </c>
      <c r="R347" s="54">
        <f t="shared" si="37"/>
        <v>0</v>
      </c>
      <c r="S347" s="134">
        <f>P347/P345</f>
        <v>0.94117647058823528</v>
      </c>
    </row>
    <row r="348" spans="1:19" ht="15.75">
      <c r="A348" s="40">
        <v>2402</v>
      </c>
      <c r="B348" s="41"/>
      <c r="C348" s="41"/>
      <c r="D348" s="41"/>
      <c r="E348" s="41">
        <v>32</v>
      </c>
      <c r="F348" s="41"/>
      <c r="G348" s="41"/>
      <c r="H348" s="41"/>
      <c r="I348" s="41"/>
      <c r="J348" s="41"/>
      <c r="K348" s="84"/>
      <c r="L348" s="49"/>
      <c r="M348" s="50"/>
      <c r="N348" s="51"/>
      <c r="O348" s="52">
        <f>IF(E348=0,"",E348/D347)</f>
        <v>1</v>
      </c>
      <c r="P348" s="53">
        <v>32</v>
      </c>
      <c r="Q348" s="54">
        <f t="shared" si="36"/>
        <v>1</v>
      </c>
      <c r="R348" s="54">
        <f t="shared" si="37"/>
        <v>0</v>
      </c>
      <c r="S348" s="131"/>
    </row>
    <row r="349" spans="1:19" ht="15.75">
      <c r="A349" s="40">
        <v>2501</v>
      </c>
      <c r="B349" s="41"/>
      <c r="C349" s="41"/>
      <c r="D349" s="41"/>
      <c r="E349" s="41"/>
      <c r="F349" s="41"/>
      <c r="G349" s="41"/>
      <c r="H349" s="41"/>
      <c r="I349" s="41"/>
      <c r="J349" s="41"/>
      <c r="K349" s="84"/>
      <c r="L349" s="49"/>
      <c r="M349" s="50"/>
      <c r="N349" s="51"/>
      <c r="O349" s="52" t="str">
        <f>IF(F349=0,"",F349/E348)</f>
        <v/>
      </c>
      <c r="P349" s="53"/>
      <c r="Q349" s="54" t="str">
        <f t="shared" si="36"/>
        <v/>
      </c>
      <c r="R349" s="54" t="str">
        <f t="shared" si="37"/>
        <v/>
      </c>
      <c r="S349" s="131"/>
    </row>
    <row r="350" spans="1:19" ht="15.75">
      <c r="A350" s="40">
        <v>2502</v>
      </c>
      <c r="B350" s="41"/>
      <c r="C350" s="41"/>
      <c r="D350" s="41"/>
      <c r="E350" s="41"/>
      <c r="F350" s="41"/>
      <c r="G350" s="41"/>
      <c r="H350" s="41"/>
      <c r="I350" s="41"/>
      <c r="J350" s="41"/>
      <c r="K350" s="84"/>
      <c r="L350" s="49"/>
      <c r="M350" s="50"/>
      <c r="N350" s="51"/>
      <c r="O350" s="52" t="str">
        <f>IF(G350=0,"",G350/F349)</f>
        <v/>
      </c>
      <c r="P350" s="53"/>
      <c r="Q350" s="54" t="str">
        <f t="shared" si="36"/>
        <v/>
      </c>
      <c r="R350" s="54" t="str">
        <f t="shared" si="37"/>
        <v/>
      </c>
      <c r="S350" s="131"/>
    </row>
    <row r="351" spans="1:19" ht="15.75">
      <c r="A351" s="40">
        <v>2601</v>
      </c>
      <c r="B351" s="41"/>
      <c r="C351" s="41"/>
      <c r="D351" s="41"/>
      <c r="E351" s="41"/>
      <c r="F351" s="41"/>
      <c r="G351" s="41"/>
      <c r="H351" s="41"/>
      <c r="I351" s="41"/>
      <c r="J351" s="41"/>
      <c r="K351" s="84"/>
      <c r="L351" s="49"/>
      <c r="M351" s="50"/>
      <c r="N351" s="51"/>
      <c r="O351" s="52" t="str">
        <f>IF(H351=0,"",H351/G350)</f>
        <v/>
      </c>
      <c r="P351" s="53"/>
      <c r="Q351" s="54" t="str">
        <f t="shared" si="36"/>
        <v/>
      </c>
      <c r="R351" s="54" t="str">
        <f t="shared" si="37"/>
        <v/>
      </c>
      <c r="S351" s="131"/>
    </row>
    <row r="352" spans="1:19" ht="15.75">
      <c r="A352" s="40">
        <v>2602</v>
      </c>
      <c r="B352" s="41"/>
      <c r="C352" s="41"/>
      <c r="D352" s="41"/>
      <c r="E352" s="41"/>
      <c r="F352" s="41"/>
      <c r="G352" s="41"/>
      <c r="H352" s="41"/>
      <c r="I352" s="41"/>
      <c r="J352" s="41"/>
      <c r="K352" s="84"/>
      <c r="L352" s="49"/>
      <c r="M352" s="50"/>
      <c r="N352" s="51"/>
      <c r="O352" s="52" t="str">
        <f>IF(I352=0,"",I352/H351)</f>
        <v/>
      </c>
      <c r="P352" s="53"/>
      <c r="Q352" s="54" t="str">
        <f t="shared" si="36"/>
        <v/>
      </c>
      <c r="R352" s="54" t="str">
        <f t="shared" si="37"/>
        <v/>
      </c>
      <c r="S352" s="131"/>
    </row>
    <row r="353" spans="1:19" ht="15.75">
      <c r="A353" s="40">
        <v>2701</v>
      </c>
      <c r="B353" s="41"/>
      <c r="C353" s="41"/>
      <c r="D353" s="41"/>
      <c r="E353" s="41"/>
      <c r="F353" s="41"/>
      <c r="G353" s="41"/>
      <c r="H353" s="41"/>
      <c r="I353" s="41"/>
      <c r="J353" s="41"/>
      <c r="K353" s="84"/>
      <c r="L353" s="49"/>
      <c r="M353" s="50"/>
      <c r="N353" s="51"/>
      <c r="O353" s="56" t="str">
        <f>IF(J353=0,"",J353/I352)</f>
        <v/>
      </c>
      <c r="P353" s="53"/>
      <c r="Q353" s="57" t="str">
        <f t="shared" si="36"/>
        <v/>
      </c>
      <c r="R353" s="57" t="str">
        <f t="shared" si="37"/>
        <v/>
      </c>
      <c r="S353" s="131"/>
    </row>
    <row r="354" spans="1:19" ht="15.75">
      <c r="A354" s="40">
        <v>2702</v>
      </c>
      <c r="B354" s="41"/>
      <c r="C354" s="41"/>
      <c r="D354" s="41"/>
      <c r="E354" s="41"/>
      <c r="F354" s="41"/>
      <c r="G354" s="41"/>
      <c r="H354" s="41"/>
      <c r="I354" s="41"/>
      <c r="J354" s="41"/>
      <c r="K354" s="84"/>
      <c r="L354" s="49"/>
      <c r="M354" s="50"/>
      <c r="N354" s="58"/>
      <c r="O354" s="59"/>
      <c r="P354" s="53"/>
      <c r="Q354" s="60"/>
      <c r="R354" s="61"/>
      <c r="S354" s="131"/>
    </row>
    <row r="355" spans="1:19" ht="15.75">
      <c r="A355" s="40">
        <v>2801</v>
      </c>
      <c r="B355" s="41"/>
      <c r="C355" s="41"/>
      <c r="D355" s="41"/>
      <c r="E355" s="41"/>
      <c r="F355" s="41"/>
      <c r="G355" s="41"/>
      <c r="H355" s="41"/>
      <c r="I355" s="41"/>
      <c r="J355" s="41"/>
      <c r="K355" s="84"/>
      <c r="L355" s="49"/>
      <c r="M355" s="50"/>
      <c r="N355" s="58"/>
      <c r="O355" s="62"/>
      <c r="P355" s="63"/>
      <c r="Q355" s="64"/>
      <c r="R355" s="62"/>
      <c r="S355" s="131"/>
    </row>
    <row r="356" spans="1:19" ht="15.75">
      <c r="A356" s="40">
        <v>2802</v>
      </c>
      <c r="B356" s="41"/>
      <c r="C356" s="41"/>
      <c r="D356" s="41"/>
      <c r="E356" s="41"/>
      <c r="F356" s="41"/>
      <c r="G356" s="41"/>
      <c r="H356" s="41"/>
      <c r="I356" s="41"/>
      <c r="J356" s="41"/>
      <c r="K356" s="84"/>
      <c r="L356" s="49"/>
      <c r="M356" s="50"/>
      <c r="N356" s="58"/>
      <c r="O356" s="62"/>
      <c r="P356" s="63"/>
      <c r="Q356" s="64"/>
      <c r="R356" s="62"/>
      <c r="S356" s="131"/>
    </row>
    <row r="357" spans="1:19" ht="15.75">
      <c r="A357" s="40">
        <v>2901</v>
      </c>
      <c r="B357" s="41"/>
      <c r="C357" s="41"/>
      <c r="D357" s="41"/>
      <c r="E357" s="41"/>
      <c r="F357" s="41"/>
      <c r="G357" s="41"/>
      <c r="H357" s="41"/>
      <c r="I357" s="41"/>
      <c r="J357" s="41"/>
      <c r="K357" s="84"/>
      <c r="L357" s="49"/>
      <c r="M357" s="50"/>
      <c r="N357" s="58"/>
      <c r="O357" s="50"/>
      <c r="P357" s="58"/>
      <c r="Q357" s="65"/>
      <c r="R357" s="62"/>
      <c r="S357" s="131"/>
    </row>
    <row r="358" spans="1:19" ht="15.75">
      <c r="A358" s="40">
        <v>2902</v>
      </c>
      <c r="B358" s="66"/>
      <c r="C358" s="66"/>
      <c r="D358" s="66"/>
      <c r="E358" s="66"/>
      <c r="F358" s="66"/>
      <c r="G358" s="66"/>
      <c r="H358" s="66"/>
      <c r="I358" s="66"/>
      <c r="J358" s="66"/>
      <c r="K358" s="127"/>
      <c r="L358" s="68"/>
      <c r="M358" s="2"/>
      <c r="N358" s="1"/>
      <c r="O358" s="69" t="s">
        <v>53</v>
      </c>
      <c r="P358" s="70"/>
      <c r="Q358" s="71" t="str">
        <f>IF(SUM(K347:K358)=0,"",SUM(K347:K358))</f>
        <v/>
      </c>
      <c r="R358" s="72" t="s">
        <v>10</v>
      </c>
      <c r="S358" s="131"/>
    </row>
    <row r="359" spans="1:19" ht="15.75">
      <c r="A359" s="40">
        <v>3001</v>
      </c>
      <c r="B359" s="66"/>
      <c r="C359" s="66"/>
      <c r="D359" s="66"/>
      <c r="E359" s="66"/>
      <c r="F359" s="66"/>
      <c r="G359" s="66"/>
      <c r="H359" s="66"/>
      <c r="I359" s="66"/>
      <c r="J359" s="66"/>
      <c r="K359" s="127"/>
      <c r="L359" s="68"/>
      <c r="M359" s="2"/>
      <c r="N359" s="1"/>
      <c r="O359" s="73" t="s">
        <v>54</v>
      </c>
      <c r="P359" s="74" t="str">
        <f>IF(P358/B345=0,"",P358/B345)</f>
        <v/>
      </c>
      <c r="Q359" s="75" t="e">
        <f>IF(P358/Q358=0,"",P358/Q358)</f>
        <v>#VALUE!</v>
      </c>
      <c r="R359" s="76" t="s">
        <v>55</v>
      </c>
      <c r="S359" s="131"/>
    </row>
    <row r="360" spans="1:19" ht="15.75">
      <c r="A360" s="40">
        <v>3002</v>
      </c>
      <c r="B360" s="66"/>
      <c r="C360" s="66"/>
      <c r="D360" s="66"/>
      <c r="E360" s="66"/>
      <c r="F360" s="66"/>
      <c r="G360" s="66"/>
      <c r="H360" s="66"/>
      <c r="I360" s="66"/>
      <c r="J360" s="66"/>
      <c r="K360" s="127"/>
      <c r="L360" s="77"/>
      <c r="M360" s="78"/>
      <c r="N360" s="79"/>
      <c r="O360" s="78"/>
      <c r="P360" s="79"/>
      <c r="Q360" s="79"/>
      <c r="R360" s="80"/>
      <c r="S360" s="131"/>
    </row>
    <row r="361" spans="1:19" ht="18">
      <c r="A361" s="24"/>
      <c r="B361" s="1"/>
      <c r="C361" s="1"/>
      <c r="D361" s="142" t="s">
        <v>79</v>
      </c>
      <c r="E361" s="143"/>
      <c r="F361" s="143"/>
      <c r="G361" s="143"/>
      <c r="H361" s="143"/>
      <c r="I361" s="143"/>
      <c r="J361" s="144"/>
      <c r="K361" s="81">
        <f>SUM(K345:K357)</f>
        <v>0</v>
      </c>
      <c r="L361" s="82" t="str">
        <f>IF(K353=0,"",K353/B345)</f>
        <v/>
      </c>
      <c r="M361" s="82" t="str">
        <f>IF(K361=0,"",K361/B345)</f>
        <v/>
      </c>
      <c r="N361" s="82" t="str">
        <f>IF(K353=0,"",M361-L361)</f>
        <v/>
      </c>
      <c r="O361" s="2"/>
      <c r="P361" s="1"/>
      <c r="Q361" s="27"/>
      <c r="R361" s="2"/>
      <c r="S361" s="131"/>
    </row>
    <row r="362" spans="1:19" ht="12.75" customHeight="1">
      <c r="L362" s="2"/>
      <c r="M362" s="2"/>
      <c r="O362" s="2"/>
    </row>
    <row r="363" spans="1:19" ht="12.75" customHeight="1">
      <c r="L363" s="2"/>
      <c r="M363" s="2"/>
      <c r="O363" s="2"/>
    </row>
    <row r="364" spans="1:19" ht="26.25">
      <c r="A364" s="135"/>
      <c r="B364" s="145" t="s">
        <v>68</v>
      </c>
      <c r="C364" s="146"/>
      <c r="D364" s="146"/>
      <c r="E364" s="146"/>
      <c r="F364" s="146"/>
      <c r="G364" s="146"/>
      <c r="H364" s="146"/>
      <c r="I364" s="146"/>
      <c r="J364" s="146"/>
      <c r="K364" s="39" t="s">
        <v>110</v>
      </c>
      <c r="L364" s="2"/>
      <c r="M364" s="2"/>
      <c r="N364" s="1"/>
      <c r="O364" s="2"/>
      <c r="P364" s="1"/>
      <c r="Q364" s="1"/>
      <c r="R364" s="1"/>
      <c r="S364" s="135"/>
    </row>
    <row r="365" spans="1:19" ht="12.75" customHeight="1">
      <c r="A365" s="147" t="s">
        <v>9</v>
      </c>
      <c r="B365" s="148" t="s">
        <v>69</v>
      </c>
      <c r="C365" s="143"/>
      <c r="D365" s="143"/>
      <c r="E365" s="143"/>
      <c r="F365" s="143"/>
      <c r="G365" s="143"/>
      <c r="H365" s="143"/>
      <c r="I365" s="143"/>
      <c r="J365" s="144"/>
      <c r="K365" s="149" t="s">
        <v>10</v>
      </c>
      <c r="L365" s="141" t="s">
        <v>2</v>
      </c>
      <c r="M365" s="141" t="s">
        <v>3</v>
      </c>
      <c r="N365" s="150" t="s">
        <v>4</v>
      </c>
      <c r="O365" s="141" t="s">
        <v>5</v>
      </c>
      <c r="P365" s="139" t="s">
        <v>6</v>
      </c>
      <c r="Q365" s="139" t="s">
        <v>7</v>
      </c>
      <c r="R365" s="141" t="s">
        <v>8</v>
      </c>
      <c r="S365" s="135"/>
    </row>
    <row r="366" spans="1:19" ht="12.75" customHeight="1">
      <c r="A366" s="140"/>
      <c r="B366" s="40" t="s">
        <v>70</v>
      </c>
      <c r="C366" s="40" t="s">
        <v>71</v>
      </c>
      <c r="D366" s="40" t="s">
        <v>72</v>
      </c>
      <c r="E366" s="40" t="s">
        <v>73</v>
      </c>
      <c r="F366" s="40" t="s">
        <v>74</v>
      </c>
      <c r="G366" s="40" t="s">
        <v>75</v>
      </c>
      <c r="H366" s="40" t="s">
        <v>76</v>
      </c>
      <c r="I366" s="40" t="s">
        <v>77</v>
      </c>
      <c r="J366" s="40" t="s">
        <v>78</v>
      </c>
      <c r="K366" s="140"/>
      <c r="L366" s="140"/>
      <c r="M366" s="140"/>
      <c r="N366" s="140"/>
      <c r="O366" s="140"/>
      <c r="P366" s="140"/>
      <c r="Q366" s="140"/>
      <c r="R366" s="140"/>
      <c r="S366" s="135"/>
    </row>
    <row r="367" spans="1:19" ht="12.75" customHeight="1">
      <c r="A367" s="40">
        <v>2302</v>
      </c>
      <c r="B367" s="41">
        <v>37</v>
      </c>
      <c r="C367" s="41"/>
      <c r="D367" s="41"/>
      <c r="E367" s="41"/>
      <c r="F367" s="41"/>
      <c r="G367" s="41"/>
      <c r="H367" s="41"/>
      <c r="I367" s="41"/>
      <c r="J367" s="41"/>
      <c r="K367" s="84"/>
      <c r="L367" s="43"/>
      <c r="M367" s="44"/>
      <c r="N367" s="45"/>
      <c r="O367" s="46"/>
      <c r="P367" s="47">
        <f>B367</f>
        <v>37</v>
      </c>
      <c r="Q367" s="48"/>
      <c r="R367" s="46"/>
      <c r="S367" s="135"/>
    </row>
    <row r="368" spans="1:19" ht="12.75" customHeight="1">
      <c r="A368" s="40">
        <v>2401</v>
      </c>
      <c r="B368" s="41"/>
      <c r="C368" s="41">
        <v>36</v>
      </c>
      <c r="D368" s="41"/>
      <c r="E368" s="41"/>
      <c r="F368" s="41"/>
      <c r="G368" s="41"/>
      <c r="H368" s="41"/>
      <c r="I368" s="41"/>
      <c r="J368" s="41"/>
      <c r="K368" s="84"/>
      <c r="L368" s="49"/>
      <c r="M368" s="50"/>
      <c r="N368" s="51"/>
      <c r="O368" s="52">
        <f>IF(C368=0,"",C368/B367)</f>
        <v>0.97297297297297303</v>
      </c>
      <c r="P368" s="53">
        <v>36</v>
      </c>
      <c r="Q368" s="54">
        <f t="shared" ref="Q368:Q375" si="38">IF(P368=0,"",P368/P367)</f>
        <v>0.97297297297297303</v>
      </c>
      <c r="R368" s="54">
        <f t="shared" ref="R368:R375" si="39">IF(P368=0,"",100%-Q368)</f>
        <v>2.7027027027026973E-2</v>
      </c>
      <c r="S368" s="135"/>
    </row>
    <row r="369" spans="1:19" ht="12.75" customHeight="1">
      <c r="A369" s="40">
        <v>2402</v>
      </c>
      <c r="B369" s="41"/>
      <c r="C369" s="41"/>
      <c r="D369" s="41">
        <v>35</v>
      </c>
      <c r="E369" s="41"/>
      <c r="F369" s="41"/>
      <c r="G369" s="41"/>
      <c r="H369" s="41"/>
      <c r="I369" s="41"/>
      <c r="J369" s="41"/>
      <c r="K369" s="84"/>
      <c r="L369" s="49"/>
      <c r="M369" s="50"/>
      <c r="N369" s="51"/>
      <c r="O369" s="52">
        <f>IF(D369=0,"",D369/C368)</f>
        <v>0.97222222222222221</v>
      </c>
      <c r="P369" s="53">
        <v>36</v>
      </c>
      <c r="Q369" s="54">
        <f t="shared" si="38"/>
        <v>1</v>
      </c>
      <c r="R369" s="54">
        <f t="shared" si="39"/>
        <v>0</v>
      </c>
      <c r="S369" s="134">
        <f>P369/P367</f>
        <v>0.97297297297297303</v>
      </c>
    </row>
    <row r="370" spans="1:19" ht="12.75" customHeight="1">
      <c r="A370" s="40">
        <v>2501</v>
      </c>
      <c r="B370" s="41"/>
      <c r="C370" s="41"/>
      <c r="D370" s="41"/>
      <c r="E370" s="41"/>
      <c r="F370" s="41"/>
      <c r="G370" s="41"/>
      <c r="H370" s="41"/>
      <c r="I370" s="41"/>
      <c r="J370" s="41"/>
      <c r="K370" s="84"/>
      <c r="L370" s="49"/>
      <c r="M370" s="50"/>
      <c r="N370" s="51"/>
      <c r="O370" s="52" t="str">
        <f>IF(E370=0,"",E370/D369)</f>
        <v/>
      </c>
      <c r="P370" s="53"/>
      <c r="Q370" s="54" t="str">
        <f t="shared" si="38"/>
        <v/>
      </c>
      <c r="R370" s="54" t="str">
        <f t="shared" si="39"/>
        <v/>
      </c>
      <c r="S370" s="135"/>
    </row>
    <row r="371" spans="1:19" ht="12.75" customHeight="1">
      <c r="A371" s="40">
        <v>2502</v>
      </c>
      <c r="B371" s="41"/>
      <c r="C371" s="41"/>
      <c r="D371" s="41"/>
      <c r="E371" s="41"/>
      <c r="F371" s="41"/>
      <c r="G371" s="41"/>
      <c r="H371" s="41"/>
      <c r="I371" s="41"/>
      <c r="J371" s="41"/>
      <c r="K371" s="84"/>
      <c r="L371" s="49"/>
      <c r="M371" s="50"/>
      <c r="N371" s="51"/>
      <c r="O371" s="52" t="str">
        <f>IF(F371=0,"",F371/E370)</f>
        <v/>
      </c>
      <c r="P371" s="53"/>
      <c r="Q371" s="54" t="str">
        <f t="shared" si="38"/>
        <v/>
      </c>
      <c r="R371" s="54" t="str">
        <f t="shared" si="39"/>
        <v/>
      </c>
      <c r="S371" s="135"/>
    </row>
    <row r="372" spans="1:19" ht="12.75" customHeight="1">
      <c r="A372" s="40">
        <v>2601</v>
      </c>
      <c r="B372" s="41"/>
      <c r="C372" s="41"/>
      <c r="D372" s="41"/>
      <c r="E372" s="41"/>
      <c r="F372" s="41"/>
      <c r="G372" s="41"/>
      <c r="H372" s="41"/>
      <c r="I372" s="41"/>
      <c r="J372" s="41"/>
      <c r="K372" s="84"/>
      <c r="L372" s="49"/>
      <c r="M372" s="50"/>
      <c r="N372" s="51"/>
      <c r="O372" s="52" t="str">
        <f>IF(G372=0,"",G372/F371)</f>
        <v/>
      </c>
      <c r="P372" s="53"/>
      <c r="Q372" s="54" t="str">
        <f t="shared" si="38"/>
        <v/>
      </c>
      <c r="R372" s="54" t="str">
        <f t="shared" si="39"/>
        <v/>
      </c>
      <c r="S372" s="135"/>
    </row>
    <row r="373" spans="1:19" ht="12.75" customHeight="1">
      <c r="A373" s="40">
        <v>2602</v>
      </c>
      <c r="B373" s="41"/>
      <c r="C373" s="41"/>
      <c r="D373" s="41"/>
      <c r="E373" s="41"/>
      <c r="F373" s="41"/>
      <c r="G373" s="41"/>
      <c r="H373" s="41"/>
      <c r="I373" s="41"/>
      <c r="J373" s="41"/>
      <c r="K373" s="84"/>
      <c r="L373" s="49"/>
      <c r="M373" s="50"/>
      <c r="N373" s="51"/>
      <c r="O373" s="52" t="str">
        <f>IF(H373=0,"",H373/G372)</f>
        <v/>
      </c>
      <c r="P373" s="53"/>
      <c r="Q373" s="54" t="str">
        <f t="shared" si="38"/>
        <v/>
      </c>
      <c r="R373" s="54" t="str">
        <f t="shared" si="39"/>
        <v/>
      </c>
      <c r="S373" s="135"/>
    </row>
    <row r="374" spans="1:19" ht="12.75" customHeight="1">
      <c r="A374" s="40">
        <v>2701</v>
      </c>
      <c r="B374" s="41"/>
      <c r="C374" s="41"/>
      <c r="D374" s="41"/>
      <c r="E374" s="41"/>
      <c r="F374" s="41"/>
      <c r="G374" s="41"/>
      <c r="H374" s="41"/>
      <c r="I374" s="41"/>
      <c r="J374" s="41"/>
      <c r="K374" s="84"/>
      <c r="L374" s="49"/>
      <c r="M374" s="50"/>
      <c r="N374" s="51"/>
      <c r="O374" s="52" t="str">
        <f>IF(I374=0,"",I374/H373)</f>
        <v/>
      </c>
      <c r="P374" s="53"/>
      <c r="Q374" s="54" t="str">
        <f t="shared" si="38"/>
        <v/>
      </c>
      <c r="R374" s="54" t="str">
        <f t="shared" si="39"/>
        <v/>
      </c>
      <c r="S374" s="135"/>
    </row>
    <row r="375" spans="1:19" ht="12.75" customHeight="1">
      <c r="A375" s="40">
        <v>2702</v>
      </c>
      <c r="B375" s="41"/>
      <c r="C375" s="41"/>
      <c r="D375" s="41"/>
      <c r="E375" s="41"/>
      <c r="F375" s="41"/>
      <c r="G375" s="41"/>
      <c r="H375" s="41"/>
      <c r="I375" s="41"/>
      <c r="J375" s="41"/>
      <c r="K375" s="84"/>
      <c r="L375" s="49"/>
      <c r="M375" s="50"/>
      <c r="N375" s="51"/>
      <c r="O375" s="56" t="str">
        <f>IF(J375=0,"",J375/I374)</f>
        <v/>
      </c>
      <c r="P375" s="53"/>
      <c r="Q375" s="57" t="str">
        <f t="shared" si="38"/>
        <v/>
      </c>
      <c r="R375" s="57" t="str">
        <f t="shared" si="39"/>
        <v/>
      </c>
      <c r="S375" s="135"/>
    </row>
    <row r="376" spans="1:19" ht="12.75" customHeight="1">
      <c r="A376" s="40">
        <v>2801</v>
      </c>
      <c r="B376" s="41"/>
      <c r="C376" s="41"/>
      <c r="D376" s="41"/>
      <c r="E376" s="41"/>
      <c r="F376" s="41"/>
      <c r="G376" s="41"/>
      <c r="H376" s="41"/>
      <c r="I376" s="41"/>
      <c r="J376" s="41"/>
      <c r="K376" s="84"/>
      <c r="L376" s="49"/>
      <c r="M376" s="50"/>
      <c r="N376" s="58"/>
      <c r="O376" s="59"/>
      <c r="P376" s="53"/>
      <c r="Q376" s="60"/>
      <c r="R376" s="61"/>
      <c r="S376" s="135"/>
    </row>
    <row r="377" spans="1:19" ht="12.75" customHeight="1">
      <c r="A377" s="40">
        <v>2802</v>
      </c>
      <c r="B377" s="41"/>
      <c r="C377" s="41"/>
      <c r="D377" s="41"/>
      <c r="E377" s="41"/>
      <c r="F377" s="41"/>
      <c r="G377" s="41"/>
      <c r="H377" s="41"/>
      <c r="I377" s="41"/>
      <c r="J377" s="41"/>
      <c r="K377" s="84"/>
      <c r="L377" s="49"/>
      <c r="M377" s="50"/>
      <c r="N377" s="58"/>
      <c r="O377" s="62"/>
      <c r="P377" s="63"/>
      <c r="Q377" s="64"/>
      <c r="R377" s="62"/>
      <c r="S377" s="135"/>
    </row>
    <row r="378" spans="1:19" ht="12.75" customHeight="1">
      <c r="A378" s="40">
        <v>2901</v>
      </c>
      <c r="B378" s="41"/>
      <c r="C378" s="41"/>
      <c r="D378" s="41"/>
      <c r="E378" s="41"/>
      <c r="F378" s="41"/>
      <c r="G378" s="41"/>
      <c r="H378" s="41"/>
      <c r="I378" s="41"/>
      <c r="J378" s="41"/>
      <c r="K378" s="84"/>
      <c r="L378" s="49"/>
      <c r="M378" s="50"/>
      <c r="N378" s="58"/>
      <c r="O378" s="62"/>
      <c r="P378" s="63"/>
      <c r="Q378" s="64"/>
      <c r="R378" s="62"/>
      <c r="S378" s="135"/>
    </row>
    <row r="379" spans="1:19" ht="12.75" customHeight="1">
      <c r="A379" s="40">
        <v>2902</v>
      </c>
      <c r="B379" s="41"/>
      <c r="C379" s="41"/>
      <c r="D379" s="41"/>
      <c r="E379" s="41"/>
      <c r="F379" s="41"/>
      <c r="G379" s="41"/>
      <c r="H379" s="41"/>
      <c r="I379" s="41"/>
      <c r="J379" s="41"/>
      <c r="K379" s="84"/>
      <c r="L379" s="49"/>
      <c r="M379" s="50"/>
      <c r="N379" s="58"/>
      <c r="O379" s="50"/>
      <c r="P379" s="58"/>
      <c r="Q379" s="65"/>
      <c r="R379" s="62"/>
      <c r="S379" s="135"/>
    </row>
    <row r="380" spans="1:19" ht="12.75" customHeight="1">
      <c r="A380" s="40">
        <v>3001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127"/>
      <c r="L380" s="68"/>
      <c r="M380" s="2"/>
      <c r="N380" s="1"/>
      <c r="O380" s="69" t="s">
        <v>53</v>
      </c>
      <c r="P380" s="70"/>
      <c r="Q380" s="71" t="str">
        <f>IF(SUM(K369:K380)=0,"",SUM(K369:K380))</f>
        <v/>
      </c>
      <c r="R380" s="72" t="s">
        <v>10</v>
      </c>
      <c r="S380" s="135"/>
    </row>
    <row r="381" spans="1:19" ht="12.75" customHeight="1">
      <c r="A381" s="40">
        <v>3002</v>
      </c>
      <c r="B381" s="66"/>
      <c r="C381" s="66"/>
      <c r="D381" s="66"/>
      <c r="E381" s="66"/>
      <c r="F381" s="66"/>
      <c r="G381" s="66"/>
      <c r="H381" s="66"/>
      <c r="I381" s="66"/>
      <c r="J381" s="66"/>
      <c r="K381" s="127"/>
      <c r="L381" s="68"/>
      <c r="M381" s="2"/>
      <c r="N381" s="1"/>
      <c r="O381" s="73" t="s">
        <v>54</v>
      </c>
      <c r="P381" s="74" t="str">
        <f>IF(P380/B367=0,"",P380/B367)</f>
        <v/>
      </c>
      <c r="Q381" s="75" t="e">
        <f>IF(P380/Q380=0,"",P380/Q380)</f>
        <v>#VALUE!</v>
      </c>
      <c r="R381" s="76" t="s">
        <v>55</v>
      </c>
      <c r="S381" s="135"/>
    </row>
    <row r="382" spans="1:19" ht="12.75" customHeight="1">
      <c r="A382" s="40">
        <v>3101</v>
      </c>
      <c r="B382" s="66"/>
      <c r="C382" s="66"/>
      <c r="D382" s="66"/>
      <c r="E382" s="66"/>
      <c r="F382" s="66"/>
      <c r="G382" s="66"/>
      <c r="H382" s="66"/>
      <c r="I382" s="66"/>
      <c r="J382" s="66"/>
      <c r="K382" s="127"/>
      <c r="L382" s="77"/>
      <c r="M382" s="78"/>
      <c r="N382" s="79"/>
      <c r="O382" s="78"/>
      <c r="P382" s="79"/>
      <c r="Q382" s="79"/>
      <c r="R382" s="80"/>
      <c r="S382" s="135"/>
    </row>
    <row r="383" spans="1:19" ht="12.75" customHeight="1">
      <c r="A383" s="24"/>
      <c r="B383" s="1"/>
      <c r="C383" s="1"/>
      <c r="D383" s="142" t="s">
        <v>79</v>
      </c>
      <c r="E383" s="143"/>
      <c r="F383" s="143"/>
      <c r="G383" s="143"/>
      <c r="H383" s="143"/>
      <c r="I383" s="143"/>
      <c r="J383" s="144"/>
      <c r="K383" s="81">
        <f>SUM(K367:K379)</f>
        <v>0</v>
      </c>
      <c r="L383" s="82" t="str">
        <f>IF(K375=0,"",K375/B367)</f>
        <v/>
      </c>
      <c r="M383" s="82" t="str">
        <f>IF(K383=0,"",K383/B367)</f>
        <v/>
      </c>
      <c r="N383" s="82" t="str">
        <f>IF(K375=0,"",M383-L383)</f>
        <v/>
      </c>
      <c r="O383" s="2"/>
      <c r="P383" s="1"/>
      <c r="Q383" s="27"/>
      <c r="R383" s="2"/>
      <c r="S383" s="135"/>
    </row>
    <row r="384" spans="1:19" ht="12.75" customHeight="1">
      <c r="L384" s="2"/>
      <c r="M384" s="2"/>
      <c r="O384" s="2"/>
    </row>
    <row r="385" spans="1:19" ht="12.75" customHeight="1">
      <c r="L385" s="2"/>
      <c r="M385" s="2"/>
      <c r="O385" s="2"/>
    </row>
    <row r="386" spans="1:19" ht="26.25">
      <c r="A386" s="136"/>
      <c r="B386" s="145" t="s">
        <v>68</v>
      </c>
      <c r="C386" s="146"/>
      <c r="D386" s="146"/>
      <c r="E386" s="146"/>
      <c r="F386" s="146"/>
      <c r="G386" s="146"/>
      <c r="H386" s="146"/>
      <c r="I386" s="146"/>
      <c r="J386" s="146"/>
      <c r="K386" s="39" t="s">
        <v>115</v>
      </c>
      <c r="L386" s="2"/>
      <c r="M386" s="2"/>
      <c r="N386" s="1"/>
      <c r="O386" s="2"/>
      <c r="P386" s="1"/>
      <c r="Q386" s="1"/>
      <c r="R386" s="1"/>
      <c r="S386" s="136"/>
    </row>
    <row r="387" spans="1:19" ht="20.25">
      <c r="A387" s="147" t="s">
        <v>9</v>
      </c>
      <c r="B387" s="148" t="s">
        <v>69</v>
      </c>
      <c r="C387" s="143"/>
      <c r="D387" s="143"/>
      <c r="E387" s="143"/>
      <c r="F387" s="143"/>
      <c r="G387" s="143"/>
      <c r="H387" s="143"/>
      <c r="I387" s="143"/>
      <c r="J387" s="144"/>
      <c r="K387" s="149" t="s">
        <v>10</v>
      </c>
      <c r="L387" s="141" t="s">
        <v>2</v>
      </c>
      <c r="M387" s="141" t="s">
        <v>3</v>
      </c>
      <c r="N387" s="150" t="s">
        <v>4</v>
      </c>
      <c r="O387" s="141" t="s">
        <v>5</v>
      </c>
      <c r="P387" s="139" t="s">
        <v>6</v>
      </c>
      <c r="Q387" s="139" t="s">
        <v>7</v>
      </c>
      <c r="R387" s="141" t="s">
        <v>8</v>
      </c>
      <c r="S387" s="136"/>
    </row>
    <row r="388" spans="1:19" ht="15.75">
      <c r="A388" s="140"/>
      <c r="B388" s="40" t="s">
        <v>70</v>
      </c>
      <c r="C388" s="40" t="s">
        <v>71</v>
      </c>
      <c r="D388" s="40" t="s">
        <v>72</v>
      </c>
      <c r="E388" s="40" t="s">
        <v>73</v>
      </c>
      <c r="F388" s="40" t="s">
        <v>74</v>
      </c>
      <c r="G388" s="40" t="s">
        <v>75</v>
      </c>
      <c r="H388" s="40" t="s">
        <v>76</v>
      </c>
      <c r="I388" s="40" t="s">
        <v>77</v>
      </c>
      <c r="J388" s="40" t="s">
        <v>78</v>
      </c>
      <c r="K388" s="140"/>
      <c r="L388" s="140"/>
      <c r="M388" s="140"/>
      <c r="N388" s="140"/>
      <c r="O388" s="140"/>
      <c r="P388" s="140"/>
      <c r="Q388" s="140"/>
      <c r="R388" s="140"/>
      <c r="S388" s="136"/>
    </row>
    <row r="389" spans="1:19" ht="15.75">
      <c r="A389" s="40">
        <v>2401</v>
      </c>
      <c r="B389" s="41">
        <v>38</v>
      </c>
      <c r="C389" s="41"/>
      <c r="D389" s="41"/>
      <c r="E389" s="41"/>
      <c r="F389" s="41"/>
      <c r="G389" s="41"/>
      <c r="H389" s="41"/>
      <c r="I389" s="41"/>
      <c r="J389" s="41"/>
      <c r="K389" s="84"/>
      <c r="L389" s="43"/>
      <c r="M389" s="44"/>
      <c r="N389" s="45"/>
      <c r="O389" s="46"/>
      <c r="P389" s="47">
        <f>B389</f>
        <v>38</v>
      </c>
      <c r="Q389" s="48"/>
      <c r="R389" s="46"/>
      <c r="S389" s="136"/>
    </row>
    <row r="390" spans="1:19" ht="15.75">
      <c r="A390" s="40">
        <v>2402</v>
      </c>
      <c r="B390" s="41"/>
      <c r="C390" s="41">
        <v>36</v>
      </c>
      <c r="D390" s="41"/>
      <c r="E390" s="41"/>
      <c r="F390" s="41"/>
      <c r="G390" s="41"/>
      <c r="H390" s="41"/>
      <c r="I390" s="41"/>
      <c r="J390" s="41"/>
      <c r="K390" s="84"/>
      <c r="L390" s="49"/>
      <c r="M390" s="50"/>
      <c r="N390" s="51"/>
      <c r="O390" s="52">
        <f>IF(C390=0,"",C390/B389)</f>
        <v>0.94736842105263153</v>
      </c>
      <c r="P390" s="53">
        <v>36</v>
      </c>
      <c r="Q390" s="54">
        <f t="shared" ref="Q390:Q397" si="40">IF(P390=0,"",P390/P389)</f>
        <v>0.94736842105263153</v>
      </c>
      <c r="R390" s="54">
        <f t="shared" ref="R390:R397" si="41">IF(P390=0,"",100%-Q390)</f>
        <v>5.2631578947368474E-2</v>
      </c>
      <c r="S390" s="136"/>
    </row>
    <row r="391" spans="1:19" ht="15.75">
      <c r="A391" s="40">
        <v>2501</v>
      </c>
      <c r="B391" s="41"/>
      <c r="C391" s="41"/>
      <c r="D391" s="41"/>
      <c r="E391" s="41"/>
      <c r="F391" s="41"/>
      <c r="G391" s="41"/>
      <c r="H391" s="41"/>
      <c r="I391" s="41"/>
      <c r="J391" s="41"/>
      <c r="K391" s="84"/>
      <c r="L391" s="49"/>
      <c r="M391" s="50"/>
      <c r="N391" s="51"/>
      <c r="O391" s="52" t="str">
        <f>IF(D391=0,"",D391/C390)</f>
        <v/>
      </c>
      <c r="P391" s="53"/>
      <c r="Q391" s="54" t="str">
        <f t="shared" si="40"/>
        <v/>
      </c>
      <c r="R391" s="54" t="str">
        <f t="shared" si="41"/>
        <v/>
      </c>
      <c r="S391" s="134">
        <f>P391/P389</f>
        <v>0</v>
      </c>
    </row>
    <row r="392" spans="1:19" ht="15.75">
      <c r="A392" s="40">
        <v>2502</v>
      </c>
      <c r="B392" s="41"/>
      <c r="C392" s="41"/>
      <c r="D392" s="41"/>
      <c r="E392" s="41"/>
      <c r="F392" s="41"/>
      <c r="G392" s="41"/>
      <c r="H392" s="41"/>
      <c r="I392" s="41"/>
      <c r="J392" s="41"/>
      <c r="K392" s="84"/>
      <c r="L392" s="49"/>
      <c r="M392" s="50"/>
      <c r="N392" s="51"/>
      <c r="O392" s="52" t="str">
        <f>IF(E392=0,"",E392/D391)</f>
        <v/>
      </c>
      <c r="P392" s="53"/>
      <c r="Q392" s="54" t="str">
        <f t="shared" si="40"/>
        <v/>
      </c>
      <c r="R392" s="54" t="str">
        <f t="shared" si="41"/>
        <v/>
      </c>
      <c r="S392" s="136"/>
    </row>
    <row r="393" spans="1:19" ht="15.75">
      <c r="A393" s="40">
        <v>2601</v>
      </c>
      <c r="B393" s="41"/>
      <c r="C393" s="41"/>
      <c r="D393" s="41"/>
      <c r="E393" s="41"/>
      <c r="F393" s="41"/>
      <c r="G393" s="41"/>
      <c r="H393" s="41"/>
      <c r="I393" s="41"/>
      <c r="J393" s="41"/>
      <c r="K393" s="84"/>
      <c r="L393" s="49"/>
      <c r="M393" s="50"/>
      <c r="N393" s="51"/>
      <c r="O393" s="52" t="str">
        <f>IF(F393=0,"",F393/E392)</f>
        <v/>
      </c>
      <c r="P393" s="53"/>
      <c r="Q393" s="54" t="str">
        <f t="shared" si="40"/>
        <v/>
      </c>
      <c r="R393" s="54" t="str">
        <f t="shared" si="41"/>
        <v/>
      </c>
      <c r="S393" s="136"/>
    </row>
    <row r="394" spans="1:19" ht="15.75">
      <c r="A394" s="40">
        <v>2602</v>
      </c>
      <c r="B394" s="41"/>
      <c r="C394" s="41"/>
      <c r="D394" s="41"/>
      <c r="E394" s="41"/>
      <c r="F394" s="41"/>
      <c r="G394" s="41"/>
      <c r="H394" s="41"/>
      <c r="I394" s="41"/>
      <c r="J394" s="41"/>
      <c r="K394" s="84"/>
      <c r="L394" s="49"/>
      <c r="M394" s="50"/>
      <c r="N394" s="51"/>
      <c r="O394" s="52" t="str">
        <f>IF(G394=0,"",G394/F393)</f>
        <v/>
      </c>
      <c r="P394" s="53"/>
      <c r="Q394" s="54" t="str">
        <f t="shared" si="40"/>
        <v/>
      </c>
      <c r="R394" s="54" t="str">
        <f t="shared" si="41"/>
        <v/>
      </c>
      <c r="S394" s="136"/>
    </row>
    <row r="395" spans="1:19" ht="15.75">
      <c r="A395" s="40">
        <v>2701</v>
      </c>
      <c r="B395" s="41"/>
      <c r="C395" s="41"/>
      <c r="D395" s="41"/>
      <c r="E395" s="41"/>
      <c r="F395" s="41"/>
      <c r="G395" s="41"/>
      <c r="H395" s="41"/>
      <c r="I395" s="41"/>
      <c r="J395" s="41"/>
      <c r="K395" s="84"/>
      <c r="L395" s="49"/>
      <c r="M395" s="50"/>
      <c r="N395" s="51"/>
      <c r="O395" s="52" t="str">
        <f>IF(H395=0,"",H395/G394)</f>
        <v/>
      </c>
      <c r="P395" s="53"/>
      <c r="Q395" s="54" t="str">
        <f t="shared" si="40"/>
        <v/>
      </c>
      <c r="R395" s="54" t="str">
        <f t="shared" si="41"/>
        <v/>
      </c>
      <c r="S395" s="136"/>
    </row>
    <row r="396" spans="1:19" ht="15.75">
      <c r="A396" s="40">
        <v>2702</v>
      </c>
      <c r="B396" s="41"/>
      <c r="C396" s="41"/>
      <c r="D396" s="41"/>
      <c r="E396" s="41"/>
      <c r="F396" s="41"/>
      <c r="G396" s="41"/>
      <c r="H396" s="41"/>
      <c r="I396" s="41"/>
      <c r="J396" s="41"/>
      <c r="K396" s="84"/>
      <c r="L396" s="49"/>
      <c r="M396" s="50"/>
      <c r="N396" s="51"/>
      <c r="O396" s="52" t="str">
        <f>IF(I396=0,"",I396/H395)</f>
        <v/>
      </c>
      <c r="P396" s="53"/>
      <c r="Q396" s="54" t="str">
        <f t="shared" si="40"/>
        <v/>
      </c>
      <c r="R396" s="54" t="str">
        <f t="shared" si="41"/>
        <v/>
      </c>
      <c r="S396" s="136"/>
    </row>
    <row r="397" spans="1:19" ht="15.75">
      <c r="A397" s="40">
        <v>2801</v>
      </c>
      <c r="B397" s="41"/>
      <c r="C397" s="41"/>
      <c r="D397" s="41"/>
      <c r="E397" s="41"/>
      <c r="F397" s="41"/>
      <c r="G397" s="41"/>
      <c r="H397" s="41"/>
      <c r="I397" s="41"/>
      <c r="J397" s="41"/>
      <c r="K397" s="84"/>
      <c r="L397" s="49"/>
      <c r="M397" s="50"/>
      <c r="N397" s="51"/>
      <c r="O397" s="56" t="str">
        <f>IF(J397=0,"",J397/I396)</f>
        <v/>
      </c>
      <c r="P397" s="53"/>
      <c r="Q397" s="57" t="str">
        <f t="shared" si="40"/>
        <v/>
      </c>
      <c r="R397" s="57" t="str">
        <f t="shared" si="41"/>
        <v/>
      </c>
      <c r="S397" s="136"/>
    </row>
    <row r="398" spans="1:19" ht="15.75">
      <c r="A398" s="40">
        <v>2802</v>
      </c>
      <c r="B398" s="41"/>
      <c r="C398" s="41"/>
      <c r="D398" s="41"/>
      <c r="E398" s="41"/>
      <c r="F398" s="41"/>
      <c r="G398" s="41"/>
      <c r="H398" s="41"/>
      <c r="I398" s="41"/>
      <c r="J398" s="41"/>
      <c r="K398" s="84"/>
      <c r="L398" s="49"/>
      <c r="M398" s="50"/>
      <c r="N398" s="58"/>
      <c r="O398" s="59"/>
      <c r="P398" s="53"/>
      <c r="Q398" s="60"/>
      <c r="R398" s="61"/>
      <c r="S398" s="136"/>
    </row>
    <row r="399" spans="1:19" ht="15.75">
      <c r="A399" s="40">
        <v>2901</v>
      </c>
      <c r="B399" s="41"/>
      <c r="C399" s="41"/>
      <c r="D399" s="41"/>
      <c r="E399" s="41"/>
      <c r="F399" s="41"/>
      <c r="G399" s="41"/>
      <c r="H399" s="41"/>
      <c r="I399" s="41"/>
      <c r="J399" s="41"/>
      <c r="K399" s="84"/>
      <c r="L399" s="49"/>
      <c r="M399" s="50"/>
      <c r="N399" s="58"/>
      <c r="O399" s="62"/>
      <c r="P399" s="63"/>
      <c r="Q399" s="64"/>
      <c r="R399" s="62"/>
      <c r="S399" s="136"/>
    </row>
    <row r="400" spans="1:19" ht="15.75">
      <c r="A400" s="40">
        <v>2902</v>
      </c>
      <c r="B400" s="41"/>
      <c r="C400" s="41"/>
      <c r="D400" s="41"/>
      <c r="E400" s="41"/>
      <c r="F400" s="41"/>
      <c r="G400" s="41"/>
      <c r="H400" s="41"/>
      <c r="I400" s="41"/>
      <c r="J400" s="41"/>
      <c r="K400" s="84"/>
      <c r="L400" s="49"/>
      <c r="M400" s="50"/>
      <c r="N400" s="58"/>
      <c r="O400" s="62"/>
      <c r="P400" s="63"/>
      <c r="Q400" s="64"/>
      <c r="R400" s="62"/>
      <c r="S400" s="136"/>
    </row>
    <row r="401" spans="1:19" ht="15.75">
      <c r="A401" s="40">
        <v>3001</v>
      </c>
      <c r="B401" s="41"/>
      <c r="C401" s="41"/>
      <c r="D401" s="41"/>
      <c r="E401" s="41"/>
      <c r="F401" s="41"/>
      <c r="G401" s="41"/>
      <c r="H401" s="41"/>
      <c r="I401" s="41"/>
      <c r="J401" s="41"/>
      <c r="K401" s="84"/>
      <c r="L401" s="49"/>
      <c r="M401" s="50"/>
      <c r="N401" s="58"/>
      <c r="O401" s="50"/>
      <c r="P401" s="58"/>
      <c r="Q401" s="65"/>
      <c r="R401" s="62"/>
      <c r="S401" s="136"/>
    </row>
    <row r="402" spans="1:19" ht="15.75">
      <c r="A402" s="40">
        <v>3002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127"/>
      <c r="L402" s="68"/>
      <c r="M402" s="2"/>
      <c r="N402" s="1"/>
      <c r="O402" s="69" t="s">
        <v>53</v>
      </c>
      <c r="P402" s="70"/>
      <c r="Q402" s="71" t="str">
        <f>IF(SUM(K391:K402)=0,"",SUM(K391:K402))</f>
        <v/>
      </c>
      <c r="R402" s="72" t="s">
        <v>10</v>
      </c>
      <c r="S402" s="136"/>
    </row>
    <row r="403" spans="1:19" ht="15.75">
      <c r="A403" s="40">
        <v>3101</v>
      </c>
      <c r="B403" s="66"/>
      <c r="C403" s="66"/>
      <c r="D403" s="66"/>
      <c r="E403" s="66"/>
      <c r="F403" s="66"/>
      <c r="G403" s="66"/>
      <c r="H403" s="66"/>
      <c r="I403" s="66"/>
      <c r="J403" s="66"/>
      <c r="K403" s="127"/>
      <c r="L403" s="68"/>
      <c r="M403" s="2"/>
      <c r="N403" s="1"/>
      <c r="O403" s="73" t="s">
        <v>54</v>
      </c>
      <c r="P403" s="74" t="str">
        <f>IF(P402/B389=0,"",P402/B389)</f>
        <v/>
      </c>
      <c r="Q403" s="75" t="e">
        <f>IF(P402/Q402=0,"",P402/Q402)</f>
        <v>#VALUE!</v>
      </c>
      <c r="R403" s="76" t="s">
        <v>55</v>
      </c>
      <c r="S403" s="136"/>
    </row>
    <row r="404" spans="1:19" ht="15.75">
      <c r="A404" s="40">
        <v>3102</v>
      </c>
      <c r="B404" s="66"/>
      <c r="C404" s="66"/>
      <c r="D404" s="66"/>
      <c r="E404" s="66"/>
      <c r="F404" s="66"/>
      <c r="G404" s="66"/>
      <c r="H404" s="66"/>
      <c r="I404" s="66"/>
      <c r="J404" s="66"/>
      <c r="K404" s="127"/>
      <c r="L404" s="77"/>
      <c r="M404" s="78"/>
      <c r="N404" s="79"/>
      <c r="O404" s="78"/>
      <c r="P404" s="79"/>
      <c r="Q404" s="79"/>
      <c r="R404" s="80"/>
      <c r="S404" s="136"/>
    </row>
    <row r="405" spans="1:19" ht="18">
      <c r="A405" s="24"/>
      <c r="B405" s="1"/>
      <c r="C405" s="1"/>
      <c r="D405" s="142" t="s">
        <v>79</v>
      </c>
      <c r="E405" s="143"/>
      <c r="F405" s="143"/>
      <c r="G405" s="143"/>
      <c r="H405" s="143"/>
      <c r="I405" s="143"/>
      <c r="J405" s="144"/>
      <c r="K405" s="81">
        <f>SUM(K389:K401)</f>
        <v>0</v>
      </c>
      <c r="L405" s="82" t="str">
        <f>IF(K397=0,"",K397/B389)</f>
        <v/>
      </c>
      <c r="M405" s="82" t="str">
        <f>IF(K405=0,"",K405/B389)</f>
        <v/>
      </c>
      <c r="N405" s="82" t="str">
        <f>IF(K397=0,"",M405-L405)</f>
        <v/>
      </c>
      <c r="O405" s="2"/>
      <c r="P405" s="1"/>
      <c r="Q405" s="27"/>
      <c r="R405" s="2"/>
      <c r="S405" s="136"/>
    </row>
    <row r="406" spans="1:19" ht="12.75" customHeight="1">
      <c r="L406" s="2"/>
      <c r="M406" s="2"/>
      <c r="O406" s="2"/>
    </row>
    <row r="407" spans="1:19" ht="12.75" customHeight="1">
      <c r="L407" s="2"/>
      <c r="M407" s="2"/>
      <c r="O407" s="2"/>
    </row>
    <row r="408" spans="1:19" ht="26.25">
      <c r="A408" s="137"/>
      <c r="B408" s="145" t="s">
        <v>68</v>
      </c>
      <c r="C408" s="146"/>
      <c r="D408" s="146"/>
      <c r="E408" s="146"/>
      <c r="F408" s="146"/>
      <c r="G408" s="146"/>
      <c r="H408" s="146"/>
      <c r="I408" s="146"/>
      <c r="J408" s="146"/>
      <c r="K408" s="39" t="s">
        <v>106</v>
      </c>
      <c r="L408" s="2"/>
      <c r="M408" s="2"/>
      <c r="N408" s="1"/>
      <c r="O408" s="2"/>
      <c r="P408" s="1"/>
      <c r="Q408" s="1"/>
      <c r="R408" s="1"/>
      <c r="S408" s="137"/>
    </row>
    <row r="409" spans="1:19" ht="20.25">
      <c r="A409" s="147" t="s">
        <v>9</v>
      </c>
      <c r="B409" s="148" t="s">
        <v>69</v>
      </c>
      <c r="C409" s="143"/>
      <c r="D409" s="143"/>
      <c r="E409" s="143"/>
      <c r="F409" s="143"/>
      <c r="G409" s="143"/>
      <c r="H409" s="143"/>
      <c r="I409" s="143"/>
      <c r="J409" s="144"/>
      <c r="K409" s="149" t="s">
        <v>10</v>
      </c>
      <c r="L409" s="141" t="s">
        <v>2</v>
      </c>
      <c r="M409" s="141" t="s">
        <v>3</v>
      </c>
      <c r="N409" s="150" t="s">
        <v>4</v>
      </c>
      <c r="O409" s="141" t="s">
        <v>5</v>
      </c>
      <c r="P409" s="139" t="s">
        <v>6</v>
      </c>
      <c r="Q409" s="139" t="s">
        <v>7</v>
      </c>
      <c r="R409" s="141" t="s">
        <v>8</v>
      </c>
      <c r="S409" s="137"/>
    </row>
    <row r="410" spans="1:19" ht="15.75">
      <c r="A410" s="140"/>
      <c r="B410" s="40" t="s">
        <v>70</v>
      </c>
      <c r="C410" s="40" t="s">
        <v>71</v>
      </c>
      <c r="D410" s="40" t="s">
        <v>72</v>
      </c>
      <c r="E410" s="40" t="s">
        <v>73</v>
      </c>
      <c r="F410" s="40" t="s">
        <v>74</v>
      </c>
      <c r="G410" s="40" t="s">
        <v>75</v>
      </c>
      <c r="H410" s="40" t="s">
        <v>76</v>
      </c>
      <c r="I410" s="40" t="s">
        <v>77</v>
      </c>
      <c r="J410" s="40" t="s">
        <v>78</v>
      </c>
      <c r="K410" s="140"/>
      <c r="L410" s="140"/>
      <c r="M410" s="140"/>
      <c r="N410" s="140"/>
      <c r="O410" s="140"/>
      <c r="P410" s="140"/>
      <c r="Q410" s="140"/>
      <c r="R410" s="140"/>
      <c r="S410" s="137"/>
    </row>
    <row r="411" spans="1:19" ht="15.75">
      <c r="A411" s="40">
        <v>2402</v>
      </c>
      <c r="B411" s="41">
        <v>34</v>
      </c>
      <c r="C411" s="41"/>
      <c r="D411" s="41"/>
      <c r="E411" s="41"/>
      <c r="F411" s="41"/>
      <c r="G411" s="41"/>
      <c r="H411" s="41"/>
      <c r="I411" s="41"/>
      <c r="J411" s="41"/>
      <c r="K411" s="84"/>
      <c r="L411" s="43"/>
      <c r="M411" s="44"/>
      <c r="N411" s="45"/>
      <c r="O411" s="46"/>
      <c r="P411" s="47">
        <f>B411</f>
        <v>34</v>
      </c>
      <c r="Q411" s="48"/>
      <c r="R411" s="46"/>
      <c r="S411" s="137"/>
    </row>
    <row r="412" spans="1:19" ht="15.75">
      <c r="A412" s="40">
        <v>2501</v>
      </c>
      <c r="B412" s="41"/>
      <c r="C412" s="41"/>
      <c r="D412" s="41"/>
      <c r="E412" s="41"/>
      <c r="F412" s="41"/>
      <c r="G412" s="41"/>
      <c r="H412" s="41"/>
      <c r="I412" s="41"/>
      <c r="J412" s="41"/>
      <c r="K412" s="84"/>
      <c r="L412" s="49"/>
      <c r="M412" s="50"/>
      <c r="N412" s="51"/>
      <c r="O412" s="52" t="str">
        <f>IF(C412=0,"",C412/B411)</f>
        <v/>
      </c>
      <c r="P412" s="53"/>
      <c r="Q412" s="54" t="str">
        <f t="shared" ref="Q412:Q419" si="42">IF(P412=0,"",P412/P411)</f>
        <v/>
      </c>
      <c r="R412" s="54" t="str">
        <f t="shared" ref="R412:R419" si="43">IF(P412=0,"",100%-Q412)</f>
        <v/>
      </c>
      <c r="S412" s="137"/>
    </row>
    <row r="413" spans="1:19" ht="15.75">
      <c r="A413" s="40">
        <v>2502</v>
      </c>
      <c r="B413" s="41"/>
      <c r="C413" s="41"/>
      <c r="D413" s="41"/>
      <c r="E413" s="41"/>
      <c r="F413" s="41"/>
      <c r="G413" s="41"/>
      <c r="H413" s="41"/>
      <c r="I413" s="41"/>
      <c r="J413" s="41"/>
      <c r="K413" s="84"/>
      <c r="L413" s="49"/>
      <c r="M413" s="50"/>
      <c r="N413" s="51"/>
      <c r="O413" s="52" t="str">
        <f>IF(D413=0,"",D413/C412)</f>
        <v/>
      </c>
      <c r="P413" s="53"/>
      <c r="Q413" s="54" t="str">
        <f t="shared" si="42"/>
        <v/>
      </c>
      <c r="R413" s="54" t="str">
        <f t="shared" si="43"/>
        <v/>
      </c>
      <c r="S413" s="134">
        <f>P413/P411</f>
        <v>0</v>
      </c>
    </row>
    <row r="414" spans="1:19" ht="15.75">
      <c r="A414" s="40">
        <v>2601</v>
      </c>
      <c r="B414" s="41"/>
      <c r="C414" s="41"/>
      <c r="D414" s="41"/>
      <c r="E414" s="41"/>
      <c r="F414" s="41"/>
      <c r="G414" s="41"/>
      <c r="H414" s="41"/>
      <c r="I414" s="41"/>
      <c r="J414" s="41"/>
      <c r="K414" s="84"/>
      <c r="L414" s="49"/>
      <c r="M414" s="50"/>
      <c r="N414" s="51"/>
      <c r="O414" s="52" t="str">
        <f>IF(E414=0,"",E414/D413)</f>
        <v/>
      </c>
      <c r="P414" s="53"/>
      <c r="Q414" s="54" t="str">
        <f t="shared" si="42"/>
        <v/>
      </c>
      <c r="R414" s="54" t="str">
        <f t="shared" si="43"/>
        <v/>
      </c>
      <c r="S414" s="137"/>
    </row>
    <row r="415" spans="1:19" ht="15.75">
      <c r="A415" s="40">
        <v>2602</v>
      </c>
      <c r="B415" s="41"/>
      <c r="C415" s="41"/>
      <c r="D415" s="41"/>
      <c r="E415" s="41"/>
      <c r="F415" s="41"/>
      <c r="G415" s="41"/>
      <c r="H415" s="41"/>
      <c r="I415" s="41"/>
      <c r="J415" s="41"/>
      <c r="K415" s="84"/>
      <c r="L415" s="49"/>
      <c r="M415" s="50"/>
      <c r="N415" s="51"/>
      <c r="O415" s="52" t="str">
        <f>IF(F415=0,"",F415/E414)</f>
        <v/>
      </c>
      <c r="P415" s="53"/>
      <c r="Q415" s="54" t="str">
        <f t="shared" si="42"/>
        <v/>
      </c>
      <c r="R415" s="54" t="str">
        <f t="shared" si="43"/>
        <v/>
      </c>
      <c r="S415" s="137"/>
    </row>
    <row r="416" spans="1:19" ht="15.75">
      <c r="A416" s="40">
        <v>2701</v>
      </c>
      <c r="B416" s="41"/>
      <c r="C416" s="41"/>
      <c r="D416" s="41"/>
      <c r="E416" s="41"/>
      <c r="F416" s="41"/>
      <c r="G416" s="41"/>
      <c r="H416" s="41"/>
      <c r="I416" s="41"/>
      <c r="J416" s="41"/>
      <c r="K416" s="84"/>
      <c r="L416" s="49"/>
      <c r="M416" s="50"/>
      <c r="N416" s="51"/>
      <c r="O416" s="52" t="str">
        <f>IF(G416=0,"",G416/F415)</f>
        <v/>
      </c>
      <c r="P416" s="53"/>
      <c r="Q416" s="54" t="str">
        <f t="shared" si="42"/>
        <v/>
      </c>
      <c r="R416" s="54" t="str">
        <f t="shared" si="43"/>
        <v/>
      </c>
      <c r="S416" s="137"/>
    </row>
    <row r="417" spans="1:19" ht="15.75">
      <c r="A417" s="40">
        <v>2702</v>
      </c>
      <c r="B417" s="41"/>
      <c r="C417" s="41"/>
      <c r="D417" s="41"/>
      <c r="E417" s="41"/>
      <c r="F417" s="41"/>
      <c r="G417" s="41"/>
      <c r="H417" s="41"/>
      <c r="I417" s="41"/>
      <c r="J417" s="41"/>
      <c r="K417" s="84"/>
      <c r="L417" s="49"/>
      <c r="M417" s="50"/>
      <c r="N417" s="51"/>
      <c r="O417" s="52" t="str">
        <f>IF(H417=0,"",H417/G416)</f>
        <v/>
      </c>
      <c r="P417" s="53"/>
      <c r="Q417" s="54" t="str">
        <f t="shared" si="42"/>
        <v/>
      </c>
      <c r="R417" s="54" t="str">
        <f t="shared" si="43"/>
        <v/>
      </c>
      <c r="S417" s="137"/>
    </row>
    <row r="418" spans="1:19" ht="15.75">
      <c r="A418" s="40">
        <v>2801</v>
      </c>
      <c r="B418" s="41"/>
      <c r="C418" s="41"/>
      <c r="D418" s="41"/>
      <c r="E418" s="41"/>
      <c r="F418" s="41"/>
      <c r="G418" s="41"/>
      <c r="H418" s="41"/>
      <c r="I418" s="41"/>
      <c r="J418" s="41"/>
      <c r="K418" s="84"/>
      <c r="L418" s="49"/>
      <c r="M418" s="50"/>
      <c r="N418" s="51"/>
      <c r="O418" s="52" t="str">
        <f>IF(I418=0,"",I418/H417)</f>
        <v/>
      </c>
      <c r="P418" s="53"/>
      <c r="Q418" s="54" t="str">
        <f t="shared" si="42"/>
        <v/>
      </c>
      <c r="R418" s="54" t="str">
        <f t="shared" si="43"/>
        <v/>
      </c>
      <c r="S418" s="137"/>
    </row>
    <row r="419" spans="1:19" ht="15.75">
      <c r="A419" s="40">
        <v>2802</v>
      </c>
      <c r="B419" s="41"/>
      <c r="C419" s="41"/>
      <c r="D419" s="41"/>
      <c r="E419" s="41"/>
      <c r="F419" s="41"/>
      <c r="G419" s="41"/>
      <c r="H419" s="41"/>
      <c r="I419" s="41"/>
      <c r="J419" s="41"/>
      <c r="K419" s="84"/>
      <c r="L419" s="49"/>
      <c r="M419" s="50"/>
      <c r="N419" s="51"/>
      <c r="O419" s="56" t="str">
        <f>IF(J419=0,"",J419/I418)</f>
        <v/>
      </c>
      <c r="P419" s="53"/>
      <c r="Q419" s="57" t="str">
        <f t="shared" si="42"/>
        <v/>
      </c>
      <c r="R419" s="57" t="str">
        <f t="shared" si="43"/>
        <v/>
      </c>
      <c r="S419" s="137"/>
    </row>
    <row r="420" spans="1:19" ht="15.75">
      <c r="A420" s="40">
        <v>2901</v>
      </c>
      <c r="B420" s="41"/>
      <c r="C420" s="41"/>
      <c r="D420" s="41"/>
      <c r="E420" s="41"/>
      <c r="F420" s="41"/>
      <c r="G420" s="41"/>
      <c r="H420" s="41"/>
      <c r="I420" s="41"/>
      <c r="J420" s="41"/>
      <c r="K420" s="84"/>
      <c r="L420" s="49"/>
      <c r="M420" s="50"/>
      <c r="N420" s="58"/>
      <c r="O420" s="59"/>
      <c r="P420" s="53"/>
      <c r="Q420" s="60"/>
      <c r="R420" s="61"/>
      <c r="S420" s="137"/>
    </row>
    <row r="421" spans="1:19" ht="15.75">
      <c r="A421" s="40">
        <v>2902</v>
      </c>
      <c r="B421" s="41"/>
      <c r="C421" s="41"/>
      <c r="D421" s="41"/>
      <c r="E421" s="41"/>
      <c r="F421" s="41"/>
      <c r="G421" s="41"/>
      <c r="H421" s="41"/>
      <c r="I421" s="41"/>
      <c r="J421" s="41"/>
      <c r="K421" s="84"/>
      <c r="L421" s="49"/>
      <c r="M421" s="50"/>
      <c r="N421" s="58"/>
      <c r="O421" s="62"/>
      <c r="P421" s="63"/>
      <c r="Q421" s="64"/>
      <c r="R421" s="62"/>
      <c r="S421" s="137"/>
    </row>
    <row r="422" spans="1:19" ht="15.75">
      <c r="A422" s="40">
        <v>3001</v>
      </c>
      <c r="B422" s="41"/>
      <c r="C422" s="41"/>
      <c r="D422" s="41"/>
      <c r="E422" s="41"/>
      <c r="F422" s="41"/>
      <c r="G422" s="41"/>
      <c r="H422" s="41"/>
      <c r="I422" s="41"/>
      <c r="J422" s="41"/>
      <c r="K422" s="84"/>
      <c r="L422" s="49"/>
      <c r="M422" s="50"/>
      <c r="N422" s="58"/>
      <c r="O422" s="62"/>
      <c r="P422" s="63"/>
      <c r="Q422" s="64"/>
      <c r="R422" s="62"/>
      <c r="S422" s="137"/>
    </row>
    <row r="423" spans="1:19" ht="15.75">
      <c r="A423" s="40">
        <v>3002</v>
      </c>
      <c r="B423" s="41"/>
      <c r="C423" s="41"/>
      <c r="D423" s="41"/>
      <c r="E423" s="41"/>
      <c r="F423" s="41"/>
      <c r="G423" s="41"/>
      <c r="H423" s="41"/>
      <c r="I423" s="41"/>
      <c r="J423" s="41"/>
      <c r="K423" s="84"/>
      <c r="L423" s="49"/>
      <c r="M423" s="50"/>
      <c r="N423" s="58"/>
      <c r="O423" s="50"/>
      <c r="P423" s="58"/>
      <c r="Q423" s="65"/>
      <c r="R423" s="62"/>
      <c r="S423" s="137"/>
    </row>
    <row r="424" spans="1:19" ht="15.75">
      <c r="A424" s="40">
        <v>3101</v>
      </c>
      <c r="B424" s="66"/>
      <c r="C424" s="66"/>
      <c r="D424" s="66"/>
      <c r="E424" s="66"/>
      <c r="F424" s="66"/>
      <c r="G424" s="66"/>
      <c r="H424" s="66"/>
      <c r="I424" s="66"/>
      <c r="J424" s="66"/>
      <c r="K424" s="127"/>
      <c r="L424" s="68"/>
      <c r="M424" s="2"/>
      <c r="N424" s="1"/>
      <c r="O424" s="69" t="s">
        <v>53</v>
      </c>
      <c r="P424" s="70"/>
      <c r="Q424" s="71" t="str">
        <f>IF(SUM(K413:K424)=0,"",SUM(K413:K424))</f>
        <v/>
      </c>
      <c r="R424" s="72" t="s">
        <v>10</v>
      </c>
      <c r="S424" s="137"/>
    </row>
    <row r="425" spans="1:19" ht="15.75">
      <c r="A425" s="40">
        <v>3102</v>
      </c>
      <c r="B425" s="66"/>
      <c r="C425" s="66"/>
      <c r="D425" s="66"/>
      <c r="E425" s="66"/>
      <c r="F425" s="66"/>
      <c r="G425" s="66"/>
      <c r="H425" s="66"/>
      <c r="I425" s="66"/>
      <c r="J425" s="66"/>
      <c r="K425" s="127"/>
      <c r="L425" s="68"/>
      <c r="M425" s="2"/>
      <c r="N425" s="1"/>
      <c r="O425" s="73" t="s">
        <v>54</v>
      </c>
      <c r="P425" s="74" t="str">
        <f>IF(P424/B411=0,"",P424/B411)</f>
        <v/>
      </c>
      <c r="Q425" s="75" t="e">
        <f>IF(P424/Q424=0,"",P424/Q424)</f>
        <v>#VALUE!</v>
      </c>
      <c r="R425" s="76" t="s">
        <v>55</v>
      </c>
      <c r="S425" s="137"/>
    </row>
    <row r="426" spans="1:19" ht="15.75">
      <c r="A426" s="40">
        <v>3201</v>
      </c>
      <c r="B426" s="66"/>
      <c r="C426" s="66"/>
      <c r="D426" s="66"/>
      <c r="E426" s="66"/>
      <c r="F426" s="66"/>
      <c r="G426" s="66"/>
      <c r="H426" s="66"/>
      <c r="I426" s="66"/>
      <c r="J426" s="66"/>
      <c r="K426" s="127"/>
      <c r="L426" s="77"/>
      <c r="M426" s="78"/>
      <c r="N426" s="79"/>
      <c r="O426" s="78"/>
      <c r="P426" s="79"/>
      <c r="Q426" s="79"/>
      <c r="R426" s="80"/>
      <c r="S426" s="137"/>
    </row>
    <row r="427" spans="1:19" ht="18">
      <c r="A427" s="24"/>
      <c r="B427" s="1"/>
      <c r="C427" s="1"/>
      <c r="D427" s="142" t="s">
        <v>79</v>
      </c>
      <c r="E427" s="143"/>
      <c r="F427" s="143"/>
      <c r="G427" s="143"/>
      <c r="H427" s="143"/>
      <c r="I427" s="143"/>
      <c r="J427" s="144"/>
      <c r="K427" s="81">
        <f>SUM(K411:K423)</f>
        <v>0</v>
      </c>
      <c r="L427" s="82" t="str">
        <f>IF(K419=0,"",K419/B411)</f>
        <v/>
      </c>
      <c r="M427" s="82" t="str">
        <f>IF(K427=0,"",K427/B411)</f>
        <v/>
      </c>
      <c r="N427" s="82" t="str">
        <f>IF(K419=0,"",M427-L427)</f>
        <v/>
      </c>
      <c r="O427" s="2"/>
      <c r="P427" s="1"/>
      <c r="Q427" s="27"/>
      <c r="R427" s="2"/>
      <c r="S427" s="137"/>
    </row>
    <row r="428" spans="1:19" ht="12.75" customHeight="1">
      <c r="L428" s="2"/>
      <c r="M428" s="2"/>
      <c r="O428" s="2"/>
    </row>
    <row r="429" spans="1:19" ht="12.75" customHeight="1">
      <c r="L429" s="2"/>
      <c r="M429" s="2"/>
      <c r="O429" s="2"/>
    </row>
    <row r="430" spans="1:19" ht="12.75" customHeight="1">
      <c r="L430" s="2"/>
      <c r="M430" s="2"/>
      <c r="O430" s="2"/>
    </row>
    <row r="431" spans="1:19" ht="12.75" customHeight="1">
      <c r="L431" s="2"/>
      <c r="M431" s="2"/>
      <c r="O431" s="2"/>
    </row>
    <row r="432" spans="1:19" ht="12.75" customHeight="1">
      <c r="L432" s="2"/>
      <c r="M432" s="2"/>
      <c r="O432" s="2"/>
    </row>
    <row r="433" spans="12:15" ht="12.75" customHeight="1">
      <c r="L433" s="2"/>
      <c r="M433" s="2"/>
      <c r="O433" s="2"/>
    </row>
    <row r="434" spans="12:15" ht="12.75" customHeight="1">
      <c r="L434" s="2"/>
      <c r="M434" s="2"/>
      <c r="O434" s="2"/>
    </row>
    <row r="435" spans="12:15" ht="12.75" customHeight="1">
      <c r="L435" s="2"/>
      <c r="M435" s="2"/>
      <c r="O435" s="2"/>
    </row>
    <row r="436" spans="12:15" ht="12.75" customHeight="1">
      <c r="L436" s="2"/>
      <c r="M436" s="2"/>
      <c r="O436" s="2"/>
    </row>
    <row r="437" spans="12:15" ht="12.75" customHeight="1">
      <c r="L437" s="2"/>
      <c r="M437" s="2"/>
      <c r="O437" s="2"/>
    </row>
    <row r="438" spans="12:15" ht="12.75" customHeight="1">
      <c r="L438" s="2"/>
      <c r="M438" s="2"/>
      <c r="O438" s="2"/>
    </row>
    <row r="439" spans="12:15" ht="12.75" customHeight="1">
      <c r="L439" s="2"/>
      <c r="M439" s="2"/>
      <c r="O439" s="2"/>
    </row>
    <row r="440" spans="12:15" ht="12.75" customHeight="1">
      <c r="L440" s="2"/>
      <c r="M440" s="2"/>
      <c r="O440" s="2"/>
    </row>
    <row r="441" spans="12:15" ht="12.75" customHeight="1">
      <c r="L441" s="2"/>
      <c r="M441" s="2"/>
      <c r="O441" s="2"/>
    </row>
    <row r="442" spans="12:15" ht="12.75" customHeight="1">
      <c r="L442" s="2"/>
      <c r="M442" s="2"/>
      <c r="O442" s="2"/>
    </row>
    <row r="443" spans="12:15" ht="12.75" customHeight="1">
      <c r="L443" s="2"/>
      <c r="M443" s="2"/>
      <c r="O443" s="2"/>
    </row>
    <row r="444" spans="12:15" ht="12.75" customHeight="1">
      <c r="L444" s="2"/>
      <c r="M444" s="2"/>
      <c r="O444" s="2"/>
    </row>
    <row r="445" spans="12:15" ht="12.75" customHeight="1">
      <c r="L445" s="2"/>
      <c r="M445" s="2"/>
      <c r="O445" s="2"/>
    </row>
    <row r="446" spans="12:15" ht="12.75" customHeight="1">
      <c r="L446" s="2"/>
      <c r="M446" s="2"/>
      <c r="O446" s="2"/>
    </row>
    <row r="447" spans="12:15" ht="12.75" customHeight="1">
      <c r="L447" s="2"/>
      <c r="M447" s="2"/>
      <c r="O447" s="2"/>
    </row>
    <row r="448" spans="12:15" ht="12.75" customHeight="1">
      <c r="L448" s="2"/>
      <c r="M448" s="2"/>
      <c r="O448" s="2"/>
    </row>
    <row r="449" spans="12:15" ht="12.75" customHeight="1">
      <c r="L449" s="2"/>
      <c r="M449" s="2"/>
      <c r="O449" s="2"/>
    </row>
    <row r="450" spans="12:15" ht="12.75" customHeight="1">
      <c r="L450" s="2"/>
      <c r="M450" s="2"/>
      <c r="O450" s="2"/>
    </row>
    <row r="451" spans="12:15" ht="12.75" customHeight="1">
      <c r="L451" s="2"/>
      <c r="M451" s="2"/>
      <c r="O451" s="2"/>
    </row>
    <row r="452" spans="12:15" ht="12.75" customHeight="1">
      <c r="L452" s="2"/>
      <c r="M452" s="2"/>
      <c r="O452" s="2"/>
    </row>
    <row r="453" spans="12:15" ht="12.75" customHeight="1">
      <c r="L453" s="2"/>
      <c r="M453" s="2"/>
      <c r="O453" s="2"/>
    </row>
    <row r="454" spans="12:15" ht="12.75" customHeight="1">
      <c r="L454" s="2"/>
      <c r="M454" s="2"/>
      <c r="O454" s="2"/>
    </row>
    <row r="455" spans="12:15" ht="12.75" customHeight="1">
      <c r="L455" s="2"/>
      <c r="M455" s="2"/>
      <c r="O455" s="2"/>
    </row>
    <row r="456" spans="12:15" ht="12.75" customHeight="1">
      <c r="L456" s="2"/>
      <c r="M456" s="2"/>
      <c r="O456" s="2"/>
    </row>
    <row r="457" spans="12:15" ht="12.75" customHeight="1">
      <c r="L457" s="2"/>
      <c r="M457" s="2"/>
      <c r="O457" s="2"/>
    </row>
    <row r="458" spans="12:15" ht="12.75" customHeight="1">
      <c r="L458" s="2"/>
      <c r="M458" s="2"/>
      <c r="O458" s="2"/>
    </row>
    <row r="459" spans="12:15" ht="12.75" customHeight="1">
      <c r="L459" s="2"/>
      <c r="M459" s="2"/>
      <c r="O459" s="2"/>
    </row>
    <row r="460" spans="12:15" ht="12.75" customHeight="1">
      <c r="L460" s="2"/>
      <c r="M460" s="2"/>
      <c r="O460" s="2"/>
    </row>
    <row r="461" spans="12:15" ht="12.75" customHeight="1">
      <c r="L461" s="2"/>
      <c r="M461" s="2"/>
      <c r="O461" s="2"/>
    </row>
    <row r="462" spans="12:15" ht="12.75" customHeight="1">
      <c r="L462" s="2"/>
      <c r="M462" s="2"/>
      <c r="O462" s="2"/>
    </row>
    <row r="463" spans="12:15" ht="12.75" customHeight="1">
      <c r="L463" s="2"/>
      <c r="M463" s="2"/>
      <c r="O463" s="2"/>
    </row>
    <row r="464" spans="12:15" ht="12.75" customHeight="1">
      <c r="L464" s="2"/>
      <c r="M464" s="2"/>
      <c r="O464" s="2"/>
    </row>
    <row r="465" spans="12:15" ht="12.75" customHeight="1">
      <c r="L465" s="2"/>
      <c r="M465" s="2"/>
      <c r="O465" s="2"/>
    </row>
    <row r="466" spans="12:15" ht="12.75" customHeight="1">
      <c r="L466" s="2"/>
      <c r="M466" s="2"/>
      <c r="O466" s="2"/>
    </row>
    <row r="467" spans="12:15" ht="12.75" customHeight="1">
      <c r="L467" s="2"/>
      <c r="M467" s="2"/>
      <c r="O467" s="2"/>
    </row>
    <row r="468" spans="12:15" ht="12.75" customHeight="1">
      <c r="L468" s="2"/>
      <c r="M468" s="2"/>
      <c r="O468" s="2"/>
    </row>
    <row r="469" spans="12:15" ht="12.75" customHeight="1">
      <c r="L469" s="2"/>
      <c r="M469" s="2"/>
      <c r="O469" s="2"/>
    </row>
    <row r="470" spans="12:15" ht="12.75" customHeight="1">
      <c r="L470" s="2"/>
      <c r="M470" s="2"/>
      <c r="O470" s="2"/>
    </row>
    <row r="471" spans="12:15" ht="12.75" customHeight="1">
      <c r="L471" s="2"/>
      <c r="M471" s="2"/>
      <c r="O471" s="2"/>
    </row>
    <row r="472" spans="12:15" ht="12.75" customHeight="1">
      <c r="L472" s="2"/>
      <c r="M472" s="2"/>
      <c r="O472" s="2"/>
    </row>
    <row r="473" spans="12:15" ht="12.75" customHeight="1">
      <c r="L473" s="2"/>
      <c r="M473" s="2"/>
      <c r="O473" s="2"/>
    </row>
    <row r="474" spans="12:15" ht="12.75" customHeight="1">
      <c r="L474" s="2"/>
      <c r="M474" s="2"/>
      <c r="O474" s="2"/>
    </row>
    <row r="475" spans="12:15" ht="12.75" customHeight="1">
      <c r="L475" s="2"/>
      <c r="M475" s="2"/>
      <c r="O475" s="2"/>
    </row>
    <row r="476" spans="12:15" ht="12.75" customHeight="1">
      <c r="L476" s="2"/>
      <c r="M476" s="2"/>
      <c r="O476" s="2"/>
    </row>
    <row r="477" spans="12:15" ht="12.75" customHeight="1">
      <c r="L477" s="2"/>
      <c r="M477" s="2"/>
      <c r="O477" s="2"/>
    </row>
    <row r="478" spans="12:15" ht="12.75" customHeight="1">
      <c r="L478" s="2"/>
      <c r="M478" s="2"/>
      <c r="O478" s="2"/>
    </row>
    <row r="479" spans="12:15" ht="12.75" customHeight="1">
      <c r="L479" s="2"/>
      <c r="M479" s="2"/>
      <c r="O479" s="2"/>
    </row>
    <row r="480" spans="12:15" ht="12.75" customHeight="1">
      <c r="L480" s="2"/>
      <c r="M480" s="2"/>
      <c r="O480" s="2"/>
    </row>
    <row r="481" spans="12:15" ht="12.75" customHeight="1">
      <c r="L481" s="2"/>
      <c r="M481" s="2"/>
      <c r="O481" s="2"/>
    </row>
    <row r="482" spans="12:15" ht="12.75" customHeight="1">
      <c r="L482" s="2"/>
      <c r="M482" s="2"/>
      <c r="O482" s="2"/>
    </row>
    <row r="483" spans="12:15" ht="12.75" customHeight="1">
      <c r="L483" s="2"/>
      <c r="M483" s="2"/>
      <c r="O483" s="2"/>
    </row>
    <row r="484" spans="12:15" ht="12.75" customHeight="1">
      <c r="L484" s="2"/>
      <c r="M484" s="2"/>
      <c r="O484" s="2"/>
    </row>
    <row r="485" spans="12:15" ht="12.75" customHeight="1">
      <c r="L485" s="2"/>
      <c r="M485" s="2"/>
      <c r="O485" s="2"/>
    </row>
    <row r="486" spans="12:15" ht="12.75" customHeight="1">
      <c r="L486" s="2"/>
      <c r="M486" s="2"/>
      <c r="O486" s="2"/>
    </row>
    <row r="487" spans="12:15" ht="12.75" customHeight="1">
      <c r="L487" s="2"/>
      <c r="M487" s="2"/>
      <c r="O487" s="2"/>
    </row>
    <row r="488" spans="12:15" ht="12.75" customHeight="1">
      <c r="L488" s="2"/>
      <c r="M488" s="2"/>
      <c r="O488" s="2"/>
    </row>
    <row r="489" spans="12:15" ht="12.75" customHeight="1">
      <c r="L489" s="2"/>
      <c r="M489" s="2"/>
      <c r="O489" s="2"/>
    </row>
    <row r="490" spans="12:15" ht="12.75" customHeight="1">
      <c r="L490" s="2"/>
      <c r="M490" s="2"/>
      <c r="O490" s="2"/>
    </row>
    <row r="491" spans="12:15" ht="12.75" customHeight="1">
      <c r="L491" s="2"/>
      <c r="M491" s="2"/>
      <c r="O491" s="2"/>
    </row>
    <row r="492" spans="12:15" ht="12.75" customHeight="1">
      <c r="L492" s="2"/>
      <c r="M492" s="2"/>
      <c r="O492" s="2"/>
    </row>
    <row r="493" spans="12:15" ht="12.75" customHeight="1">
      <c r="L493" s="2"/>
      <c r="M493" s="2"/>
      <c r="O493" s="2"/>
    </row>
    <row r="494" spans="12:15" ht="12.75" customHeight="1">
      <c r="L494" s="2"/>
      <c r="M494" s="2"/>
      <c r="O494" s="2"/>
    </row>
    <row r="495" spans="12:15" ht="12.75" customHeight="1">
      <c r="L495" s="2"/>
      <c r="M495" s="2"/>
      <c r="O495" s="2"/>
    </row>
    <row r="496" spans="12:15" ht="12.75" customHeight="1">
      <c r="L496" s="2"/>
      <c r="M496" s="2"/>
      <c r="O496" s="2"/>
    </row>
    <row r="497" spans="12:15" ht="12.75" customHeight="1">
      <c r="L497" s="2"/>
      <c r="M497" s="2"/>
      <c r="O497" s="2"/>
    </row>
    <row r="498" spans="12:15" ht="12.75" customHeight="1">
      <c r="L498" s="2"/>
      <c r="M498" s="2"/>
      <c r="O498" s="2"/>
    </row>
    <row r="499" spans="12:15" ht="12.75" customHeight="1">
      <c r="L499" s="2"/>
      <c r="M499" s="2"/>
      <c r="O499" s="2"/>
    </row>
    <row r="500" spans="12:15" ht="12.75" customHeight="1">
      <c r="L500" s="2"/>
      <c r="M500" s="2"/>
      <c r="O500" s="2"/>
    </row>
    <row r="501" spans="12:15" ht="12.75" customHeight="1">
      <c r="L501" s="2"/>
      <c r="M501" s="2"/>
      <c r="O501" s="2"/>
    </row>
    <row r="502" spans="12:15" ht="12.75" customHeight="1">
      <c r="L502" s="2"/>
      <c r="M502" s="2"/>
      <c r="O502" s="2"/>
    </row>
    <row r="503" spans="12:15" ht="12.75" customHeight="1">
      <c r="L503" s="2"/>
      <c r="M503" s="2"/>
      <c r="O503" s="2"/>
    </row>
    <row r="504" spans="12:15" ht="12.75" customHeight="1">
      <c r="L504" s="2"/>
      <c r="M504" s="2"/>
      <c r="O504" s="2"/>
    </row>
    <row r="505" spans="12:15" ht="12.75" customHeight="1">
      <c r="L505" s="2"/>
      <c r="M505" s="2"/>
      <c r="O505" s="2"/>
    </row>
    <row r="506" spans="12:15" ht="12.75" customHeight="1">
      <c r="L506" s="2"/>
      <c r="M506" s="2"/>
      <c r="O506" s="2"/>
    </row>
    <row r="507" spans="12:15" ht="12.75" customHeight="1">
      <c r="L507" s="2"/>
      <c r="M507" s="2"/>
      <c r="O507" s="2"/>
    </row>
    <row r="508" spans="12:15" ht="12.75" customHeight="1">
      <c r="L508" s="2"/>
      <c r="M508" s="2"/>
      <c r="O508" s="2"/>
    </row>
    <row r="509" spans="12:15" ht="12.75" customHeight="1">
      <c r="L509" s="2"/>
      <c r="M509" s="2"/>
      <c r="O509" s="2"/>
    </row>
    <row r="510" spans="12:15" ht="12.75" customHeight="1">
      <c r="L510" s="2"/>
      <c r="M510" s="2"/>
      <c r="O510" s="2"/>
    </row>
    <row r="511" spans="12:15" ht="12.75" customHeight="1">
      <c r="L511" s="2"/>
      <c r="M511" s="2"/>
      <c r="O511" s="2"/>
    </row>
    <row r="512" spans="12:15" ht="12.75" customHeight="1">
      <c r="L512" s="2"/>
      <c r="M512" s="2"/>
      <c r="O512" s="2"/>
    </row>
    <row r="513" spans="12:15" ht="12.75" customHeight="1">
      <c r="L513" s="2"/>
      <c r="M513" s="2"/>
      <c r="O513" s="2"/>
    </row>
    <row r="514" spans="12:15" ht="12.75" customHeight="1">
      <c r="L514" s="2"/>
      <c r="M514" s="2"/>
      <c r="O514" s="2"/>
    </row>
    <row r="515" spans="12:15" ht="12.75" customHeight="1">
      <c r="L515" s="2"/>
      <c r="M515" s="2"/>
      <c r="O515" s="2"/>
    </row>
    <row r="516" spans="12:15" ht="12.75" customHeight="1">
      <c r="L516" s="2"/>
      <c r="M516" s="2"/>
      <c r="O516" s="2"/>
    </row>
    <row r="517" spans="12:15" ht="12.75" customHeight="1">
      <c r="L517" s="2"/>
      <c r="M517" s="2"/>
      <c r="O517" s="2"/>
    </row>
    <row r="518" spans="12:15" ht="12.75" customHeight="1">
      <c r="L518" s="2"/>
      <c r="M518" s="2"/>
      <c r="O518" s="2"/>
    </row>
    <row r="519" spans="12:15" ht="12.75" customHeight="1">
      <c r="L519" s="2"/>
      <c r="M519" s="2"/>
      <c r="O519" s="2"/>
    </row>
    <row r="520" spans="12:15" ht="12.75" customHeight="1">
      <c r="L520" s="2"/>
      <c r="M520" s="2"/>
      <c r="O520" s="2"/>
    </row>
    <row r="521" spans="12:15" ht="12.75" customHeight="1">
      <c r="L521" s="2"/>
      <c r="M521" s="2"/>
      <c r="O521" s="2"/>
    </row>
    <row r="522" spans="12:15" ht="12.75" customHeight="1">
      <c r="L522" s="2"/>
      <c r="M522" s="2"/>
      <c r="O522" s="2"/>
    </row>
    <row r="523" spans="12:15" ht="12.75" customHeight="1">
      <c r="L523" s="2"/>
      <c r="M523" s="2"/>
      <c r="O523" s="2"/>
    </row>
    <row r="524" spans="12:15" ht="12.75" customHeight="1">
      <c r="L524" s="2"/>
      <c r="M524" s="2"/>
      <c r="O524" s="2"/>
    </row>
    <row r="525" spans="12:15" ht="12.75" customHeight="1">
      <c r="L525" s="2"/>
      <c r="M525" s="2"/>
      <c r="O525" s="2"/>
    </row>
    <row r="526" spans="12:15" ht="12.75" customHeight="1">
      <c r="L526" s="2"/>
      <c r="M526" s="2"/>
      <c r="O526" s="2"/>
    </row>
    <row r="527" spans="12:15" ht="12.75" customHeight="1">
      <c r="L527" s="2"/>
      <c r="M527" s="2"/>
      <c r="O527" s="2"/>
    </row>
    <row r="528" spans="12:15" ht="12.75" customHeight="1">
      <c r="L528" s="2"/>
      <c r="M528" s="2"/>
      <c r="O528" s="2"/>
    </row>
    <row r="529" spans="12:15" ht="12.75" customHeight="1">
      <c r="L529" s="2"/>
      <c r="M529" s="2"/>
      <c r="O529" s="2"/>
    </row>
    <row r="530" spans="12:15" ht="12.75" customHeight="1">
      <c r="L530" s="2"/>
      <c r="M530" s="2"/>
      <c r="O530" s="2"/>
    </row>
    <row r="531" spans="12:15" ht="12.75" customHeight="1">
      <c r="L531" s="2"/>
      <c r="M531" s="2"/>
      <c r="O531" s="2"/>
    </row>
    <row r="532" spans="12:15" ht="12.75" customHeight="1">
      <c r="L532" s="2"/>
      <c r="M532" s="2"/>
      <c r="O532" s="2"/>
    </row>
    <row r="533" spans="12:15" ht="12.75" customHeight="1">
      <c r="L533" s="2"/>
      <c r="M533" s="2"/>
      <c r="O533" s="2"/>
    </row>
    <row r="534" spans="12:15" ht="12.75" customHeight="1">
      <c r="L534" s="2"/>
      <c r="M534" s="2"/>
      <c r="O534" s="2"/>
    </row>
    <row r="535" spans="12:15" ht="12.75" customHeight="1">
      <c r="L535" s="2"/>
      <c r="M535" s="2"/>
      <c r="O535" s="2"/>
    </row>
    <row r="536" spans="12:15" ht="12.75" customHeight="1">
      <c r="L536" s="2"/>
      <c r="M536" s="2"/>
      <c r="O536" s="2"/>
    </row>
    <row r="537" spans="12:15" ht="12.75" customHeight="1">
      <c r="L537" s="2"/>
      <c r="M537" s="2"/>
      <c r="O537" s="2"/>
    </row>
    <row r="538" spans="12:15" ht="12.75" customHeight="1">
      <c r="L538" s="2"/>
      <c r="M538" s="2"/>
      <c r="O538" s="2"/>
    </row>
    <row r="539" spans="12:15" ht="12.75" customHeight="1">
      <c r="L539" s="2"/>
      <c r="M539" s="2"/>
      <c r="O539" s="2"/>
    </row>
    <row r="540" spans="12:15" ht="12.75" customHeight="1">
      <c r="L540" s="2"/>
      <c r="M540" s="2"/>
      <c r="O540" s="2"/>
    </row>
    <row r="541" spans="12:15" ht="12.75" customHeight="1">
      <c r="L541" s="2"/>
      <c r="M541" s="2"/>
      <c r="O541" s="2"/>
    </row>
    <row r="542" spans="12:15" ht="12.75" customHeight="1">
      <c r="L542" s="2"/>
      <c r="M542" s="2"/>
      <c r="O542" s="2"/>
    </row>
    <row r="543" spans="12:15" ht="12.75" customHeight="1">
      <c r="L543" s="2"/>
      <c r="M543" s="2"/>
      <c r="O543" s="2"/>
    </row>
    <row r="544" spans="12:15" ht="12.75" customHeight="1">
      <c r="L544" s="2"/>
      <c r="M544" s="2"/>
      <c r="O544" s="2"/>
    </row>
    <row r="545" spans="12:15" ht="12.75" customHeight="1">
      <c r="L545" s="2"/>
      <c r="M545" s="2"/>
      <c r="O545" s="2"/>
    </row>
    <row r="546" spans="12:15" ht="12.75" customHeight="1">
      <c r="L546" s="2"/>
      <c r="M546" s="2"/>
      <c r="O546" s="2"/>
    </row>
    <row r="547" spans="12:15" ht="12.75" customHeight="1">
      <c r="L547" s="2"/>
      <c r="M547" s="2"/>
      <c r="O547" s="2"/>
    </row>
    <row r="548" spans="12:15" ht="12.75" customHeight="1">
      <c r="L548" s="2"/>
      <c r="M548" s="2"/>
      <c r="O548" s="2"/>
    </row>
    <row r="549" spans="12:15" ht="12.75" customHeight="1">
      <c r="L549" s="2"/>
      <c r="M549" s="2"/>
      <c r="O549" s="2"/>
    </row>
    <row r="550" spans="12:15" ht="12.75" customHeight="1">
      <c r="L550" s="2"/>
      <c r="M550" s="2"/>
      <c r="O550" s="2"/>
    </row>
    <row r="551" spans="12:15" ht="12.75" customHeight="1">
      <c r="L551" s="2"/>
      <c r="M551" s="2"/>
      <c r="O551" s="2"/>
    </row>
    <row r="552" spans="12:15" ht="12.75" customHeight="1">
      <c r="L552" s="2"/>
      <c r="M552" s="2"/>
      <c r="O552" s="2"/>
    </row>
    <row r="553" spans="12:15" ht="12.75" customHeight="1">
      <c r="L553" s="2"/>
      <c r="M553" s="2"/>
      <c r="O553" s="2"/>
    </row>
    <row r="554" spans="12:15" ht="12.75" customHeight="1">
      <c r="L554" s="2"/>
      <c r="M554" s="2"/>
      <c r="O554" s="2"/>
    </row>
    <row r="555" spans="12:15" ht="12.75" customHeight="1">
      <c r="L555" s="2"/>
      <c r="M555" s="2"/>
      <c r="O555" s="2"/>
    </row>
    <row r="556" spans="12:15" ht="12.75" customHeight="1">
      <c r="L556" s="2"/>
      <c r="M556" s="2"/>
      <c r="O556" s="2"/>
    </row>
    <row r="557" spans="12:15" ht="12.75" customHeight="1">
      <c r="L557" s="2"/>
      <c r="M557" s="2"/>
      <c r="O557" s="2"/>
    </row>
    <row r="558" spans="12:15" ht="12.75" customHeight="1">
      <c r="L558" s="2"/>
      <c r="M558" s="2"/>
      <c r="O558" s="2"/>
    </row>
    <row r="559" spans="12:15" ht="12.75" customHeight="1">
      <c r="L559" s="2"/>
      <c r="M559" s="2"/>
      <c r="O559" s="2"/>
    </row>
    <row r="560" spans="12:15" ht="12.75" customHeight="1">
      <c r="L560" s="2"/>
      <c r="M560" s="2"/>
      <c r="O560" s="2"/>
    </row>
    <row r="561" spans="12:15" ht="12.75" customHeight="1">
      <c r="L561" s="2"/>
      <c r="M561" s="2"/>
      <c r="O561" s="2"/>
    </row>
    <row r="562" spans="12:15" ht="12.75" customHeight="1">
      <c r="L562" s="2"/>
      <c r="M562" s="2"/>
      <c r="O562" s="2"/>
    </row>
    <row r="563" spans="12:15" ht="12.75" customHeight="1">
      <c r="L563" s="2"/>
      <c r="M563" s="2"/>
      <c r="O563" s="2"/>
    </row>
    <row r="564" spans="12:15" ht="12.75" customHeight="1">
      <c r="L564" s="2"/>
      <c r="M564" s="2"/>
      <c r="O564" s="2"/>
    </row>
    <row r="565" spans="12:15" ht="12.75" customHeight="1">
      <c r="L565" s="2"/>
      <c r="M565" s="2"/>
      <c r="O565" s="2"/>
    </row>
    <row r="566" spans="12:15" ht="12.75" customHeight="1">
      <c r="L566" s="2"/>
      <c r="M566" s="2"/>
      <c r="O566" s="2"/>
    </row>
    <row r="567" spans="12:15" ht="12.75" customHeight="1">
      <c r="L567" s="2"/>
      <c r="M567" s="2"/>
      <c r="O567" s="2"/>
    </row>
    <row r="568" spans="12:15" ht="12.75" customHeight="1">
      <c r="L568" s="2"/>
      <c r="M568" s="2"/>
      <c r="O568" s="2"/>
    </row>
    <row r="569" spans="12:15" ht="12.75" customHeight="1">
      <c r="L569" s="2"/>
      <c r="M569" s="2"/>
      <c r="O569" s="2"/>
    </row>
    <row r="570" spans="12:15" ht="12.75" customHeight="1">
      <c r="L570" s="2"/>
      <c r="M570" s="2"/>
      <c r="O570" s="2"/>
    </row>
    <row r="571" spans="12:15" ht="12.75" customHeight="1">
      <c r="L571" s="2"/>
      <c r="M571" s="2"/>
      <c r="O571" s="2"/>
    </row>
    <row r="572" spans="12:15" ht="12.75" customHeight="1">
      <c r="L572" s="2"/>
      <c r="M572" s="2"/>
      <c r="O572" s="2"/>
    </row>
    <row r="573" spans="12:15" ht="12.75" customHeight="1">
      <c r="L573" s="2"/>
      <c r="M573" s="2"/>
      <c r="O573" s="2"/>
    </row>
    <row r="574" spans="12:15" ht="12.75" customHeight="1">
      <c r="L574" s="2"/>
      <c r="M574" s="2"/>
      <c r="O574" s="2"/>
    </row>
    <row r="575" spans="12:15" ht="12.75" customHeight="1">
      <c r="L575" s="2"/>
      <c r="M575" s="2"/>
      <c r="O575" s="2"/>
    </row>
    <row r="576" spans="12:15" ht="12.75" customHeight="1">
      <c r="L576" s="2"/>
      <c r="M576" s="2"/>
      <c r="O576" s="2"/>
    </row>
    <row r="577" spans="12:15" ht="12.75" customHeight="1">
      <c r="L577" s="2"/>
      <c r="M577" s="2"/>
      <c r="O577" s="2"/>
    </row>
    <row r="578" spans="12:15" ht="12.75" customHeight="1">
      <c r="L578" s="2"/>
      <c r="M578" s="2"/>
      <c r="O578" s="2"/>
    </row>
    <row r="579" spans="12:15" ht="12.75" customHeight="1">
      <c r="L579" s="2"/>
      <c r="M579" s="2"/>
      <c r="O579" s="2"/>
    </row>
    <row r="580" spans="12:15" ht="12.75" customHeight="1">
      <c r="L580" s="2"/>
      <c r="M580" s="2"/>
      <c r="O580" s="2"/>
    </row>
    <row r="581" spans="12:15" ht="12.75" customHeight="1">
      <c r="L581" s="2"/>
      <c r="M581" s="2"/>
      <c r="O581" s="2"/>
    </row>
    <row r="582" spans="12:15" ht="12.75" customHeight="1">
      <c r="L582" s="2"/>
      <c r="M582" s="2"/>
      <c r="O582" s="2"/>
    </row>
    <row r="583" spans="12:15" ht="12.75" customHeight="1">
      <c r="L583" s="2"/>
      <c r="M583" s="2"/>
      <c r="O583" s="2"/>
    </row>
    <row r="584" spans="12:15" ht="12.75" customHeight="1">
      <c r="L584" s="2"/>
      <c r="M584" s="2"/>
      <c r="O584" s="2"/>
    </row>
    <row r="585" spans="12:15" ht="12.75" customHeight="1">
      <c r="L585" s="2"/>
      <c r="M585" s="2"/>
      <c r="O585" s="2"/>
    </row>
    <row r="586" spans="12:15" ht="12.75" customHeight="1">
      <c r="L586" s="2"/>
      <c r="M586" s="2"/>
      <c r="O586" s="2"/>
    </row>
    <row r="587" spans="12:15" ht="12.75" customHeight="1">
      <c r="L587" s="2"/>
      <c r="M587" s="2"/>
      <c r="O587" s="2"/>
    </row>
    <row r="588" spans="12:15" ht="12.75" customHeight="1">
      <c r="L588" s="2"/>
      <c r="M588" s="2"/>
      <c r="O588" s="2"/>
    </row>
    <row r="589" spans="12:15" ht="12.75" customHeight="1">
      <c r="L589" s="2"/>
      <c r="M589" s="2"/>
      <c r="O589" s="2"/>
    </row>
    <row r="590" spans="12:15" ht="12.75" customHeight="1">
      <c r="L590" s="2"/>
      <c r="M590" s="2"/>
      <c r="O590" s="2"/>
    </row>
    <row r="591" spans="12:15" ht="12.75" customHeight="1">
      <c r="L591" s="2"/>
      <c r="M591" s="2"/>
      <c r="O591" s="2"/>
    </row>
    <row r="592" spans="12:15" ht="12.75" customHeight="1">
      <c r="L592" s="2"/>
      <c r="M592" s="2"/>
      <c r="O592" s="2"/>
    </row>
    <row r="593" spans="12:15" ht="12.75" customHeight="1">
      <c r="L593" s="2"/>
      <c r="M593" s="2"/>
      <c r="O593" s="2"/>
    </row>
    <row r="594" spans="12:15" ht="12.75" customHeight="1">
      <c r="L594" s="2"/>
      <c r="M594" s="2"/>
      <c r="O594" s="2"/>
    </row>
    <row r="595" spans="12:15" ht="12.75" customHeight="1">
      <c r="L595" s="2"/>
      <c r="M595" s="2"/>
      <c r="O595" s="2"/>
    </row>
    <row r="596" spans="12:15" ht="12.75" customHeight="1">
      <c r="L596" s="2"/>
      <c r="M596" s="2"/>
      <c r="O596" s="2"/>
    </row>
    <row r="597" spans="12:15" ht="12.75" customHeight="1">
      <c r="L597" s="2"/>
      <c r="M597" s="2"/>
      <c r="O597" s="2"/>
    </row>
    <row r="598" spans="12:15" ht="12.75" customHeight="1">
      <c r="L598" s="2"/>
      <c r="M598" s="2"/>
      <c r="O598" s="2"/>
    </row>
    <row r="599" spans="12:15" ht="12.75" customHeight="1">
      <c r="L599" s="2"/>
      <c r="M599" s="2"/>
      <c r="O599" s="2"/>
    </row>
    <row r="600" spans="12:15" ht="12.75" customHeight="1">
      <c r="L600" s="2"/>
      <c r="M600" s="2"/>
      <c r="O600" s="2"/>
    </row>
    <row r="601" spans="12:15" ht="12.75" customHeight="1">
      <c r="L601" s="2"/>
      <c r="M601" s="2"/>
      <c r="O601" s="2"/>
    </row>
    <row r="602" spans="12:15" ht="12.75" customHeight="1">
      <c r="L602" s="2"/>
      <c r="M602" s="2"/>
      <c r="O602" s="2"/>
    </row>
    <row r="603" spans="12:15" ht="12.75" customHeight="1">
      <c r="L603" s="2"/>
      <c r="M603" s="2"/>
      <c r="O603" s="2"/>
    </row>
    <row r="604" spans="12:15" ht="12.75" customHeight="1">
      <c r="L604" s="2"/>
      <c r="M604" s="2"/>
      <c r="O604" s="2"/>
    </row>
    <row r="605" spans="12:15" ht="12.75" customHeight="1">
      <c r="L605" s="2"/>
      <c r="M605" s="2"/>
      <c r="O605" s="2"/>
    </row>
    <row r="606" spans="12:15" ht="12.75" customHeight="1">
      <c r="L606" s="2"/>
      <c r="M606" s="2"/>
      <c r="O606" s="2"/>
    </row>
    <row r="607" spans="12:15" ht="12.75" customHeight="1">
      <c r="L607" s="2"/>
      <c r="M607" s="2"/>
      <c r="O607" s="2"/>
    </row>
    <row r="608" spans="12:15" ht="12.75" customHeight="1">
      <c r="L608" s="2"/>
      <c r="M608" s="2"/>
      <c r="O608" s="2"/>
    </row>
    <row r="609" spans="12:15" ht="12.75" customHeight="1">
      <c r="L609" s="2"/>
      <c r="M609" s="2"/>
      <c r="O609" s="2"/>
    </row>
    <row r="610" spans="12:15" ht="12.75" customHeight="1">
      <c r="L610" s="2"/>
      <c r="M610" s="2"/>
      <c r="O610" s="2"/>
    </row>
    <row r="611" spans="12:15" ht="12.75" customHeight="1">
      <c r="L611" s="2"/>
      <c r="M611" s="2"/>
      <c r="O611" s="2"/>
    </row>
    <row r="612" spans="12:15" ht="12.75" customHeight="1">
      <c r="L612" s="2"/>
      <c r="M612" s="2"/>
      <c r="O612" s="2"/>
    </row>
    <row r="613" spans="12:15" ht="12.75" customHeight="1">
      <c r="L613" s="2"/>
      <c r="M613" s="2"/>
      <c r="O613" s="2"/>
    </row>
    <row r="614" spans="12:15" ht="12.75" customHeight="1">
      <c r="L614" s="2"/>
      <c r="M614" s="2"/>
      <c r="O614" s="2"/>
    </row>
    <row r="615" spans="12:15" ht="12.75" customHeight="1">
      <c r="L615" s="2"/>
      <c r="M615" s="2"/>
      <c r="O615" s="2"/>
    </row>
    <row r="616" spans="12:15" ht="12.75" customHeight="1">
      <c r="L616" s="2"/>
      <c r="M616" s="2"/>
      <c r="O616" s="2"/>
    </row>
    <row r="617" spans="12:15" ht="12.75" customHeight="1">
      <c r="L617" s="2"/>
      <c r="M617" s="2"/>
      <c r="O617" s="2"/>
    </row>
    <row r="618" spans="12:15" ht="12.75" customHeight="1">
      <c r="L618" s="2"/>
      <c r="M618" s="2"/>
      <c r="O618" s="2"/>
    </row>
    <row r="619" spans="12:15" ht="12.75" customHeight="1">
      <c r="L619" s="2"/>
      <c r="M619" s="2"/>
      <c r="O619" s="2"/>
    </row>
    <row r="620" spans="12:15" ht="12.75" customHeight="1">
      <c r="L620" s="2"/>
      <c r="M620" s="2"/>
      <c r="O620" s="2"/>
    </row>
    <row r="621" spans="12:15" ht="12.75" customHeight="1">
      <c r="L621" s="2"/>
      <c r="M621" s="2"/>
      <c r="O621" s="2"/>
    </row>
    <row r="622" spans="12:15" ht="12.75" customHeight="1">
      <c r="L622" s="2"/>
      <c r="M622" s="2"/>
      <c r="O622" s="2"/>
    </row>
    <row r="623" spans="12:15" ht="12.75" customHeight="1">
      <c r="L623" s="2"/>
      <c r="M623" s="2"/>
      <c r="O623" s="2"/>
    </row>
    <row r="624" spans="12:15" ht="12.75" customHeight="1">
      <c r="L624" s="2"/>
      <c r="M624" s="2"/>
      <c r="O624" s="2"/>
    </row>
    <row r="625" spans="12:15" ht="12.75" customHeight="1">
      <c r="L625" s="2"/>
      <c r="M625" s="2"/>
      <c r="O625" s="2"/>
    </row>
    <row r="626" spans="12:15" ht="12.75" customHeight="1">
      <c r="L626" s="2"/>
      <c r="M626" s="2"/>
      <c r="O626" s="2"/>
    </row>
    <row r="627" spans="12:15" ht="12.75" customHeight="1">
      <c r="L627" s="2"/>
      <c r="M627" s="2"/>
      <c r="O627" s="2"/>
    </row>
    <row r="628" spans="12:15" ht="12.75" customHeight="1">
      <c r="L628" s="2"/>
      <c r="M628" s="2"/>
      <c r="O628" s="2"/>
    </row>
    <row r="629" spans="12:15" ht="12.75" customHeight="1">
      <c r="L629" s="2"/>
      <c r="M629" s="2"/>
      <c r="O629" s="2"/>
    </row>
    <row r="630" spans="12:15" ht="12.75" customHeight="1">
      <c r="L630" s="2"/>
      <c r="M630" s="2"/>
      <c r="O630" s="2"/>
    </row>
    <row r="631" spans="12:15" ht="12.75" customHeight="1">
      <c r="L631" s="2"/>
      <c r="M631" s="2"/>
      <c r="O631" s="2"/>
    </row>
    <row r="632" spans="12:15" ht="12.75" customHeight="1">
      <c r="L632" s="2"/>
      <c r="M632" s="2"/>
      <c r="O632" s="2"/>
    </row>
    <row r="633" spans="12:15" ht="12.75" customHeight="1">
      <c r="L633" s="2"/>
      <c r="M633" s="2"/>
      <c r="O633" s="2"/>
    </row>
    <row r="634" spans="12:15" ht="12.75" customHeight="1">
      <c r="L634" s="2"/>
      <c r="M634" s="2"/>
      <c r="O634" s="2"/>
    </row>
    <row r="635" spans="12:15" ht="12.75" customHeight="1">
      <c r="L635" s="2"/>
      <c r="M635" s="2"/>
      <c r="O635" s="2"/>
    </row>
    <row r="636" spans="12:15" ht="12.75" customHeight="1">
      <c r="L636" s="2"/>
      <c r="M636" s="2"/>
      <c r="O636" s="2"/>
    </row>
    <row r="637" spans="12:15" ht="12.75" customHeight="1">
      <c r="L637" s="2"/>
      <c r="M637" s="2"/>
      <c r="O637" s="2"/>
    </row>
    <row r="638" spans="12:15" ht="12.75" customHeight="1">
      <c r="L638" s="2"/>
      <c r="M638" s="2"/>
      <c r="O638" s="2"/>
    </row>
    <row r="639" spans="12:15" ht="12.75" customHeight="1">
      <c r="L639" s="2"/>
      <c r="M639" s="2"/>
      <c r="O639" s="2"/>
    </row>
    <row r="640" spans="12:15" ht="12.75" customHeight="1">
      <c r="L640" s="2"/>
      <c r="M640" s="2"/>
      <c r="O640" s="2"/>
    </row>
    <row r="641" spans="12:15" ht="12.75" customHeight="1">
      <c r="L641" s="2"/>
      <c r="M641" s="2"/>
      <c r="O641" s="2"/>
    </row>
    <row r="642" spans="12:15" ht="12.75" customHeight="1">
      <c r="L642" s="2"/>
      <c r="M642" s="2"/>
      <c r="O642" s="2"/>
    </row>
    <row r="643" spans="12:15" ht="12.75" customHeight="1">
      <c r="L643" s="2"/>
      <c r="M643" s="2"/>
      <c r="O643" s="2"/>
    </row>
    <row r="644" spans="12:15" ht="12.75" customHeight="1">
      <c r="L644" s="2"/>
      <c r="M644" s="2"/>
      <c r="O644" s="2"/>
    </row>
    <row r="645" spans="12:15" ht="12.75" customHeight="1">
      <c r="L645" s="2"/>
      <c r="M645" s="2"/>
      <c r="O645" s="2"/>
    </row>
    <row r="646" spans="12:15" ht="12.75" customHeight="1">
      <c r="L646" s="2"/>
      <c r="M646" s="2"/>
      <c r="O646" s="2"/>
    </row>
    <row r="647" spans="12:15" ht="12.75" customHeight="1">
      <c r="L647" s="2"/>
      <c r="M647" s="2"/>
      <c r="O647" s="2"/>
    </row>
    <row r="648" spans="12:15" ht="12.75" customHeight="1">
      <c r="L648" s="2"/>
      <c r="M648" s="2"/>
      <c r="O648" s="2"/>
    </row>
    <row r="649" spans="12:15" ht="12.75" customHeight="1">
      <c r="L649" s="2"/>
      <c r="M649" s="2"/>
      <c r="O649" s="2"/>
    </row>
    <row r="650" spans="12:15" ht="12.75" customHeight="1">
      <c r="L650" s="2"/>
      <c r="M650" s="2"/>
      <c r="O650" s="2"/>
    </row>
    <row r="651" spans="12:15" ht="12.75" customHeight="1">
      <c r="L651" s="2"/>
      <c r="M651" s="2"/>
      <c r="O651" s="2"/>
    </row>
    <row r="652" spans="12:15" ht="12.75" customHeight="1">
      <c r="L652" s="2"/>
      <c r="M652" s="2"/>
      <c r="O652" s="2"/>
    </row>
    <row r="653" spans="12:15" ht="12.75" customHeight="1">
      <c r="L653" s="2"/>
      <c r="M653" s="2"/>
      <c r="O653" s="2"/>
    </row>
    <row r="654" spans="12:15" ht="12.75" customHeight="1">
      <c r="L654" s="2"/>
      <c r="M654" s="2"/>
      <c r="O654" s="2"/>
    </row>
    <row r="655" spans="12:15" ht="12.75" customHeight="1">
      <c r="L655" s="2"/>
      <c r="M655" s="2"/>
      <c r="O655" s="2"/>
    </row>
    <row r="656" spans="12:15" ht="12.75" customHeight="1">
      <c r="L656" s="2"/>
      <c r="M656" s="2"/>
      <c r="O656" s="2"/>
    </row>
    <row r="657" spans="12:15" ht="12.75" customHeight="1">
      <c r="L657" s="2"/>
      <c r="M657" s="2"/>
      <c r="O657" s="2"/>
    </row>
    <row r="658" spans="12:15" ht="12.75" customHeight="1">
      <c r="L658" s="2"/>
      <c r="M658" s="2"/>
      <c r="O658" s="2"/>
    </row>
    <row r="659" spans="12:15" ht="12.75" customHeight="1">
      <c r="L659" s="2"/>
      <c r="M659" s="2"/>
      <c r="O659" s="2"/>
    </row>
    <row r="660" spans="12:15" ht="12.75" customHeight="1">
      <c r="L660" s="2"/>
      <c r="M660" s="2"/>
      <c r="O660" s="2"/>
    </row>
    <row r="661" spans="12:15" ht="12.75" customHeight="1">
      <c r="L661" s="2"/>
      <c r="M661" s="2"/>
      <c r="O661" s="2"/>
    </row>
    <row r="662" spans="12:15" ht="12.75" customHeight="1">
      <c r="L662" s="2"/>
      <c r="M662" s="2"/>
      <c r="O662" s="2"/>
    </row>
    <row r="663" spans="12:15" ht="12.75" customHeight="1">
      <c r="L663" s="2"/>
      <c r="M663" s="2"/>
      <c r="O663" s="2"/>
    </row>
    <row r="664" spans="12:15" ht="12.75" customHeight="1">
      <c r="L664" s="2"/>
      <c r="M664" s="2"/>
      <c r="O664" s="2"/>
    </row>
    <row r="665" spans="12:15" ht="12.75" customHeight="1">
      <c r="L665" s="2"/>
      <c r="M665" s="2"/>
      <c r="O665" s="2"/>
    </row>
    <row r="666" spans="12:15" ht="12.75" customHeight="1">
      <c r="L666" s="2"/>
      <c r="M666" s="2"/>
      <c r="O666" s="2"/>
    </row>
    <row r="667" spans="12:15" ht="12.75" customHeight="1">
      <c r="L667" s="2"/>
      <c r="M667" s="2"/>
      <c r="O667" s="2"/>
    </row>
    <row r="668" spans="12:15" ht="12.75" customHeight="1">
      <c r="L668" s="2"/>
      <c r="M668" s="2"/>
      <c r="O668" s="2"/>
    </row>
    <row r="669" spans="12:15" ht="12.75" customHeight="1">
      <c r="L669" s="2"/>
      <c r="M669" s="2"/>
      <c r="O669" s="2"/>
    </row>
    <row r="670" spans="12:15" ht="12.75" customHeight="1">
      <c r="L670" s="2"/>
      <c r="M670" s="2"/>
      <c r="O670" s="2"/>
    </row>
    <row r="671" spans="12:15" ht="12.75" customHeight="1">
      <c r="L671" s="2"/>
      <c r="M671" s="2"/>
      <c r="O671" s="2"/>
    </row>
    <row r="672" spans="12:15" ht="12.75" customHeight="1">
      <c r="L672" s="2"/>
      <c r="M672" s="2"/>
      <c r="O672" s="2"/>
    </row>
    <row r="673" spans="12:15" ht="12.75" customHeight="1">
      <c r="L673" s="2"/>
      <c r="M673" s="2"/>
      <c r="O673" s="2"/>
    </row>
    <row r="674" spans="12:15" ht="12.75" customHeight="1">
      <c r="L674" s="2"/>
      <c r="M674" s="2"/>
      <c r="O674" s="2"/>
    </row>
    <row r="675" spans="12:15" ht="12.75" customHeight="1">
      <c r="L675" s="2"/>
      <c r="M675" s="2"/>
      <c r="O675" s="2"/>
    </row>
    <row r="676" spans="12:15" ht="12.75" customHeight="1">
      <c r="L676" s="2"/>
      <c r="M676" s="2"/>
      <c r="O676" s="2"/>
    </row>
    <row r="677" spans="12:15" ht="12.75" customHeight="1">
      <c r="L677" s="2"/>
      <c r="M677" s="2"/>
      <c r="O677" s="2"/>
    </row>
    <row r="678" spans="12:15" ht="12.75" customHeight="1">
      <c r="L678" s="2"/>
      <c r="M678" s="2"/>
      <c r="O678" s="2"/>
    </row>
    <row r="679" spans="12:15" ht="12.75" customHeight="1">
      <c r="L679" s="2"/>
      <c r="M679" s="2"/>
      <c r="O679" s="2"/>
    </row>
    <row r="680" spans="12:15" ht="12.75" customHeight="1">
      <c r="L680" s="2"/>
      <c r="M680" s="2"/>
      <c r="O680" s="2"/>
    </row>
    <row r="681" spans="12:15" ht="12.75" customHeight="1">
      <c r="L681" s="2"/>
      <c r="M681" s="2"/>
      <c r="O681" s="2"/>
    </row>
    <row r="682" spans="12:15" ht="12.75" customHeight="1">
      <c r="L682" s="2"/>
      <c r="M682" s="2"/>
      <c r="O682" s="2"/>
    </row>
    <row r="683" spans="12:15" ht="12.75" customHeight="1">
      <c r="L683" s="2"/>
      <c r="M683" s="2"/>
      <c r="O683" s="2"/>
    </row>
    <row r="684" spans="12:15" ht="12.75" customHeight="1">
      <c r="L684" s="2"/>
      <c r="M684" s="2"/>
      <c r="O684" s="2"/>
    </row>
    <row r="685" spans="12:15" ht="12.75" customHeight="1">
      <c r="L685" s="2"/>
      <c r="M685" s="2"/>
      <c r="O685" s="2"/>
    </row>
    <row r="686" spans="12:15" ht="12.75" customHeight="1">
      <c r="L686" s="2"/>
      <c r="M686" s="2"/>
      <c r="O686" s="2"/>
    </row>
    <row r="687" spans="12:15" ht="12.75" customHeight="1">
      <c r="L687" s="2"/>
      <c r="M687" s="2"/>
      <c r="O687" s="2"/>
    </row>
    <row r="688" spans="12:15" ht="12.75" customHeight="1">
      <c r="L688" s="2"/>
      <c r="M688" s="2"/>
      <c r="O688" s="2"/>
    </row>
    <row r="689" spans="12:15" ht="12.75" customHeight="1">
      <c r="L689" s="2"/>
      <c r="M689" s="2"/>
      <c r="O689" s="2"/>
    </row>
    <row r="690" spans="12:15" ht="12.75" customHeight="1">
      <c r="L690" s="2"/>
      <c r="M690" s="2"/>
      <c r="O690" s="2"/>
    </row>
    <row r="691" spans="12:15" ht="12.75" customHeight="1">
      <c r="L691" s="2"/>
      <c r="M691" s="2"/>
      <c r="O691" s="2"/>
    </row>
    <row r="692" spans="12:15" ht="12.75" customHeight="1">
      <c r="L692" s="2"/>
      <c r="M692" s="2"/>
      <c r="O692" s="2"/>
    </row>
    <row r="693" spans="12:15" ht="12.75" customHeight="1">
      <c r="L693" s="2"/>
      <c r="M693" s="2"/>
      <c r="O693" s="2"/>
    </row>
    <row r="694" spans="12:15" ht="12.75" customHeight="1">
      <c r="L694" s="2"/>
      <c r="M694" s="2"/>
      <c r="O694" s="2"/>
    </row>
    <row r="695" spans="12:15" ht="12.75" customHeight="1">
      <c r="L695" s="2"/>
      <c r="M695" s="2"/>
      <c r="O695" s="2"/>
    </row>
    <row r="696" spans="12:15" ht="12.75" customHeight="1">
      <c r="L696" s="2"/>
      <c r="M696" s="2"/>
      <c r="O696" s="2"/>
    </row>
    <row r="697" spans="12:15" ht="12.75" customHeight="1">
      <c r="L697" s="2"/>
      <c r="M697" s="2"/>
      <c r="O697" s="2"/>
    </row>
    <row r="698" spans="12:15" ht="12.75" customHeight="1">
      <c r="L698" s="2"/>
      <c r="M698" s="2"/>
      <c r="O698" s="2"/>
    </row>
    <row r="699" spans="12:15" ht="12.75" customHeight="1">
      <c r="L699" s="2"/>
      <c r="M699" s="2"/>
      <c r="O699" s="2"/>
    </row>
    <row r="700" spans="12:15" ht="12.75" customHeight="1">
      <c r="L700" s="2"/>
      <c r="M700" s="2"/>
      <c r="O700" s="2"/>
    </row>
    <row r="701" spans="12:15" ht="12.75" customHeight="1">
      <c r="L701" s="2"/>
      <c r="M701" s="2"/>
      <c r="O701" s="2"/>
    </row>
    <row r="702" spans="12:15" ht="12.75" customHeight="1">
      <c r="L702" s="2"/>
      <c r="M702" s="2"/>
      <c r="O702" s="2"/>
    </row>
    <row r="703" spans="12:15" ht="12.75" customHeight="1">
      <c r="L703" s="2"/>
      <c r="M703" s="2"/>
      <c r="O703" s="2"/>
    </row>
    <row r="704" spans="12:15" ht="12.75" customHeight="1">
      <c r="L704" s="2"/>
      <c r="M704" s="2"/>
      <c r="O704" s="2"/>
    </row>
    <row r="705" spans="12:15" ht="12.75" customHeight="1">
      <c r="L705" s="2"/>
      <c r="M705" s="2"/>
      <c r="O705" s="2"/>
    </row>
    <row r="706" spans="12:15" ht="12.75" customHeight="1">
      <c r="L706" s="2"/>
      <c r="M706" s="2"/>
      <c r="O706" s="2"/>
    </row>
    <row r="707" spans="12:15" ht="12.75" customHeight="1">
      <c r="L707" s="2"/>
      <c r="M707" s="2"/>
      <c r="O707" s="2"/>
    </row>
    <row r="708" spans="12:15" ht="12.75" customHeight="1">
      <c r="L708" s="2"/>
      <c r="M708" s="2"/>
      <c r="O708" s="2"/>
    </row>
    <row r="709" spans="12:15" ht="12.75" customHeight="1">
      <c r="L709" s="2"/>
      <c r="M709" s="2"/>
      <c r="O709" s="2"/>
    </row>
    <row r="710" spans="12:15" ht="12.75" customHeight="1">
      <c r="L710" s="2"/>
      <c r="M710" s="2"/>
      <c r="O710" s="2"/>
    </row>
    <row r="711" spans="12:15" ht="12.75" customHeight="1">
      <c r="L711" s="2"/>
      <c r="M711" s="2"/>
      <c r="O711" s="2"/>
    </row>
    <row r="712" spans="12:15" ht="12.75" customHeight="1">
      <c r="L712" s="2"/>
      <c r="M712" s="2"/>
      <c r="O712" s="2"/>
    </row>
    <row r="713" spans="12:15" ht="12.75" customHeight="1">
      <c r="L713" s="2"/>
      <c r="M713" s="2"/>
      <c r="O713" s="2"/>
    </row>
    <row r="714" spans="12:15" ht="12.75" customHeight="1">
      <c r="L714" s="2"/>
      <c r="M714" s="2"/>
      <c r="O714" s="2"/>
    </row>
    <row r="715" spans="12:15" ht="12.75" customHeight="1">
      <c r="L715" s="2"/>
      <c r="M715" s="2"/>
      <c r="O715" s="2"/>
    </row>
    <row r="716" spans="12:15" ht="12.75" customHeight="1">
      <c r="L716" s="2"/>
      <c r="M716" s="2"/>
      <c r="O716" s="2"/>
    </row>
    <row r="717" spans="12:15" ht="12.75" customHeight="1">
      <c r="L717" s="2"/>
      <c r="M717" s="2"/>
      <c r="O717" s="2"/>
    </row>
    <row r="718" spans="12:15" ht="12.75" customHeight="1">
      <c r="L718" s="2"/>
      <c r="M718" s="2"/>
      <c r="O718" s="2"/>
    </row>
    <row r="719" spans="12:15" ht="12.75" customHeight="1">
      <c r="L719" s="2"/>
      <c r="M719" s="2"/>
      <c r="O719" s="2"/>
    </row>
    <row r="720" spans="12:15" ht="12.75" customHeight="1">
      <c r="L720" s="2"/>
      <c r="M720" s="2"/>
      <c r="O720" s="2"/>
    </row>
    <row r="721" spans="12:15" ht="12.75" customHeight="1">
      <c r="L721" s="2"/>
      <c r="M721" s="2"/>
      <c r="O721" s="2"/>
    </row>
    <row r="722" spans="12:15" ht="12.75" customHeight="1">
      <c r="L722" s="2"/>
      <c r="M722" s="2"/>
      <c r="O722" s="2"/>
    </row>
    <row r="723" spans="12:15" ht="12.75" customHeight="1">
      <c r="L723" s="2"/>
      <c r="M723" s="2"/>
      <c r="O723" s="2"/>
    </row>
    <row r="724" spans="12:15" ht="12.75" customHeight="1">
      <c r="L724" s="2"/>
      <c r="M724" s="2"/>
      <c r="O724" s="2"/>
    </row>
    <row r="725" spans="12:15" ht="12.75" customHeight="1">
      <c r="L725" s="2"/>
      <c r="M725" s="2"/>
      <c r="O725" s="2"/>
    </row>
    <row r="726" spans="12:15" ht="12.75" customHeight="1">
      <c r="L726" s="2"/>
      <c r="M726" s="2"/>
      <c r="O726" s="2"/>
    </row>
    <row r="727" spans="12:15" ht="12.75" customHeight="1">
      <c r="L727" s="2"/>
      <c r="M727" s="2"/>
      <c r="O727" s="2"/>
    </row>
    <row r="728" spans="12:15" ht="12.75" customHeight="1">
      <c r="L728" s="2"/>
      <c r="M728" s="2"/>
      <c r="O728" s="2"/>
    </row>
    <row r="729" spans="12:15" ht="12.75" customHeight="1">
      <c r="L729" s="2"/>
      <c r="M729" s="2"/>
      <c r="O729" s="2"/>
    </row>
    <row r="730" spans="12:15" ht="12.75" customHeight="1">
      <c r="L730" s="2"/>
      <c r="M730" s="2"/>
      <c r="O730" s="2"/>
    </row>
    <row r="731" spans="12:15" ht="12.75" customHeight="1">
      <c r="L731" s="2"/>
      <c r="M731" s="2"/>
      <c r="O731" s="2"/>
    </row>
    <row r="732" spans="12:15" ht="12.75" customHeight="1">
      <c r="L732" s="2"/>
      <c r="M732" s="2"/>
      <c r="O732" s="2"/>
    </row>
    <row r="733" spans="12:15" ht="12.75" customHeight="1">
      <c r="L733" s="2"/>
      <c r="M733" s="2"/>
      <c r="O733" s="2"/>
    </row>
    <row r="734" spans="12:15" ht="12.75" customHeight="1">
      <c r="L734" s="2"/>
      <c r="M734" s="2"/>
      <c r="O734" s="2"/>
    </row>
    <row r="735" spans="12:15" ht="12.75" customHeight="1">
      <c r="L735" s="2"/>
      <c r="M735" s="2"/>
      <c r="O735" s="2"/>
    </row>
    <row r="736" spans="12:15" ht="12.75" customHeight="1">
      <c r="L736" s="2"/>
      <c r="M736" s="2"/>
      <c r="O736" s="2"/>
    </row>
    <row r="737" spans="12:15" ht="12.75" customHeight="1">
      <c r="L737" s="2"/>
      <c r="M737" s="2"/>
      <c r="O737" s="2"/>
    </row>
    <row r="738" spans="12:15" ht="12.75" customHeight="1">
      <c r="L738" s="2"/>
      <c r="M738" s="2"/>
      <c r="O738" s="2"/>
    </row>
    <row r="739" spans="12:15" ht="12.75" customHeight="1">
      <c r="L739" s="2"/>
      <c r="M739" s="2"/>
      <c r="O739" s="2"/>
    </row>
    <row r="740" spans="12:15" ht="12.75" customHeight="1">
      <c r="L740" s="2"/>
      <c r="M740" s="2"/>
      <c r="O740" s="2"/>
    </row>
    <row r="741" spans="12:15" ht="12.75" customHeight="1">
      <c r="L741" s="2"/>
      <c r="M741" s="2"/>
      <c r="O741" s="2"/>
    </row>
    <row r="742" spans="12:15" ht="12.75" customHeight="1">
      <c r="L742" s="2"/>
      <c r="M742" s="2"/>
      <c r="O742" s="2"/>
    </row>
    <row r="743" spans="12:15" ht="12.75" customHeight="1">
      <c r="L743" s="2"/>
      <c r="M743" s="2"/>
      <c r="O743" s="2"/>
    </row>
    <row r="744" spans="12:15" ht="12.75" customHeight="1">
      <c r="L744" s="2"/>
      <c r="M744" s="2"/>
      <c r="O744" s="2"/>
    </row>
    <row r="745" spans="12:15" ht="12.75" customHeight="1">
      <c r="L745" s="2"/>
      <c r="M745" s="2"/>
      <c r="O745" s="2"/>
    </row>
    <row r="746" spans="12:15" ht="12.75" customHeight="1">
      <c r="L746" s="2"/>
      <c r="M746" s="2"/>
      <c r="O746" s="2"/>
    </row>
    <row r="747" spans="12:15" ht="12.75" customHeight="1">
      <c r="L747" s="2"/>
      <c r="M747" s="2"/>
      <c r="O747" s="2"/>
    </row>
    <row r="748" spans="12:15" ht="12.75" customHeight="1">
      <c r="L748" s="2"/>
      <c r="M748" s="2"/>
      <c r="O748" s="2"/>
    </row>
    <row r="749" spans="12:15" ht="12.75" customHeight="1">
      <c r="L749" s="2"/>
      <c r="M749" s="2"/>
      <c r="O749" s="2"/>
    </row>
    <row r="750" spans="12:15" ht="12.75" customHeight="1">
      <c r="L750" s="2"/>
      <c r="M750" s="2"/>
      <c r="O750" s="2"/>
    </row>
    <row r="751" spans="12:15" ht="12.75" customHeight="1">
      <c r="L751" s="2"/>
      <c r="M751" s="2"/>
      <c r="O751" s="2"/>
    </row>
    <row r="752" spans="12:15" ht="12.75" customHeight="1">
      <c r="L752" s="2"/>
      <c r="M752" s="2"/>
      <c r="O752" s="2"/>
    </row>
    <row r="753" spans="12:15" ht="12.75" customHeight="1">
      <c r="L753" s="2"/>
      <c r="M753" s="2"/>
      <c r="O753" s="2"/>
    </row>
    <row r="754" spans="12:15" ht="12.75" customHeight="1">
      <c r="L754" s="2"/>
      <c r="M754" s="2"/>
      <c r="O754" s="2"/>
    </row>
    <row r="755" spans="12:15" ht="12.75" customHeight="1">
      <c r="L755" s="2"/>
      <c r="M755" s="2"/>
      <c r="O755" s="2"/>
    </row>
    <row r="756" spans="12:15" ht="12.75" customHeight="1">
      <c r="L756" s="2"/>
      <c r="M756" s="2"/>
      <c r="O756" s="2"/>
    </row>
    <row r="757" spans="12:15" ht="12.75" customHeight="1">
      <c r="L757" s="2"/>
      <c r="M757" s="2"/>
      <c r="O757" s="2"/>
    </row>
    <row r="758" spans="12:15" ht="12.75" customHeight="1">
      <c r="L758" s="2"/>
      <c r="M758" s="2"/>
      <c r="O758" s="2"/>
    </row>
    <row r="759" spans="12:15" ht="12.75" customHeight="1">
      <c r="L759" s="2"/>
      <c r="M759" s="2"/>
      <c r="O759" s="2"/>
    </row>
    <row r="760" spans="12:15" ht="12.75" customHeight="1">
      <c r="L760" s="2"/>
      <c r="M760" s="2"/>
      <c r="O760" s="2"/>
    </row>
    <row r="761" spans="12:15" ht="12.75" customHeight="1">
      <c r="L761" s="2"/>
      <c r="M761" s="2"/>
      <c r="O761" s="2"/>
    </row>
    <row r="762" spans="12:15" ht="12.75" customHeight="1">
      <c r="L762" s="2"/>
      <c r="M762" s="2"/>
      <c r="O762" s="2"/>
    </row>
    <row r="763" spans="12:15" ht="12.75" customHeight="1">
      <c r="L763" s="2"/>
      <c r="M763" s="2"/>
      <c r="O763" s="2"/>
    </row>
    <row r="764" spans="12:15" ht="12.75" customHeight="1">
      <c r="L764" s="2"/>
      <c r="M764" s="2"/>
      <c r="O764" s="2"/>
    </row>
    <row r="765" spans="12:15" ht="12.75" customHeight="1">
      <c r="L765" s="2"/>
      <c r="M765" s="2"/>
      <c r="O765" s="2"/>
    </row>
    <row r="766" spans="12:15" ht="12.75" customHeight="1">
      <c r="L766" s="2"/>
      <c r="M766" s="2"/>
      <c r="O766" s="2"/>
    </row>
    <row r="767" spans="12:15" ht="12.75" customHeight="1">
      <c r="L767" s="2"/>
      <c r="M767" s="2"/>
      <c r="O767" s="2"/>
    </row>
    <row r="768" spans="12:15" ht="12.75" customHeight="1">
      <c r="L768" s="2"/>
      <c r="M768" s="2"/>
      <c r="O768" s="2"/>
    </row>
    <row r="769" spans="12:15" ht="12.75" customHeight="1">
      <c r="L769" s="2"/>
      <c r="M769" s="2"/>
      <c r="O769" s="2"/>
    </row>
    <row r="770" spans="12:15" ht="12.75" customHeight="1">
      <c r="L770" s="2"/>
      <c r="M770" s="2"/>
      <c r="O770" s="2"/>
    </row>
    <row r="771" spans="12:15" ht="12.75" customHeight="1">
      <c r="L771" s="2"/>
      <c r="M771" s="2"/>
      <c r="O771" s="2"/>
    </row>
    <row r="772" spans="12:15" ht="12.75" customHeight="1">
      <c r="L772" s="2"/>
      <c r="M772" s="2"/>
      <c r="O772" s="2"/>
    </row>
    <row r="773" spans="12:15" ht="12.75" customHeight="1">
      <c r="L773" s="2"/>
      <c r="M773" s="2"/>
      <c r="O773" s="2"/>
    </row>
    <row r="774" spans="12:15" ht="12.75" customHeight="1">
      <c r="L774" s="2"/>
      <c r="M774" s="2"/>
      <c r="O774" s="2"/>
    </row>
    <row r="775" spans="12:15" ht="12.75" customHeight="1">
      <c r="L775" s="2"/>
      <c r="M775" s="2"/>
      <c r="O775" s="2"/>
    </row>
    <row r="776" spans="12:15" ht="12.75" customHeight="1">
      <c r="L776" s="2"/>
      <c r="M776" s="2"/>
      <c r="O776" s="2"/>
    </row>
    <row r="777" spans="12:15" ht="12.75" customHeight="1">
      <c r="L777" s="2"/>
      <c r="M777" s="2"/>
      <c r="O777" s="2"/>
    </row>
    <row r="778" spans="12:15" ht="12.75" customHeight="1">
      <c r="L778" s="2"/>
      <c r="M778" s="2"/>
      <c r="O778" s="2"/>
    </row>
    <row r="779" spans="12:15" ht="12.75" customHeight="1">
      <c r="L779" s="2"/>
      <c r="M779" s="2"/>
      <c r="O779" s="2"/>
    </row>
    <row r="780" spans="12:15" ht="12.75" customHeight="1">
      <c r="L780" s="2"/>
      <c r="M780" s="2"/>
      <c r="O780" s="2"/>
    </row>
    <row r="781" spans="12:15" ht="12.75" customHeight="1">
      <c r="L781" s="2"/>
      <c r="M781" s="2"/>
      <c r="O781" s="2"/>
    </row>
    <row r="782" spans="12:15" ht="12.75" customHeight="1">
      <c r="L782" s="2"/>
      <c r="M782" s="2"/>
      <c r="O782" s="2"/>
    </row>
    <row r="783" spans="12:15" ht="12.75" customHeight="1">
      <c r="L783" s="2"/>
      <c r="M783" s="2"/>
      <c r="O783" s="2"/>
    </row>
    <row r="784" spans="12:15" ht="12.75" customHeight="1">
      <c r="L784" s="2"/>
      <c r="M784" s="2"/>
      <c r="O784" s="2"/>
    </row>
    <row r="785" spans="12:15" ht="12.75" customHeight="1">
      <c r="L785" s="2"/>
      <c r="M785" s="2"/>
      <c r="O785" s="2"/>
    </row>
    <row r="786" spans="12:15" ht="12.75" customHeight="1">
      <c r="L786" s="2"/>
      <c r="M786" s="2"/>
      <c r="O786" s="2"/>
    </row>
    <row r="787" spans="12:15" ht="12.75" customHeight="1">
      <c r="L787" s="2"/>
      <c r="M787" s="2"/>
      <c r="O787" s="2"/>
    </row>
    <row r="788" spans="12:15" ht="12.75" customHeight="1">
      <c r="L788" s="2"/>
      <c r="M788" s="2"/>
      <c r="O788" s="2"/>
    </row>
    <row r="789" spans="12:15" ht="12.75" customHeight="1">
      <c r="L789" s="2"/>
      <c r="M789" s="2"/>
      <c r="O789" s="2"/>
    </row>
    <row r="790" spans="12:15" ht="12.75" customHeight="1">
      <c r="L790" s="2"/>
      <c r="M790" s="2"/>
      <c r="O790" s="2"/>
    </row>
    <row r="791" spans="12:15" ht="12.75" customHeight="1">
      <c r="L791" s="2"/>
      <c r="M791" s="2"/>
      <c r="O791" s="2"/>
    </row>
    <row r="792" spans="12:15" ht="12.75" customHeight="1">
      <c r="L792" s="2"/>
      <c r="M792" s="2"/>
      <c r="O792" s="2"/>
    </row>
    <row r="793" spans="12:15" ht="12.75" customHeight="1">
      <c r="L793" s="2"/>
      <c r="M793" s="2"/>
      <c r="O793" s="2"/>
    </row>
    <row r="794" spans="12:15" ht="12.75" customHeight="1">
      <c r="L794" s="2"/>
      <c r="M794" s="2"/>
      <c r="O794" s="2"/>
    </row>
    <row r="795" spans="12:15" ht="12.75" customHeight="1">
      <c r="L795" s="2"/>
      <c r="M795" s="2"/>
      <c r="O795" s="2"/>
    </row>
    <row r="796" spans="12:15" ht="12.75" customHeight="1">
      <c r="L796" s="2"/>
      <c r="M796" s="2"/>
      <c r="O796" s="2"/>
    </row>
    <row r="797" spans="12:15" ht="12.75" customHeight="1">
      <c r="L797" s="2"/>
      <c r="M797" s="2"/>
      <c r="O797" s="2"/>
    </row>
    <row r="798" spans="12:15" ht="12.75" customHeight="1">
      <c r="L798" s="2"/>
      <c r="M798" s="2"/>
      <c r="O798" s="2"/>
    </row>
    <row r="799" spans="12:15" ht="12.75" customHeight="1">
      <c r="L799" s="2"/>
      <c r="M799" s="2"/>
      <c r="O799" s="2"/>
    </row>
    <row r="800" spans="12:15" ht="12.75" customHeight="1">
      <c r="L800" s="2"/>
      <c r="M800" s="2"/>
      <c r="O800" s="2"/>
    </row>
    <row r="801" spans="12:15" ht="12.75" customHeight="1">
      <c r="L801" s="2"/>
      <c r="M801" s="2"/>
      <c r="O801" s="2"/>
    </row>
    <row r="802" spans="12:15" ht="12.75" customHeight="1">
      <c r="L802" s="2"/>
      <c r="M802" s="2"/>
      <c r="O802" s="2"/>
    </row>
    <row r="803" spans="12:15" ht="12.75" customHeight="1">
      <c r="L803" s="2"/>
      <c r="M803" s="2"/>
      <c r="O803" s="2"/>
    </row>
    <row r="804" spans="12:15" ht="12.75" customHeight="1">
      <c r="L804" s="2"/>
      <c r="M804" s="2"/>
      <c r="O804" s="2"/>
    </row>
    <row r="805" spans="12:15" ht="12.75" customHeight="1">
      <c r="L805" s="2"/>
      <c r="M805" s="2"/>
      <c r="O805" s="2"/>
    </row>
    <row r="806" spans="12:15" ht="12.75" customHeight="1">
      <c r="L806" s="2"/>
      <c r="M806" s="2"/>
      <c r="O806" s="2"/>
    </row>
    <row r="807" spans="12:15" ht="12.75" customHeight="1">
      <c r="L807" s="2"/>
      <c r="M807" s="2"/>
      <c r="O807" s="2"/>
    </row>
    <row r="808" spans="12:15" ht="12.75" customHeight="1">
      <c r="L808" s="2"/>
      <c r="M808" s="2"/>
      <c r="O808" s="2"/>
    </row>
    <row r="809" spans="12:15" ht="12.75" customHeight="1">
      <c r="L809" s="2"/>
      <c r="M809" s="2"/>
      <c r="O809" s="2"/>
    </row>
    <row r="810" spans="12:15" ht="12.75" customHeight="1">
      <c r="L810" s="2"/>
      <c r="M810" s="2"/>
      <c r="O810" s="2"/>
    </row>
    <row r="811" spans="12:15" ht="12.75" customHeight="1">
      <c r="L811" s="2"/>
      <c r="M811" s="2"/>
      <c r="O811" s="2"/>
    </row>
    <row r="812" spans="12:15" ht="12.75" customHeight="1">
      <c r="L812" s="2"/>
      <c r="M812" s="2"/>
      <c r="O812" s="2"/>
    </row>
    <row r="813" spans="12:15" ht="12.75" customHeight="1">
      <c r="L813" s="2"/>
      <c r="M813" s="2"/>
      <c r="O813" s="2"/>
    </row>
    <row r="814" spans="12:15" ht="12.75" customHeight="1">
      <c r="L814" s="2"/>
      <c r="M814" s="2"/>
      <c r="O814" s="2"/>
    </row>
    <row r="815" spans="12:15" ht="12.75" customHeight="1">
      <c r="L815" s="2"/>
      <c r="M815" s="2"/>
      <c r="O815" s="2"/>
    </row>
    <row r="816" spans="12:15" ht="12.75" customHeight="1">
      <c r="L816" s="2"/>
      <c r="M816" s="2"/>
      <c r="O816" s="2"/>
    </row>
    <row r="817" spans="12:15" ht="12.75" customHeight="1">
      <c r="L817" s="2"/>
      <c r="M817" s="2"/>
      <c r="O817" s="2"/>
    </row>
    <row r="818" spans="12:15" ht="12.75" customHeight="1">
      <c r="L818" s="2"/>
      <c r="M818" s="2"/>
      <c r="O818" s="2"/>
    </row>
    <row r="819" spans="12:15" ht="12.75" customHeight="1">
      <c r="L819" s="2"/>
      <c r="M819" s="2"/>
      <c r="O819" s="2"/>
    </row>
    <row r="820" spans="12:15" ht="12.75" customHeight="1">
      <c r="L820" s="2"/>
      <c r="M820" s="2"/>
      <c r="O820" s="2"/>
    </row>
    <row r="821" spans="12:15" ht="12.75" customHeight="1">
      <c r="L821" s="2"/>
      <c r="M821" s="2"/>
      <c r="O821" s="2"/>
    </row>
    <row r="822" spans="12:15" ht="12.75" customHeight="1">
      <c r="L822" s="2"/>
      <c r="M822" s="2"/>
      <c r="O822" s="2"/>
    </row>
    <row r="823" spans="12:15" ht="12.75" customHeight="1">
      <c r="L823" s="2"/>
      <c r="M823" s="2"/>
      <c r="O823" s="2"/>
    </row>
    <row r="824" spans="12:15" ht="12.75" customHeight="1">
      <c r="L824" s="2"/>
      <c r="M824" s="2"/>
      <c r="O824" s="2"/>
    </row>
    <row r="825" spans="12:15" ht="12.75" customHeight="1">
      <c r="L825" s="2"/>
      <c r="M825" s="2"/>
      <c r="O825" s="2"/>
    </row>
    <row r="826" spans="12:15" ht="12.75" customHeight="1">
      <c r="L826" s="2"/>
      <c r="M826" s="2"/>
      <c r="O826" s="2"/>
    </row>
    <row r="827" spans="12:15" ht="12.75" customHeight="1">
      <c r="L827" s="2"/>
      <c r="M827" s="2"/>
      <c r="O827" s="2"/>
    </row>
    <row r="828" spans="12:15" ht="12.75" customHeight="1">
      <c r="L828" s="2"/>
      <c r="M828" s="2"/>
      <c r="O828" s="2"/>
    </row>
    <row r="829" spans="12:15" ht="12.75" customHeight="1">
      <c r="L829" s="2"/>
      <c r="M829" s="2"/>
      <c r="O829" s="2"/>
    </row>
    <row r="830" spans="12:15" ht="12.75" customHeight="1">
      <c r="L830" s="2"/>
      <c r="M830" s="2"/>
      <c r="O830" s="2"/>
    </row>
    <row r="831" spans="12:15" ht="12.75" customHeight="1">
      <c r="L831" s="2"/>
      <c r="M831" s="2"/>
      <c r="O831" s="2"/>
    </row>
    <row r="832" spans="12:15" ht="12.75" customHeight="1">
      <c r="L832" s="2"/>
      <c r="M832" s="2"/>
      <c r="O832" s="2"/>
    </row>
    <row r="833" spans="12:15" ht="12.75" customHeight="1">
      <c r="L833" s="2"/>
      <c r="M833" s="2"/>
      <c r="O833" s="2"/>
    </row>
    <row r="834" spans="12:15" ht="12.75" customHeight="1">
      <c r="L834" s="2"/>
      <c r="M834" s="2"/>
      <c r="O834" s="2"/>
    </row>
    <row r="835" spans="12:15" ht="12.75" customHeight="1">
      <c r="L835" s="2"/>
      <c r="M835" s="2"/>
      <c r="O835" s="2"/>
    </row>
    <row r="836" spans="12:15" ht="12.75" customHeight="1">
      <c r="L836" s="2"/>
      <c r="M836" s="2"/>
      <c r="O836" s="2"/>
    </row>
    <row r="837" spans="12:15" ht="12.75" customHeight="1">
      <c r="L837" s="2"/>
      <c r="M837" s="2"/>
      <c r="O837" s="2"/>
    </row>
    <row r="838" spans="12:15" ht="12.75" customHeight="1">
      <c r="L838" s="2"/>
      <c r="M838" s="2"/>
      <c r="O838" s="2"/>
    </row>
    <row r="839" spans="12:15" ht="12.75" customHeight="1">
      <c r="L839" s="2"/>
      <c r="M839" s="2"/>
      <c r="O839" s="2"/>
    </row>
    <row r="840" spans="12:15" ht="12.75" customHeight="1">
      <c r="L840" s="2"/>
      <c r="M840" s="2"/>
      <c r="O840" s="2"/>
    </row>
    <row r="841" spans="12:15" ht="12.75" customHeight="1">
      <c r="L841" s="2"/>
      <c r="M841" s="2"/>
      <c r="O841" s="2"/>
    </row>
    <row r="842" spans="12:15" ht="12.75" customHeight="1">
      <c r="L842" s="2"/>
      <c r="M842" s="2"/>
      <c r="O842" s="2"/>
    </row>
    <row r="843" spans="12:15" ht="12.75" customHeight="1">
      <c r="L843" s="2"/>
      <c r="M843" s="2"/>
      <c r="O843" s="2"/>
    </row>
    <row r="844" spans="12:15" ht="12.75" customHeight="1">
      <c r="L844" s="2"/>
      <c r="M844" s="2"/>
      <c r="O844" s="2"/>
    </row>
    <row r="845" spans="12:15" ht="12.75" customHeight="1">
      <c r="L845" s="2"/>
      <c r="M845" s="2"/>
      <c r="O845" s="2"/>
    </row>
    <row r="846" spans="12:15" ht="12.75" customHeight="1">
      <c r="L846" s="2"/>
      <c r="M846" s="2"/>
      <c r="O846" s="2"/>
    </row>
    <row r="847" spans="12:15" ht="12.75" customHeight="1">
      <c r="L847" s="2"/>
      <c r="M847" s="2"/>
      <c r="O847" s="2"/>
    </row>
    <row r="848" spans="12:15" ht="12.75" customHeight="1">
      <c r="L848" s="2"/>
      <c r="M848" s="2"/>
      <c r="O848" s="2"/>
    </row>
    <row r="849" spans="12:15" ht="12.75" customHeight="1">
      <c r="L849" s="2"/>
      <c r="M849" s="2"/>
      <c r="O849" s="2"/>
    </row>
    <row r="850" spans="12:15" ht="12.75" customHeight="1">
      <c r="L850" s="2"/>
      <c r="M850" s="2"/>
      <c r="O850" s="2"/>
    </row>
    <row r="851" spans="12:15" ht="12.75" customHeight="1">
      <c r="L851" s="2"/>
      <c r="M851" s="2"/>
      <c r="O851" s="2"/>
    </row>
    <row r="852" spans="12:15" ht="12.75" customHeight="1">
      <c r="L852" s="2"/>
      <c r="M852" s="2"/>
      <c r="O852" s="2"/>
    </row>
    <row r="853" spans="12:15" ht="12.75" customHeight="1">
      <c r="L853" s="2"/>
      <c r="M853" s="2"/>
      <c r="O853" s="2"/>
    </row>
    <row r="854" spans="12:15" ht="12.75" customHeight="1">
      <c r="L854" s="2"/>
      <c r="M854" s="2"/>
      <c r="O854" s="2"/>
    </row>
    <row r="855" spans="12:15" ht="12.75" customHeight="1">
      <c r="L855" s="2"/>
      <c r="M855" s="2"/>
      <c r="O855" s="2"/>
    </row>
    <row r="856" spans="12:15" ht="12.75" customHeight="1">
      <c r="L856" s="2"/>
      <c r="M856" s="2"/>
      <c r="O856" s="2"/>
    </row>
    <row r="857" spans="12:15" ht="12.75" customHeight="1">
      <c r="L857" s="2"/>
      <c r="M857" s="2"/>
      <c r="O857" s="2"/>
    </row>
    <row r="858" spans="12:15" ht="12.75" customHeight="1">
      <c r="L858" s="2"/>
      <c r="M858" s="2"/>
      <c r="O858" s="2"/>
    </row>
    <row r="859" spans="12:15" ht="12.75" customHeight="1">
      <c r="L859" s="2"/>
      <c r="M859" s="2"/>
      <c r="O859" s="2"/>
    </row>
    <row r="860" spans="12:15" ht="12.75" customHeight="1">
      <c r="L860" s="2"/>
      <c r="M860" s="2"/>
      <c r="O860" s="2"/>
    </row>
    <row r="861" spans="12:15" ht="12.75" customHeight="1">
      <c r="L861" s="2"/>
      <c r="M861" s="2"/>
      <c r="O861" s="2"/>
    </row>
    <row r="862" spans="12:15" ht="12.75" customHeight="1">
      <c r="L862" s="2"/>
      <c r="M862" s="2"/>
      <c r="O862" s="2"/>
    </row>
    <row r="863" spans="12:15" ht="12.75" customHeight="1">
      <c r="L863" s="2"/>
      <c r="M863" s="2"/>
      <c r="O863" s="2"/>
    </row>
    <row r="864" spans="12:15" ht="12.75" customHeight="1">
      <c r="L864" s="2"/>
      <c r="M864" s="2"/>
      <c r="O864" s="2"/>
    </row>
    <row r="865" spans="12:15" ht="12.75" customHeight="1">
      <c r="L865" s="2"/>
      <c r="M865" s="2"/>
      <c r="O865" s="2"/>
    </row>
    <row r="866" spans="12:15" ht="12.75" customHeight="1">
      <c r="L866" s="2"/>
      <c r="M866" s="2"/>
      <c r="O866" s="2"/>
    </row>
    <row r="867" spans="12:15" ht="12.75" customHeight="1">
      <c r="L867" s="2"/>
      <c r="M867" s="2"/>
      <c r="O867" s="2"/>
    </row>
    <row r="868" spans="12:15" ht="12.75" customHeight="1">
      <c r="L868" s="2"/>
      <c r="M868" s="2"/>
      <c r="O868" s="2"/>
    </row>
    <row r="869" spans="12:15" ht="12.75" customHeight="1">
      <c r="L869" s="2"/>
      <c r="M869" s="2"/>
      <c r="O869" s="2"/>
    </row>
    <row r="870" spans="12:15" ht="12.75" customHeight="1">
      <c r="L870" s="2"/>
      <c r="M870" s="2"/>
      <c r="O870" s="2"/>
    </row>
    <row r="871" spans="12:15" ht="12.75" customHeight="1">
      <c r="L871" s="2"/>
      <c r="M871" s="2"/>
      <c r="O871" s="2"/>
    </row>
    <row r="872" spans="12:15" ht="12.75" customHeight="1">
      <c r="L872" s="2"/>
      <c r="M872" s="2"/>
      <c r="O872" s="2"/>
    </row>
    <row r="873" spans="12:15" ht="12.75" customHeight="1">
      <c r="L873" s="2"/>
      <c r="M873" s="2"/>
      <c r="O873" s="2"/>
    </row>
    <row r="874" spans="12:15" ht="12.75" customHeight="1">
      <c r="L874" s="2"/>
      <c r="M874" s="2"/>
      <c r="O874" s="2"/>
    </row>
    <row r="875" spans="12:15" ht="12.75" customHeight="1">
      <c r="L875" s="2"/>
      <c r="M875" s="2"/>
      <c r="O875" s="2"/>
    </row>
    <row r="876" spans="12:15" ht="12.75" customHeight="1">
      <c r="L876" s="2"/>
      <c r="M876" s="2"/>
      <c r="O876" s="2"/>
    </row>
    <row r="877" spans="12:15" ht="12.75" customHeight="1">
      <c r="L877" s="2"/>
      <c r="M877" s="2"/>
      <c r="O877" s="2"/>
    </row>
    <row r="878" spans="12:15" ht="12.75" customHeight="1">
      <c r="L878" s="2"/>
      <c r="M878" s="2"/>
      <c r="O878" s="2"/>
    </row>
    <row r="879" spans="12:15" ht="12.75" customHeight="1">
      <c r="L879" s="2"/>
      <c r="M879" s="2"/>
      <c r="O879" s="2"/>
    </row>
    <row r="880" spans="12:15" ht="12.75" customHeight="1">
      <c r="L880" s="2"/>
      <c r="M880" s="2"/>
      <c r="O880" s="2"/>
    </row>
    <row r="881" spans="12:15" ht="12.75" customHeight="1">
      <c r="L881" s="2"/>
      <c r="M881" s="2"/>
      <c r="O881" s="2"/>
    </row>
    <row r="882" spans="12:15" ht="12.75" customHeight="1">
      <c r="L882" s="2"/>
      <c r="M882" s="2"/>
      <c r="O882" s="2"/>
    </row>
    <row r="883" spans="12:15" ht="12.75" customHeight="1">
      <c r="L883" s="2"/>
      <c r="M883" s="2"/>
      <c r="O883" s="2"/>
    </row>
    <row r="884" spans="12:15" ht="12.75" customHeight="1">
      <c r="L884" s="2"/>
      <c r="M884" s="2"/>
      <c r="O884" s="2"/>
    </row>
    <row r="885" spans="12:15" ht="12.75" customHeight="1">
      <c r="L885" s="2"/>
      <c r="M885" s="2"/>
      <c r="O885" s="2"/>
    </row>
    <row r="886" spans="12:15" ht="12.75" customHeight="1">
      <c r="L886" s="2"/>
      <c r="M886" s="2"/>
      <c r="O886" s="2"/>
    </row>
    <row r="887" spans="12:15" ht="12.75" customHeight="1">
      <c r="L887" s="2"/>
      <c r="M887" s="2"/>
      <c r="O887" s="2"/>
    </row>
    <row r="888" spans="12:15" ht="12.75" customHeight="1">
      <c r="L888" s="2"/>
      <c r="M888" s="2"/>
      <c r="O888" s="2"/>
    </row>
    <row r="889" spans="12:15" ht="12.75" customHeight="1">
      <c r="L889" s="2"/>
      <c r="M889" s="2"/>
      <c r="O889" s="2"/>
    </row>
    <row r="890" spans="12:15" ht="12.75" customHeight="1">
      <c r="L890" s="2"/>
      <c r="M890" s="2"/>
      <c r="O890" s="2"/>
    </row>
    <row r="891" spans="12:15" ht="12.75" customHeight="1">
      <c r="L891" s="2"/>
      <c r="M891" s="2"/>
      <c r="O891" s="2"/>
    </row>
    <row r="892" spans="12:15" ht="12.75" customHeight="1">
      <c r="L892" s="2"/>
      <c r="M892" s="2"/>
      <c r="O892" s="2"/>
    </row>
    <row r="893" spans="12:15" ht="12.75" customHeight="1">
      <c r="L893" s="2"/>
      <c r="M893" s="2"/>
      <c r="O893" s="2"/>
    </row>
    <row r="894" spans="12:15" ht="12.75" customHeight="1">
      <c r="L894" s="2"/>
      <c r="M894" s="2"/>
      <c r="O894" s="2"/>
    </row>
    <row r="895" spans="12:15" ht="12.75" customHeight="1">
      <c r="L895" s="2"/>
      <c r="M895" s="2"/>
      <c r="O895" s="2"/>
    </row>
    <row r="896" spans="12:15" ht="12.75" customHeight="1">
      <c r="L896" s="2"/>
      <c r="M896" s="2"/>
      <c r="O896" s="2"/>
    </row>
    <row r="897" spans="12:15" ht="12.75" customHeight="1">
      <c r="L897" s="2"/>
      <c r="M897" s="2"/>
      <c r="O897" s="2"/>
    </row>
    <row r="898" spans="12:15" ht="12.75" customHeight="1">
      <c r="L898" s="2"/>
      <c r="M898" s="2"/>
      <c r="O898" s="2"/>
    </row>
    <row r="899" spans="12:15" ht="12.75" customHeight="1">
      <c r="L899" s="2"/>
      <c r="M899" s="2"/>
      <c r="O899" s="2"/>
    </row>
    <row r="900" spans="12:15" ht="12.75" customHeight="1">
      <c r="L900" s="2"/>
      <c r="M900" s="2"/>
      <c r="O900" s="2"/>
    </row>
    <row r="901" spans="12:15" ht="12.75" customHeight="1">
      <c r="L901" s="2"/>
      <c r="M901" s="2"/>
      <c r="O901" s="2"/>
    </row>
    <row r="902" spans="12:15" ht="12.75" customHeight="1">
      <c r="L902" s="2"/>
      <c r="M902" s="2"/>
      <c r="O902" s="2"/>
    </row>
    <row r="903" spans="12:15" ht="12.75" customHeight="1">
      <c r="L903" s="2"/>
      <c r="M903" s="2"/>
      <c r="O903" s="2"/>
    </row>
    <row r="904" spans="12:15" ht="12.75" customHeight="1">
      <c r="L904" s="2"/>
      <c r="M904" s="2"/>
      <c r="O904" s="2"/>
    </row>
    <row r="905" spans="12:15" ht="12.75" customHeight="1">
      <c r="L905" s="2"/>
      <c r="M905" s="2"/>
      <c r="O905" s="2"/>
    </row>
    <row r="906" spans="12:15" ht="12.75" customHeight="1">
      <c r="L906" s="2"/>
      <c r="M906" s="2"/>
      <c r="O906" s="2"/>
    </row>
    <row r="907" spans="12:15" ht="12.75" customHeight="1">
      <c r="L907" s="2"/>
      <c r="M907" s="2"/>
      <c r="O907" s="2"/>
    </row>
    <row r="908" spans="12:15" ht="12.75" customHeight="1">
      <c r="L908" s="2"/>
      <c r="M908" s="2"/>
      <c r="O908" s="2"/>
    </row>
    <row r="909" spans="12:15" ht="12.75" customHeight="1">
      <c r="L909" s="2"/>
      <c r="M909" s="2"/>
      <c r="O909" s="2"/>
    </row>
    <row r="910" spans="12:15" ht="12.75" customHeight="1">
      <c r="L910" s="2"/>
      <c r="M910" s="2"/>
      <c r="O910" s="2"/>
    </row>
    <row r="911" spans="12:15" ht="12.75" customHeight="1">
      <c r="L911" s="2"/>
      <c r="M911" s="2"/>
      <c r="O911" s="2"/>
    </row>
    <row r="912" spans="12:15" ht="12.75" customHeight="1">
      <c r="L912" s="2"/>
      <c r="M912" s="2"/>
      <c r="O912" s="2"/>
    </row>
    <row r="913" spans="12:15" ht="12.75" customHeight="1">
      <c r="L913" s="2"/>
      <c r="M913" s="2"/>
      <c r="O913" s="2"/>
    </row>
    <row r="914" spans="12:15" ht="12.75" customHeight="1">
      <c r="L914" s="2"/>
      <c r="M914" s="2"/>
      <c r="O914" s="2"/>
    </row>
    <row r="915" spans="12:15" ht="12.75" customHeight="1">
      <c r="L915" s="2"/>
      <c r="M915" s="2"/>
      <c r="O915" s="2"/>
    </row>
    <row r="916" spans="12:15" ht="12.75" customHeight="1">
      <c r="L916" s="2"/>
      <c r="M916" s="2"/>
      <c r="O916" s="2"/>
    </row>
    <row r="917" spans="12:15" ht="12.75" customHeight="1">
      <c r="L917" s="2"/>
      <c r="M917" s="2"/>
      <c r="O917" s="2"/>
    </row>
    <row r="918" spans="12:15" ht="12.75" customHeight="1">
      <c r="L918" s="2"/>
      <c r="M918" s="2"/>
      <c r="O918" s="2"/>
    </row>
    <row r="919" spans="12:15" ht="12.75" customHeight="1">
      <c r="L919" s="2"/>
      <c r="M919" s="2"/>
      <c r="O919" s="2"/>
    </row>
    <row r="920" spans="12:15" ht="12.75" customHeight="1">
      <c r="L920" s="2"/>
      <c r="M920" s="2"/>
      <c r="O920" s="2"/>
    </row>
    <row r="921" spans="12:15" ht="12.75" customHeight="1">
      <c r="L921" s="2"/>
      <c r="M921" s="2"/>
      <c r="O921" s="2"/>
    </row>
    <row r="922" spans="12:15" ht="12.75" customHeight="1">
      <c r="L922" s="2"/>
      <c r="M922" s="2"/>
      <c r="O922" s="2"/>
    </row>
    <row r="923" spans="12:15" ht="12.75" customHeight="1">
      <c r="L923" s="2"/>
      <c r="M923" s="2"/>
      <c r="O923" s="2"/>
    </row>
    <row r="924" spans="12:15" ht="12.75" customHeight="1">
      <c r="L924" s="2"/>
      <c r="M924" s="2"/>
      <c r="O924" s="2"/>
    </row>
    <row r="925" spans="12:15" ht="12.75" customHeight="1">
      <c r="L925" s="2"/>
      <c r="M925" s="2"/>
      <c r="O925" s="2"/>
    </row>
    <row r="926" spans="12:15" ht="12.75" customHeight="1">
      <c r="L926" s="2"/>
      <c r="M926" s="2"/>
      <c r="O926" s="2"/>
    </row>
    <row r="927" spans="12:15" ht="12.75" customHeight="1">
      <c r="L927" s="2"/>
      <c r="M927" s="2"/>
      <c r="O927" s="2"/>
    </row>
    <row r="928" spans="12:15" ht="12.75" customHeight="1">
      <c r="L928" s="2"/>
      <c r="M928" s="2"/>
      <c r="O928" s="2"/>
    </row>
    <row r="929" spans="12:15" ht="12.75" customHeight="1">
      <c r="L929" s="2"/>
      <c r="M929" s="2"/>
      <c r="O929" s="2"/>
    </row>
    <row r="930" spans="12:15" ht="12.75" customHeight="1">
      <c r="L930" s="2"/>
      <c r="M930" s="2"/>
      <c r="O930" s="2"/>
    </row>
    <row r="931" spans="12:15" ht="12.75" customHeight="1">
      <c r="L931" s="2"/>
      <c r="M931" s="2"/>
      <c r="O931" s="2"/>
    </row>
    <row r="932" spans="12:15" ht="12.75" customHeight="1">
      <c r="L932" s="2"/>
      <c r="M932" s="2"/>
      <c r="O932" s="2"/>
    </row>
    <row r="933" spans="12:15" ht="12.75" customHeight="1">
      <c r="L933" s="2"/>
      <c r="M933" s="2"/>
      <c r="O933" s="2"/>
    </row>
    <row r="934" spans="12:15" ht="12.75" customHeight="1">
      <c r="L934" s="2"/>
      <c r="M934" s="2"/>
      <c r="O934" s="2"/>
    </row>
    <row r="935" spans="12:15" ht="12.75" customHeight="1">
      <c r="L935" s="2"/>
      <c r="M935" s="2"/>
      <c r="O935" s="2"/>
    </row>
    <row r="936" spans="12:15" ht="12.75" customHeight="1">
      <c r="L936" s="2"/>
      <c r="M936" s="2"/>
      <c r="O936" s="2"/>
    </row>
    <row r="937" spans="12:15" ht="12.75" customHeight="1">
      <c r="L937" s="2"/>
      <c r="M937" s="2"/>
      <c r="O937" s="2"/>
    </row>
    <row r="938" spans="12:15" ht="12.75" customHeight="1">
      <c r="L938" s="2"/>
      <c r="M938" s="2"/>
      <c r="O938" s="2"/>
    </row>
    <row r="939" spans="12:15" ht="12.75" customHeight="1">
      <c r="L939" s="2"/>
      <c r="M939" s="2"/>
      <c r="O939" s="2"/>
    </row>
    <row r="940" spans="12:15" ht="12.75" customHeight="1">
      <c r="L940" s="2"/>
      <c r="M940" s="2"/>
      <c r="O940" s="2"/>
    </row>
    <row r="941" spans="12:15" ht="12.75" customHeight="1">
      <c r="L941" s="2"/>
      <c r="M941" s="2"/>
      <c r="O941" s="2"/>
    </row>
    <row r="942" spans="12:15" ht="12.75" customHeight="1">
      <c r="L942" s="2"/>
      <c r="M942" s="2"/>
      <c r="O942" s="2"/>
    </row>
    <row r="943" spans="12:15" ht="12.75" customHeight="1">
      <c r="L943" s="2"/>
      <c r="M943" s="2"/>
      <c r="O943" s="2"/>
    </row>
    <row r="944" spans="12:15" ht="12.75" customHeight="1">
      <c r="L944" s="2"/>
      <c r="M944" s="2"/>
      <c r="O944" s="2"/>
    </row>
    <row r="945" spans="12:15" ht="12.75" customHeight="1">
      <c r="L945" s="2"/>
      <c r="M945" s="2"/>
      <c r="O945" s="2"/>
    </row>
    <row r="946" spans="12:15" ht="12.75" customHeight="1">
      <c r="L946" s="2"/>
      <c r="M946" s="2"/>
      <c r="O946" s="2"/>
    </row>
    <row r="947" spans="12:15" ht="12.75" customHeight="1">
      <c r="L947" s="2"/>
      <c r="M947" s="2"/>
      <c r="O947" s="2"/>
    </row>
    <row r="948" spans="12:15" ht="12.75" customHeight="1">
      <c r="L948" s="2"/>
      <c r="M948" s="2"/>
      <c r="O948" s="2"/>
    </row>
    <row r="949" spans="12:15" ht="12.75" customHeight="1">
      <c r="L949" s="2"/>
      <c r="M949" s="2"/>
      <c r="O949" s="2"/>
    </row>
    <row r="950" spans="12:15" ht="12.75" customHeight="1">
      <c r="L950" s="2"/>
      <c r="M950" s="2"/>
      <c r="O950" s="2"/>
    </row>
    <row r="951" spans="12:15" ht="12.75" customHeight="1">
      <c r="L951" s="2"/>
      <c r="M951" s="2"/>
      <c r="O951" s="2"/>
    </row>
    <row r="952" spans="12:15" ht="12.75" customHeight="1">
      <c r="L952" s="2"/>
      <c r="M952" s="2"/>
      <c r="O952" s="2"/>
    </row>
    <row r="953" spans="12:15" ht="12.75" customHeight="1">
      <c r="L953" s="2"/>
      <c r="M953" s="2"/>
      <c r="O953" s="2"/>
    </row>
    <row r="954" spans="12:15" ht="12.75" customHeight="1">
      <c r="L954" s="2"/>
      <c r="M954" s="2"/>
      <c r="O954" s="2"/>
    </row>
    <row r="955" spans="12:15" ht="12.75" customHeight="1">
      <c r="L955" s="2"/>
      <c r="M955" s="2"/>
      <c r="O955" s="2"/>
    </row>
    <row r="956" spans="12:15" ht="12.75" customHeight="1">
      <c r="L956" s="2"/>
      <c r="M956" s="2"/>
      <c r="O956" s="2"/>
    </row>
    <row r="957" spans="12:15" ht="12.75" customHeight="1">
      <c r="L957" s="2"/>
      <c r="M957" s="2"/>
      <c r="O957" s="2"/>
    </row>
    <row r="958" spans="12:15" ht="12.75" customHeight="1">
      <c r="L958" s="2"/>
      <c r="M958" s="2"/>
      <c r="O958" s="2"/>
    </row>
    <row r="959" spans="12:15" ht="12.75" customHeight="1">
      <c r="L959" s="2"/>
      <c r="M959" s="2"/>
      <c r="O959" s="2"/>
    </row>
    <row r="960" spans="12:15" ht="12.75" customHeight="1">
      <c r="L960" s="2"/>
      <c r="M960" s="2"/>
      <c r="O960" s="2"/>
    </row>
    <row r="961" spans="12:15" ht="12.75" customHeight="1">
      <c r="L961" s="2"/>
      <c r="M961" s="2"/>
      <c r="O961" s="2"/>
    </row>
    <row r="962" spans="12:15" ht="12.75" customHeight="1">
      <c r="L962" s="2"/>
      <c r="M962" s="2"/>
      <c r="O962" s="2"/>
    </row>
    <row r="963" spans="12:15" ht="12.75" customHeight="1">
      <c r="L963" s="2"/>
      <c r="M963" s="2"/>
      <c r="O963" s="2"/>
    </row>
    <row r="964" spans="12:15" ht="12.75" customHeight="1">
      <c r="L964" s="2"/>
      <c r="M964" s="2"/>
      <c r="O964" s="2"/>
    </row>
    <row r="965" spans="12:15" ht="12.75" customHeight="1">
      <c r="L965" s="2"/>
      <c r="M965" s="2"/>
      <c r="O965" s="2"/>
    </row>
    <row r="966" spans="12:15" ht="12.75" customHeight="1">
      <c r="L966" s="2"/>
      <c r="M966" s="2"/>
      <c r="O966" s="2"/>
    </row>
    <row r="967" spans="12:15" ht="12.75" customHeight="1">
      <c r="L967" s="2"/>
      <c r="M967" s="2"/>
      <c r="O967" s="2"/>
    </row>
    <row r="968" spans="12:15" ht="12.75" customHeight="1">
      <c r="L968" s="2"/>
      <c r="M968" s="2"/>
      <c r="O968" s="2"/>
    </row>
    <row r="969" spans="12:15" ht="12.75" customHeight="1">
      <c r="L969" s="2"/>
      <c r="M969" s="2"/>
      <c r="O969" s="2"/>
    </row>
    <row r="970" spans="12:15" ht="12.75" customHeight="1">
      <c r="L970" s="2"/>
      <c r="M970" s="2"/>
      <c r="O970" s="2"/>
    </row>
    <row r="971" spans="12:15" ht="12.75" customHeight="1">
      <c r="L971" s="2"/>
      <c r="M971" s="2"/>
      <c r="O971" s="2"/>
    </row>
    <row r="972" spans="12:15" ht="12.75" customHeight="1">
      <c r="L972" s="2"/>
      <c r="M972" s="2"/>
      <c r="O972" s="2"/>
    </row>
    <row r="973" spans="12:15" ht="12.75" customHeight="1">
      <c r="L973" s="2"/>
      <c r="M973" s="2"/>
      <c r="O973" s="2"/>
    </row>
    <row r="974" spans="12:15" ht="12.75" customHeight="1">
      <c r="L974" s="2"/>
      <c r="M974" s="2"/>
      <c r="O974" s="2"/>
    </row>
    <row r="975" spans="12:15" ht="12.75" customHeight="1">
      <c r="L975" s="2"/>
      <c r="M975" s="2"/>
      <c r="O975" s="2"/>
    </row>
    <row r="976" spans="12:15" ht="12.75" customHeight="1">
      <c r="L976" s="2"/>
      <c r="M976" s="2"/>
      <c r="O976" s="2"/>
    </row>
    <row r="977" spans="12:15" ht="12.75" customHeight="1">
      <c r="L977" s="2"/>
      <c r="M977" s="2"/>
      <c r="O977" s="2"/>
    </row>
    <row r="978" spans="12:15" ht="12.75" customHeight="1">
      <c r="L978" s="2"/>
      <c r="M978" s="2"/>
      <c r="O978" s="2"/>
    </row>
    <row r="979" spans="12:15" ht="12.75" customHeight="1">
      <c r="L979" s="2"/>
      <c r="M979" s="2"/>
      <c r="O979" s="2"/>
    </row>
    <row r="980" spans="12:15" ht="12.75" customHeight="1">
      <c r="L980" s="2"/>
      <c r="M980" s="2"/>
      <c r="O980" s="2"/>
    </row>
    <row r="981" spans="12:15" ht="12.75" customHeight="1">
      <c r="L981" s="2"/>
      <c r="M981" s="2"/>
      <c r="O981" s="2"/>
    </row>
    <row r="982" spans="12:15" ht="12.75" customHeight="1">
      <c r="L982" s="2"/>
      <c r="M982" s="2"/>
      <c r="O982" s="2"/>
    </row>
    <row r="983" spans="12:15" ht="12.75" customHeight="1">
      <c r="L983" s="2"/>
      <c r="M983" s="2"/>
      <c r="O983" s="2"/>
    </row>
    <row r="984" spans="12:15" ht="12.75" customHeight="1">
      <c r="L984" s="2"/>
      <c r="M984" s="2"/>
      <c r="O984" s="2"/>
    </row>
    <row r="985" spans="12:15" ht="12.75" customHeight="1">
      <c r="L985" s="2"/>
      <c r="M985" s="2"/>
      <c r="O985" s="2"/>
    </row>
    <row r="986" spans="12:15" ht="12.75" customHeight="1">
      <c r="L986" s="2"/>
      <c r="M986" s="2"/>
      <c r="O986" s="2"/>
    </row>
    <row r="987" spans="12:15" ht="12.75" customHeight="1">
      <c r="L987" s="2"/>
      <c r="M987" s="2"/>
      <c r="O987" s="2"/>
    </row>
    <row r="988" spans="12:15" ht="12.75" customHeight="1">
      <c r="L988" s="2"/>
      <c r="M988" s="2"/>
      <c r="O988" s="2"/>
    </row>
    <row r="989" spans="12:15" ht="12.75" customHeight="1">
      <c r="L989" s="2"/>
      <c r="M989" s="2"/>
      <c r="O989" s="2"/>
    </row>
    <row r="990" spans="12:15" ht="12.75" customHeight="1">
      <c r="L990" s="2"/>
      <c r="M990" s="2"/>
      <c r="O990" s="2"/>
    </row>
    <row r="991" spans="12:15" ht="12.75" customHeight="1">
      <c r="L991" s="2"/>
      <c r="M991" s="2"/>
      <c r="O991" s="2"/>
    </row>
    <row r="992" spans="12:15" ht="12.75" customHeight="1">
      <c r="L992" s="2"/>
      <c r="M992" s="2"/>
      <c r="O992" s="2"/>
    </row>
    <row r="993" spans="12:15" ht="12.75" customHeight="1">
      <c r="L993" s="2"/>
      <c r="M993" s="2"/>
      <c r="O993" s="2"/>
    </row>
    <row r="994" spans="12:15" ht="12.75" customHeight="1">
      <c r="L994" s="2"/>
      <c r="M994" s="2"/>
      <c r="O994" s="2"/>
    </row>
    <row r="995" spans="12:15" ht="12.75" customHeight="1">
      <c r="L995" s="2"/>
      <c r="M995" s="2"/>
      <c r="O995" s="2"/>
    </row>
    <row r="996" spans="12:15" ht="12.75" customHeight="1">
      <c r="L996" s="2"/>
      <c r="M996" s="2"/>
      <c r="O996" s="2"/>
    </row>
    <row r="997" spans="12:15" ht="12.75" customHeight="1">
      <c r="L997" s="2"/>
      <c r="M997" s="2"/>
      <c r="O997" s="2"/>
    </row>
    <row r="998" spans="12:15" ht="12.75" customHeight="1">
      <c r="L998" s="2"/>
      <c r="M998" s="2"/>
      <c r="O998" s="2"/>
    </row>
    <row r="999" spans="12:15" ht="12.75" customHeight="1">
      <c r="L999" s="2"/>
      <c r="M999" s="2"/>
      <c r="O999" s="2"/>
    </row>
    <row r="1000" spans="12:15" ht="12.75" customHeight="1">
      <c r="L1000" s="2"/>
      <c r="M1000" s="2"/>
      <c r="O1000" s="2"/>
    </row>
  </sheetData>
  <mergeCells count="232">
    <mergeCell ref="Q409:Q410"/>
    <mergeCell ref="R409:R410"/>
    <mergeCell ref="D427:J427"/>
    <mergeCell ref="B408:J408"/>
    <mergeCell ref="A409:A410"/>
    <mergeCell ref="B409:J409"/>
    <mergeCell ref="K409:K410"/>
    <mergeCell ref="L409:L410"/>
    <mergeCell ref="M409:M410"/>
    <mergeCell ref="N409:N410"/>
    <mergeCell ref="O409:O410"/>
    <mergeCell ref="P409:P410"/>
    <mergeCell ref="Q365:Q366"/>
    <mergeCell ref="R365:R366"/>
    <mergeCell ref="D383:J383"/>
    <mergeCell ref="B364:J364"/>
    <mergeCell ref="A365:A366"/>
    <mergeCell ref="B365:J365"/>
    <mergeCell ref="K365:K366"/>
    <mergeCell ref="L365:L366"/>
    <mergeCell ref="M365:M366"/>
    <mergeCell ref="N365:N366"/>
    <mergeCell ref="O365:O366"/>
    <mergeCell ref="P365:P366"/>
    <mergeCell ref="P209:P210"/>
    <mergeCell ref="Q209:Q210"/>
    <mergeCell ref="R209:R210"/>
    <mergeCell ref="D203:J203"/>
    <mergeCell ref="B208:J208"/>
    <mergeCell ref="A209:A210"/>
    <mergeCell ref="B209:J209"/>
    <mergeCell ref="K209:K210"/>
    <mergeCell ref="L209:L210"/>
    <mergeCell ref="M209:M210"/>
    <mergeCell ref="P253:P254"/>
    <mergeCell ref="Q253:Q254"/>
    <mergeCell ref="R253:R254"/>
    <mergeCell ref="D249:J249"/>
    <mergeCell ref="B252:J252"/>
    <mergeCell ref="A253:A254"/>
    <mergeCell ref="B253:J253"/>
    <mergeCell ref="K253:K254"/>
    <mergeCell ref="L253:L254"/>
    <mergeCell ref="M253:M254"/>
    <mergeCell ref="P276:P277"/>
    <mergeCell ref="Q276:Q277"/>
    <mergeCell ref="R276:R277"/>
    <mergeCell ref="D271:J271"/>
    <mergeCell ref="B275:J275"/>
    <mergeCell ref="A276:A277"/>
    <mergeCell ref="B276:J276"/>
    <mergeCell ref="K276:K277"/>
    <mergeCell ref="L276:L277"/>
    <mergeCell ref="M276:M277"/>
    <mergeCell ref="P299:P300"/>
    <mergeCell ref="Q299:Q300"/>
    <mergeCell ref="R299:R300"/>
    <mergeCell ref="D294:J294"/>
    <mergeCell ref="B298:J298"/>
    <mergeCell ref="A299:A300"/>
    <mergeCell ref="B299:J299"/>
    <mergeCell ref="K299:K300"/>
    <mergeCell ref="L299:L300"/>
    <mergeCell ref="M299:M300"/>
    <mergeCell ref="B3:G3"/>
    <mergeCell ref="H3:J3"/>
    <mergeCell ref="A4:A5"/>
    <mergeCell ref="B4:J4"/>
    <mergeCell ref="K4:K5"/>
    <mergeCell ref="L4:L5"/>
    <mergeCell ref="M4:M5"/>
    <mergeCell ref="N299:N300"/>
    <mergeCell ref="O299:O300"/>
    <mergeCell ref="N276:N277"/>
    <mergeCell ref="O276:O277"/>
    <mergeCell ref="N253:N254"/>
    <mergeCell ref="O253:O254"/>
    <mergeCell ref="N209:N210"/>
    <mergeCell ref="O209:O210"/>
    <mergeCell ref="A27:A28"/>
    <mergeCell ref="M50:M51"/>
    <mergeCell ref="N50:N51"/>
    <mergeCell ref="O50:O51"/>
    <mergeCell ref="A50:A51"/>
    <mergeCell ref="A72:A73"/>
    <mergeCell ref="A95:A96"/>
    <mergeCell ref="N118:N119"/>
    <mergeCell ref="O118:O119"/>
    <mergeCell ref="D23:J23"/>
    <mergeCell ref="B26:G26"/>
    <mergeCell ref="H26:J26"/>
    <mergeCell ref="N4:N5"/>
    <mergeCell ref="O4:O5"/>
    <mergeCell ref="P4:P5"/>
    <mergeCell ref="Q4:Q5"/>
    <mergeCell ref="R4:R5"/>
    <mergeCell ref="B27:J27"/>
    <mergeCell ref="K27:K28"/>
    <mergeCell ref="L27:L28"/>
    <mergeCell ref="P50:P51"/>
    <mergeCell ref="Q50:Q51"/>
    <mergeCell ref="M27:M28"/>
    <mergeCell ref="N27:N28"/>
    <mergeCell ref="O27:O28"/>
    <mergeCell ref="P27:P28"/>
    <mergeCell ref="Q27:Q28"/>
    <mergeCell ref="R50:R51"/>
    <mergeCell ref="D46:J46"/>
    <mergeCell ref="B49:G49"/>
    <mergeCell ref="H49:J49"/>
    <mergeCell ref="B50:J50"/>
    <mergeCell ref="K50:K51"/>
    <mergeCell ref="L50:L51"/>
    <mergeCell ref="R27:R28"/>
    <mergeCell ref="N321:N322"/>
    <mergeCell ref="O321:O322"/>
    <mergeCell ref="P321:P322"/>
    <mergeCell ref="Q321:Q322"/>
    <mergeCell ref="R321:R322"/>
    <mergeCell ref="D317:J317"/>
    <mergeCell ref="B320:J320"/>
    <mergeCell ref="A321:A322"/>
    <mergeCell ref="B321:J321"/>
    <mergeCell ref="K321:K322"/>
    <mergeCell ref="L321:L322"/>
    <mergeCell ref="M321:M322"/>
    <mergeCell ref="D339:J339"/>
    <mergeCell ref="M72:M73"/>
    <mergeCell ref="N72:N73"/>
    <mergeCell ref="O72:O73"/>
    <mergeCell ref="P72:P73"/>
    <mergeCell ref="Q72:Q73"/>
    <mergeCell ref="R72:R73"/>
    <mergeCell ref="D69:J69"/>
    <mergeCell ref="B71:G71"/>
    <mergeCell ref="H71:J71"/>
    <mergeCell ref="B72:J72"/>
    <mergeCell ref="K72:K73"/>
    <mergeCell ref="L72:L73"/>
    <mergeCell ref="N95:N96"/>
    <mergeCell ref="O95:O96"/>
    <mergeCell ref="P95:P96"/>
    <mergeCell ref="Q95:Q96"/>
    <mergeCell ref="R95:R96"/>
    <mergeCell ref="D91:J91"/>
    <mergeCell ref="B94:J94"/>
    <mergeCell ref="B95:J95"/>
    <mergeCell ref="K95:K96"/>
    <mergeCell ref="L95:L96"/>
    <mergeCell ref="M95:M96"/>
    <mergeCell ref="P118:P119"/>
    <mergeCell ref="Q118:Q119"/>
    <mergeCell ref="R118:R119"/>
    <mergeCell ref="D114:J114"/>
    <mergeCell ref="B117:J117"/>
    <mergeCell ref="A118:A119"/>
    <mergeCell ref="B118:J118"/>
    <mergeCell ref="K118:K119"/>
    <mergeCell ref="L118:L119"/>
    <mergeCell ref="M118:M119"/>
    <mergeCell ref="N141:N142"/>
    <mergeCell ref="O141:O142"/>
    <mergeCell ref="P141:P142"/>
    <mergeCell ref="Q141:Q142"/>
    <mergeCell ref="R141:R142"/>
    <mergeCell ref="D137:J137"/>
    <mergeCell ref="B140:J140"/>
    <mergeCell ref="A141:A142"/>
    <mergeCell ref="B141:J141"/>
    <mergeCell ref="K141:K142"/>
    <mergeCell ref="L141:L142"/>
    <mergeCell ref="M141:M142"/>
    <mergeCell ref="N163:N164"/>
    <mergeCell ref="O163:O164"/>
    <mergeCell ref="P163:P164"/>
    <mergeCell ref="Q163:Q164"/>
    <mergeCell ref="R163:R164"/>
    <mergeCell ref="D159:J159"/>
    <mergeCell ref="B162:J162"/>
    <mergeCell ref="A163:A164"/>
    <mergeCell ref="B163:J163"/>
    <mergeCell ref="K163:K164"/>
    <mergeCell ref="L163:L164"/>
    <mergeCell ref="M163:M164"/>
    <mergeCell ref="N185:N186"/>
    <mergeCell ref="O185:O186"/>
    <mergeCell ref="P185:P186"/>
    <mergeCell ref="Q185:Q186"/>
    <mergeCell ref="R185:R186"/>
    <mergeCell ref="D181:J181"/>
    <mergeCell ref="B184:J184"/>
    <mergeCell ref="A185:A186"/>
    <mergeCell ref="B185:J185"/>
    <mergeCell ref="K185:K186"/>
    <mergeCell ref="L185:L186"/>
    <mergeCell ref="M185:M186"/>
    <mergeCell ref="N231:N232"/>
    <mergeCell ref="O231:O232"/>
    <mergeCell ref="P231:P232"/>
    <mergeCell ref="Q231:Q232"/>
    <mergeCell ref="R231:R232"/>
    <mergeCell ref="D227:J227"/>
    <mergeCell ref="B230:J230"/>
    <mergeCell ref="A231:A232"/>
    <mergeCell ref="B231:J231"/>
    <mergeCell ref="K231:K232"/>
    <mergeCell ref="L231:L232"/>
    <mergeCell ref="M231:M232"/>
    <mergeCell ref="Q343:Q344"/>
    <mergeCell ref="R343:R344"/>
    <mergeCell ref="D361:J361"/>
    <mergeCell ref="B342:J342"/>
    <mergeCell ref="A343:A344"/>
    <mergeCell ref="B343:J343"/>
    <mergeCell ref="K343:K344"/>
    <mergeCell ref="L343:L344"/>
    <mergeCell ref="M343:M344"/>
    <mergeCell ref="N343:N344"/>
    <mergeCell ref="O343:O344"/>
    <mergeCell ref="P343:P344"/>
    <mergeCell ref="Q387:Q388"/>
    <mergeCell ref="R387:R388"/>
    <mergeCell ref="D405:J405"/>
    <mergeCell ref="B386:J386"/>
    <mergeCell ref="A387:A388"/>
    <mergeCell ref="B387:J387"/>
    <mergeCell ref="K387:K388"/>
    <mergeCell ref="L387:L388"/>
    <mergeCell ref="M387:M388"/>
    <mergeCell ref="N387:N388"/>
    <mergeCell ref="O387:O388"/>
    <mergeCell ref="P387:P38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F1000"/>
  <sheetViews>
    <sheetView topLeftCell="A556" workbookViewId="0">
      <selection activeCell="H578" sqref="H578"/>
    </sheetView>
  </sheetViews>
  <sheetFormatPr baseColWidth="10" defaultColWidth="12.5703125" defaultRowHeight="15" customHeight="1"/>
  <cols>
    <col min="1" max="1" width="10" customWidth="1"/>
    <col min="2" max="7" width="6.7109375" customWidth="1"/>
    <col min="8" max="8" width="15.7109375" customWidth="1"/>
    <col min="9" max="10" width="11.42578125" customWidth="1"/>
    <col min="11" max="11" width="10.7109375" customWidth="1"/>
    <col min="12" max="15" width="11.5703125" customWidth="1"/>
    <col min="16" max="32" width="10" customWidth="1"/>
  </cols>
  <sheetData>
    <row r="1" spans="1:21" ht="12.75" customHeight="1">
      <c r="H1" s="1"/>
      <c r="I1" s="2"/>
      <c r="J1" s="2"/>
      <c r="L1" s="2"/>
    </row>
    <row r="2" spans="1:21" ht="12.75" customHeight="1">
      <c r="A2" s="3" t="s">
        <v>0</v>
      </c>
      <c r="I2" s="2"/>
      <c r="J2" s="2"/>
      <c r="L2" s="2"/>
    </row>
    <row r="3" spans="1:21" ht="25.5" customHeight="1">
      <c r="B3" s="151" t="s">
        <v>1</v>
      </c>
      <c r="C3" s="152"/>
      <c r="D3" s="152"/>
      <c r="E3" s="152"/>
      <c r="F3" s="152"/>
      <c r="G3" s="152"/>
      <c r="I3" s="4" t="s">
        <v>2</v>
      </c>
      <c r="J3" s="4" t="s">
        <v>3</v>
      </c>
      <c r="K3" s="5" t="s">
        <v>4</v>
      </c>
      <c r="L3" s="4" t="s">
        <v>5</v>
      </c>
      <c r="M3" s="6" t="s">
        <v>6</v>
      </c>
      <c r="N3" s="6" t="s">
        <v>7</v>
      </c>
      <c r="O3" s="7" t="s">
        <v>8</v>
      </c>
      <c r="R3" s="8" t="s">
        <v>5</v>
      </c>
      <c r="S3" s="8"/>
    </row>
    <row r="4" spans="1:21" ht="12.75" customHeight="1">
      <c r="A4" s="9" t="s">
        <v>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1" t="s">
        <v>10</v>
      </c>
      <c r="I4" s="12"/>
      <c r="J4" s="12"/>
      <c r="K4" s="13"/>
      <c r="L4" s="14"/>
      <c r="M4" s="15"/>
      <c r="N4" s="15"/>
      <c r="O4" s="2"/>
      <c r="R4" s="16" t="s">
        <v>11</v>
      </c>
      <c r="S4" s="17"/>
      <c r="T4" s="8"/>
      <c r="U4" s="8"/>
    </row>
    <row r="5" spans="1:21" ht="12.75" customHeight="1">
      <c r="A5" s="18" t="s">
        <v>12</v>
      </c>
      <c r="B5" s="19">
        <v>105</v>
      </c>
      <c r="C5" s="19"/>
      <c r="D5" s="19"/>
      <c r="E5" s="19"/>
      <c r="F5" s="19"/>
      <c r="G5" s="19"/>
      <c r="H5" s="20"/>
      <c r="I5" s="12"/>
      <c r="J5" s="12"/>
      <c r="K5" s="13"/>
      <c r="L5" s="14"/>
      <c r="M5" s="21">
        <f>B5</f>
        <v>105</v>
      </c>
      <c r="N5" s="15"/>
      <c r="O5" s="2"/>
      <c r="Q5" s="22" t="s">
        <v>13</v>
      </c>
      <c r="R5" s="23" t="s">
        <v>12</v>
      </c>
      <c r="S5" s="23" t="s">
        <v>14</v>
      </c>
      <c r="T5" s="17"/>
      <c r="U5" s="17"/>
    </row>
    <row r="6" spans="1:21" ht="12.75" customHeight="1">
      <c r="A6" s="24" t="s">
        <v>14</v>
      </c>
      <c r="B6" s="1"/>
      <c r="C6" s="1">
        <v>78</v>
      </c>
      <c r="D6" s="1"/>
      <c r="E6" s="1"/>
      <c r="F6" s="1"/>
      <c r="G6" s="1"/>
      <c r="H6" s="25"/>
      <c r="I6" s="2"/>
      <c r="J6" s="2"/>
      <c r="K6" s="1"/>
      <c r="L6" s="14">
        <f>C6/B5</f>
        <v>0.74285714285714288</v>
      </c>
      <c r="M6" s="26">
        <v>79</v>
      </c>
      <c r="N6" s="27">
        <f t="shared" ref="N6:N10" si="0">M6/M5</f>
        <v>0.75238095238095237</v>
      </c>
      <c r="O6" s="2">
        <f t="shared" ref="O6:O10" si="1">100%-N6</f>
        <v>0.24761904761904763</v>
      </c>
      <c r="Q6" s="28" t="s">
        <v>15</v>
      </c>
      <c r="R6" s="2">
        <f>L6</f>
        <v>0.74285714285714288</v>
      </c>
      <c r="S6" s="2">
        <f>L21</f>
        <v>0.5641025641025641</v>
      </c>
    </row>
    <row r="7" spans="1:21" ht="12.75" customHeight="1">
      <c r="A7" s="24" t="s">
        <v>16</v>
      </c>
      <c r="B7" s="1"/>
      <c r="C7" s="1"/>
      <c r="D7" s="1">
        <v>53</v>
      </c>
      <c r="E7" s="1"/>
      <c r="F7" s="1"/>
      <c r="G7" s="1"/>
      <c r="H7" s="25"/>
      <c r="I7" s="2"/>
      <c r="J7" s="2"/>
      <c r="K7" s="1"/>
      <c r="L7" s="14">
        <f>D7/C6</f>
        <v>0.67948717948717952</v>
      </c>
      <c r="M7" s="26">
        <v>66</v>
      </c>
      <c r="N7" s="27">
        <f t="shared" si="0"/>
        <v>0.83544303797468356</v>
      </c>
      <c r="O7" s="2">
        <f t="shared" si="1"/>
        <v>0.16455696202531644</v>
      </c>
      <c r="Q7" s="28" t="s">
        <v>17</v>
      </c>
      <c r="R7" s="2"/>
    </row>
    <row r="8" spans="1:21" ht="12.75" customHeight="1">
      <c r="A8" s="24" t="s">
        <v>18</v>
      </c>
      <c r="B8" s="1"/>
      <c r="C8" s="1"/>
      <c r="D8" s="1"/>
      <c r="E8" s="1">
        <v>43</v>
      </c>
      <c r="F8" s="1"/>
      <c r="G8" s="1"/>
      <c r="H8" s="25"/>
      <c r="I8" s="2"/>
      <c r="J8" s="2"/>
      <c r="K8" s="1"/>
      <c r="L8" s="14">
        <f>E8/D7</f>
        <v>0.81132075471698117</v>
      </c>
      <c r="M8" s="26">
        <v>57</v>
      </c>
      <c r="N8" s="27">
        <f t="shared" si="0"/>
        <v>0.86363636363636365</v>
      </c>
      <c r="O8" s="2">
        <f t="shared" si="1"/>
        <v>0.13636363636363635</v>
      </c>
      <c r="Q8" s="28"/>
      <c r="R8" s="2"/>
    </row>
    <row r="9" spans="1:21" ht="12.75" customHeight="1">
      <c r="A9" s="24" t="s">
        <v>19</v>
      </c>
      <c r="B9" s="1"/>
      <c r="C9" s="1"/>
      <c r="D9" s="1"/>
      <c r="E9" s="1"/>
      <c r="F9" s="1">
        <v>38</v>
      </c>
      <c r="G9" s="1"/>
      <c r="H9" s="25"/>
      <c r="I9" s="2"/>
      <c r="J9" s="2"/>
      <c r="K9" s="1"/>
      <c r="L9" s="14">
        <f>F9/E8</f>
        <v>0.88372093023255816</v>
      </c>
      <c r="M9" s="26">
        <v>43</v>
      </c>
      <c r="N9" s="27">
        <f t="shared" si="0"/>
        <v>0.75438596491228072</v>
      </c>
      <c r="O9" s="2">
        <f t="shared" si="1"/>
        <v>0.24561403508771928</v>
      </c>
      <c r="Q9" s="28"/>
      <c r="R9" s="2"/>
    </row>
    <row r="10" spans="1:21" ht="12.75" customHeight="1">
      <c r="A10" s="24" t="s">
        <v>20</v>
      </c>
      <c r="B10" s="1"/>
      <c r="C10" s="1"/>
      <c r="D10" s="1"/>
      <c r="E10" s="1"/>
      <c r="F10" s="1"/>
      <c r="G10" s="1">
        <v>38</v>
      </c>
      <c r="H10" s="25">
        <v>30</v>
      </c>
      <c r="I10" s="2"/>
      <c r="J10" s="2"/>
      <c r="K10" s="1"/>
      <c r="L10" s="14">
        <f>G10/F9</f>
        <v>1</v>
      </c>
      <c r="M10" s="26">
        <v>42</v>
      </c>
      <c r="N10" s="27">
        <f t="shared" si="0"/>
        <v>0.97674418604651159</v>
      </c>
      <c r="O10" s="2">
        <f t="shared" si="1"/>
        <v>2.3255813953488413E-2</v>
      </c>
      <c r="Q10" s="28"/>
      <c r="R10" s="2"/>
    </row>
    <row r="11" spans="1:21" ht="12.75" customHeight="1">
      <c r="A11" s="24" t="s">
        <v>22</v>
      </c>
      <c r="B11" s="1"/>
      <c r="C11" s="1"/>
      <c r="D11" s="1"/>
      <c r="E11" s="1"/>
      <c r="F11" s="1"/>
      <c r="G11" s="1">
        <v>9</v>
      </c>
      <c r="H11" s="25">
        <v>9</v>
      </c>
      <c r="I11" s="2"/>
      <c r="J11" s="2"/>
      <c r="K11" s="1"/>
      <c r="L11" s="14"/>
      <c r="M11" s="26">
        <v>9</v>
      </c>
      <c r="N11" s="27"/>
      <c r="O11" s="2"/>
      <c r="Q11" s="28"/>
      <c r="R11" s="2"/>
    </row>
    <row r="12" spans="1:21" ht="12.75" customHeight="1">
      <c r="A12" s="24" t="s">
        <v>24</v>
      </c>
      <c r="B12" s="1"/>
      <c r="C12" s="1"/>
      <c r="D12" s="1"/>
      <c r="E12" s="1"/>
      <c r="F12" s="1"/>
      <c r="G12" s="1">
        <v>1</v>
      </c>
      <c r="H12" s="25"/>
      <c r="I12" s="2"/>
      <c r="J12" s="2"/>
      <c r="K12" s="1"/>
      <c r="L12" s="14"/>
      <c r="M12" s="26">
        <v>1</v>
      </c>
      <c r="N12" s="27"/>
      <c r="O12" s="2"/>
      <c r="Q12" s="28"/>
      <c r="R12" s="2"/>
    </row>
    <row r="13" spans="1:21" ht="12.75" customHeight="1">
      <c r="A13" s="24" t="s">
        <v>25</v>
      </c>
      <c r="B13" s="1"/>
      <c r="C13" s="1"/>
      <c r="D13" s="1"/>
      <c r="E13" s="1"/>
      <c r="F13" s="1"/>
      <c r="G13" s="1">
        <v>1</v>
      </c>
      <c r="H13" s="25"/>
      <c r="I13" s="2"/>
      <c r="J13" s="2"/>
      <c r="K13" s="1"/>
      <c r="L13" s="14"/>
      <c r="M13" s="26">
        <v>1</v>
      </c>
      <c r="N13" s="27"/>
      <c r="O13" s="2"/>
      <c r="Q13" s="28"/>
      <c r="R13" s="2"/>
    </row>
    <row r="14" spans="1:21" ht="12.75" customHeight="1">
      <c r="A14" s="24" t="s">
        <v>26</v>
      </c>
      <c r="B14" s="1"/>
      <c r="C14" s="1"/>
      <c r="D14" s="1"/>
      <c r="E14" s="1"/>
      <c r="F14" s="1"/>
      <c r="G14" s="1">
        <v>1</v>
      </c>
      <c r="H14" s="25">
        <v>1</v>
      </c>
      <c r="I14" s="2"/>
      <c r="J14" s="2"/>
      <c r="K14" s="1"/>
      <c r="L14" s="14"/>
      <c r="M14" s="26">
        <v>1</v>
      </c>
      <c r="N14" s="27"/>
      <c r="O14" s="2"/>
      <c r="Q14" s="28"/>
      <c r="R14" s="2"/>
    </row>
    <row r="15" spans="1:21" ht="12.75" customHeight="1">
      <c r="A15" s="24"/>
      <c r="H15" s="1">
        <f>SUM(H10:H11)</f>
        <v>39</v>
      </c>
      <c r="I15" s="2">
        <f>H10/B5</f>
        <v>0.2857142857142857</v>
      </c>
      <c r="J15" s="2">
        <f>H15/B5</f>
        <v>0.37142857142857144</v>
      </c>
      <c r="K15" s="2">
        <f>J15-I15</f>
        <v>8.5714285714285743E-2</v>
      </c>
      <c r="L15" s="14"/>
      <c r="N15" s="27"/>
      <c r="O15" s="2"/>
      <c r="Q15" s="28" t="s">
        <v>21</v>
      </c>
    </row>
    <row r="16" spans="1:21" ht="12.75" customHeight="1">
      <c r="I16" s="2"/>
      <c r="J16" s="2"/>
      <c r="L16" s="2"/>
      <c r="Q16" s="28" t="s">
        <v>23</v>
      </c>
    </row>
    <row r="17" spans="1:17" ht="12.75" customHeight="1">
      <c r="A17" s="3" t="s">
        <v>30</v>
      </c>
      <c r="I17" s="2"/>
      <c r="J17" s="2"/>
      <c r="L17" s="2"/>
      <c r="Q17" s="28" t="s">
        <v>31</v>
      </c>
    </row>
    <row r="18" spans="1:17" ht="25.5" customHeight="1">
      <c r="B18" s="151" t="s">
        <v>1</v>
      </c>
      <c r="C18" s="152"/>
      <c r="D18" s="152"/>
      <c r="E18" s="152"/>
      <c r="F18" s="152"/>
      <c r="G18" s="152"/>
      <c r="I18" s="4" t="s">
        <v>2</v>
      </c>
      <c r="J18" s="4" t="s">
        <v>3</v>
      </c>
      <c r="K18" s="5" t="s">
        <v>4</v>
      </c>
      <c r="L18" s="4" t="s">
        <v>5</v>
      </c>
      <c r="M18" s="6" t="s">
        <v>6</v>
      </c>
      <c r="N18" s="6" t="s">
        <v>7</v>
      </c>
      <c r="O18" s="7" t="s">
        <v>8</v>
      </c>
      <c r="Q18" s="18" t="s">
        <v>32</v>
      </c>
    </row>
    <row r="19" spans="1:17" ht="12.75" customHeight="1">
      <c r="A19" s="9" t="s">
        <v>9</v>
      </c>
      <c r="B19" s="10">
        <v>1</v>
      </c>
      <c r="C19" s="10">
        <v>2</v>
      </c>
      <c r="D19" s="10">
        <v>3</v>
      </c>
      <c r="E19" s="10">
        <v>4</v>
      </c>
      <c r="F19" s="10">
        <v>5</v>
      </c>
      <c r="G19" s="10">
        <v>6</v>
      </c>
      <c r="H19" s="11" t="s">
        <v>10</v>
      </c>
      <c r="I19" s="12"/>
      <c r="J19" s="12"/>
      <c r="K19" s="13"/>
      <c r="L19" s="14"/>
      <c r="M19" s="15"/>
      <c r="N19" s="15"/>
      <c r="O19" s="2"/>
      <c r="Q19" s="18" t="s">
        <v>33</v>
      </c>
    </row>
    <row r="20" spans="1:17" ht="12.75" customHeight="1">
      <c r="A20" s="24" t="s">
        <v>14</v>
      </c>
      <c r="B20" s="19">
        <v>39</v>
      </c>
      <c r="C20" s="19"/>
      <c r="D20" s="19"/>
      <c r="E20" s="19"/>
      <c r="F20" s="19"/>
      <c r="G20" s="19"/>
      <c r="H20" s="20"/>
      <c r="I20" s="12"/>
      <c r="J20" s="12"/>
      <c r="K20" s="13"/>
      <c r="L20" s="14"/>
      <c r="M20" s="21">
        <f>B20</f>
        <v>39</v>
      </c>
      <c r="N20" s="15"/>
      <c r="O20" s="2"/>
      <c r="Q20" s="18" t="s">
        <v>34</v>
      </c>
    </row>
    <row r="21" spans="1:17" ht="12.75" customHeight="1">
      <c r="A21" s="24" t="s">
        <v>16</v>
      </c>
      <c r="C21" s="1">
        <v>22</v>
      </c>
      <c r="H21" s="20"/>
      <c r="I21" s="2"/>
      <c r="J21" s="2"/>
      <c r="L21" s="14">
        <f>C21/B20</f>
        <v>0.5641025641025641</v>
      </c>
      <c r="M21" s="26">
        <v>22</v>
      </c>
      <c r="N21" s="27">
        <f t="shared" ref="N21:N25" si="2">M21/M20</f>
        <v>0.5641025641025641</v>
      </c>
      <c r="O21" s="2">
        <f t="shared" ref="O21:O25" si="3">100%-N21</f>
        <v>0.4358974358974359</v>
      </c>
    </row>
    <row r="22" spans="1:17" ht="12.75" customHeight="1">
      <c r="A22" s="24" t="s">
        <v>18</v>
      </c>
      <c r="D22" s="1">
        <v>19</v>
      </c>
      <c r="H22" s="20"/>
      <c r="I22" s="2"/>
      <c r="J22" s="2"/>
      <c r="L22" s="14">
        <f>D22/C21</f>
        <v>0.86363636363636365</v>
      </c>
      <c r="M22" s="26">
        <v>22</v>
      </c>
      <c r="N22" s="27">
        <f t="shared" si="2"/>
        <v>1</v>
      </c>
      <c r="O22" s="2">
        <f t="shared" si="3"/>
        <v>0</v>
      </c>
    </row>
    <row r="23" spans="1:17" ht="12.75" customHeight="1">
      <c r="A23" s="24" t="s">
        <v>19</v>
      </c>
      <c r="E23" s="1">
        <v>17</v>
      </c>
      <c r="H23" s="20"/>
      <c r="I23" s="2"/>
      <c r="J23" s="2"/>
      <c r="L23" s="14">
        <f>E23/D22</f>
        <v>0.89473684210526316</v>
      </c>
      <c r="M23" s="26">
        <v>19</v>
      </c>
      <c r="N23" s="27">
        <f t="shared" si="2"/>
        <v>0.86363636363636365</v>
      </c>
      <c r="O23" s="2">
        <f t="shared" si="3"/>
        <v>0.13636363636363635</v>
      </c>
    </row>
    <row r="24" spans="1:17" ht="12.75" customHeight="1">
      <c r="A24" s="24" t="s">
        <v>20</v>
      </c>
      <c r="F24" s="1">
        <v>15</v>
      </c>
      <c r="H24" s="20"/>
      <c r="I24" s="2"/>
      <c r="J24" s="2"/>
      <c r="L24" s="14">
        <f>F24/E23</f>
        <v>0.88235294117647056</v>
      </c>
      <c r="M24" s="26">
        <v>17</v>
      </c>
      <c r="N24" s="27">
        <f t="shared" si="2"/>
        <v>0.89473684210526316</v>
      </c>
      <c r="O24" s="2">
        <f t="shared" si="3"/>
        <v>0.10526315789473684</v>
      </c>
    </row>
    <row r="25" spans="1:17" ht="12.75" customHeight="1">
      <c r="A25" s="24" t="s">
        <v>22</v>
      </c>
      <c r="G25" s="1">
        <v>15</v>
      </c>
      <c r="H25" s="25">
        <v>11</v>
      </c>
      <c r="I25" s="2"/>
      <c r="J25" s="2"/>
      <c r="L25" s="14">
        <f>G25/F24</f>
        <v>1</v>
      </c>
      <c r="M25" s="26">
        <v>16</v>
      </c>
      <c r="N25" s="27">
        <f t="shared" si="2"/>
        <v>0.94117647058823528</v>
      </c>
      <c r="O25" s="2">
        <f t="shared" si="3"/>
        <v>5.8823529411764719E-2</v>
      </c>
    </row>
    <row r="26" spans="1:17" ht="12.75" customHeight="1">
      <c r="A26" s="24" t="s">
        <v>24</v>
      </c>
      <c r="G26" s="1">
        <v>5</v>
      </c>
      <c r="H26" s="25">
        <v>2</v>
      </c>
      <c r="I26" s="2"/>
      <c r="J26" s="2"/>
      <c r="L26" s="14"/>
      <c r="M26" s="26">
        <v>5</v>
      </c>
      <c r="N26" s="27"/>
      <c r="O26" s="2"/>
    </row>
    <row r="27" spans="1:17" ht="12.75" customHeight="1">
      <c r="A27" s="24" t="s">
        <v>25</v>
      </c>
      <c r="G27" s="1">
        <v>3</v>
      </c>
      <c r="H27" s="25">
        <v>1</v>
      </c>
      <c r="I27" s="2"/>
      <c r="J27" s="2"/>
      <c r="L27" s="14"/>
      <c r="M27" s="26">
        <v>3</v>
      </c>
      <c r="N27" s="27"/>
      <c r="O27" s="2"/>
    </row>
    <row r="28" spans="1:17" ht="12.75" customHeight="1">
      <c r="A28" s="24" t="s">
        <v>26</v>
      </c>
      <c r="G28" s="1">
        <v>2</v>
      </c>
      <c r="H28" s="25">
        <v>2</v>
      </c>
      <c r="I28" s="2"/>
      <c r="J28" s="2"/>
      <c r="L28" s="14"/>
      <c r="M28" s="26">
        <v>2</v>
      </c>
      <c r="N28" s="27"/>
      <c r="O28" s="2"/>
    </row>
    <row r="29" spans="1:17" ht="12.75" customHeight="1">
      <c r="H29" s="1">
        <f>SUM(H25:H28)</f>
        <v>16</v>
      </c>
      <c r="I29" s="2">
        <f>H25/B20</f>
        <v>0.28205128205128205</v>
      </c>
      <c r="J29" s="2">
        <f>H29/B20</f>
        <v>0.41025641025641024</v>
      </c>
      <c r="K29" s="2">
        <f>J29-I29</f>
        <v>0.12820512820512819</v>
      </c>
      <c r="L29" s="14"/>
      <c r="N29" s="27"/>
      <c r="O29" s="2"/>
    </row>
    <row r="30" spans="1:17" ht="12.75" customHeight="1">
      <c r="I30" s="2"/>
      <c r="J30" s="2"/>
      <c r="L30" s="2"/>
    </row>
    <row r="31" spans="1:17" ht="12.75" customHeight="1">
      <c r="A31" s="3" t="s">
        <v>37</v>
      </c>
      <c r="I31" s="2"/>
      <c r="J31" s="2"/>
      <c r="L31" s="2"/>
    </row>
    <row r="32" spans="1:17" ht="25.5" customHeight="1">
      <c r="B32" s="151" t="s">
        <v>1</v>
      </c>
      <c r="C32" s="152"/>
      <c r="D32" s="152"/>
      <c r="E32" s="152"/>
      <c r="F32" s="152"/>
      <c r="G32" s="152"/>
      <c r="I32" s="4" t="s">
        <v>2</v>
      </c>
      <c r="J32" s="4" t="s">
        <v>3</v>
      </c>
      <c r="K32" s="5" t="s">
        <v>4</v>
      </c>
      <c r="L32" s="4" t="s">
        <v>5</v>
      </c>
      <c r="M32" s="6" t="s">
        <v>6</v>
      </c>
      <c r="N32" s="6" t="s">
        <v>7</v>
      </c>
      <c r="O32" s="7" t="s">
        <v>8</v>
      </c>
    </row>
    <row r="33" spans="1:21" ht="12.75" customHeight="1">
      <c r="A33" s="9" t="s">
        <v>9</v>
      </c>
      <c r="B33" s="10">
        <v>1</v>
      </c>
      <c r="C33" s="10">
        <v>2</v>
      </c>
      <c r="D33" s="10">
        <v>3</v>
      </c>
      <c r="E33" s="10">
        <v>4</v>
      </c>
      <c r="F33" s="10">
        <v>5</v>
      </c>
      <c r="G33" s="10">
        <v>6</v>
      </c>
      <c r="H33" s="11" t="s">
        <v>10</v>
      </c>
      <c r="I33" s="12"/>
      <c r="J33" s="12"/>
      <c r="K33" s="13"/>
      <c r="L33" s="14"/>
      <c r="M33" s="15"/>
      <c r="N33" s="15"/>
      <c r="O33" s="2"/>
    </row>
    <row r="34" spans="1:21" ht="12.75" customHeight="1">
      <c r="A34" s="24" t="s">
        <v>16</v>
      </c>
      <c r="B34" s="19">
        <v>103</v>
      </c>
      <c r="C34" s="19"/>
      <c r="D34" s="19"/>
      <c r="E34" s="19"/>
      <c r="F34" s="19"/>
      <c r="G34" s="19"/>
      <c r="H34" s="20"/>
      <c r="I34" s="12"/>
      <c r="J34" s="12"/>
      <c r="K34" s="13"/>
      <c r="L34" s="14"/>
      <c r="M34" s="21">
        <f>B34</f>
        <v>103</v>
      </c>
      <c r="N34" s="15"/>
      <c r="O34" s="2"/>
      <c r="Q34" s="29"/>
      <c r="R34" s="8" t="s">
        <v>38</v>
      </c>
      <c r="S34" s="8"/>
    </row>
    <row r="35" spans="1:21" ht="12.75" customHeight="1">
      <c r="A35" s="24" t="s">
        <v>18</v>
      </c>
      <c r="B35" s="1"/>
      <c r="C35" s="1">
        <v>90</v>
      </c>
      <c r="D35" s="1"/>
      <c r="E35" s="1"/>
      <c r="F35" s="1"/>
      <c r="G35" s="1"/>
      <c r="H35" s="25"/>
      <c r="I35" s="2"/>
      <c r="J35" s="2"/>
      <c r="K35" s="1"/>
      <c r="L35" s="14">
        <f>C35/B34</f>
        <v>0.87378640776699024</v>
      </c>
      <c r="M35" s="21">
        <v>90</v>
      </c>
      <c r="N35" s="27">
        <f t="shared" ref="N35:N39" si="4">M35/M34</f>
        <v>0.87378640776699024</v>
      </c>
      <c r="O35" s="2">
        <f t="shared" ref="O35:O39" si="5">100%-N35</f>
        <v>0.12621359223300976</v>
      </c>
      <c r="Q35" s="29"/>
      <c r="R35" s="8"/>
      <c r="S35" s="8"/>
    </row>
    <row r="36" spans="1:21" ht="12.75" customHeight="1">
      <c r="A36" s="24" t="s">
        <v>19</v>
      </c>
      <c r="D36" s="1">
        <v>70</v>
      </c>
      <c r="H36" s="25"/>
      <c r="I36" s="2"/>
      <c r="J36" s="2"/>
      <c r="L36" s="14">
        <f>D36/C35</f>
        <v>0.77777777777777779</v>
      </c>
      <c r="M36" s="26">
        <v>81</v>
      </c>
      <c r="N36" s="27">
        <f t="shared" si="4"/>
        <v>0.9</v>
      </c>
      <c r="O36" s="2">
        <f t="shared" si="5"/>
        <v>9.9999999999999978E-2</v>
      </c>
      <c r="R36" s="17"/>
      <c r="S36" s="17"/>
      <c r="T36" s="8"/>
      <c r="U36" s="8"/>
    </row>
    <row r="37" spans="1:21" ht="12.75" customHeight="1">
      <c r="A37" s="24" t="s">
        <v>20</v>
      </c>
      <c r="E37" s="1">
        <v>65</v>
      </c>
      <c r="H37" s="25"/>
      <c r="I37" s="2"/>
      <c r="J37" s="2"/>
      <c r="L37" s="14">
        <f>E37/D36</f>
        <v>0.9285714285714286</v>
      </c>
      <c r="M37" s="26">
        <v>80</v>
      </c>
      <c r="N37" s="27">
        <f t="shared" si="4"/>
        <v>0.98765432098765427</v>
      </c>
      <c r="O37" s="2">
        <f t="shared" si="5"/>
        <v>1.2345679012345734E-2</v>
      </c>
      <c r="R37" s="17"/>
      <c r="S37" s="17"/>
      <c r="T37" s="8"/>
      <c r="U37" s="8"/>
    </row>
    <row r="38" spans="1:21" ht="12.75" customHeight="1">
      <c r="A38" s="24" t="s">
        <v>22</v>
      </c>
      <c r="F38" s="1">
        <v>64</v>
      </c>
      <c r="H38" s="25"/>
      <c r="I38" s="2"/>
      <c r="J38" s="2"/>
      <c r="L38" s="14">
        <f>F38/E37</f>
        <v>0.98461538461538467</v>
      </c>
      <c r="M38" s="26">
        <v>77</v>
      </c>
      <c r="N38" s="27">
        <f t="shared" si="4"/>
        <v>0.96250000000000002</v>
      </c>
      <c r="O38" s="2">
        <f t="shared" si="5"/>
        <v>3.7499999999999978E-2</v>
      </c>
      <c r="Q38" s="22" t="s">
        <v>13</v>
      </c>
      <c r="R38" s="23" t="s">
        <v>12</v>
      </c>
      <c r="S38" s="23" t="s">
        <v>14</v>
      </c>
      <c r="T38" s="17"/>
      <c r="U38" s="17"/>
    </row>
    <row r="39" spans="1:21" ht="12.75" customHeight="1">
      <c r="A39" s="24" t="s">
        <v>24</v>
      </c>
      <c r="G39" s="1">
        <v>64</v>
      </c>
      <c r="H39" s="25">
        <v>58</v>
      </c>
      <c r="I39" s="2"/>
      <c r="J39" s="2"/>
      <c r="L39" s="2">
        <f>G39/F38</f>
        <v>1</v>
      </c>
      <c r="M39" s="26">
        <v>76</v>
      </c>
      <c r="N39" s="27">
        <f t="shared" si="4"/>
        <v>0.98701298701298701</v>
      </c>
      <c r="O39" s="2">
        <f t="shared" si="5"/>
        <v>1.2987012987012991E-2</v>
      </c>
      <c r="Q39" s="28" t="s">
        <v>15</v>
      </c>
      <c r="R39" s="27">
        <f>N6</f>
        <v>0.75238095238095237</v>
      </c>
      <c r="S39" s="27">
        <f>N21</f>
        <v>0.5641025641025641</v>
      </c>
    </row>
    <row r="40" spans="1:21" ht="12.75" customHeight="1">
      <c r="A40" s="24" t="s">
        <v>25</v>
      </c>
      <c r="G40" s="1">
        <v>15</v>
      </c>
      <c r="H40" s="25">
        <v>7</v>
      </c>
      <c r="I40" s="2"/>
      <c r="J40" s="2"/>
      <c r="L40" s="2"/>
      <c r="M40" s="26">
        <v>16</v>
      </c>
      <c r="N40" s="27"/>
      <c r="O40" s="2"/>
      <c r="Q40" s="28"/>
      <c r="R40" s="27"/>
      <c r="S40" s="27"/>
    </row>
    <row r="41" spans="1:21" ht="12.75" customHeight="1">
      <c r="A41" s="24" t="s">
        <v>26</v>
      </c>
      <c r="G41" s="1">
        <v>6</v>
      </c>
      <c r="H41" s="25">
        <v>4</v>
      </c>
      <c r="I41" s="2"/>
      <c r="J41" s="2"/>
      <c r="L41" s="2"/>
      <c r="M41" s="26">
        <v>7</v>
      </c>
      <c r="N41" s="27"/>
      <c r="O41" s="2"/>
      <c r="Q41" s="28"/>
      <c r="R41" s="27"/>
      <c r="S41" s="27"/>
    </row>
    <row r="42" spans="1:21" ht="12.75" customHeight="1">
      <c r="A42" s="24" t="s">
        <v>27</v>
      </c>
      <c r="G42" s="1">
        <v>2</v>
      </c>
      <c r="H42" s="25">
        <v>2</v>
      </c>
      <c r="I42" s="2"/>
      <c r="J42" s="2"/>
      <c r="L42" s="2"/>
      <c r="M42" s="26">
        <v>2</v>
      </c>
      <c r="N42" s="27"/>
      <c r="O42" s="2"/>
      <c r="Q42" s="28"/>
      <c r="R42" s="27"/>
      <c r="S42" s="27"/>
    </row>
    <row r="43" spans="1:21" ht="12.75" customHeight="1">
      <c r="H43" s="1">
        <f>SUM(H39:H42)</f>
        <v>71</v>
      </c>
      <c r="I43" s="2">
        <f>H39/B34</f>
        <v>0.56310679611650483</v>
      </c>
      <c r="J43" s="2">
        <f>H43/B34</f>
        <v>0.68932038834951459</v>
      </c>
      <c r="K43" s="2">
        <f>J43-I43</f>
        <v>0.12621359223300976</v>
      </c>
      <c r="L43" s="2"/>
      <c r="Q43" s="28" t="s">
        <v>17</v>
      </c>
      <c r="R43" s="27">
        <f>N15</f>
        <v>0</v>
      </c>
    </row>
    <row r="44" spans="1:21" ht="12.75" customHeight="1">
      <c r="A44" s="3" t="s">
        <v>39</v>
      </c>
      <c r="I44" s="2"/>
      <c r="J44" s="2"/>
      <c r="L44" s="2"/>
      <c r="Q44" s="28" t="s">
        <v>21</v>
      </c>
    </row>
    <row r="45" spans="1:21" ht="25.5" customHeight="1">
      <c r="B45" s="151" t="s">
        <v>1</v>
      </c>
      <c r="C45" s="152"/>
      <c r="D45" s="152"/>
      <c r="E45" s="152"/>
      <c r="F45" s="152"/>
      <c r="G45" s="152"/>
      <c r="I45" s="4" t="s">
        <v>2</v>
      </c>
      <c r="J45" s="4" t="s">
        <v>3</v>
      </c>
      <c r="K45" s="5" t="s">
        <v>4</v>
      </c>
      <c r="L45" s="4" t="s">
        <v>5</v>
      </c>
      <c r="M45" s="6" t="s">
        <v>6</v>
      </c>
      <c r="N45" s="6" t="s">
        <v>7</v>
      </c>
      <c r="O45" s="7" t="s">
        <v>8</v>
      </c>
      <c r="Q45" s="28" t="s">
        <v>23</v>
      </c>
    </row>
    <row r="46" spans="1:21" ht="12.75" customHeight="1">
      <c r="A46" s="9" t="s">
        <v>9</v>
      </c>
      <c r="B46" s="10">
        <v>1</v>
      </c>
      <c r="C46" s="10">
        <v>2</v>
      </c>
      <c r="D46" s="10">
        <v>3</v>
      </c>
      <c r="E46" s="10">
        <v>4</v>
      </c>
      <c r="F46" s="10">
        <v>5</v>
      </c>
      <c r="G46" s="10">
        <v>6</v>
      </c>
      <c r="H46" s="11" t="s">
        <v>10</v>
      </c>
      <c r="I46" s="12"/>
      <c r="J46" s="12"/>
      <c r="K46" s="13"/>
      <c r="L46" s="14"/>
      <c r="M46" s="15"/>
      <c r="N46" s="15"/>
      <c r="O46" s="2"/>
      <c r="Q46" s="28" t="s">
        <v>31</v>
      </c>
    </row>
    <row r="47" spans="1:21" ht="12.75" customHeight="1">
      <c r="A47" s="24" t="s">
        <v>18</v>
      </c>
      <c r="B47" s="19">
        <v>43</v>
      </c>
      <c r="C47" s="19"/>
      <c r="D47" s="19"/>
      <c r="E47" s="19"/>
      <c r="F47" s="19"/>
      <c r="G47" s="19"/>
      <c r="H47" s="20"/>
      <c r="I47" s="12"/>
      <c r="J47" s="12"/>
      <c r="K47" s="13"/>
      <c r="L47" s="14"/>
      <c r="M47" s="21">
        <f>B47</f>
        <v>43</v>
      </c>
      <c r="N47" s="15"/>
      <c r="O47" s="2"/>
      <c r="Q47" s="18" t="s">
        <v>32</v>
      </c>
    </row>
    <row r="48" spans="1:21" ht="12.75" customHeight="1">
      <c r="A48" s="24" t="s">
        <v>19</v>
      </c>
      <c r="C48" s="1">
        <v>33</v>
      </c>
      <c r="H48" s="20"/>
      <c r="I48" s="2"/>
      <c r="J48" s="2"/>
      <c r="L48" s="14">
        <f>C48/B47</f>
        <v>0.76744186046511631</v>
      </c>
      <c r="M48" s="26">
        <v>33</v>
      </c>
      <c r="N48" s="27">
        <f t="shared" ref="N48:N52" si="6">M48/M47</f>
        <v>0.76744186046511631</v>
      </c>
      <c r="O48" s="2">
        <f t="shared" ref="O48:O52" si="7">100%-N48</f>
        <v>0.23255813953488369</v>
      </c>
      <c r="Q48" s="18" t="s">
        <v>33</v>
      </c>
    </row>
    <row r="49" spans="1:21" ht="12.75" customHeight="1">
      <c r="A49" s="24" t="s">
        <v>20</v>
      </c>
      <c r="D49" s="1">
        <v>19</v>
      </c>
      <c r="H49" s="20"/>
      <c r="I49" s="2"/>
      <c r="J49" s="2"/>
      <c r="L49" s="14">
        <f>D49/C48</f>
        <v>0.5757575757575758</v>
      </c>
      <c r="M49" s="26">
        <v>21</v>
      </c>
      <c r="N49" s="27">
        <f t="shared" si="6"/>
        <v>0.63636363636363635</v>
      </c>
      <c r="O49" s="2">
        <f t="shared" si="7"/>
        <v>0.36363636363636365</v>
      </c>
      <c r="Q49" s="18"/>
    </row>
    <row r="50" spans="1:21" ht="12.75" customHeight="1">
      <c r="A50" s="24" t="s">
        <v>22</v>
      </c>
      <c r="E50" s="1">
        <v>14</v>
      </c>
      <c r="H50" s="20"/>
      <c r="I50" s="2"/>
      <c r="J50" s="2"/>
      <c r="L50" s="14">
        <f>E50/D49</f>
        <v>0.73684210526315785</v>
      </c>
      <c r="M50" s="26">
        <v>20</v>
      </c>
      <c r="N50" s="27">
        <f t="shared" si="6"/>
        <v>0.95238095238095233</v>
      </c>
      <c r="O50" s="2">
        <f t="shared" si="7"/>
        <v>4.7619047619047672E-2</v>
      </c>
      <c r="Q50" s="18" t="s">
        <v>34</v>
      </c>
    </row>
    <row r="51" spans="1:21" ht="12.75" customHeight="1">
      <c r="A51" s="24" t="s">
        <v>24</v>
      </c>
      <c r="F51" s="1">
        <v>13</v>
      </c>
      <c r="H51" s="20"/>
      <c r="I51" s="2"/>
      <c r="J51" s="2"/>
      <c r="L51" s="2">
        <f>F51/E50</f>
        <v>0.9285714285714286</v>
      </c>
      <c r="M51" s="26">
        <v>15</v>
      </c>
      <c r="N51" s="27">
        <f t="shared" si="6"/>
        <v>0.75</v>
      </c>
      <c r="O51" s="2">
        <f t="shared" si="7"/>
        <v>0.25</v>
      </c>
      <c r="T51" s="30"/>
      <c r="U51" s="30"/>
    </row>
    <row r="52" spans="1:21" ht="12.75" customHeight="1">
      <c r="A52" s="24" t="s">
        <v>25</v>
      </c>
      <c r="G52" s="1">
        <v>13</v>
      </c>
      <c r="H52" s="20">
        <v>10</v>
      </c>
      <c r="I52" s="2"/>
      <c r="J52" s="2"/>
      <c r="L52" s="2">
        <f>G52/F51</f>
        <v>1</v>
      </c>
      <c r="M52" s="26">
        <v>13</v>
      </c>
      <c r="N52" s="27">
        <f t="shared" si="6"/>
        <v>0.8666666666666667</v>
      </c>
      <c r="O52" s="2">
        <f t="shared" si="7"/>
        <v>0.1333333333333333</v>
      </c>
      <c r="T52" s="31"/>
      <c r="U52" s="31"/>
    </row>
    <row r="53" spans="1:21" ht="12.75" customHeight="1">
      <c r="A53" s="24" t="s">
        <v>26</v>
      </c>
      <c r="G53" s="1">
        <v>3</v>
      </c>
      <c r="H53" s="25">
        <v>1</v>
      </c>
      <c r="I53" s="2"/>
      <c r="J53" s="2"/>
      <c r="L53" s="2"/>
      <c r="M53" s="26">
        <v>3</v>
      </c>
      <c r="N53" s="27"/>
      <c r="O53" s="2"/>
      <c r="T53" s="31"/>
      <c r="U53" s="31"/>
    </row>
    <row r="54" spans="1:21" ht="12.75" customHeight="1">
      <c r="A54" s="24" t="s">
        <v>27</v>
      </c>
      <c r="G54" s="1">
        <v>2</v>
      </c>
      <c r="H54" s="25"/>
      <c r="I54" s="2"/>
      <c r="J54" s="2"/>
      <c r="L54" s="2"/>
      <c r="M54" s="26">
        <v>2</v>
      </c>
      <c r="N54" s="27"/>
      <c r="O54" s="2"/>
      <c r="T54" s="31"/>
      <c r="U54" s="31"/>
    </row>
    <row r="55" spans="1:21" ht="12.75" customHeight="1">
      <c r="A55" s="24" t="s">
        <v>28</v>
      </c>
      <c r="G55" s="1">
        <v>1</v>
      </c>
      <c r="H55" s="25"/>
      <c r="I55" s="2"/>
      <c r="J55" s="2"/>
      <c r="L55" s="2"/>
      <c r="M55" s="26">
        <v>1</v>
      </c>
      <c r="N55" s="27"/>
      <c r="O55" s="2"/>
      <c r="T55" s="31"/>
      <c r="U55" s="31"/>
    </row>
    <row r="56" spans="1:21" ht="12.75" customHeight="1">
      <c r="A56" s="24" t="s">
        <v>29</v>
      </c>
      <c r="G56" s="1">
        <v>1</v>
      </c>
      <c r="H56" s="25">
        <v>1</v>
      </c>
      <c r="I56" s="2"/>
      <c r="J56" s="2"/>
      <c r="L56" s="2"/>
      <c r="M56" s="26">
        <v>1</v>
      </c>
      <c r="N56" s="27"/>
      <c r="O56" s="2"/>
      <c r="T56" s="31"/>
      <c r="U56" s="31"/>
    </row>
    <row r="57" spans="1:21" ht="12.75" customHeight="1">
      <c r="H57" s="1">
        <f>SUM(H52:H56)</f>
        <v>12</v>
      </c>
      <c r="I57" s="2">
        <f>H52/B47</f>
        <v>0.23255813953488372</v>
      </c>
      <c r="J57" s="2">
        <f>H57/B47</f>
        <v>0.27906976744186046</v>
      </c>
      <c r="K57" s="2">
        <f>J57-I57</f>
        <v>4.6511627906976744E-2</v>
      </c>
      <c r="L57" s="2"/>
      <c r="T57" s="31"/>
      <c r="U57" s="31"/>
    </row>
    <row r="58" spans="1:21" ht="12.75" customHeight="1">
      <c r="I58" s="2"/>
      <c r="J58" s="2"/>
      <c r="L58" s="2"/>
      <c r="T58" s="31"/>
      <c r="U58" s="31"/>
    </row>
    <row r="59" spans="1:21" ht="12.75" customHeight="1">
      <c r="A59" s="3" t="s">
        <v>40</v>
      </c>
      <c r="I59" s="2"/>
      <c r="J59" s="2"/>
      <c r="L59" s="2"/>
      <c r="T59" s="32"/>
      <c r="U59" s="32"/>
    </row>
    <row r="60" spans="1:21" ht="25.5" customHeight="1">
      <c r="B60" s="151" t="s">
        <v>1</v>
      </c>
      <c r="C60" s="152"/>
      <c r="D60" s="152"/>
      <c r="E60" s="152"/>
      <c r="F60" s="152"/>
      <c r="G60" s="152"/>
      <c r="I60" s="4" t="s">
        <v>2</v>
      </c>
      <c r="J60" s="4" t="s">
        <v>3</v>
      </c>
      <c r="K60" s="5" t="s">
        <v>4</v>
      </c>
      <c r="L60" s="4" t="s">
        <v>5</v>
      </c>
      <c r="M60" s="6" t="s">
        <v>6</v>
      </c>
      <c r="N60" s="6" t="s">
        <v>7</v>
      </c>
      <c r="O60" s="7" t="s">
        <v>8</v>
      </c>
    </row>
    <row r="61" spans="1:21" ht="12.75" customHeight="1">
      <c r="A61" s="9" t="s">
        <v>9</v>
      </c>
      <c r="B61" s="10">
        <v>1</v>
      </c>
      <c r="C61" s="10">
        <v>2</v>
      </c>
      <c r="D61" s="10">
        <v>3</v>
      </c>
      <c r="E61" s="10">
        <v>4</v>
      </c>
      <c r="F61" s="10">
        <v>5</v>
      </c>
      <c r="G61" s="10">
        <v>6</v>
      </c>
      <c r="H61" s="11" t="s">
        <v>10</v>
      </c>
      <c r="I61" s="12"/>
      <c r="J61" s="12"/>
      <c r="K61" s="13"/>
      <c r="L61" s="14"/>
      <c r="M61" s="15"/>
      <c r="N61" s="15"/>
      <c r="O61" s="2"/>
    </row>
    <row r="62" spans="1:21" ht="12.75" customHeight="1">
      <c r="A62" s="24" t="s">
        <v>19</v>
      </c>
      <c r="B62" s="19">
        <v>109</v>
      </c>
      <c r="C62" s="19"/>
      <c r="D62" s="19"/>
      <c r="E62" s="19"/>
      <c r="F62" s="19"/>
      <c r="G62" s="19"/>
      <c r="H62" s="20"/>
      <c r="I62" s="12"/>
      <c r="J62" s="12"/>
      <c r="K62" s="13"/>
      <c r="L62" s="14"/>
      <c r="M62" s="21">
        <f>B62</f>
        <v>109</v>
      </c>
      <c r="N62" s="15"/>
      <c r="O62" s="2"/>
      <c r="Q62" s="29"/>
      <c r="R62" s="8" t="s">
        <v>41</v>
      </c>
      <c r="S62" s="8"/>
    </row>
    <row r="63" spans="1:21" ht="12.75" customHeight="1">
      <c r="A63" s="24" t="s">
        <v>20</v>
      </c>
      <c r="B63" s="1"/>
      <c r="C63" s="1">
        <v>94</v>
      </c>
      <c r="D63" s="1"/>
      <c r="E63" s="1"/>
      <c r="F63" s="1"/>
      <c r="G63" s="1"/>
      <c r="H63" s="25"/>
      <c r="I63" s="2"/>
      <c r="J63" s="2"/>
      <c r="K63" s="1"/>
      <c r="L63" s="14">
        <f>C63/B62</f>
        <v>0.86238532110091748</v>
      </c>
      <c r="M63" s="21">
        <v>94</v>
      </c>
      <c r="N63" s="27">
        <f t="shared" ref="N63:N67" si="8">M63/M62</f>
        <v>0.86238532110091748</v>
      </c>
      <c r="O63" s="2">
        <f t="shared" ref="O63:O67" si="9">100%-N63</f>
        <v>0.13761467889908252</v>
      </c>
      <c r="Q63" s="29"/>
      <c r="R63" s="8"/>
      <c r="S63" s="8"/>
    </row>
    <row r="64" spans="1:21" ht="12.75" customHeight="1">
      <c r="A64" s="24" t="s">
        <v>22</v>
      </c>
      <c r="D64" s="1">
        <v>77</v>
      </c>
      <c r="H64" s="25"/>
      <c r="I64" s="2"/>
      <c r="J64" s="2"/>
      <c r="L64" s="14">
        <f>D64/C63</f>
        <v>0.81914893617021278</v>
      </c>
      <c r="M64" s="26">
        <v>85</v>
      </c>
      <c r="N64" s="27">
        <f t="shared" si="8"/>
        <v>0.9042553191489362</v>
      </c>
      <c r="O64" s="2">
        <f t="shared" si="9"/>
        <v>9.5744680851063801E-2</v>
      </c>
      <c r="R64" s="17"/>
      <c r="S64" s="17"/>
    </row>
    <row r="65" spans="1:19" ht="12.75" customHeight="1">
      <c r="A65" s="24" t="s">
        <v>24</v>
      </c>
      <c r="E65" s="1">
        <v>72</v>
      </c>
      <c r="H65" s="25"/>
      <c r="I65" s="2"/>
      <c r="J65" s="2"/>
      <c r="L65" s="14">
        <f>E65/D64</f>
        <v>0.93506493506493504</v>
      </c>
      <c r="M65" s="26">
        <v>80</v>
      </c>
      <c r="N65" s="27">
        <f t="shared" si="8"/>
        <v>0.94117647058823528</v>
      </c>
      <c r="O65" s="2">
        <f t="shared" si="9"/>
        <v>5.8823529411764719E-2</v>
      </c>
      <c r="Q65" s="22" t="s">
        <v>13</v>
      </c>
      <c r="R65" s="23" t="s">
        <v>12</v>
      </c>
      <c r="S65" s="23" t="s">
        <v>14</v>
      </c>
    </row>
    <row r="66" spans="1:19" ht="12.75" customHeight="1">
      <c r="A66" s="24" t="s">
        <v>25</v>
      </c>
      <c r="F66" s="1">
        <v>66</v>
      </c>
      <c r="H66" s="25"/>
      <c r="I66" s="2"/>
      <c r="J66" s="2"/>
      <c r="L66" s="2">
        <f>F66/E65</f>
        <v>0.91666666666666663</v>
      </c>
      <c r="M66" s="26">
        <v>72</v>
      </c>
      <c r="N66" s="27">
        <f t="shared" si="8"/>
        <v>0.9</v>
      </c>
      <c r="O66" s="2">
        <f t="shared" si="9"/>
        <v>9.9999999999999978E-2</v>
      </c>
      <c r="Q66" s="22"/>
      <c r="R66" s="23"/>
      <c r="S66" s="23"/>
    </row>
    <row r="67" spans="1:19" ht="12.75" customHeight="1">
      <c r="A67" s="24" t="s">
        <v>26</v>
      </c>
      <c r="G67" s="1">
        <v>66</v>
      </c>
      <c r="H67" s="25">
        <v>62</v>
      </c>
      <c r="I67" s="2"/>
      <c r="J67" s="2"/>
      <c r="L67" s="2">
        <f>G67/F66</f>
        <v>1</v>
      </c>
      <c r="M67" s="26">
        <v>70</v>
      </c>
      <c r="N67" s="27">
        <f t="shared" si="8"/>
        <v>0.97222222222222221</v>
      </c>
      <c r="O67" s="2">
        <f t="shared" si="9"/>
        <v>2.777777777777779E-2</v>
      </c>
      <c r="Q67" s="22"/>
      <c r="R67" s="23"/>
      <c r="S67" s="23"/>
    </row>
    <row r="68" spans="1:19" ht="12.75" customHeight="1">
      <c r="A68" s="24" t="s">
        <v>27</v>
      </c>
      <c r="G68" s="1">
        <v>8</v>
      </c>
      <c r="H68" s="25">
        <v>8</v>
      </c>
      <c r="I68" s="2"/>
      <c r="J68" s="2"/>
      <c r="L68" s="2"/>
      <c r="M68" s="26">
        <v>8</v>
      </c>
      <c r="N68" s="27"/>
      <c r="O68" s="2"/>
      <c r="Q68" s="22"/>
      <c r="R68" s="23"/>
      <c r="S68" s="23"/>
    </row>
    <row r="69" spans="1:19" ht="12.75" customHeight="1">
      <c r="A69" s="24" t="s">
        <v>28</v>
      </c>
      <c r="H69" s="25"/>
      <c r="I69" s="2"/>
      <c r="J69" s="2"/>
      <c r="L69" s="2"/>
      <c r="M69" s="26"/>
      <c r="N69" s="27"/>
      <c r="O69" s="2"/>
      <c r="Q69" s="22"/>
      <c r="R69" s="23"/>
      <c r="S69" s="23"/>
    </row>
    <row r="70" spans="1:19" ht="12.75" customHeight="1">
      <c r="A70" s="24" t="s">
        <v>29</v>
      </c>
      <c r="H70" s="25"/>
      <c r="I70" s="2"/>
      <c r="J70" s="2"/>
      <c r="L70" s="2"/>
      <c r="M70" s="26"/>
      <c r="N70" s="27"/>
      <c r="O70" s="2"/>
      <c r="Q70" s="22"/>
      <c r="R70" s="23"/>
      <c r="S70" s="23"/>
    </row>
    <row r="71" spans="1:19" ht="12.75" customHeight="1">
      <c r="H71" s="1">
        <f>SUM(H67:H68)</f>
        <v>70</v>
      </c>
      <c r="I71" s="2">
        <f>H67/B62</f>
        <v>0.56880733944954132</v>
      </c>
      <c r="J71" s="2">
        <f>H71/B62</f>
        <v>0.64220183486238536</v>
      </c>
      <c r="K71" s="2">
        <f>J71-I71</f>
        <v>7.3394495412844041E-2</v>
      </c>
      <c r="L71" s="2"/>
      <c r="Q71" s="28" t="s">
        <v>15</v>
      </c>
      <c r="R71" s="2">
        <f>O6</f>
        <v>0.24761904761904763</v>
      </c>
      <c r="S71" s="2">
        <f>O21</f>
        <v>0.4358974358974359</v>
      </c>
    </row>
    <row r="72" spans="1:19" ht="12.75" customHeight="1">
      <c r="A72" s="3" t="s">
        <v>43</v>
      </c>
      <c r="L72" s="2"/>
      <c r="M72" s="2"/>
      <c r="O72" s="2"/>
    </row>
    <row r="73" spans="1:19" ht="25.5" customHeight="1">
      <c r="B73" s="107" t="s">
        <v>1</v>
      </c>
      <c r="C73" s="107"/>
      <c r="D73" s="107"/>
      <c r="E73" s="107"/>
      <c r="F73" s="107"/>
      <c r="G73" s="107"/>
      <c r="I73" s="4" t="s">
        <v>2</v>
      </c>
      <c r="J73" s="4" t="s">
        <v>3</v>
      </c>
      <c r="K73" s="5" t="s">
        <v>4</v>
      </c>
      <c r="L73" s="4" t="s">
        <v>5</v>
      </c>
      <c r="M73" s="6" t="s">
        <v>6</v>
      </c>
      <c r="Q73" s="6" t="s">
        <v>7</v>
      </c>
      <c r="R73" s="7" t="s">
        <v>8</v>
      </c>
    </row>
    <row r="74" spans="1:19" ht="12.75" customHeight="1">
      <c r="A74" s="9" t="s">
        <v>9</v>
      </c>
      <c r="B74" s="10">
        <v>1</v>
      </c>
      <c r="C74" s="10">
        <v>2</v>
      </c>
      <c r="D74" s="10">
        <v>3</v>
      </c>
      <c r="E74" s="10">
        <v>4</v>
      </c>
      <c r="F74" s="10">
        <v>5</v>
      </c>
      <c r="G74" s="10">
        <v>6</v>
      </c>
      <c r="H74" s="11" t="s">
        <v>10</v>
      </c>
      <c r="I74" s="12"/>
      <c r="J74" s="12"/>
      <c r="K74" s="13"/>
      <c r="L74" s="14"/>
      <c r="M74" s="15"/>
      <c r="Q74" s="15"/>
      <c r="R74" s="2"/>
    </row>
    <row r="75" spans="1:19" ht="12.75" customHeight="1">
      <c r="A75" s="24" t="s">
        <v>20</v>
      </c>
      <c r="B75" s="19">
        <v>21</v>
      </c>
      <c r="C75" s="19"/>
      <c r="D75" s="19"/>
      <c r="E75" s="19"/>
      <c r="F75" s="19"/>
      <c r="G75" s="19"/>
      <c r="H75" s="25"/>
      <c r="I75" s="12"/>
      <c r="J75" s="12"/>
      <c r="K75" s="13"/>
      <c r="L75" s="14"/>
      <c r="M75" s="21">
        <f>B75</f>
        <v>21</v>
      </c>
      <c r="Q75" s="15"/>
      <c r="R75" s="2"/>
    </row>
    <row r="76" spans="1:19" ht="12.75" customHeight="1">
      <c r="A76" s="24" t="s">
        <v>22</v>
      </c>
      <c r="C76" s="1">
        <v>14</v>
      </c>
      <c r="H76" s="25"/>
      <c r="I76" s="2"/>
      <c r="J76" s="2"/>
      <c r="L76" s="14">
        <f>C76/B75</f>
        <v>0.66666666666666663</v>
      </c>
      <c r="M76" s="26">
        <v>14</v>
      </c>
      <c r="N76" s="27">
        <f t="shared" ref="N76:N80" si="10">M76/M75</f>
        <v>0.66666666666666663</v>
      </c>
      <c r="O76" s="2">
        <f t="shared" ref="O76:O80" si="11">100%-N76</f>
        <v>0.33333333333333337</v>
      </c>
      <c r="Q76" s="27">
        <f>M76/M75</f>
        <v>0.66666666666666663</v>
      </c>
      <c r="R76" s="2">
        <f>100%-Q76</f>
        <v>0.33333333333333337</v>
      </c>
    </row>
    <row r="77" spans="1:19" ht="12.75" customHeight="1">
      <c r="A77" s="24" t="s">
        <v>24</v>
      </c>
      <c r="D77" s="1">
        <v>9</v>
      </c>
      <c r="H77" s="25"/>
      <c r="I77" s="2"/>
      <c r="J77" s="2"/>
      <c r="L77" s="2">
        <f>D77/C76</f>
        <v>0.6428571428571429</v>
      </c>
      <c r="M77" s="26">
        <v>10</v>
      </c>
      <c r="N77" s="27">
        <f t="shared" si="10"/>
        <v>0.7142857142857143</v>
      </c>
      <c r="O77" s="2">
        <f t="shared" si="11"/>
        <v>0.2857142857142857</v>
      </c>
      <c r="Q77" s="18" t="s">
        <v>33</v>
      </c>
    </row>
    <row r="78" spans="1:19" ht="12.75" customHeight="1">
      <c r="A78" s="24" t="s">
        <v>25</v>
      </c>
      <c r="E78" s="1">
        <v>8</v>
      </c>
      <c r="H78" s="25"/>
      <c r="I78" s="2"/>
      <c r="J78" s="2"/>
      <c r="L78" s="2">
        <f>E78/D77</f>
        <v>0.88888888888888884</v>
      </c>
      <c r="M78" s="26">
        <v>9</v>
      </c>
      <c r="N78" s="27">
        <f t="shared" si="10"/>
        <v>0.9</v>
      </c>
      <c r="O78" s="2">
        <f t="shared" si="11"/>
        <v>9.9999999999999978E-2</v>
      </c>
      <c r="Q78" s="18"/>
    </row>
    <row r="79" spans="1:19" ht="12.75" customHeight="1">
      <c r="A79" s="24" t="s">
        <v>26</v>
      </c>
      <c r="F79" s="1">
        <v>6</v>
      </c>
      <c r="H79" s="25"/>
      <c r="I79" s="2"/>
      <c r="J79" s="2"/>
      <c r="L79" s="2">
        <f>F79/E78</f>
        <v>0.75</v>
      </c>
      <c r="M79" s="26">
        <v>8</v>
      </c>
      <c r="N79" s="27">
        <f t="shared" si="10"/>
        <v>0.88888888888888884</v>
      </c>
      <c r="O79" s="2">
        <f t="shared" si="11"/>
        <v>0.11111111111111116</v>
      </c>
      <c r="Q79" s="18"/>
    </row>
    <row r="80" spans="1:19" ht="12.75" customHeight="1">
      <c r="A80" s="24" t="s">
        <v>27</v>
      </c>
      <c r="G80" s="1">
        <v>6</v>
      </c>
      <c r="H80" s="25">
        <v>3</v>
      </c>
      <c r="I80" s="2"/>
      <c r="J80" s="2"/>
      <c r="L80" s="2">
        <f>G80/F79</f>
        <v>1</v>
      </c>
      <c r="M80" s="26">
        <v>6</v>
      </c>
      <c r="N80" s="27">
        <f t="shared" si="10"/>
        <v>0.75</v>
      </c>
      <c r="O80" s="2">
        <f t="shared" si="11"/>
        <v>0.25</v>
      </c>
      <c r="Q80" s="18"/>
    </row>
    <row r="81" spans="1:32" ht="12.75" customHeight="1">
      <c r="A81" s="24" t="s">
        <v>28</v>
      </c>
      <c r="G81" s="1">
        <v>5</v>
      </c>
      <c r="H81" s="25">
        <v>2</v>
      </c>
      <c r="I81" s="2"/>
      <c r="J81" s="2"/>
      <c r="L81" s="2"/>
      <c r="M81" s="26">
        <v>5</v>
      </c>
      <c r="N81" s="27"/>
      <c r="O81" s="2"/>
      <c r="Q81" s="18"/>
    </row>
    <row r="82" spans="1:32" ht="12.75" customHeight="1">
      <c r="A82" s="24" t="s">
        <v>29</v>
      </c>
      <c r="G82" s="1">
        <v>1</v>
      </c>
      <c r="H82" s="25">
        <v>1</v>
      </c>
      <c r="I82" s="2"/>
      <c r="J82" s="2"/>
      <c r="L82" s="2"/>
      <c r="M82" s="26"/>
      <c r="N82" s="27"/>
      <c r="O82" s="2"/>
      <c r="Q82" s="18"/>
    </row>
    <row r="83" spans="1:32" ht="12.75" customHeight="1">
      <c r="H83" s="1">
        <f>SUM(H80:H82)</f>
        <v>6</v>
      </c>
      <c r="I83" s="2">
        <f>H80/B75</f>
        <v>0.14285714285714285</v>
      </c>
      <c r="J83" s="2">
        <f>H83/B75</f>
        <v>0.2857142857142857</v>
      </c>
      <c r="K83" s="2">
        <f>J83-I83</f>
        <v>0.14285714285714285</v>
      </c>
      <c r="L83" s="2"/>
      <c r="Q83" s="18" t="s">
        <v>34</v>
      </c>
      <c r="R83" s="30"/>
      <c r="S83" s="30"/>
    </row>
    <row r="84" spans="1:32" ht="12.75" customHeight="1">
      <c r="A84" s="3" t="s">
        <v>44</v>
      </c>
      <c r="L84" s="2"/>
      <c r="M84" s="2"/>
      <c r="Q84" s="33"/>
      <c r="R84" s="31"/>
      <c r="S84" s="31"/>
    </row>
    <row r="85" spans="1:32" ht="25.5" customHeight="1">
      <c r="B85" s="107" t="s">
        <v>1</v>
      </c>
      <c r="C85" s="107"/>
      <c r="D85" s="107"/>
      <c r="E85" s="107"/>
      <c r="F85" s="107"/>
      <c r="G85" s="107"/>
      <c r="I85" s="4" t="s">
        <v>2</v>
      </c>
      <c r="J85" s="4" t="s">
        <v>3</v>
      </c>
      <c r="K85" s="5" t="s">
        <v>4</v>
      </c>
      <c r="L85" s="4" t="s">
        <v>5</v>
      </c>
      <c r="M85" s="6" t="s">
        <v>6</v>
      </c>
      <c r="Q85" s="24"/>
      <c r="R85" s="31"/>
      <c r="S85" s="31"/>
    </row>
    <row r="86" spans="1:32" ht="12.75" customHeight="1">
      <c r="A86" s="9" t="s">
        <v>9</v>
      </c>
      <c r="B86" s="10">
        <v>1</v>
      </c>
      <c r="C86" s="10">
        <v>2</v>
      </c>
      <c r="D86" s="10">
        <v>3</v>
      </c>
      <c r="E86" s="10">
        <v>4</v>
      </c>
      <c r="F86" s="10">
        <v>5</v>
      </c>
      <c r="G86" s="10">
        <v>6</v>
      </c>
      <c r="H86" s="11" t="s">
        <v>10</v>
      </c>
      <c r="I86" s="12"/>
      <c r="J86" s="12"/>
      <c r="K86" s="13"/>
      <c r="L86" s="14"/>
      <c r="M86" s="15"/>
      <c r="Q86" s="24"/>
      <c r="R86" s="31"/>
      <c r="S86" s="31"/>
    </row>
    <row r="87" spans="1:32" ht="12.75" customHeight="1">
      <c r="A87" s="24" t="s">
        <v>22</v>
      </c>
      <c r="B87" s="19">
        <v>142</v>
      </c>
      <c r="C87" s="19"/>
      <c r="D87" s="19"/>
      <c r="E87" s="19"/>
      <c r="F87" s="19"/>
      <c r="G87" s="19"/>
      <c r="H87" s="25"/>
      <c r="I87" s="12"/>
      <c r="J87" s="12"/>
      <c r="K87" s="13"/>
      <c r="L87" s="14"/>
      <c r="M87" s="21">
        <f>B87</f>
        <v>142</v>
      </c>
      <c r="Q87" s="1"/>
      <c r="R87" s="8" t="s">
        <v>45</v>
      </c>
      <c r="S87" s="32"/>
    </row>
    <row r="88" spans="1:32" ht="12.75" customHeight="1">
      <c r="A88" s="24" t="s">
        <v>24</v>
      </c>
      <c r="C88" s="1">
        <v>125</v>
      </c>
      <c r="H88" s="25"/>
      <c r="I88" s="2"/>
      <c r="J88" s="2"/>
      <c r="L88" s="14">
        <f>C88/B87</f>
        <v>0.88028169014084512</v>
      </c>
      <c r="M88" s="26">
        <v>125</v>
      </c>
      <c r="N88" s="27">
        <f t="shared" ref="N88:N92" si="12">M88/M87</f>
        <v>0.88028169014084512</v>
      </c>
      <c r="O88" s="2">
        <f t="shared" ref="O88:O92" si="13">100%-N88</f>
        <v>0.11971830985915488</v>
      </c>
      <c r="Q88" s="35" t="s">
        <v>13</v>
      </c>
      <c r="R88" s="98" t="s">
        <v>12</v>
      </c>
      <c r="S88" s="98" t="s">
        <v>14</v>
      </c>
      <c r="T88" s="98" t="s">
        <v>16</v>
      </c>
      <c r="U88" s="98" t="s">
        <v>18</v>
      </c>
      <c r="V88" s="98" t="s">
        <v>19</v>
      </c>
      <c r="W88" s="98" t="s">
        <v>20</v>
      </c>
      <c r="X88" s="98" t="s">
        <v>22</v>
      </c>
      <c r="Y88" s="98" t="s">
        <v>24</v>
      </c>
      <c r="Z88" s="98" t="s">
        <v>25</v>
      </c>
      <c r="AA88" s="98" t="s">
        <v>26</v>
      </c>
      <c r="AB88" s="98" t="s">
        <v>27</v>
      </c>
      <c r="AC88" s="98" t="s">
        <v>28</v>
      </c>
      <c r="AD88" s="98" t="s">
        <v>29</v>
      </c>
      <c r="AE88" s="98" t="s">
        <v>35</v>
      </c>
      <c r="AF88" s="98" t="s">
        <v>36</v>
      </c>
    </row>
    <row r="89" spans="1:32" ht="12.75" customHeight="1">
      <c r="A89" s="24" t="s">
        <v>25</v>
      </c>
      <c r="D89" s="1">
        <v>106</v>
      </c>
      <c r="H89" s="25"/>
      <c r="I89" s="2"/>
      <c r="J89" s="2"/>
      <c r="L89" s="2">
        <f>D89/C88</f>
        <v>0.84799999999999998</v>
      </c>
      <c r="M89" s="26">
        <v>117</v>
      </c>
      <c r="N89" s="27">
        <f t="shared" si="12"/>
        <v>0.93600000000000005</v>
      </c>
      <c r="O89" s="2">
        <f t="shared" si="13"/>
        <v>6.3999999999999946E-2</v>
      </c>
      <c r="Q89" s="37" t="s">
        <v>15</v>
      </c>
      <c r="R89" s="38">
        <f>M7/M5</f>
        <v>0.62857142857142856</v>
      </c>
      <c r="S89" s="38">
        <f>M22/M20</f>
        <v>0.5641025641025641</v>
      </c>
      <c r="T89" s="38">
        <f>M36/M34</f>
        <v>0.78640776699029125</v>
      </c>
      <c r="U89" s="38">
        <f>M49/M47</f>
        <v>0.48837209302325579</v>
      </c>
      <c r="V89" s="38">
        <f>M64/M62</f>
        <v>0.77981651376146788</v>
      </c>
      <c r="W89" s="38">
        <f>M77/M75</f>
        <v>0.47619047619047616</v>
      </c>
      <c r="X89" s="38">
        <f>M89/M87</f>
        <v>0.823943661971831</v>
      </c>
      <c r="Y89" s="38">
        <f>M102/M100</f>
        <v>0.53333333333333333</v>
      </c>
      <c r="Z89" s="38">
        <f>M113/M111</f>
        <v>0.66844919786096257</v>
      </c>
      <c r="AA89" s="38">
        <f>M129/M127</f>
        <v>0.44444444444444442</v>
      </c>
      <c r="AB89" s="38">
        <f>M143/M141</f>
        <v>0.83448275862068966</v>
      </c>
      <c r="AC89" s="38">
        <f>M158/M156</f>
        <v>0.5161290322580645</v>
      </c>
      <c r="AD89" s="38">
        <f>M171/M169</f>
        <v>0.74011299435028244</v>
      </c>
      <c r="AE89" s="38">
        <f>M185/M183</f>
        <v>0.59090909090909094</v>
      </c>
      <c r="AF89" s="38">
        <f>M198/M196</f>
        <v>0.68316831683168322</v>
      </c>
    </row>
    <row r="90" spans="1:32" ht="12.75" customHeight="1">
      <c r="A90" s="24" t="s">
        <v>26</v>
      </c>
      <c r="E90" s="1">
        <v>99</v>
      </c>
      <c r="H90" s="25"/>
      <c r="I90" s="2"/>
      <c r="J90" s="2"/>
      <c r="L90" s="2">
        <f>E90/D89</f>
        <v>0.93396226415094341</v>
      </c>
      <c r="M90" s="26">
        <v>103</v>
      </c>
      <c r="N90" s="27">
        <f t="shared" si="12"/>
        <v>0.88034188034188032</v>
      </c>
      <c r="O90" s="2">
        <f t="shared" si="13"/>
        <v>0.11965811965811968</v>
      </c>
      <c r="Q90" s="37"/>
      <c r="R90" s="38"/>
      <c r="S90" s="38"/>
      <c r="T90" s="38"/>
      <c r="U90" s="38"/>
      <c r="V90" s="38"/>
      <c r="W90" s="38"/>
      <c r="X90" s="38"/>
    </row>
    <row r="91" spans="1:32" ht="12.75" customHeight="1">
      <c r="A91" s="24" t="s">
        <v>27</v>
      </c>
      <c r="F91" s="1">
        <v>92</v>
      </c>
      <c r="H91" s="25"/>
      <c r="I91" s="2"/>
      <c r="J91" s="2"/>
      <c r="L91" s="2">
        <f>F91/E90</f>
        <v>0.92929292929292928</v>
      </c>
      <c r="M91" s="26">
        <v>97</v>
      </c>
      <c r="N91" s="27">
        <f t="shared" si="12"/>
        <v>0.94174757281553401</v>
      </c>
      <c r="O91" s="2">
        <f t="shared" si="13"/>
        <v>5.8252427184465994E-2</v>
      </c>
      <c r="Q91" s="37"/>
      <c r="R91" s="38"/>
      <c r="S91" s="38"/>
      <c r="T91" s="38"/>
      <c r="U91" s="38"/>
      <c r="V91" s="38"/>
      <c r="W91" s="38"/>
      <c r="X91" s="38"/>
    </row>
    <row r="92" spans="1:32" ht="12.75" customHeight="1">
      <c r="A92" s="24" t="s">
        <v>28</v>
      </c>
      <c r="G92" s="1">
        <v>92</v>
      </c>
      <c r="H92" s="25">
        <v>82</v>
      </c>
      <c r="I92" s="2"/>
      <c r="J92" s="2"/>
      <c r="L92" s="2">
        <f>G92/F91</f>
        <v>1</v>
      </c>
      <c r="M92" s="26">
        <v>95</v>
      </c>
      <c r="N92" s="27">
        <f t="shared" si="12"/>
        <v>0.97938144329896903</v>
      </c>
      <c r="O92" s="2">
        <f t="shared" si="13"/>
        <v>2.0618556701030966E-2</v>
      </c>
      <c r="Q92" s="37"/>
      <c r="R92" s="38"/>
      <c r="S92" s="38"/>
      <c r="T92" s="38"/>
      <c r="U92" s="38"/>
      <c r="V92" s="38"/>
      <c r="W92" s="38"/>
      <c r="X92" s="38"/>
    </row>
    <row r="93" spans="1:32" ht="12.75" customHeight="1">
      <c r="A93" s="24" t="s">
        <v>29</v>
      </c>
      <c r="G93" s="1">
        <v>8</v>
      </c>
      <c r="H93" s="25">
        <v>6</v>
      </c>
      <c r="I93" s="2"/>
      <c r="J93" s="2"/>
      <c r="L93" s="2"/>
      <c r="M93" s="26">
        <v>9</v>
      </c>
      <c r="N93" s="27"/>
      <c r="O93" s="2"/>
      <c r="Q93" s="37"/>
      <c r="R93" s="38"/>
      <c r="S93" s="38"/>
      <c r="T93" s="38"/>
      <c r="U93" s="38"/>
      <c r="V93" s="38"/>
      <c r="W93" s="38"/>
      <c r="X93" s="38"/>
    </row>
    <row r="94" spans="1:32" ht="12.75" customHeight="1">
      <c r="A94" s="24" t="s">
        <v>35</v>
      </c>
      <c r="E94" s="1">
        <v>1</v>
      </c>
      <c r="H94" s="25"/>
      <c r="I94" s="2"/>
      <c r="J94" s="2"/>
      <c r="L94" s="2"/>
      <c r="M94" s="26">
        <v>1</v>
      </c>
      <c r="N94" s="27"/>
      <c r="O94" s="2"/>
      <c r="Q94" s="37"/>
      <c r="R94" s="38"/>
      <c r="S94" s="38"/>
      <c r="T94" s="38"/>
      <c r="U94" s="38"/>
      <c r="V94" s="38"/>
      <c r="W94" s="38"/>
      <c r="X94" s="38"/>
    </row>
    <row r="95" spans="1:32" ht="12.75" customHeight="1">
      <c r="A95" s="24"/>
      <c r="H95" s="1">
        <f>SUM(H92:H93)</f>
        <v>88</v>
      </c>
      <c r="I95" s="2">
        <f>H92/B87</f>
        <v>0.57746478873239437</v>
      </c>
      <c r="J95" s="2">
        <f>H95/B87</f>
        <v>0.61971830985915488</v>
      </c>
      <c r="K95" s="2">
        <f>J95-I95</f>
        <v>4.2253521126760507E-2</v>
      </c>
      <c r="L95" s="2"/>
      <c r="M95" s="26"/>
      <c r="N95" s="27"/>
      <c r="O95" s="2"/>
      <c r="Q95" s="37"/>
      <c r="R95" s="38"/>
      <c r="S95" s="38"/>
      <c r="T95" s="38"/>
      <c r="U95" s="38"/>
      <c r="V95" s="38"/>
      <c r="W95" s="38"/>
      <c r="X95" s="38"/>
    </row>
    <row r="96" spans="1:32" ht="12.75" customHeight="1">
      <c r="I96" s="2"/>
      <c r="J96" s="2"/>
      <c r="L96" s="2"/>
      <c r="N96" s="27"/>
      <c r="O96" s="2"/>
    </row>
    <row r="97" spans="1:15" ht="12.75" customHeight="1">
      <c r="A97" s="3" t="s">
        <v>46</v>
      </c>
      <c r="L97" s="2"/>
      <c r="M97" s="2"/>
    </row>
    <row r="98" spans="1:15" ht="25.5" customHeight="1">
      <c r="B98" s="107" t="s">
        <v>1</v>
      </c>
      <c r="C98" s="107"/>
      <c r="D98" s="107"/>
      <c r="E98" s="107"/>
      <c r="F98" s="107"/>
      <c r="G98" s="107"/>
      <c r="I98" s="4" t="s">
        <v>2</v>
      </c>
      <c r="J98" s="4" t="s">
        <v>3</v>
      </c>
      <c r="K98" s="5" t="s">
        <v>4</v>
      </c>
      <c r="L98" s="4" t="s">
        <v>5</v>
      </c>
      <c r="M98" s="6" t="s">
        <v>6</v>
      </c>
    </row>
    <row r="99" spans="1:15" ht="12.75" customHeight="1">
      <c r="A99" s="9" t="s">
        <v>9</v>
      </c>
      <c r="B99" s="10">
        <v>1</v>
      </c>
      <c r="C99" s="10">
        <v>2</v>
      </c>
      <c r="D99" s="10">
        <v>3</v>
      </c>
      <c r="E99" s="10">
        <v>4</v>
      </c>
      <c r="F99" s="10">
        <v>5</v>
      </c>
      <c r="G99" s="10">
        <v>6</v>
      </c>
      <c r="H99" s="11" t="s">
        <v>10</v>
      </c>
      <c r="I99" s="12"/>
      <c r="J99" s="12"/>
      <c r="K99" s="13"/>
      <c r="L99" s="14"/>
      <c r="M99" s="15"/>
    </row>
    <row r="100" spans="1:15" ht="12.75" customHeight="1">
      <c r="A100" s="24" t="s">
        <v>24</v>
      </c>
      <c r="B100" s="19">
        <v>15</v>
      </c>
      <c r="C100" s="19"/>
      <c r="D100" s="19"/>
      <c r="E100" s="19"/>
      <c r="F100" s="19"/>
      <c r="G100" s="19"/>
      <c r="H100" s="25"/>
      <c r="I100" s="12"/>
      <c r="J100" s="12"/>
      <c r="K100" s="13"/>
      <c r="L100" s="14"/>
      <c r="M100" s="21">
        <f>B100</f>
        <v>15</v>
      </c>
    </row>
    <row r="101" spans="1:15" ht="12.75" customHeight="1">
      <c r="A101" s="24" t="s">
        <v>25</v>
      </c>
      <c r="C101" s="1">
        <v>12</v>
      </c>
      <c r="H101" s="25"/>
      <c r="I101" s="2"/>
      <c r="J101" s="2"/>
      <c r="L101" s="14">
        <f>C101/B100</f>
        <v>0.8</v>
      </c>
      <c r="M101" s="26">
        <v>12</v>
      </c>
      <c r="N101" s="27">
        <f t="shared" ref="N101:N105" si="14">M101/M100</f>
        <v>0.8</v>
      </c>
      <c r="O101" s="2">
        <f t="shared" ref="O101:O105" si="15">100%-N101</f>
        <v>0.19999999999999996</v>
      </c>
    </row>
    <row r="102" spans="1:15" ht="12.75" customHeight="1">
      <c r="A102" s="24" t="s">
        <v>26</v>
      </c>
      <c r="D102" s="1">
        <v>8</v>
      </c>
      <c r="H102" s="25"/>
      <c r="I102" s="2"/>
      <c r="J102" s="2"/>
      <c r="L102" s="2">
        <f>D102/C101</f>
        <v>0.66666666666666663</v>
      </c>
      <c r="M102" s="26">
        <v>8</v>
      </c>
      <c r="N102" s="27">
        <f t="shared" si="14"/>
        <v>0.66666666666666663</v>
      </c>
      <c r="O102" s="2">
        <f t="shared" si="15"/>
        <v>0.33333333333333337</v>
      </c>
    </row>
    <row r="103" spans="1:15" ht="12.75" customHeight="1">
      <c r="A103" s="24" t="s">
        <v>27</v>
      </c>
      <c r="E103" s="1">
        <v>7</v>
      </c>
      <c r="H103" s="25"/>
      <c r="I103" s="2"/>
      <c r="J103" s="2"/>
      <c r="L103" s="2">
        <f>E103/D102</f>
        <v>0.875</v>
      </c>
      <c r="M103" s="26">
        <v>7</v>
      </c>
      <c r="N103" s="27">
        <f t="shared" si="14"/>
        <v>0.875</v>
      </c>
      <c r="O103" s="2">
        <f t="shared" si="15"/>
        <v>0.125</v>
      </c>
    </row>
    <row r="104" spans="1:15" ht="12.75" customHeight="1">
      <c r="A104" s="24" t="s">
        <v>28</v>
      </c>
      <c r="F104" s="1">
        <v>6</v>
      </c>
      <c r="H104" s="25"/>
      <c r="I104" s="2"/>
      <c r="J104" s="2"/>
      <c r="L104" s="2">
        <f>F104/E103</f>
        <v>0.8571428571428571</v>
      </c>
      <c r="M104" s="26">
        <v>6</v>
      </c>
      <c r="N104" s="27">
        <f t="shared" si="14"/>
        <v>0.8571428571428571</v>
      </c>
      <c r="O104" s="2">
        <f t="shared" si="15"/>
        <v>0.1428571428571429</v>
      </c>
    </row>
    <row r="105" spans="1:15" ht="12.75" customHeight="1">
      <c r="A105" s="24" t="s">
        <v>29</v>
      </c>
      <c r="G105" s="1">
        <v>6</v>
      </c>
      <c r="H105" s="25">
        <v>4</v>
      </c>
      <c r="I105" s="2"/>
      <c r="J105" s="2"/>
      <c r="L105" s="2">
        <f>G105/F104</f>
        <v>1</v>
      </c>
      <c r="M105" s="26">
        <v>6</v>
      </c>
      <c r="N105" s="27">
        <f t="shared" si="14"/>
        <v>1</v>
      </c>
      <c r="O105" s="2">
        <f t="shared" si="15"/>
        <v>0</v>
      </c>
    </row>
    <row r="106" spans="1:15" ht="12.75" customHeight="1">
      <c r="A106" s="24" t="s">
        <v>35</v>
      </c>
      <c r="G106" s="1">
        <v>1</v>
      </c>
      <c r="H106" s="25">
        <v>1</v>
      </c>
      <c r="I106" s="2"/>
      <c r="J106" s="2"/>
      <c r="L106" s="2"/>
      <c r="M106" s="26">
        <v>1</v>
      </c>
      <c r="N106" s="27"/>
      <c r="O106" s="2"/>
    </row>
    <row r="107" spans="1:15" ht="12.75" customHeight="1">
      <c r="H107" s="1">
        <f>SUM(H105:H106)</f>
        <v>5</v>
      </c>
      <c r="I107" s="2">
        <f>H105/B100</f>
        <v>0.26666666666666666</v>
      </c>
      <c r="J107" s="2">
        <f>H107/B100</f>
        <v>0.33333333333333331</v>
      </c>
      <c r="K107" s="2">
        <f>J107-I107</f>
        <v>6.6666666666666652E-2</v>
      </c>
      <c r="L107" s="2"/>
    </row>
    <row r="108" spans="1:15" ht="12.75" customHeight="1">
      <c r="A108" s="3" t="s">
        <v>48</v>
      </c>
      <c r="L108" s="2"/>
      <c r="M108" s="2"/>
    </row>
    <row r="109" spans="1:15" ht="25.5" customHeight="1">
      <c r="B109" s="107" t="s">
        <v>1</v>
      </c>
      <c r="C109" s="107"/>
      <c r="D109" s="107"/>
      <c r="E109" s="107"/>
      <c r="F109" s="107"/>
      <c r="G109" s="107"/>
      <c r="I109" s="4" t="s">
        <v>2</v>
      </c>
      <c r="J109" s="4" t="s">
        <v>3</v>
      </c>
      <c r="K109" s="5" t="s">
        <v>4</v>
      </c>
      <c r="L109" s="4" t="s">
        <v>5</v>
      </c>
      <c r="M109" s="6" t="s">
        <v>6</v>
      </c>
    </row>
    <row r="110" spans="1:15" ht="12.75" customHeight="1">
      <c r="A110" s="9" t="s">
        <v>9</v>
      </c>
      <c r="B110" s="10">
        <v>1</v>
      </c>
      <c r="C110" s="10">
        <v>2</v>
      </c>
      <c r="D110" s="10">
        <v>3</v>
      </c>
      <c r="E110" s="10">
        <v>4</v>
      </c>
      <c r="F110" s="10">
        <v>5</v>
      </c>
      <c r="G110" s="10">
        <v>6</v>
      </c>
      <c r="H110" s="11" t="s">
        <v>10</v>
      </c>
      <c r="I110" s="12"/>
      <c r="J110" s="12"/>
      <c r="K110" s="13"/>
      <c r="L110" s="14"/>
      <c r="M110" s="15"/>
    </row>
    <row r="111" spans="1:15" ht="12.75" customHeight="1">
      <c r="A111" s="24" t="s">
        <v>25</v>
      </c>
      <c r="B111" s="19">
        <v>187</v>
      </c>
      <c r="C111" s="19"/>
      <c r="D111" s="19"/>
      <c r="E111" s="19"/>
      <c r="F111" s="19"/>
      <c r="G111" s="19"/>
      <c r="H111" s="25"/>
      <c r="I111" s="12"/>
      <c r="J111" s="12"/>
      <c r="K111" s="13"/>
      <c r="L111" s="14"/>
      <c r="M111" s="21">
        <f>B111</f>
        <v>187</v>
      </c>
    </row>
    <row r="112" spans="1:15" ht="12.75" customHeight="1">
      <c r="A112" s="24" t="s">
        <v>26</v>
      </c>
      <c r="C112" s="1">
        <v>149</v>
      </c>
      <c r="H112" s="25"/>
      <c r="I112" s="2"/>
      <c r="J112" s="2"/>
      <c r="L112" s="14">
        <f>C112/B111</f>
        <v>0.79679144385026734</v>
      </c>
      <c r="M112" s="26">
        <v>149</v>
      </c>
      <c r="N112" s="27">
        <f t="shared" ref="N112:N116" si="16">M112/M111</f>
        <v>0.79679144385026734</v>
      </c>
      <c r="O112" s="2">
        <f t="shared" ref="O112:O116" si="17">100%-N112</f>
        <v>0.20320855614973266</v>
      </c>
    </row>
    <row r="113" spans="1:15" ht="12.75" customHeight="1">
      <c r="A113" s="24" t="s">
        <v>27</v>
      </c>
      <c r="D113" s="1">
        <v>119</v>
      </c>
      <c r="H113" s="25"/>
      <c r="I113" s="2"/>
      <c r="J113" s="2"/>
      <c r="L113" s="2">
        <f>D113/C112</f>
        <v>0.79865771812080533</v>
      </c>
      <c r="M113" s="26">
        <v>125</v>
      </c>
      <c r="N113" s="27">
        <f t="shared" si="16"/>
        <v>0.83892617449664431</v>
      </c>
      <c r="O113" s="2">
        <f t="shared" si="17"/>
        <v>0.16107382550335569</v>
      </c>
    </row>
    <row r="114" spans="1:15" ht="12.75" customHeight="1">
      <c r="A114" s="24" t="s">
        <v>28</v>
      </c>
      <c r="E114" s="1">
        <v>105</v>
      </c>
      <c r="H114" s="25"/>
      <c r="I114" s="2"/>
      <c r="J114" s="2"/>
      <c r="L114" s="2">
        <f>E114/D113</f>
        <v>0.88235294117647056</v>
      </c>
      <c r="M114" s="26">
        <v>112</v>
      </c>
      <c r="N114" s="27">
        <f t="shared" si="16"/>
        <v>0.89600000000000002</v>
      </c>
      <c r="O114" s="2">
        <f t="shared" si="17"/>
        <v>0.10399999999999998</v>
      </c>
    </row>
    <row r="115" spans="1:15" ht="12.75" customHeight="1">
      <c r="A115" s="24" t="s">
        <v>29</v>
      </c>
      <c r="F115" s="1">
        <v>92</v>
      </c>
      <c r="H115" s="25"/>
      <c r="I115" s="2"/>
      <c r="J115" s="2"/>
      <c r="L115" s="2">
        <f>F115/E114</f>
        <v>0.87619047619047619</v>
      </c>
      <c r="M115" s="26">
        <v>101</v>
      </c>
      <c r="N115" s="27">
        <f t="shared" si="16"/>
        <v>0.9017857142857143</v>
      </c>
      <c r="O115" s="2">
        <f t="shared" si="17"/>
        <v>9.8214285714285698E-2</v>
      </c>
    </row>
    <row r="116" spans="1:15" ht="12.75" customHeight="1">
      <c r="A116" s="24" t="s">
        <v>35</v>
      </c>
      <c r="G116" s="1">
        <v>89</v>
      </c>
      <c r="H116" s="25">
        <v>73</v>
      </c>
      <c r="I116" s="2"/>
      <c r="J116" s="2"/>
      <c r="L116" s="2">
        <f>G116/F115</f>
        <v>0.96739130434782605</v>
      </c>
      <c r="M116" s="26">
        <v>102</v>
      </c>
      <c r="N116" s="27">
        <f t="shared" si="16"/>
        <v>1.0099009900990099</v>
      </c>
      <c r="O116" s="2">
        <f t="shared" si="17"/>
        <v>-9.9009900990099098E-3</v>
      </c>
    </row>
    <row r="117" spans="1:15" ht="12.75" customHeight="1">
      <c r="A117" s="24" t="s">
        <v>36</v>
      </c>
      <c r="G117" s="1">
        <v>21</v>
      </c>
      <c r="H117" s="25">
        <v>9</v>
      </c>
      <c r="I117" s="2"/>
      <c r="J117" s="2"/>
      <c r="L117" s="2"/>
      <c r="M117" s="26">
        <v>26</v>
      </c>
      <c r="N117" s="27"/>
      <c r="O117" s="2"/>
    </row>
    <row r="118" spans="1:15" ht="12.75" customHeight="1">
      <c r="A118" s="24" t="s">
        <v>42</v>
      </c>
      <c r="G118" s="1">
        <v>4</v>
      </c>
      <c r="H118" s="25">
        <v>1</v>
      </c>
      <c r="I118" s="2"/>
      <c r="J118" s="2"/>
      <c r="L118" s="2"/>
      <c r="M118" s="26">
        <v>5</v>
      </c>
      <c r="N118" s="27"/>
      <c r="O118" s="2"/>
    </row>
    <row r="119" spans="1:15" ht="12.75" customHeight="1">
      <c r="A119" s="24" t="s">
        <v>49</v>
      </c>
      <c r="G119" s="1">
        <v>4</v>
      </c>
      <c r="H119" s="25"/>
      <c r="I119" s="2"/>
      <c r="J119" s="2"/>
      <c r="L119" s="2"/>
      <c r="M119" s="26">
        <v>5</v>
      </c>
      <c r="N119" s="27"/>
      <c r="O119" s="2"/>
    </row>
    <row r="120" spans="1:15" ht="12.75" customHeight="1">
      <c r="A120" s="24" t="s">
        <v>50</v>
      </c>
      <c r="G120" s="1">
        <v>1</v>
      </c>
      <c r="H120" s="25"/>
      <c r="I120" s="2"/>
      <c r="J120" s="2"/>
      <c r="L120" s="2"/>
      <c r="M120" s="26">
        <v>1</v>
      </c>
      <c r="N120" s="27"/>
      <c r="O120" s="2"/>
    </row>
    <row r="121" spans="1:15" ht="12.75" customHeight="1">
      <c r="A121" s="24" t="s">
        <v>51</v>
      </c>
      <c r="G121" s="1">
        <v>1</v>
      </c>
      <c r="H121" s="25"/>
      <c r="I121" s="2"/>
      <c r="J121" s="2"/>
      <c r="L121" s="2"/>
      <c r="M121" s="26">
        <v>1</v>
      </c>
      <c r="N121" s="27"/>
      <c r="O121" s="2"/>
    </row>
    <row r="122" spans="1:15" ht="12.75" customHeight="1">
      <c r="A122" s="24" t="s">
        <v>57</v>
      </c>
      <c r="G122" s="1">
        <v>1</v>
      </c>
      <c r="H122" s="25"/>
      <c r="I122" s="2"/>
      <c r="J122" s="2"/>
      <c r="L122" s="2"/>
      <c r="M122" s="26">
        <v>1</v>
      </c>
      <c r="N122" s="27"/>
      <c r="O122" s="2"/>
    </row>
    <row r="123" spans="1:15" ht="12.75" customHeight="1">
      <c r="H123" s="1">
        <f>SUM(H116:H118)</f>
        <v>83</v>
      </c>
      <c r="I123" s="2">
        <f>H116/B111</f>
        <v>0.39037433155080214</v>
      </c>
      <c r="J123" s="2">
        <f>H123/B111</f>
        <v>0.44385026737967914</v>
      </c>
      <c r="K123" s="2">
        <f>J123-I123</f>
        <v>5.3475935828876997E-2</v>
      </c>
      <c r="L123" s="2"/>
    </row>
    <row r="124" spans="1:15" ht="12.75" customHeight="1">
      <c r="A124" s="3" t="s">
        <v>52</v>
      </c>
      <c r="L124" s="2"/>
      <c r="M124" s="2"/>
    </row>
    <row r="125" spans="1:15" ht="25.5" customHeight="1">
      <c r="B125" s="107" t="s">
        <v>1</v>
      </c>
      <c r="C125" s="107"/>
      <c r="D125" s="107"/>
      <c r="E125" s="107"/>
      <c r="F125" s="107"/>
      <c r="G125" s="107"/>
      <c r="I125" s="4" t="s">
        <v>2</v>
      </c>
      <c r="J125" s="4" t="s">
        <v>3</v>
      </c>
      <c r="K125" s="5" t="s">
        <v>4</v>
      </c>
      <c r="L125" s="4" t="s">
        <v>5</v>
      </c>
      <c r="M125" s="6" t="s">
        <v>6</v>
      </c>
    </row>
    <row r="126" spans="1:15" ht="12.75" customHeight="1">
      <c r="A126" s="9" t="s">
        <v>9</v>
      </c>
      <c r="B126" s="10">
        <v>1</v>
      </c>
      <c r="C126" s="10">
        <v>2</v>
      </c>
      <c r="D126" s="10">
        <v>3</v>
      </c>
      <c r="E126" s="10">
        <v>4</v>
      </c>
      <c r="F126" s="10">
        <v>5</v>
      </c>
      <c r="G126" s="10">
        <v>6</v>
      </c>
      <c r="H126" s="11" t="s">
        <v>10</v>
      </c>
      <c r="I126" s="12"/>
      <c r="J126" s="12"/>
      <c r="K126" s="13"/>
      <c r="L126" s="14"/>
      <c r="M126" s="15"/>
    </row>
    <row r="127" spans="1:15" ht="12.75" customHeight="1">
      <c r="A127" s="24" t="s">
        <v>26</v>
      </c>
      <c r="B127" s="19">
        <v>18</v>
      </c>
      <c r="C127" s="19"/>
      <c r="D127" s="19"/>
      <c r="E127" s="19"/>
      <c r="F127" s="19"/>
      <c r="G127" s="19"/>
      <c r="H127" s="25"/>
      <c r="I127" s="12"/>
      <c r="J127" s="12"/>
      <c r="K127" s="13"/>
      <c r="L127" s="14"/>
      <c r="M127" s="21">
        <f>B127</f>
        <v>18</v>
      </c>
    </row>
    <row r="128" spans="1:15" ht="12.75" customHeight="1">
      <c r="A128" s="24" t="s">
        <v>27</v>
      </c>
      <c r="C128" s="1">
        <v>15</v>
      </c>
      <c r="H128" s="25"/>
      <c r="I128" s="2"/>
      <c r="J128" s="2"/>
      <c r="L128" s="14">
        <f>C128/B127</f>
        <v>0.83333333333333337</v>
      </c>
      <c r="M128" s="26">
        <v>15</v>
      </c>
      <c r="N128" s="27">
        <f t="shared" ref="N128:N132" si="18">M128/M127</f>
        <v>0.83333333333333337</v>
      </c>
      <c r="O128" s="2">
        <f t="shared" ref="O128:O132" si="19">100%-N128</f>
        <v>0.16666666666666663</v>
      </c>
    </row>
    <row r="129" spans="1:15" ht="12.75" customHeight="1">
      <c r="A129" s="24" t="s">
        <v>28</v>
      </c>
      <c r="D129" s="1">
        <v>8</v>
      </c>
      <c r="H129" s="25"/>
      <c r="I129" s="2"/>
      <c r="J129" s="2"/>
      <c r="L129" s="2">
        <f>D129/C128</f>
        <v>0.53333333333333333</v>
      </c>
      <c r="M129" s="26">
        <v>8</v>
      </c>
      <c r="N129" s="27">
        <f t="shared" si="18"/>
        <v>0.53333333333333333</v>
      </c>
      <c r="O129" s="2">
        <f t="shared" si="19"/>
        <v>0.46666666666666667</v>
      </c>
    </row>
    <row r="130" spans="1:15" ht="12.75" customHeight="1">
      <c r="A130" s="24" t="s">
        <v>29</v>
      </c>
      <c r="E130" s="1">
        <v>1</v>
      </c>
      <c r="H130" s="25"/>
      <c r="I130" s="2"/>
      <c r="J130" s="2"/>
      <c r="L130" s="2">
        <f>E130/D129</f>
        <v>0.125</v>
      </c>
      <c r="M130" s="26">
        <v>3</v>
      </c>
      <c r="N130" s="27">
        <f t="shared" si="18"/>
        <v>0.375</v>
      </c>
      <c r="O130" s="2">
        <f t="shared" si="19"/>
        <v>0.625</v>
      </c>
    </row>
    <row r="131" spans="1:15" ht="12.75" customHeight="1">
      <c r="A131" s="24" t="s">
        <v>35</v>
      </c>
      <c r="F131" s="1">
        <v>1</v>
      </c>
      <c r="H131" s="25"/>
      <c r="I131" s="2"/>
      <c r="J131" s="2"/>
      <c r="L131" s="2">
        <f>F131/E130</f>
        <v>1</v>
      </c>
      <c r="M131" s="26">
        <v>3</v>
      </c>
      <c r="N131" s="27">
        <f t="shared" si="18"/>
        <v>1</v>
      </c>
      <c r="O131" s="2">
        <f t="shared" si="19"/>
        <v>0</v>
      </c>
    </row>
    <row r="132" spans="1:15" ht="12.75" customHeight="1">
      <c r="A132" s="24" t="s">
        <v>36</v>
      </c>
      <c r="G132" s="1">
        <v>1</v>
      </c>
      <c r="H132" s="25">
        <v>1</v>
      </c>
      <c r="I132" s="2"/>
      <c r="J132" s="2"/>
      <c r="L132" s="2">
        <f>G132/F131</f>
        <v>1</v>
      </c>
      <c r="M132" s="26">
        <v>1</v>
      </c>
      <c r="N132" s="27">
        <f t="shared" si="18"/>
        <v>0.33333333333333331</v>
      </c>
      <c r="O132" s="2">
        <f t="shared" si="19"/>
        <v>0.66666666666666674</v>
      </c>
    </row>
    <row r="133" spans="1:15" ht="12.75" customHeight="1">
      <c r="A133" s="24" t="s">
        <v>42</v>
      </c>
      <c r="H133" s="25"/>
      <c r="I133" s="2"/>
      <c r="J133" s="2"/>
      <c r="L133" s="2"/>
      <c r="M133" s="26"/>
      <c r="N133" s="27"/>
      <c r="O133" s="2"/>
    </row>
    <row r="134" spans="1:15" ht="12.75" customHeight="1">
      <c r="A134" s="24" t="s">
        <v>49</v>
      </c>
      <c r="H134" s="25"/>
      <c r="I134" s="2"/>
      <c r="J134" s="2"/>
      <c r="L134" s="2"/>
      <c r="M134" s="26"/>
      <c r="N134" s="27"/>
      <c r="O134" s="2"/>
    </row>
    <row r="135" spans="1:15" ht="12.75" customHeight="1">
      <c r="A135" s="24" t="s">
        <v>50</v>
      </c>
      <c r="H135" s="25"/>
      <c r="I135" s="2"/>
      <c r="J135" s="2"/>
      <c r="L135" s="2"/>
      <c r="M135" s="26"/>
      <c r="N135" s="27"/>
      <c r="O135" s="2"/>
    </row>
    <row r="136" spans="1:15" ht="12.75" customHeight="1">
      <c r="A136" s="24" t="s">
        <v>51</v>
      </c>
      <c r="H136" s="25"/>
      <c r="I136" s="2"/>
      <c r="J136" s="2"/>
      <c r="L136" s="2"/>
      <c r="M136" s="26"/>
      <c r="N136" s="27"/>
      <c r="O136" s="2"/>
    </row>
    <row r="137" spans="1:15" ht="12.75" customHeight="1">
      <c r="H137" s="1">
        <f>SUM(H132:H133)</f>
        <v>1</v>
      </c>
      <c r="I137" s="2">
        <f>H132/B127</f>
        <v>5.5555555555555552E-2</v>
      </c>
      <c r="J137" s="2">
        <f>H137/B127</f>
        <v>5.5555555555555552E-2</v>
      </c>
      <c r="K137" s="2">
        <f>J137-I137</f>
        <v>0</v>
      </c>
      <c r="L137" s="2"/>
    </row>
    <row r="138" spans="1:15" ht="12.75" customHeight="1">
      <c r="A138" s="3" t="s">
        <v>56</v>
      </c>
      <c r="L138" s="2"/>
      <c r="M138" s="2"/>
    </row>
    <row r="139" spans="1:15" ht="25.5" customHeight="1">
      <c r="B139" s="107" t="s">
        <v>1</v>
      </c>
      <c r="C139" s="107"/>
      <c r="D139" s="107"/>
      <c r="E139" s="107"/>
      <c r="F139" s="107"/>
      <c r="G139" s="107"/>
      <c r="I139" s="4" t="s">
        <v>2</v>
      </c>
      <c r="J139" s="4" t="s">
        <v>3</v>
      </c>
      <c r="K139" s="5" t="s">
        <v>4</v>
      </c>
      <c r="L139" s="4" t="s">
        <v>5</v>
      </c>
      <c r="M139" s="6" t="s">
        <v>6</v>
      </c>
    </row>
    <row r="140" spans="1:15" ht="12.75" customHeight="1">
      <c r="A140" s="9" t="s">
        <v>9</v>
      </c>
      <c r="B140" s="10">
        <v>1</v>
      </c>
      <c r="C140" s="10">
        <v>2</v>
      </c>
      <c r="D140" s="10">
        <v>3</v>
      </c>
      <c r="E140" s="10">
        <v>4</v>
      </c>
      <c r="F140" s="10">
        <v>5</v>
      </c>
      <c r="G140" s="10">
        <v>6</v>
      </c>
      <c r="H140" s="11" t="s">
        <v>10</v>
      </c>
      <c r="I140" s="12"/>
      <c r="J140" s="12"/>
      <c r="K140" s="13"/>
      <c r="L140" s="14"/>
      <c r="M140" s="15"/>
    </row>
    <row r="141" spans="1:15" ht="12.75" customHeight="1">
      <c r="A141" s="24" t="s">
        <v>27</v>
      </c>
      <c r="B141" s="19">
        <v>145</v>
      </c>
      <c r="C141" s="19"/>
      <c r="D141" s="19"/>
      <c r="E141" s="19"/>
      <c r="F141" s="19"/>
      <c r="G141" s="19"/>
      <c r="H141" s="25"/>
      <c r="I141" s="12"/>
      <c r="J141" s="12"/>
      <c r="K141" s="13"/>
      <c r="L141" s="14"/>
      <c r="M141" s="21">
        <f>B141</f>
        <v>145</v>
      </c>
    </row>
    <row r="142" spans="1:15" ht="12.75" customHeight="1">
      <c r="A142" s="24" t="s">
        <v>28</v>
      </c>
      <c r="C142" s="1">
        <v>130</v>
      </c>
      <c r="H142" s="25"/>
      <c r="I142" s="2"/>
      <c r="J142" s="2"/>
      <c r="L142" s="14">
        <f>C142/B141</f>
        <v>0.89655172413793105</v>
      </c>
      <c r="M142" s="26">
        <v>130</v>
      </c>
      <c r="N142" s="27">
        <f t="shared" ref="N142:N146" si="20">M142/M141</f>
        <v>0.89655172413793105</v>
      </c>
      <c r="O142" s="2">
        <f t="shared" ref="O142:O146" si="21">100%-N142</f>
        <v>0.10344827586206895</v>
      </c>
    </row>
    <row r="143" spans="1:15" ht="12.75" customHeight="1">
      <c r="A143" s="24" t="s">
        <v>29</v>
      </c>
      <c r="D143" s="1">
        <v>118</v>
      </c>
      <c r="H143" s="25"/>
      <c r="I143" s="2"/>
      <c r="J143" s="2"/>
      <c r="L143" s="2">
        <f>D143/C142</f>
        <v>0.90769230769230769</v>
      </c>
      <c r="M143" s="26">
        <v>121</v>
      </c>
      <c r="N143" s="27">
        <f t="shared" si="20"/>
        <v>0.93076923076923079</v>
      </c>
      <c r="O143" s="2">
        <f t="shared" si="21"/>
        <v>6.9230769230769207E-2</v>
      </c>
    </row>
    <row r="144" spans="1:15" ht="12.75" customHeight="1">
      <c r="A144" s="24" t="s">
        <v>35</v>
      </c>
      <c r="E144" s="1">
        <v>111</v>
      </c>
      <c r="H144" s="25"/>
      <c r="I144" s="2"/>
      <c r="J144" s="2"/>
      <c r="L144" s="2">
        <f>E144/D143</f>
        <v>0.94067796610169496</v>
      </c>
      <c r="M144" s="26">
        <v>116</v>
      </c>
      <c r="N144" s="27">
        <f t="shared" si="20"/>
        <v>0.95867768595041325</v>
      </c>
      <c r="O144" s="2">
        <f t="shared" si="21"/>
        <v>4.132231404958675E-2</v>
      </c>
    </row>
    <row r="145" spans="1:15" ht="12.75" customHeight="1">
      <c r="A145" s="24" t="s">
        <v>36</v>
      </c>
      <c r="F145" s="1">
        <v>107</v>
      </c>
      <c r="H145" s="25"/>
      <c r="I145" s="2"/>
      <c r="J145" s="2"/>
      <c r="L145" s="2">
        <f>F145/E144</f>
        <v>0.963963963963964</v>
      </c>
      <c r="M145" s="26">
        <v>113</v>
      </c>
      <c r="N145" s="27">
        <f t="shared" si="20"/>
        <v>0.97413793103448276</v>
      </c>
      <c r="O145" s="2">
        <f t="shared" si="21"/>
        <v>2.5862068965517238E-2</v>
      </c>
    </row>
    <row r="146" spans="1:15" ht="12.75" customHeight="1">
      <c r="A146" s="24" t="s">
        <v>42</v>
      </c>
      <c r="G146" s="1">
        <v>100</v>
      </c>
      <c r="H146" s="25">
        <v>90</v>
      </c>
      <c r="I146" s="2"/>
      <c r="J146" s="2"/>
      <c r="L146" s="2">
        <f>G146/F145</f>
        <v>0.93457943925233644</v>
      </c>
      <c r="M146" s="26">
        <v>110</v>
      </c>
      <c r="N146" s="27">
        <f t="shared" si="20"/>
        <v>0.97345132743362828</v>
      </c>
      <c r="O146" s="2">
        <f t="shared" si="21"/>
        <v>2.6548672566371723E-2</v>
      </c>
    </row>
    <row r="147" spans="1:15" ht="12.75" customHeight="1">
      <c r="A147" s="24" t="s">
        <v>49</v>
      </c>
      <c r="G147" s="1">
        <v>12</v>
      </c>
      <c r="H147" s="25">
        <v>5</v>
      </c>
      <c r="I147" s="2"/>
      <c r="J147" s="2"/>
      <c r="L147" s="2"/>
      <c r="M147" s="26">
        <v>16</v>
      </c>
      <c r="N147" s="27"/>
      <c r="O147" s="2"/>
    </row>
    <row r="148" spans="1:15" ht="12.75" customHeight="1">
      <c r="A148" s="24" t="s">
        <v>50</v>
      </c>
      <c r="G148" s="1">
        <v>3</v>
      </c>
      <c r="H148" s="25">
        <v>2</v>
      </c>
      <c r="I148" s="2"/>
      <c r="J148" s="2"/>
      <c r="L148" s="2"/>
      <c r="M148" s="26">
        <v>3</v>
      </c>
      <c r="N148" s="27"/>
      <c r="O148" s="2"/>
    </row>
    <row r="149" spans="1:15" ht="12.75" customHeight="1">
      <c r="A149" s="24" t="s">
        <v>51</v>
      </c>
      <c r="G149" s="1">
        <v>1</v>
      </c>
      <c r="H149" s="25"/>
      <c r="I149" s="2"/>
      <c r="J149" s="2"/>
      <c r="L149" s="2"/>
      <c r="M149" s="26">
        <v>1</v>
      </c>
      <c r="N149" s="27"/>
      <c r="O149" s="2"/>
    </row>
    <row r="150" spans="1:15" ht="12.75" customHeight="1">
      <c r="A150" s="24" t="s">
        <v>57</v>
      </c>
      <c r="G150" s="1">
        <v>1</v>
      </c>
      <c r="H150" s="25">
        <v>1</v>
      </c>
      <c r="I150" s="2"/>
      <c r="J150" s="2"/>
      <c r="L150" s="2"/>
      <c r="M150" s="26">
        <v>1</v>
      </c>
      <c r="N150" s="27"/>
      <c r="O150" s="2"/>
    </row>
    <row r="151" spans="1:15" ht="12.75" customHeight="1">
      <c r="A151" s="24"/>
      <c r="H151" s="25"/>
      <c r="I151" s="2"/>
      <c r="J151" s="2"/>
      <c r="L151" s="2"/>
      <c r="M151" s="26"/>
      <c r="N151" s="27"/>
      <c r="O151" s="2"/>
    </row>
    <row r="152" spans="1:15" ht="12.75" customHeight="1">
      <c r="H152" s="1">
        <f>SUM(H146:H151)</f>
        <v>98</v>
      </c>
      <c r="I152" s="2">
        <f>H146/B141</f>
        <v>0.62068965517241381</v>
      </c>
      <c r="J152" s="2">
        <f>H152/B141</f>
        <v>0.67586206896551726</v>
      </c>
      <c r="K152" s="2">
        <f>J152-I152</f>
        <v>5.5172413793103448E-2</v>
      </c>
      <c r="L152" s="2"/>
    </row>
    <row r="153" spans="1:15" ht="12.75" customHeight="1">
      <c r="A153" s="3" t="s">
        <v>58</v>
      </c>
      <c r="L153" s="2"/>
      <c r="M153" s="2"/>
    </row>
    <row r="154" spans="1:15" ht="25.5" customHeight="1">
      <c r="B154" s="107" t="s">
        <v>1</v>
      </c>
      <c r="C154" s="107"/>
      <c r="D154" s="107"/>
      <c r="E154" s="107"/>
      <c r="F154" s="107"/>
      <c r="G154" s="107"/>
      <c r="I154" s="4" t="s">
        <v>2</v>
      </c>
      <c r="J154" s="4" t="s">
        <v>3</v>
      </c>
      <c r="K154" s="5" t="s">
        <v>4</v>
      </c>
      <c r="L154" s="4" t="s">
        <v>5</v>
      </c>
      <c r="M154" s="6" t="s">
        <v>6</v>
      </c>
    </row>
    <row r="155" spans="1:15" ht="12.75" customHeight="1">
      <c r="A155" s="9" t="s">
        <v>9</v>
      </c>
      <c r="B155" s="10">
        <v>1</v>
      </c>
      <c r="C155" s="10">
        <v>2</v>
      </c>
      <c r="D155" s="10">
        <v>3</v>
      </c>
      <c r="E155" s="10">
        <v>4</v>
      </c>
      <c r="F155" s="10">
        <v>5</v>
      </c>
      <c r="G155" s="10">
        <v>6</v>
      </c>
      <c r="H155" s="11" t="s">
        <v>10</v>
      </c>
      <c r="I155" s="12"/>
      <c r="J155" s="12"/>
      <c r="K155" s="13"/>
      <c r="L155" s="14"/>
      <c r="M155" s="15"/>
    </row>
    <row r="156" spans="1:15" ht="12.75" customHeight="1">
      <c r="A156" s="24" t="s">
        <v>28</v>
      </c>
      <c r="B156" s="19">
        <v>31</v>
      </c>
      <c r="C156" s="19"/>
      <c r="D156" s="19"/>
      <c r="E156" s="19"/>
      <c r="F156" s="19"/>
      <c r="G156" s="19"/>
      <c r="H156" s="25"/>
      <c r="I156" s="12"/>
      <c r="J156" s="12"/>
      <c r="K156" s="13"/>
      <c r="L156" s="14"/>
      <c r="M156" s="21">
        <f>B156</f>
        <v>31</v>
      </c>
    </row>
    <row r="157" spans="1:15" ht="12.75" customHeight="1">
      <c r="A157" s="24" t="s">
        <v>29</v>
      </c>
      <c r="C157" s="1">
        <v>16</v>
      </c>
      <c r="H157" s="25"/>
      <c r="I157" s="2"/>
      <c r="J157" s="2"/>
      <c r="L157" s="14">
        <f>C157/B156</f>
        <v>0.5161290322580645</v>
      </c>
      <c r="M157" s="26">
        <v>16</v>
      </c>
      <c r="N157" s="27">
        <f t="shared" ref="N157:N161" si="22">M157/M156</f>
        <v>0.5161290322580645</v>
      </c>
      <c r="O157" s="2">
        <f t="shared" ref="O157:O161" si="23">100%-N157</f>
        <v>0.4838709677419355</v>
      </c>
    </row>
    <row r="158" spans="1:15" ht="12.75" customHeight="1">
      <c r="A158" s="24" t="s">
        <v>35</v>
      </c>
      <c r="D158" s="1">
        <v>15</v>
      </c>
      <c r="H158" s="25"/>
      <c r="I158" s="2"/>
      <c r="J158" s="2"/>
      <c r="L158" s="2">
        <f>D158/C157</f>
        <v>0.9375</v>
      </c>
      <c r="M158" s="26">
        <v>16</v>
      </c>
      <c r="N158" s="27">
        <f t="shared" si="22"/>
        <v>1</v>
      </c>
      <c r="O158" s="2">
        <f t="shared" si="23"/>
        <v>0</v>
      </c>
    </row>
    <row r="159" spans="1:15" ht="12.75" customHeight="1">
      <c r="A159" s="24" t="s">
        <v>36</v>
      </c>
      <c r="E159" s="1">
        <v>12</v>
      </c>
      <c r="H159" s="25"/>
      <c r="I159" s="2"/>
      <c r="J159" s="2"/>
      <c r="L159" s="2">
        <f>E159/D158</f>
        <v>0.8</v>
      </c>
      <c r="M159" s="26">
        <v>14</v>
      </c>
      <c r="N159" s="27">
        <f t="shared" si="22"/>
        <v>0.875</v>
      </c>
      <c r="O159" s="2">
        <f t="shared" si="23"/>
        <v>0.125</v>
      </c>
    </row>
    <row r="160" spans="1:15" ht="12.75" customHeight="1">
      <c r="A160" s="24" t="s">
        <v>42</v>
      </c>
      <c r="F160" s="1">
        <v>12</v>
      </c>
      <c r="H160" s="25"/>
      <c r="I160" s="2"/>
      <c r="J160" s="2"/>
      <c r="L160" s="2">
        <f>F160/E159</f>
        <v>1</v>
      </c>
      <c r="M160" s="26">
        <v>14</v>
      </c>
      <c r="N160" s="27">
        <f t="shared" si="22"/>
        <v>1</v>
      </c>
      <c r="O160" s="2">
        <f t="shared" si="23"/>
        <v>0</v>
      </c>
    </row>
    <row r="161" spans="1:15" ht="12.75" customHeight="1">
      <c r="A161" s="24" t="s">
        <v>49</v>
      </c>
      <c r="G161" s="1">
        <v>10</v>
      </c>
      <c r="H161" s="25">
        <v>6</v>
      </c>
      <c r="I161" s="2"/>
      <c r="J161" s="2"/>
      <c r="L161" s="2">
        <f>G161/F160</f>
        <v>0.83333333333333337</v>
      </c>
      <c r="M161" s="26">
        <v>12</v>
      </c>
      <c r="N161" s="27">
        <f t="shared" si="22"/>
        <v>0.8571428571428571</v>
      </c>
      <c r="O161" s="2">
        <f t="shared" si="23"/>
        <v>0.1428571428571429</v>
      </c>
    </row>
    <row r="162" spans="1:15" ht="12.75" customHeight="1">
      <c r="A162" s="24" t="s">
        <v>50</v>
      </c>
      <c r="G162" s="1">
        <v>4</v>
      </c>
      <c r="H162" s="25">
        <v>4</v>
      </c>
      <c r="I162" s="2"/>
      <c r="J162" s="2"/>
      <c r="L162" s="2"/>
      <c r="M162" s="26">
        <v>5</v>
      </c>
      <c r="N162" s="27"/>
      <c r="O162" s="2"/>
    </row>
    <row r="163" spans="1:15" ht="12.75" customHeight="1">
      <c r="A163" s="24" t="s">
        <v>51</v>
      </c>
      <c r="G163" s="1">
        <v>3</v>
      </c>
      <c r="H163" s="25">
        <v>1</v>
      </c>
      <c r="I163" s="2"/>
      <c r="J163" s="2"/>
      <c r="L163" s="2"/>
      <c r="M163" s="26">
        <v>4</v>
      </c>
      <c r="N163" s="27"/>
      <c r="O163" s="2"/>
    </row>
    <row r="164" spans="1:15" ht="12.75" customHeight="1">
      <c r="A164" s="24" t="s">
        <v>57</v>
      </c>
      <c r="G164" s="1">
        <v>2</v>
      </c>
      <c r="H164" s="25">
        <v>1</v>
      </c>
      <c r="I164" s="2"/>
      <c r="J164" s="2"/>
      <c r="L164" s="2"/>
      <c r="M164" s="26">
        <v>2</v>
      </c>
      <c r="N164" s="27"/>
      <c r="O164" s="2"/>
    </row>
    <row r="165" spans="1:15" ht="12.75" customHeight="1">
      <c r="H165" s="1">
        <f>SUM(H161:H164)</f>
        <v>12</v>
      </c>
      <c r="I165" s="2">
        <f>H161/B156</f>
        <v>0.19354838709677419</v>
      </c>
      <c r="J165" s="2">
        <f>H165/B156</f>
        <v>0.38709677419354838</v>
      </c>
      <c r="K165" s="2">
        <f>J165-I165</f>
        <v>0.19354838709677419</v>
      </c>
      <c r="L165" s="2"/>
    </row>
    <row r="166" spans="1:15" ht="12.75" customHeight="1">
      <c r="A166" s="3" t="s">
        <v>63</v>
      </c>
      <c r="L166" s="2"/>
      <c r="M166" s="2"/>
    </row>
    <row r="167" spans="1:15" ht="25.5" customHeight="1">
      <c r="B167" s="107" t="s">
        <v>1</v>
      </c>
      <c r="C167" s="107"/>
      <c r="D167" s="107"/>
      <c r="E167" s="107"/>
      <c r="F167" s="107"/>
      <c r="G167" s="107"/>
      <c r="I167" s="4" t="s">
        <v>2</v>
      </c>
      <c r="J167" s="4" t="s">
        <v>3</v>
      </c>
      <c r="K167" s="5" t="s">
        <v>4</v>
      </c>
      <c r="L167" s="4" t="s">
        <v>5</v>
      </c>
      <c r="M167" s="6" t="s">
        <v>6</v>
      </c>
    </row>
    <row r="168" spans="1:15" ht="12.75" customHeight="1">
      <c r="A168" s="9" t="s">
        <v>9</v>
      </c>
      <c r="B168" s="10">
        <v>1</v>
      </c>
      <c r="C168" s="10">
        <v>2</v>
      </c>
      <c r="D168" s="10">
        <v>3</v>
      </c>
      <c r="E168" s="10">
        <v>4</v>
      </c>
      <c r="F168" s="10">
        <v>5</v>
      </c>
      <c r="G168" s="10">
        <v>6</v>
      </c>
      <c r="H168" s="11" t="s">
        <v>10</v>
      </c>
      <c r="I168" s="12"/>
      <c r="J168" s="12"/>
      <c r="K168" s="13"/>
      <c r="L168" s="14"/>
      <c r="M168" s="15"/>
    </row>
    <row r="169" spans="1:15" ht="12.75" customHeight="1">
      <c r="A169" s="24" t="s">
        <v>29</v>
      </c>
      <c r="B169" s="19">
        <v>177</v>
      </c>
      <c r="C169" s="19"/>
      <c r="D169" s="19"/>
      <c r="E169" s="19"/>
      <c r="F169" s="19"/>
      <c r="G169" s="19"/>
      <c r="H169" s="25"/>
      <c r="I169" s="12"/>
      <c r="J169" s="12"/>
      <c r="K169" s="13"/>
      <c r="L169" s="14"/>
      <c r="M169" s="21">
        <f>B169</f>
        <v>177</v>
      </c>
    </row>
    <row r="170" spans="1:15" ht="12.75" customHeight="1">
      <c r="A170" s="24" t="s">
        <v>35</v>
      </c>
      <c r="C170" s="1">
        <v>148</v>
      </c>
      <c r="H170" s="25"/>
      <c r="I170" s="2"/>
      <c r="J170" s="2"/>
      <c r="L170" s="14">
        <f>C170/B169</f>
        <v>0.83615819209039544</v>
      </c>
      <c r="M170" s="26">
        <v>148</v>
      </c>
      <c r="N170" s="27">
        <f t="shared" ref="N170:N174" si="24">M170/M169</f>
        <v>0.83615819209039544</v>
      </c>
      <c r="O170" s="2">
        <f t="shared" ref="O170:O174" si="25">100%-N170</f>
        <v>0.16384180790960456</v>
      </c>
    </row>
    <row r="171" spans="1:15" ht="12.75" customHeight="1">
      <c r="A171" s="24" t="s">
        <v>36</v>
      </c>
      <c r="D171" s="1">
        <v>124</v>
      </c>
      <c r="H171" s="25"/>
      <c r="I171" s="2"/>
      <c r="J171" s="2"/>
      <c r="L171" s="2">
        <f>D171/C170</f>
        <v>0.83783783783783783</v>
      </c>
      <c r="M171" s="26">
        <v>131</v>
      </c>
      <c r="N171" s="27">
        <f t="shared" si="24"/>
        <v>0.88513513513513509</v>
      </c>
      <c r="O171" s="2">
        <f t="shared" si="25"/>
        <v>0.11486486486486491</v>
      </c>
    </row>
    <row r="172" spans="1:15" ht="12.75" customHeight="1">
      <c r="A172" s="1">
        <v>1001</v>
      </c>
      <c r="E172" s="1">
        <v>117</v>
      </c>
      <c r="H172" s="25"/>
      <c r="I172" s="2"/>
      <c r="J172" s="2"/>
      <c r="L172" s="2">
        <f>E172/D171</f>
        <v>0.94354838709677424</v>
      </c>
      <c r="M172" s="26">
        <v>123</v>
      </c>
      <c r="N172" s="27">
        <f t="shared" si="24"/>
        <v>0.93893129770992367</v>
      </c>
      <c r="O172" s="2">
        <f t="shared" si="25"/>
        <v>6.1068702290076327E-2</v>
      </c>
    </row>
    <row r="173" spans="1:15" ht="12.75" customHeight="1">
      <c r="A173" s="1">
        <v>1002</v>
      </c>
      <c r="F173" s="1">
        <v>108</v>
      </c>
      <c r="H173" s="25"/>
      <c r="I173" s="2"/>
      <c r="J173" s="2"/>
      <c r="L173" s="2">
        <f>F173/E172</f>
        <v>0.92307692307692313</v>
      </c>
      <c r="M173" s="26">
        <v>119</v>
      </c>
      <c r="N173" s="27">
        <f t="shared" si="24"/>
        <v>0.96747967479674801</v>
      </c>
      <c r="O173" s="2">
        <f t="shared" si="25"/>
        <v>3.2520325203251987E-2</v>
      </c>
    </row>
    <row r="174" spans="1:15" ht="12.75" customHeight="1">
      <c r="A174" s="1">
        <v>1101</v>
      </c>
      <c r="G174" s="1">
        <v>102</v>
      </c>
      <c r="H174" s="25">
        <v>81</v>
      </c>
      <c r="I174" s="2"/>
      <c r="J174" s="2"/>
      <c r="L174" s="2">
        <f>G174/F173</f>
        <v>0.94444444444444442</v>
      </c>
      <c r="M174" s="26">
        <v>113</v>
      </c>
      <c r="N174" s="27">
        <f t="shared" si="24"/>
        <v>0.94957983193277307</v>
      </c>
      <c r="O174" s="2">
        <f t="shared" si="25"/>
        <v>5.0420168067226934E-2</v>
      </c>
    </row>
    <row r="175" spans="1:15" ht="12.75" customHeight="1">
      <c r="A175" s="24" t="s">
        <v>51</v>
      </c>
      <c r="G175" s="1">
        <v>19</v>
      </c>
      <c r="H175" s="25">
        <v>9</v>
      </c>
      <c r="I175" s="2"/>
      <c r="J175" s="2"/>
      <c r="L175" s="2"/>
      <c r="M175" s="26">
        <v>22</v>
      </c>
      <c r="N175" s="27"/>
      <c r="O175" s="2"/>
    </row>
    <row r="176" spans="1:15" ht="12.75" customHeight="1">
      <c r="A176" s="24" t="s">
        <v>57</v>
      </c>
      <c r="G176" s="1">
        <v>6</v>
      </c>
      <c r="H176" s="25">
        <v>3</v>
      </c>
      <c r="I176" s="2"/>
      <c r="J176" s="2"/>
      <c r="L176" s="2"/>
      <c r="M176" s="26">
        <v>6</v>
      </c>
      <c r="N176" s="27"/>
      <c r="O176" s="2"/>
    </row>
    <row r="177" spans="1:17" ht="12.75" customHeight="1">
      <c r="A177" s="24" t="s">
        <v>59</v>
      </c>
      <c r="G177" s="1">
        <v>1</v>
      </c>
      <c r="H177" s="25">
        <v>7</v>
      </c>
      <c r="I177" s="2"/>
      <c r="J177" s="2"/>
      <c r="L177" s="2"/>
      <c r="M177" s="26">
        <v>1</v>
      </c>
      <c r="N177" s="27"/>
      <c r="O177" s="2"/>
    </row>
    <row r="178" spans="1:17" ht="12.75" customHeight="1">
      <c r="A178" s="24" t="s">
        <v>60</v>
      </c>
      <c r="G178" s="1">
        <v>1</v>
      </c>
      <c r="H178" s="25">
        <v>1</v>
      </c>
      <c r="I178" s="2"/>
      <c r="J178" s="2"/>
      <c r="L178" s="2"/>
      <c r="M178" s="26">
        <v>1</v>
      </c>
      <c r="N178" s="27"/>
      <c r="O178" s="2"/>
    </row>
    <row r="179" spans="1:17" ht="12.75" customHeight="1">
      <c r="H179" s="1">
        <f>SUM(H174:H178)</f>
        <v>101</v>
      </c>
      <c r="I179" s="2">
        <f>H174/B169</f>
        <v>0.4576271186440678</v>
      </c>
      <c r="J179" s="2">
        <f>H179/B169</f>
        <v>0.57062146892655363</v>
      </c>
      <c r="K179" s="2">
        <f>J179-I179</f>
        <v>0.11299435028248583</v>
      </c>
      <c r="L179" s="2"/>
    </row>
    <row r="180" spans="1:17" ht="12.75" customHeight="1">
      <c r="A180" s="3" t="s">
        <v>64</v>
      </c>
      <c r="L180" s="2"/>
      <c r="M180" s="2"/>
    </row>
    <row r="181" spans="1:17" ht="25.5" customHeight="1">
      <c r="B181" s="107" t="s">
        <v>1</v>
      </c>
      <c r="C181" s="107"/>
      <c r="D181" s="107"/>
      <c r="E181" s="107"/>
      <c r="F181" s="107"/>
      <c r="G181" s="107"/>
      <c r="I181" s="4" t="s">
        <v>2</v>
      </c>
      <c r="J181" s="4" t="s">
        <v>3</v>
      </c>
      <c r="K181" s="5" t="s">
        <v>4</v>
      </c>
      <c r="L181" s="4" t="s">
        <v>5</v>
      </c>
      <c r="M181" s="6" t="s">
        <v>6</v>
      </c>
    </row>
    <row r="182" spans="1:17" ht="12.75" customHeight="1">
      <c r="A182" s="9" t="s">
        <v>9</v>
      </c>
      <c r="B182" s="10">
        <v>1</v>
      </c>
      <c r="C182" s="10">
        <v>2</v>
      </c>
      <c r="D182" s="10">
        <v>3</v>
      </c>
      <c r="E182" s="10">
        <v>4</v>
      </c>
      <c r="F182" s="10">
        <v>5</v>
      </c>
      <c r="G182" s="10">
        <v>6</v>
      </c>
      <c r="H182" s="11" t="s">
        <v>10</v>
      </c>
      <c r="I182" s="12"/>
      <c r="J182" s="12"/>
      <c r="K182" s="13"/>
      <c r="L182" s="14"/>
      <c r="M182" s="15"/>
    </row>
    <row r="183" spans="1:17" ht="12.75" customHeight="1">
      <c r="A183" s="24" t="s">
        <v>35</v>
      </c>
      <c r="B183" s="19">
        <v>22</v>
      </c>
      <c r="C183" s="19"/>
      <c r="D183" s="19"/>
      <c r="E183" s="19"/>
      <c r="F183" s="19"/>
      <c r="G183" s="19"/>
      <c r="H183" s="25"/>
      <c r="I183" s="12"/>
      <c r="J183" s="12"/>
      <c r="K183" s="13"/>
      <c r="L183" s="14"/>
      <c r="M183" s="21">
        <f>B183</f>
        <v>22</v>
      </c>
    </row>
    <row r="184" spans="1:17" ht="12.75" customHeight="1">
      <c r="A184" s="24" t="s">
        <v>36</v>
      </c>
      <c r="C184" s="1">
        <v>18</v>
      </c>
      <c r="H184" s="25"/>
      <c r="I184" s="2"/>
      <c r="J184" s="2"/>
      <c r="L184" s="14">
        <f>C184/B183</f>
        <v>0.81818181818181823</v>
      </c>
      <c r="M184" s="26">
        <v>18</v>
      </c>
      <c r="N184" s="27">
        <f t="shared" ref="N184:N188" si="26">M184/M183</f>
        <v>0.81818181818181823</v>
      </c>
      <c r="O184" s="2">
        <f t="shared" ref="O184:O188" si="27">100%-N184</f>
        <v>0.18181818181818177</v>
      </c>
    </row>
    <row r="185" spans="1:17" ht="12.75" customHeight="1">
      <c r="A185" s="1">
        <v>1001</v>
      </c>
      <c r="D185" s="1">
        <v>12</v>
      </c>
      <c r="H185" s="25"/>
      <c r="I185" s="2"/>
      <c r="J185" s="2"/>
      <c r="L185" s="2">
        <f>D185/C184</f>
        <v>0.66666666666666663</v>
      </c>
      <c r="M185" s="26">
        <v>13</v>
      </c>
      <c r="N185" s="27">
        <f t="shared" si="26"/>
        <v>0.72222222222222221</v>
      </c>
      <c r="O185" s="2">
        <f t="shared" si="27"/>
        <v>0.27777777777777779</v>
      </c>
      <c r="Q185" s="32">
        <f>M185/M183</f>
        <v>0.59090909090909094</v>
      </c>
    </row>
    <row r="186" spans="1:17" ht="12.75" customHeight="1">
      <c r="A186" s="1">
        <v>1002</v>
      </c>
      <c r="E186" s="1">
        <v>11</v>
      </c>
      <c r="H186" s="25"/>
      <c r="I186" s="2"/>
      <c r="J186" s="2"/>
      <c r="L186" s="2">
        <f>E186/D185</f>
        <v>0.91666666666666663</v>
      </c>
      <c r="M186" s="26">
        <v>13</v>
      </c>
      <c r="N186" s="27">
        <f t="shared" si="26"/>
        <v>1</v>
      </c>
      <c r="O186" s="2">
        <f t="shared" si="27"/>
        <v>0</v>
      </c>
    </row>
    <row r="187" spans="1:17" ht="12.75" customHeight="1">
      <c r="A187" s="1">
        <v>1101</v>
      </c>
      <c r="F187" s="1">
        <v>9</v>
      </c>
      <c r="H187" s="25"/>
      <c r="I187" s="2"/>
      <c r="J187" s="2"/>
      <c r="L187" s="2">
        <f>F187/E186</f>
        <v>0.81818181818181823</v>
      </c>
      <c r="M187" s="26">
        <v>10</v>
      </c>
      <c r="N187" s="27">
        <f t="shared" si="26"/>
        <v>0.76923076923076927</v>
      </c>
      <c r="O187" s="2">
        <f t="shared" si="27"/>
        <v>0.23076923076923073</v>
      </c>
    </row>
    <row r="188" spans="1:17" ht="12.75" customHeight="1">
      <c r="A188" s="24" t="s">
        <v>51</v>
      </c>
      <c r="G188" s="1">
        <v>5</v>
      </c>
      <c r="H188" s="25">
        <v>3</v>
      </c>
      <c r="I188" s="2"/>
      <c r="J188" s="2"/>
      <c r="L188" s="2">
        <f>G188/F187</f>
        <v>0.55555555555555558</v>
      </c>
      <c r="M188" s="26">
        <v>8</v>
      </c>
      <c r="N188" s="27">
        <f t="shared" si="26"/>
        <v>0.8</v>
      </c>
      <c r="O188" s="2">
        <f t="shared" si="27"/>
        <v>0.19999999999999996</v>
      </c>
    </row>
    <row r="189" spans="1:17" ht="12.75" customHeight="1">
      <c r="A189" s="24" t="s">
        <v>57</v>
      </c>
      <c r="G189" s="1">
        <v>4</v>
      </c>
      <c r="H189" s="25"/>
      <c r="I189" s="2"/>
      <c r="J189" s="2"/>
      <c r="L189" s="2"/>
      <c r="M189" s="26">
        <v>4</v>
      </c>
      <c r="N189" s="27"/>
      <c r="O189" s="2"/>
    </row>
    <row r="190" spans="1:17" ht="12.75" customHeight="1">
      <c r="A190" s="24" t="s">
        <v>59</v>
      </c>
      <c r="G190" s="1">
        <v>2</v>
      </c>
      <c r="H190" s="25"/>
      <c r="I190" s="2"/>
      <c r="J190" s="2"/>
      <c r="L190" s="2"/>
      <c r="M190" s="26">
        <v>2</v>
      </c>
      <c r="N190" s="27"/>
      <c r="O190" s="2"/>
    </row>
    <row r="191" spans="1:17" ht="12.75" customHeight="1">
      <c r="A191" s="24" t="s">
        <v>60</v>
      </c>
      <c r="H191" s="25"/>
      <c r="I191" s="2"/>
      <c r="J191" s="2"/>
      <c r="L191" s="2"/>
      <c r="M191" s="26"/>
      <c r="N191" s="27"/>
      <c r="O191" s="2"/>
    </row>
    <row r="192" spans="1:17" ht="12.75" customHeight="1">
      <c r="H192" s="1">
        <f>SUM(H188)</f>
        <v>3</v>
      </c>
      <c r="I192" s="2">
        <f>H188/B183</f>
        <v>0.13636363636363635</v>
      </c>
      <c r="J192" s="2">
        <f>H192/B183</f>
        <v>0.13636363636363635</v>
      </c>
      <c r="K192" s="2">
        <f>J192-I192</f>
        <v>0</v>
      </c>
      <c r="L192" s="2"/>
    </row>
    <row r="193" spans="1:17" ht="12.75" customHeight="1">
      <c r="A193" s="3" t="s">
        <v>65</v>
      </c>
      <c r="L193" s="2"/>
      <c r="M193" s="2"/>
    </row>
    <row r="194" spans="1:17" ht="25.5" customHeight="1">
      <c r="B194" s="107" t="s">
        <v>1</v>
      </c>
      <c r="C194" s="107"/>
      <c r="D194" s="107"/>
      <c r="E194" s="107"/>
      <c r="F194" s="107"/>
      <c r="G194" s="107"/>
      <c r="I194" s="4" t="s">
        <v>2</v>
      </c>
      <c r="J194" s="4" t="s">
        <v>3</v>
      </c>
      <c r="K194" s="5" t="s">
        <v>4</v>
      </c>
      <c r="L194" s="4" t="s">
        <v>5</v>
      </c>
      <c r="M194" s="6" t="s">
        <v>6</v>
      </c>
    </row>
    <row r="195" spans="1:17" ht="12.75" customHeight="1">
      <c r="A195" s="9" t="s">
        <v>9</v>
      </c>
      <c r="B195" s="10">
        <v>1</v>
      </c>
      <c r="C195" s="10">
        <v>2</v>
      </c>
      <c r="D195" s="10">
        <v>3</v>
      </c>
      <c r="E195" s="10">
        <v>4</v>
      </c>
      <c r="F195" s="10">
        <v>5</v>
      </c>
      <c r="G195" s="10">
        <v>6</v>
      </c>
      <c r="H195" s="11" t="s">
        <v>10</v>
      </c>
      <c r="I195" s="12"/>
      <c r="J195" s="12"/>
      <c r="K195" s="13"/>
      <c r="L195" s="14"/>
      <c r="M195" s="15"/>
    </row>
    <row r="196" spans="1:17" ht="12.75" customHeight="1">
      <c r="A196" s="24" t="s">
        <v>36</v>
      </c>
      <c r="B196" s="19">
        <v>202</v>
      </c>
      <c r="C196" s="19"/>
      <c r="D196" s="19"/>
      <c r="E196" s="19"/>
      <c r="F196" s="19"/>
      <c r="G196" s="19"/>
      <c r="H196" s="25"/>
      <c r="I196" s="12"/>
      <c r="J196" s="12"/>
      <c r="K196" s="13"/>
      <c r="L196" s="14"/>
      <c r="M196" s="21">
        <f>B196</f>
        <v>202</v>
      </c>
    </row>
    <row r="197" spans="1:17" ht="12.75" customHeight="1">
      <c r="A197" s="1">
        <v>1001</v>
      </c>
      <c r="C197" s="1">
        <v>153</v>
      </c>
      <c r="H197" s="25"/>
      <c r="I197" s="2"/>
      <c r="J197" s="2"/>
      <c r="L197" s="14">
        <f>C197/B196</f>
        <v>0.75742574257425743</v>
      </c>
      <c r="M197" s="21">
        <v>153</v>
      </c>
      <c r="N197" s="27">
        <f t="shared" ref="N197:N201" si="28">M197/M196</f>
        <v>0.75742574257425743</v>
      </c>
      <c r="O197" s="2">
        <f t="shared" ref="O197:O201" si="29">100%-N197</f>
        <v>0.24257425742574257</v>
      </c>
    </row>
    <row r="198" spans="1:17" ht="12.75" customHeight="1">
      <c r="A198" s="1">
        <v>1002</v>
      </c>
      <c r="D198" s="1">
        <v>136</v>
      </c>
      <c r="H198" s="25"/>
      <c r="I198" s="2"/>
      <c r="J198" s="2"/>
      <c r="L198" s="2">
        <f>D198/C197</f>
        <v>0.88888888888888884</v>
      </c>
      <c r="M198" s="21">
        <v>138</v>
      </c>
      <c r="N198" s="27">
        <f t="shared" si="28"/>
        <v>0.90196078431372551</v>
      </c>
      <c r="O198" s="2">
        <f t="shared" si="29"/>
        <v>9.8039215686274495E-2</v>
      </c>
      <c r="Q198" s="32">
        <f>M198/M196</f>
        <v>0.68316831683168322</v>
      </c>
    </row>
    <row r="199" spans="1:17" ht="12.75" customHeight="1">
      <c r="A199" s="1">
        <v>1101</v>
      </c>
      <c r="E199" s="1">
        <v>128</v>
      </c>
      <c r="H199" s="25"/>
      <c r="I199" s="2"/>
      <c r="J199" s="2"/>
      <c r="L199" s="2">
        <f>E199/D198</f>
        <v>0.94117647058823528</v>
      </c>
      <c r="M199" s="21">
        <v>131</v>
      </c>
      <c r="N199" s="27">
        <f t="shared" si="28"/>
        <v>0.94927536231884058</v>
      </c>
      <c r="O199" s="2">
        <f t="shared" si="29"/>
        <v>5.0724637681159424E-2</v>
      </c>
    </row>
    <row r="200" spans="1:17" ht="12.75" customHeight="1">
      <c r="A200" s="24" t="s">
        <v>51</v>
      </c>
      <c r="F200" s="1">
        <v>119</v>
      </c>
      <c r="H200" s="25"/>
      <c r="I200" s="2"/>
      <c r="J200" s="2"/>
      <c r="L200" s="2">
        <f>F200/E199</f>
        <v>0.9296875</v>
      </c>
      <c r="M200" s="21">
        <v>126</v>
      </c>
      <c r="N200" s="27">
        <f t="shared" si="28"/>
        <v>0.96183206106870234</v>
      </c>
      <c r="O200" s="2">
        <f t="shared" si="29"/>
        <v>3.8167938931297662E-2</v>
      </c>
    </row>
    <row r="201" spans="1:17" ht="12.75" customHeight="1">
      <c r="A201" s="24" t="s">
        <v>57</v>
      </c>
      <c r="G201" s="1">
        <v>114</v>
      </c>
      <c r="H201" s="25">
        <v>97</v>
      </c>
      <c r="I201" s="2"/>
      <c r="J201" s="2"/>
      <c r="L201" s="2">
        <f>G201/F200</f>
        <v>0.95798319327731096</v>
      </c>
      <c r="M201" s="21">
        <v>118</v>
      </c>
      <c r="N201" s="27">
        <f t="shared" si="28"/>
        <v>0.93650793650793651</v>
      </c>
      <c r="O201" s="2">
        <f t="shared" si="29"/>
        <v>6.3492063492063489E-2</v>
      </c>
    </row>
    <row r="202" spans="1:17" ht="12.75" customHeight="1">
      <c r="A202" s="24" t="s">
        <v>59</v>
      </c>
      <c r="G202" s="1">
        <v>13</v>
      </c>
      <c r="H202" s="25">
        <v>6</v>
      </c>
      <c r="I202" s="2"/>
      <c r="J202" s="2"/>
      <c r="L202" s="2"/>
      <c r="M202" s="21">
        <v>16</v>
      </c>
      <c r="N202" s="27"/>
      <c r="O202" s="2"/>
    </row>
    <row r="203" spans="1:17" ht="12.75" customHeight="1">
      <c r="A203" s="24" t="s">
        <v>60</v>
      </c>
      <c r="G203" s="1">
        <v>7</v>
      </c>
      <c r="H203" s="25">
        <v>3</v>
      </c>
      <c r="I203" s="2"/>
      <c r="J203" s="2"/>
      <c r="L203" s="2"/>
      <c r="M203" s="21">
        <v>7</v>
      </c>
      <c r="N203" s="27"/>
      <c r="O203" s="2"/>
    </row>
    <row r="204" spans="1:17" ht="12.75" customHeight="1">
      <c r="A204" s="24" t="s">
        <v>61</v>
      </c>
      <c r="G204" s="1">
        <v>3</v>
      </c>
      <c r="H204" s="25">
        <v>3</v>
      </c>
      <c r="I204" s="2"/>
      <c r="J204" s="2"/>
      <c r="L204" s="2"/>
      <c r="M204" s="21">
        <v>3</v>
      </c>
      <c r="N204" s="27"/>
      <c r="O204" s="2"/>
    </row>
    <row r="205" spans="1:17" ht="12.75" customHeight="1">
      <c r="H205" s="1">
        <f>SUM(H201:H204)</f>
        <v>109</v>
      </c>
      <c r="I205" s="2">
        <f>H201/B196</f>
        <v>0.48019801980198018</v>
      </c>
      <c r="J205" s="2">
        <f>H205/B196</f>
        <v>0.53960396039603964</v>
      </c>
      <c r="K205" s="2">
        <f>J205-I205</f>
        <v>5.9405940594059459E-2</v>
      </c>
      <c r="L205" s="2"/>
    </row>
    <row r="206" spans="1:17" ht="12.75" customHeight="1">
      <c r="I206" s="2"/>
      <c r="J206" s="2"/>
      <c r="K206" s="2"/>
      <c r="L206" s="2"/>
    </row>
    <row r="207" spans="1:17" ht="12.75" customHeight="1">
      <c r="I207" s="2"/>
      <c r="J207" s="2"/>
      <c r="K207" s="2"/>
      <c r="L207" s="2"/>
    </row>
    <row r="208" spans="1:17" ht="12.75" customHeight="1">
      <c r="I208" s="2"/>
      <c r="J208" s="2"/>
      <c r="K208" s="2"/>
      <c r="L208" s="2"/>
    </row>
    <row r="209" spans="1:16" ht="26.25" customHeight="1">
      <c r="A209" s="29"/>
      <c r="B209" s="145" t="s">
        <v>68</v>
      </c>
      <c r="C209" s="146"/>
      <c r="D209" s="146"/>
      <c r="E209" s="146"/>
      <c r="F209" s="146"/>
      <c r="G209" s="146"/>
      <c r="H209" s="108">
        <v>1001</v>
      </c>
      <c r="I209" s="109"/>
      <c r="J209" s="109"/>
      <c r="K209" s="109"/>
      <c r="L209" s="109"/>
      <c r="M209" s="109"/>
      <c r="N209" s="1"/>
      <c r="O209" s="1"/>
      <c r="P209" s="1"/>
    </row>
    <row r="210" spans="1:16" ht="20.25" customHeight="1">
      <c r="A210" s="147" t="s">
        <v>9</v>
      </c>
      <c r="B210" s="148" t="s">
        <v>69</v>
      </c>
      <c r="C210" s="143"/>
      <c r="D210" s="143"/>
      <c r="E210" s="143"/>
      <c r="F210" s="143"/>
      <c r="G210" s="143"/>
      <c r="H210" s="149" t="s">
        <v>10</v>
      </c>
      <c r="I210" s="141" t="s">
        <v>2</v>
      </c>
      <c r="J210" s="141" t="s">
        <v>3</v>
      </c>
      <c r="K210" s="150" t="s">
        <v>4</v>
      </c>
      <c r="L210" s="141" t="s">
        <v>5</v>
      </c>
      <c r="M210" s="139" t="s">
        <v>6</v>
      </c>
      <c r="N210" s="139" t="s">
        <v>7</v>
      </c>
      <c r="O210" s="141" t="s">
        <v>8</v>
      </c>
      <c r="P210" s="1"/>
    </row>
    <row r="211" spans="1:16" ht="15.75" customHeight="1">
      <c r="A211" s="140"/>
      <c r="B211" s="40" t="s">
        <v>70</v>
      </c>
      <c r="C211" s="40" t="s">
        <v>71</v>
      </c>
      <c r="D211" s="40" t="s">
        <v>72</v>
      </c>
      <c r="E211" s="40" t="s">
        <v>73</v>
      </c>
      <c r="F211" s="40" t="s">
        <v>74</v>
      </c>
      <c r="G211" s="40" t="s">
        <v>75</v>
      </c>
      <c r="H211" s="140"/>
      <c r="I211" s="140"/>
      <c r="J211" s="140"/>
      <c r="K211" s="140"/>
      <c r="L211" s="140"/>
      <c r="M211" s="140"/>
      <c r="N211" s="140"/>
      <c r="O211" s="140"/>
      <c r="P211" s="1"/>
    </row>
    <row r="212" spans="1:16" ht="15.75" customHeight="1">
      <c r="A212" s="40">
        <v>1001</v>
      </c>
      <c r="B212" s="41">
        <v>38</v>
      </c>
      <c r="C212" s="41"/>
      <c r="D212" s="41"/>
      <c r="E212" s="41"/>
      <c r="F212" s="41"/>
      <c r="G212" s="41"/>
      <c r="H212" s="42"/>
      <c r="I212" s="100"/>
      <c r="J212" s="101"/>
      <c r="K212" s="102"/>
      <c r="L212" s="14"/>
      <c r="M212" s="110">
        <f>B212</f>
        <v>38</v>
      </c>
      <c r="N212" s="111"/>
      <c r="O212" s="14"/>
      <c r="P212" s="1"/>
    </row>
    <row r="213" spans="1:16" ht="15.75" customHeight="1">
      <c r="A213" s="40">
        <v>1002</v>
      </c>
      <c r="B213" s="41"/>
      <c r="C213" s="41">
        <v>22</v>
      </c>
      <c r="D213" s="41"/>
      <c r="E213" s="41"/>
      <c r="F213" s="41"/>
      <c r="G213" s="41"/>
      <c r="H213" s="42"/>
      <c r="I213" s="68"/>
      <c r="J213" s="2"/>
      <c r="K213" s="103"/>
      <c r="L213" s="112">
        <f>IF(C213=0,"",C213/B212)</f>
        <v>0.57894736842105265</v>
      </c>
      <c r="M213" s="113">
        <v>22</v>
      </c>
      <c r="N213" s="114">
        <f t="shared" ref="N213:N217" si="30">IF(M213=0,"",M213/M212)</f>
        <v>0.57894736842105265</v>
      </c>
      <c r="O213" s="114">
        <f t="shared" ref="O213:O217" si="31">IF(M213=0,"",100%-N213)</f>
        <v>0.42105263157894735</v>
      </c>
      <c r="P213" s="1"/>
    </row>
    <row r="214" spans="1:16" ht="15.75" customHeight="1">
      <c r="A214" s="40">
        <v>1101</v>
      </c>
      <c r="B214" s="41"/>
      <c r="C214" s="41"/>
      <c r="D214" s="41">
        <v>17</v>
      </c>
      <c r="E214" s="41"/>
      <c r="F214" s="41"/>
      <c r="G214" s="41"/>
      <c r="H214" s="42"/>
      <c r="I214" s="68"/>
      <c r="J214" s="2"/>
      <c r="K214" s="103"/>
      <c r="L214" s="115">
        <f>IF(D214=0,"",D214/C213)</f>
        <v>0.77272727272727271</v>
      </c>
      <c r="M214" s="113">
        <v>17</v>
      </c>
      <c r="N214" s="116">
        <f t="shared" si="30"/>
        <v>0.77272727272727271</v>
      </c>
      <c r="O214" s="116">
        <f t="shared" si="31"/>
        <v>0.22727272727272729</v>
      </c>
      <c r="P214" s="8">
        <f>M214/M212</f>
        <v>0.44736842105263158</v>
      </c>
    </row>
    <row r="215" spans="1:16" ht="15.75" customHeight="1">
      <c r="A215" s="40">
        <v>1102</v>
      </c>
      <c r="B215" s="41"/>
      <c r="C215" s="41"/>
      <c r="D215" s="41"/>
      <c r="E215" s="41">
        <v>13</v>
      </c>
      <c r="F215" s="41"/>
      <c r="G215" s="41"/>
      <c r="H215" s="42"/>
      <c r="I215" s="68"/>
      <c r="J215" s="2"/>
      <c r="K215" s="103"/>
      <c r="L215" s="115">
        <f>IF(E215=0,"",E215/D214)</f>
        <v>0.76470588235294112</v>
      </c>
      <c r="M215" s="113">
        <v>16</v>
      </c>
      <c r="N215" s="116">
        <f t="shared" si="30"/>
        <v>0.94117647058823528</v>
      </c>
      <c r="O215" s="116">
        <f t="shared" si="31"/>
        <v>5.8823529411764719E-2</v>
      </c>
      <c r="P215" s="1"/>
    </row>
    <row r="216" spans="1:16" ht="15.75" customHeight="1">
      <c r="A216" s="40">
        <v>1201</v>
      </c>
      <c r="B216" s="41"/>
      <c r="C216" s="41"/>
      <c r="D216" s="41"/>
      <c r="E216" s="41"/>
      <c r="F216" s="41">
        <v>6</v>
      </c>
      <c r="G216" s="41"/>
      <c r="H216" s="42"/>
      <c r="I216" s="68"/>
      <c r="J216" s="2"/>
      <c r="K216" s="103"/>
      <c r="L216" s="115">
        <f>IF(F216=0,"",F216/E215)</f>
        <v>0.46153846153846156</v>
      </c>
      <c r="M216" s="113">
        <v>9</v>
      </c>
      <c r="N216" s="116">
        <f t="shared" si="30"/>
        <v>0.5625</v>
      </c>
      <c r="O216" s="116">
        <f t="shared" si="31"/>
        <v>0.4375</v>
      </c>
      <c r="P216" s="1"/>
    </row>
    <row r="217" spans="1:16" ht="15.75" customHeight="1">
      <c r="A217" s="40">
        <v>1202</v>
      </c>
      <c r="B217" s="41"/>
      <c r="C217" s="41"/>
      <c r="D217" s="41"/>
      <c r="E217" s="41"/>
      <c r="F217" s="41"/>
      <c r="G217" s="41">
        <v>6</v>
      </c>
      <c r="H217" s="42">
        <v>5</v>
      </c>
      <c r="I217" s="68"/>
      <c r="J217" s="2"/>
      <c r="K217" s="103"/>
      <c r="L217" s="115">
        <f>IF(G217=0,"",G217/F216)</f>
        <v>1</v>
      </c>
      <c r="M217" s="117">
        <v>6</v>
      </c>
      <c r="N217" s="116">
        <f t="shared" si="30"/>
        <v>0.66666666666666663</v>
      </c>
      <c r="O217" s="116">
        <f t="shared" si="31"/>
        <v>0.33333333333333337</v>
      </c>
      <c r="P217" s="1"/>
    </row>
    <row r="218" spans="1:16" ht="15.75" customHeight="1">
      <c r="A218" s="40">
        <v>1301</v>
      </c>
      <c r="B218" s="41"/>
      <c r="C218" s="41"/>
      <c r="D218" s="41"/>
      <c r="E218" s="41"/>
      <c r="F218" s="41"/>
      <c r="G218" s="41">
        <v>1</v>
      </c>
      <c r="H218" s="42">
        <v>1</v>
      </c>
      <c r="I218" s="68"/>
      <c r="J218" s="2"/>
      <c r="K218" s="1"/>
      <c r="L218" s="118"/>
      <c r="M218" s="117">
        <v>2</v>
      </c>
      <c r="N218" s="119"/>
      <c r="O218" s="120"/>
      <c r="P218" s="1"/>
    </row>
    <row r="219" spans="1:16" ht="15.75" customHeight="1">
      <c r="A219" s="40">
        <v>1302</v>
      </c>
      <c r="B219" s="41"/>
      <c r="C219" s="41"/>
      <c r="D219" s="41"/>
      <c r="E219" s="41"/>
      <c r="F219" s="41"/>
      <c r="G219" s="41"/>
      <c r="H219" s="42"/>
      <c r="I219" s="68"/>
      <c r="J219" s="2"/>
      <c r="K219" s="1"/>
      <c r="L219" s="118"/>
      <c r="M219" s="117"/>
      <c r="N219" s="119"/>
      <c r="O219" s="120"/>
      <c r="P219" s="1"/>
    </row>
    <row r="220" spans="1:16" ht="15.75" customHeight="1">
      <c r="A220" s="121"/>
      <c r="B220" s="66"/>
      <c r="C220" s="66"/>
      <c r="D220" s="66"/>
      <c r="E220" s="66"/>
      <c r="F220" s="66"/>
      <c r="G220" s="66"/>
      <c r="H220" s="67"/>
      <c r="I220" s="68"/>
      <c r="J220" s="2"/>
      <c r="K220" s="1"/>
      <c r="L220" s="118"/>
      <c r="M220" s="117"/>
      <c r="N220" s="119"/>
      <c r="O220" s="120"/>
      <c r="P220" s="1"/>
    </row>
    <row r="221" spans="1:16" ht="15.75" customHeight="1">
      <c r="A221" s="121"/>
      <c r="B221" s="66"/>
      <c r="C221" s="66"/>
      <c r="D221" s="66"/>
      <c r="E221" s="66"/>
      <c r="F221" s="66"/>
      <c r="G221" s="66"/>
      <c r="H221" s="67"/>
      <c r="I221" s="77"/>
      <c r="J221" s="78"/>
      <c r="K221" s="79"/>
      <c r="L221" s="122"/>
      <c r="M221" s="117"/>
      <c r="N221" s="123"/>
      <c r="O221" s="124"/>
      <c r="P221" s="1"/>
    </row>
    <row r="222" spans="1:16" ht="18" customHeight="1">
      <c r="A222" s="24"/>
      <c r="D222" s="142" t="s">
        <v>79</v>
      </c>
      <c r="E222" s="143"/>
      <c r="F222" s="143"/>
      <c r="G222" s="143"/>
      <c r="H222" s="81">
        <f>SUM(H212:H221)</f>
        <v>6</v>
      </c>
      <c r="I222" s="125">
        <f>IF(H217=0,"",H217/B212)</f>
        <v>0.13157894736842105</v>
      </c>
      <c r="J222" s="125">
        <f>IF(H222=0,"",H222/B212)</f>
        <v>0.15789473684210525</v>
      </c>
      <c r="K222" s="125">
        <f>IF(H217=0,"",J222-I222)</f>
        <v>2.6315789473684209E-2</v>
      </c>
      <c r="L222" s="2"/>
      <c r="M222" s="1"/>
      <c r="N222" s="27"/>
      <c r="O222" s="2"/>
      <c r="P222" s="1"/>
    </row>
    <row r="223" spans="1:16" ht="12.75" customHeight="1">
      <c r="I223" s="2"/>
      <c r="J223" s="2"/>
      <c r="K223" s="2"/>
      <c r="L223" s="2"/>
    </row>
    <row r="224" spans="1:16" ht="12.75" customHeight="1">
      <c r="I224" s="2"/>
      <c r="J224" s="2"/>
      <c r="K224" s="2"/>
      <c r="L224" s="2"/>
    </row>
    <row r="225" spans="1:17" ht="26.25" customHeight="1">
      <c r="A225" s="29"/>
      <c r="B225" s="145" t="s">
        <v>68</v>
      </c>
      <c r="C225" s="146"/>
      <c r="D225" s="146"/>
      <c r="E225" s="146"/>
      <c r="F225" s="146"/>
      <c r="G225" s="146"/>
      <c r="H225" s="108">
        <v>1002</v>
      </c>
      <c r="I225" s="109"/>
      <c r="J225" s="109"/>
      <c r="K225" s="109"/>
      <c r="L225" s="109"/>
      <c r="M225" s="109"/>
      <c r="N225" s="1"/>
      <c r="O225" s="1"/>
      <c r="P225" s="1"/>
    </row>
    <row r="226" spans="1:17" ht="20.25" customHeight="1">
      <c r="A226" s="147" t="s">
        <v>9</v>
      </c>
      <c r="B226" s="148" t="s">
        <v>69</v>
      </c>
      <c r="C226" s="143"/>
      <c r="D226" s="143"/>
      <c r="E226" s="143"/>
      <c r="F226" s="143"/>
      <c r="G226" s="143"/>
      <c r="H226" s="149" t="s">
        <v>10</v>
      </c>
      <c r="I226" s="141" t="s">
        <v>2</v>
      </c>
      <c r="J226" s="141" t="s">
        <v>3</v>
      </c>
      <c r="K226" s="150" t="s">
        <v>4</v>
      </c>
      <c r="L226" s="141" t="s">
        <v>5</v>
      </c>
      <c r="M226" s="139" t="s">
        <v>6</v>
      </c>
      <c r="N226" s="139" t="s">
        <v>7</v>
      </c>
      <c r="O226" s="141" t="s">
        <v>8</v>
      </c>
      <c r="P226" s="1"/>
    </row>
    <row r="227" spans="1:17" ht="15.75" customHeight="1">
      <c r="A227" s="140"/>
      <c r="B227" s="40" t="s">
        <v>70</v>
      </c>
      <c r="C227" s="40" t="s">
        <v>71</v>
      </c>
      <c r="D227" s="40" t="s">
        <v>72</v>
      </c>
      <c r="E227" s="40" t="s">
        <v>73</v>
      </c>
      <c r="F227" s="40" t="s">
        <v>74</v>
      </c>
      <c r="G227" s="40" t="s">
        <v>75</v>
      </c>
      <c r="H227" s="140"/>
      <c r="I227" s="140"/>
      <c r="J227" s="140"/>
      <c r="K227" s="140"/>
      <c r="L227" s="140"/>
      <c r="M227" s="140"/>
      <c r="N227" s="140"/>
      <c r="O227" s="140"/>
      <c r="P227" s="1"/>
    </row>
    <row r="228" spans="1:17" ht="15.75" customHeight="1">
      <c r="A228" s="40">
        <v>1002</v>
      </c>
      <c r="B228" s="41">
        <v>204</v>
      </c>
      <c r="C228" s="41"/>
      <c r="D228" s="41"/>
      <c r="E228" s="41"/>
      <c r="F228" s="41"/>
      <c r="G228" s="41"/>
      <c r="H228" s="42"/>
      <c r="I228" s="100"/>
      <c r="J228" s="101"/>
      <c r="K228" s="102"/>
      <c r="L228" s="14"/>
      <c r="M228" s="110">
        <f>B228</f>
        <v>204</v>
      </c>
      <c r="N228" s="111"/>
      <c r="O228" s="14"/>
      <c r="P228" s="1"/>
    </row>
    <row r="229" spans="1:17" ht="15.75" customHeight="1">
      <c r="A229" s="40">
        <v>1101</v>
      </c>
      <c r="B229" s="41"/>
      <c r="C229" s="41">
        <v>144</v>
      </c>
      <c r="D229" s="41"/>
      <c r="E229" s="41"/>
      <c r="F229" s="41"/>
      <c r="G229" s="41"/>
      <c r="H229" s="42"/>
      <c r="I229" s="68"/>
      <c r="J229" s="2"/>
      <c r="K229" s="103"/>
      <c r="L229" s="112">
        <f>IF(C229=0,"",C229/B228)</f>
        <v>0.70588235294117652</v>
      </c>
      <c r="M229" s="113">
        <v>144</v>
      </c>
      <c r="N229" s="114">
        <f t="shared" ref="N229:N233" si="32">IF(M229=0,"",M229/M228)</f>
        <v>0.70588235294117652</v>
      </c>
      <c r="O229" s="114">
        <f t="shared" ref="O229:O233" si="33">IF(M229=0,"",100%-N229)</f>
        <v>0.29411764705882348</v>
      </c>
      <c r="P229" s="1"/>
    </row>
    <row r="230" spans="1:17" ht="15.75" customHeight="1">
      <c r="A230" s="40">
        <v>1102</v>
      </c>
      <c r="B230" s="41"/>
      <c r="C230" s="41"/>
      <c r="D230" s="41">
        <v>128</v>
      </c>
      <c r="E230" s="41"/>
      <c r="F230" s="41"/>
      <c r="G230" s="41"/>
      <c r="H230" s="42"/>
      <c r="I230" s="68"/>
      <c r="J230" s="2"/>
      <c r="K230" s="103"/>
      <c r="L230" s="115">
        <f>IF(D230=0,"",D230/C229)</f>
        <v>0.88888888888888884</v>
      </c>
      <c r="M230" s="113">
        <v>133</v>
      </c>
      <c r="N230" s="116">
        <f t="shared" si="32"/>
        <v>0.92361111111111116</v>
      </c>
      <c r="O230" s="116">
        <f t="shared" si="33"/>
        <v>7.638888888888884E-2</v>
      </c>
      <c r="P230" s="8">
        <f>M230/M228</f>
        <v>0.65196078431372551</v>
      </c>
      <c r="Q230" s="32">
        <f>1-P230</f>
        <v>0.34803921568627449</v>
      </c>
    </row>
    <row r="231" spans="1:17" ht="15.75" customHeight="1">
      <c r="A231" s="40">
        <v>1201</v>
      </c>
      <c r="B231" s="41"/>
      <c r="C231" s="41"/>
      <c r="D231" s="41"/>
      <c r="E231" s="41">
        <v>120</v>
      </c>
      <c r="F231" s="41"/>
      <c r="G231" s="41"/>
      <c r="H231" s="42"/>
      <c r="I231" s="68"/>
      <c r="J231" s="2"/>
      <c r="K231" s="103"/>
      <c r="L231" s="115">
        <f>IF(E231=0,"",E231/D230)</f>
        <v>0.9375</v>
      </c>
      <c r="M231" s="113">
        <v>126</v>
      </c>
      <c r="N231" s="116">
        <f t="shared" si="32"/>
        <v>0.94736842105263153</v>
      </c>
      <c r="O231" s="116">
        <f t="shared" si="33"/>
        <v>5.2631578947368474E-2</v>
      </c>
      <c r="P231" s="1"/>
    </row>
    <row r="232" spans="1:17" ht="15.75" customHeight="1">
      <c r="A232" s="40">
        <v>1202</v>
      </c>
      <c r="B232" s="41"/>
      <c r="C232" s="41"/>
      <c r="D232" s="41"/>
      <c r="E232" s="41"/>
      <c r="F232" s="41">
        <v>107</v>
      </c>
      <c r="G232" s="41"/>
      <c r="H232" s="42"/>
      <c r="I232" s="68"/>
      <c r="J232" s="2"/>
      <c r="K232" s="103"/>
      <c r="L232" s="115">
        <f>IF(F232=0,"",F232/E231)</f>
        <v>0.89166666666666672</v>
      </c>
      <c r="M232" s="113">
        <v>117</v>
      </c>
      <c r="N232" s="116">
        <f t="shared" si="32"/>
        <v>0.9285714285714286</v>
      </c>
      <c r="O232" s="116">
        <f t="shared" si="33"/>
        <v>7.1428571428571397E-2</v>
      </c>
      <c r="P232" s="1"/>
    </row>
    <row r="233" spans="1:17" ht="15.75" customHeight="1">
      <c r="A233" s="40">
        <v>1301</v>
      </c>
      <c r="B233" s="41"/>
      <c r="C233" s="41"/>
      <c r="D233" s="41"/>
      <c r="E233" s="41"/>
      <c r="F233" s="41"/>
      <c r="G233" s="41">
        <v>94</v>
      </c>
      <c r="H233" s="42">
        <v>70</v>
      </c>
      <c r="I233" s="68"/>
      <c r="J233" s="2"/>
      <c r="K233" s="103"/>
      <c r="L233" s="115">
        <f>IF(G233=0,"",G233/F232)</f>
        <v>0.87850467289719625</v>
      </c>
      <c r="M233" s="117">
        <v>104</v>
      </c>
      <c r="N233" s="116">
        <f t="shared" si="32"/>
        <v>0.88888888888888884</v>
      </c>
      <c r="O233" s="116">
        <f t="shared" si="33"/>
        <v>0.11111111111111116</v>
      </c>
      <c r="P233" s="1"/>
    </row>
    <row r="234" spans="1:17" ht="15.75" customHeight="1">
      <c r="A234" s="40">
        <v>1302</v>
      </c>
      <c r="B234" s="41"/>
      <c r="C234" s="41"/>
      <c r="D234" s="41"/>
      <c r="E234" s="41"/>
      <c r="F234" s="41"/>
      <c r="G234" s="41">
        <v>26</v>
      </c>
      <c r="H234" s="42">
        <v>15</v>
      </c>
      <c r="I234" s="68"/>
      <c r="J234" s="2"/>
      <c r="K234" s="1"/>
      <c r="L234" s="118"/>
      <c r="M234" s="117">
        <v>28</v>
      </c>
      <c r="N234" s="119"/>
      <c r="O234" s="120"/>
      <c r="P234" s="1"/>
    </row>
    <row r="235" spans="1:17" ht="15.75" customHeight="1">
      <c r="A235" s="121"/>
      <c r="B235" s="41"/>
      <c r="C235" s="41"/>
      <c r="D235" s="41"/>
      <c r="E235" s="41"/>
      <c r="F235" s="41"/>
      <c r="G235" s="41">
        <v>7</v>
      </c>
      <c r="H235" s="42">
        <v>2</v>
      </c>
      <c r="I235" s="68"/>
      <c r="J235" s="2"/>
      <c r="K235" s="1"/>
      <c r="L235" s="118"/>
      <c r="M235" s="117">
        <v>7</v>
      </c>
      <c r="N235" s="119"/>
      <c r="O235" s="120"/>
      <c r="P235" s="1"/>
    </row>
    <row r="236" spans="1:17" ht="15.75" customHeight="1">
      <c r="A236" s="121"/>
      <c r="B236" s="66"/>
      <c r="C236" s="66"/>
      <c r="D236" s="66"/>
      <c r="E236" s="66"/>
      <c r="F236" s="66"/>
      <c r="G236" s="66">
        <v>4</v>
      </c>
      <c r="H236" s="67">
        <v>1</v>
      </c>
      <c r="I236" s="68"/>
      <c r="J236" s="2"/>
      <c r="K236" s="1"/>
      <c r="L236" s="118"/>
      <c r="M236" s="117">
        <v>4</v>
      </c>
      <c r="N236" s="119"/>
      <c r="O236" s="120"/>
      <c r="P236" s="1"/>
    </row>
    <row r="237" spans="1:17" ht="15.75" customHeight="1">
      <c r="A237" s="121"/>
      <c r="B237" s="66"/>
      <c r="C237" s="66"/>
      <c r="D237" s="66"/>
      <c r="E237" s="66"/>
      <c r="F237" s="66"/>
      <c r="G237" s="66"/>
      <c r="H237" s="67"/>
      <c r="I237" s="77"/>
      <c r="J237" s="78"/>
      <c r="K237" s="79"/>
      <c r="L237" s="122"/>
      <c r="M237" s="117"/>
      <c r="N237" s="123"/>
      <c r="O237" s="124"/>
      <c r="P237" s="1"/>
    </row>
    <row r="238" spans="1:17" ht="18" customHeight="1">
      <c r="A238" s="24"/>
      <c r="D238" s="142" t="s">
        <v>79</v>
      </c>
      <c r="E238" s="143"/>
      <c r="F238" s="143"/>
      <c r="G238" s="143"/>
      <c r="H238" s="81">
        <f>SUM(H228:H237)</f>
        <v>88</v>
      </c>
      <c r="I238" s="125">
        <f>IF(H233=0,"",H233/B228)</f>
        <v>0.34313725490196079</v>
      </c>
      <c r="J238" s="125">
        <f>IF(H238=0,"",H238/B228)</f>
        <v>0.43137254901960786</v>
      </c>
      <c r="K238" s="125">
        <f>IF(H233=0,"",J238-I238)</f>
        <v>8.8235294117647078E-2</v>
      </c>
      <c r="L238" s="2"/>
      <c r="M238" s="1"/>
      <c r="N238" s="27"/>
      <c r="O238" s="2"/>
      <c r="P238" s="1"/>
    </row>
    <row r="239" spans="1:17" ht="12.75" customHeight="1">
      <c r="I239" s="2"/>
      <c r="J239" s="2"/>
      <c r="K239" s="2"/>
      <c r="L239" s="2"/>
    </row>
    <row r="240" spans="1:17" ht="12.75" customHeight="1">
      <c r="I240" s="2"/>
      <c r="J240" s="2"/>
      <c r="K240" s="2"/>
      <c r="L240" s="2"/>
    </row>
    <row r="241" spans="1:17" ht="26.25" customHeight="1">
      <c r="A241" s="29"/>
      <c r="B241" s="145" t="s">
        <v>68</v>
      </c>
      <c r="C241" s="146"/>
      <c r="D241" s="146"/>
      <c r="E241" s="146"/>
      <c r="F241" s="146"/>
      <c r="G241" s="146"/>
      <c r="H241" s="108">
        <v>1101</v>
      </c>
      <c r="I241" s="109"/>
      <c r="J241" s="109"/>
      <c r="K241" s="109"/>
      <c r="L241" s="109"/>
      <c r="M241" s="109"/>
      <c r="N241" s="1"/>
      <c r="O241" s="1"/>
      <c r="P241" s="1"/>
    </row>
    <row r="242" spans="1:17" ht="20.25" customHeight="1">
      <c r="A242" s="147" t="s">
        <v>9</v>
      </c>
      <c r="B242" s="148" t="s">
        <v>69</v>
      </c>
      <c r="C242" s="143"/>
      <c r="D242" s="143"/>
      <c r="E242" s="143"/>
      <c r="F242" s="143"/>
      <c r="G242" s="143"/>
      <c r="H242" s="149" t="s">
        <v>10</v>
      </c>
      <c r="I242" s="141" t="s">
        <v>2</v>
      </c>
      <c r="J242" s="141" t="s">
        <v>3</v>
      </c>
      <c r="K242" s="150" t="s">
        <v>4</v>
      </c>
      <c r="L242" s="141" t="s">
        <v>5</v>
      </c>
      <c r="M242" s="139" t="s">
        <v>6</v>
      </c>
      <c r="N242" s="139" t="s">
        <v>7</v>
      </c>
      <c r="O242" s="141" t="s">
        <v>8</v>
      </c>
      <c r="P242" s="1"/>
    </row>
    <row r="243" spans="1:17" ht="15.75" customHeight="1">
      <c r="A243" s="140"/>
      <c r="B243" s="40" t="s">
        <v>70</v>
      </c>
      <c r="C243" s="40" t="s">
        <v>71</v>
      </c>
      <c r="D243" s="40" t="s">
        <v>72</v>
      </c>
      <c r="E243" s="40" t="s">
        <v>73</v>
      </c>
      <c r="F243" s="40" t="s">
        <v>74</v>
      </c>
      <c r="G243" s="40" t="s">
        <v>75</v>
      </c>
      <c r="H243" s="140"/>
      <c r="I243" s="140"/>
      <c r="J243" s="140"/>
      <c r="K243" s="140"/>
      <c r="L243" s="140"/>
      <c r="M243" s="140"/>
      <c r="N243" s="140"/>
      <c r="O243" s="140"/>
      <c r="P243" s="1"/>
    </row>
    <row r="244" spans="1:17" ht="15.75" customHeight="1">
      <c r="A244" s="40">
        <v>1101</v>
      </c>
      <c r="B244" s="41">
        <v>27</v>
      </c>
      <c r="C244" s="41"/>
      <c r="D244" s="41"/>
      <c r="E244" s="41"/>
      <c r="F244" s="41"/>
      <c r="G244" s="41"/>
      <c r="H244" s="42"/>
      <c r="I244" s="100"/>
      <c r="J244" s="101"/>
      <c r="K244" s="102"/>
      <c r="L244" s="14"/>
      <c r="M244" s="110">
        <f>B244</f>
        <v>27</v>
      </c>
      <c r="N244" s="111"/>
      <c r="O244" s="14"/>
      <c r="P244" s="1"/>
    </row>
    <row r="245" spans="1:17" ht="15.75" customHeight="1">
      <c r="A245" s="40">
        <v>1102</v>
      </c>
      <c r="B245" s="41"/>
      <c r="C245" s="41">
        <v>15</v>
      </c>
      <c r="D245" s="41"/>
      <c r="E245" s="41"/>
      <c r="F245" s="41"/>
      <c r="G245" s="41"/>
      <c r="H245" s="42"/>
      <c r="I245" s="68"/>
      <c r="J245" s="2"/>
      <c r="K245" s="103"/>
      <c r="L245" s="112">
        <f>IF(C245=0,"",C245/B244)</f>
        <v>0.55555555555555558</v>
      </c>
      <c r="M245" s="113">
        <v>15</v>
      </c>
      <c r="N245" s="114">
        <f t="shared" ref="N245:N249" si="34">IF(M245=0,"",M245/M244)</f>
        <v>0.55555555555555558</v>
      </c>
      <c r="O245" s="114">
        <f t="shared" ref="O245:O249" si="35">IF(M245=0,"",100%-N245)</f>
        <v>0.44444444444444442</v>
      </c>
      <c r="P245" s="1"/>
    </row>
    <row r="246" spans="1:17" ht="15.75" customHeight="1">
      <c r="A246" s="40">
        <v>1201</v>
      </c>
      <c r="B246" s="41"/>
      <c r="C246" s="41"/>
      <c r="D246" s="41">
        <v>13</v>
      </c>
      <c r="E246" s="41"/>
      <c r="F246" s="41"/>
      <c r="G246" s="41"/>
      <c r="H246" s="42"/>
      <c r="I246" s="68"/>
      <c r="J246" s="2"/>
      <c r="K246" s="103"/>
      <c r="L246" s="115">
        <f>IF(D246=0,"",D246/C245)</f>
        <v>0.8666666666666667</v>
      </c>
      <c r="M246" s="113">
        <v>14</v>
      </c>
      <c r="N246" s="116">
        <f t="shared" si="34"/>
        <v>0.93333333333333335</v>
      </c>
      <c r="O246" s="116">
        <f t="shared" si="35"/>
        <v>6.6666666666666652E-2</v>
      </c>
      <c r="P246" s="8">
        <f>M246/M244</f>
        <v>0.51851851851851849</v>
      </c>
      <c r="Q246" s="32">
        <f>1-P246</f>
        <v>0.48148148148148151</v>
      </c>
    </row>
    <row r="247" spans="1:17" ht="15.75" customHeight="1">
      <c r="A247" s="40">
        <v>1202</v>
      </c>
      <c r="B247" s="41"/>
      <c r="C247" s="41"/>
      <c r="D247" s="41"/>
      <c r="E247" s="41">
        <v>11</v>
      </c>
      <c r="F247" s="41"/>
      <c r="G247" s="41"/>
      <c r="H247" s="42"/>
      <c r="I247" s="68"/>
      <c r="J247" s="2"/>
      <c r="K247" s="103"/>
      <c r="L247" s="115">
        <f>IF(E247=0,"",E247/D246)</f>
        <v>0.84615384615384615</v>
      </c>
      <c r="M247" s="113">
        <v>11</v>
      </c>
      <c r="N247" s="116">
        <f t="shared" si="34"/>
        <v>0.7857142857142857</v>
      </c>
      <c r="O247" s="116">
        <f t="shared" si="35"/>
        <v>0.2142857142857143</v>
      </c>
      <c r="P247" s="1"/>
    </row>
    <row r="248" spans="1:17" ht="15.75" customHeight="1">
      <c r="A248" s="40">
        <v>1301</v>
      </c>
      <c r="B248" s="41"/>
      <c r="C248" s="41"/>
      <c r="D248" s="41"/>
      <c r="E248" s="41"/>
      <c r="F248" s="41">
        <v>11</v>
      </c>
      <c r="G248" s="41"/>
      <c r="H248" s="42"/>
      <c r="I248" s="68"/>
      <c r="J248" s="2"/>
      <c r="K248" s="103"/>
      <c r="L248" s="115">
        <f>IF(F248=0,"",F248/E247)</f>
        <v>1</v>
      </c>
      <c r="M248" s="113">
        <v>11</v>
      </c>
      <c r="N248" s="116">
        <f t="shared" si="34"/>
        <v>1</v>
      </c>
      <c r="O248" s="116">
        <f t="shared" si="35"/>
        <v>0</v>
      </c>
      <c r="P248" s="1"/>
    </row>
    <row r="249" spans="1:17" ht="15.75" customHeight="1">
      <c r="A249" s="40">
        <v>1302</v>
      </c>
      <c r="B249" s="41"/>
      <c r="C249" s="41"/>
      <c r="D249" s="41"/>
      <c r="E249" s="41"/>
      <c r="F249" s="41"/>
      <c r="G249" s="41">
        <v>9</v>
      </c>
      <c r="H249" s="42">
        <v>4</v>
      </c>
      <c r="I249" s="68"/>
      <c r="J249" s="2"/>
      <c r="K249" s="103"/>
      <c r="L249" s="115">
        <f>IF(G249=0,"",G249/F248)</f>
        <v>0.81818181818181823</v>
      </c>
      <c r="M249" s="117">
        <v>10</v>
      </c>
      <c r="N249" s="116">
        <f t="shared" si="34"/>
        <v>0.90909090909090906</v>
      </c>
      <c r="O249" s="116">
        <f t="shared" si="35"/>
        <v>9.0909090909090939E-2</v>
      </c>
      <c r="P249" s="1"/>
    </row>
    <row r="250" spans="1:17" ht="15.75" customHeight="1">
      <c r="A250" s="40">
        <v>1401</v>
      </c>
      <c r="B250" s="41"/>
      <c r="C250" s="41"/>
      <c r="D250" s="41"/>
      <c r="E250" s="41"/>
      <c r="F250" s="41"/>
      <c r="G250" s="41">
        <v>5</v>
      </c>
      <c r="H250" s="42">
        <v>3</v>
      </c>
      <c r="I250" s="68"/>
      <c r="J250" s="2"/>
      <c r="K250" s="1"/>
      <c r="L250" s="118"/>
      <c r="M250" s="117">
        <v>5</v>
      </c>
      <c r="N250" s="119"/>
      <c r="O250" s="120"/>
      <c r="P250" s="1"/>
    </row>
    <row r="251" spans="1:17" ht="15.75" customHeight="1">
      <c r="A251" s="121"/>
      <c r="B251" s="41"/>
      <c r="C251" s="41"/>
      <c r="D251" s="41"/>
      <c r="E251" s="41"/>
      <c r="F251" s="41"/>
      <c r="G251" s="41">
        <v>2</v>
      </c>
      <c r="H251" s="42">
        <v>1</v>
      </c>
      <c r="I251" s="68"/>
      <c r="J251" s="2"/>
      <c r="K251" s="1"/>
      <c r="L251" s="118"/>
      <c r="M251" s="117">
        <v>2</v>
      </c>
      <c r="N251" s="119"/>
      <c r="O251" s="120"/>
      <c r="P251" s="1"/>
    </row>
    <row r="252" spans="1:17" ht="15.75" customHeight="1">
      <c r="A252" s="121"/>
      <c r="B252" s="66"/>
      <c r="C252" s="66"/>
      <c r="D252" s="66"/>
      <c r="E252" s="66"/>
      <c r="F252" s="66"/>
      <c r="G252" s="66">
        <v>1</v>
      </c>
      <c r="H252" s="67"/>
      <c r="I252" s="68"/>
      <c r="J252" s="2"/>
      <c r="K252" s="1"/>
      <c r="L252" s="118"/>
      <c r="M252" s="117">
        <v>1</v>
      </c>
      <c r="N252" s="119"/>
      <c r="O252" s="120"/>
      <c r="P252" s="1"/>
    </row>
    <row r="253" spans="1:17" ht="15.75" customHeight="1">
      <c r="A253" s="121"/>
      <c r="B253" s="66"/>
      <c r="C253" s="66"/>
      <c r="D253" s="66"/>
      <c r="E253" s="66"/>
      <c r="F253" s="66"/>
      <c r="G253" s="66"/>
      <c r="H253" s="67"/>
      <c r="I253" s="77"/>
      <c r="J253" s="78"/>
      <c r="K253" s="79"/>
      <c r="L253" s="122"/>
      <c r="M253" s="117"/>
      <c r="N253" s="123"/>
      <c r="O253" s="124"/>
      <c r="P253" s="1"/>
    </row>
    <row r="254" spans="1:17" ht="18" customHeight="1">
      <c r="A254" s="24"/>
      <c r="D254" s="142" t="s">
        <v>79</v>
      </c>
      <c r="E254" s="143"/>
      <c r="F254" s="143"/>
      <c r="G254" s="143"/>
      <c r="H254" s="81">
        <f>SUM(H244:H253)</f>
        <v>8</v>
      </c>
      <c r="I254" s="125">
        <f>IF(H249=0,"",H249/B244)</f>
        <v>0.14814814814814814</v>
      </c>
      <c r="J254" s="125">
        <f>IF(H254=0,"",H254/B244)</f>
        <v>0.29629629629629628</v>
      </c>
      <c r="K254" s="125">
        <f>IF(H249=0,"",J254-I254)</f>
        <v>0.14814814814814814</v>
      </c>
      <c r="L254" s="2"/>
      <c r="M254" s="1"/>
      <c r="N254" s="27"/>
      <c r="O254" s="2"/>
      <c r="P254" s="1"/>
    </row>
    <row r="255" spans="1:17" ht="12.75" customHeight="1">
      <c r="I255" s="2"/>
      <c r="J255" s="2"/>
      <c r="K255" s="2"/>
      <c r="L255" s="2"/>
    </row>
    <row r="256" spans="1:17" ht="12.75" customHeight="1">
      <c r="I256" s="2"/>
      <c r="J256" s="2"/>
      <c r="K256" s="2"/>
      <c r="L256" s="2"/>
    </row>
    <row r="257" spans="1:17" ht="26.25" customHeight="1">
      <c r="A257" s="29"/>
      <c r="B257" s="145" t="s">
        <v>68</v>
      </c>
      <c r="C257" s="146"/>
      <c r="D257" s="146"/>
      <c r="E257" s="146"/>
      <c r="F257" s="146"/>
      <c r="G257" s="146"/>
      <c r="H257" s="108">
        <v>1102</v>
      </c>
      <c r="I257" s="109"/>
      <c r="J257" s="109"/>
      <c r="K257" s="109"/>
      <c r="L257" s="109"/>
      <c r="M257" s="109"/>
      <c r="N257" s="1"/>
      <c r="O257" s="1"/>
      <c r="P257" s="1"/>
    </row>
    <row r="258" spans="1:17" ht="20.25" customHeight="1">
      <c r="A258" s="147" t="s">
        <v>9</v>
      </c>
      <c r="B258" s="148" t="s">
        <v>69</v>
      </c>
      <c r="C258" s="143"/>
      <c r="D258" s="143"/>
      <c r="E258" s="143"/>
      <c r="F258" s="143"/>
      <c r="G258" s="143"/>
      <c r="H258" s="149" t="s">
        <v>10</v>
      </c>
      <c r="I258" s="141" t="s">
        <v>2</v>
      </c>
      <c r="J258" s="141" t="s">
        <v>3</v>
      </c>
      <c r="K258" s="150" t="s">
        <v>4</v>
      </c>
      <c r="L258" s="141" t="s">
        <v>5</v>
      </c>
      <c r="M258" s="139" t="s">
        <v>6</v>
      </c>
      <c r="N258" s="139" t="s">
        <v>7</v>
      </c>
      <c r="O258" s="141" t="s">
        <v>8</v>
      </c>
      <c r="P258" s="1"/>
    </row>
    <row r="259" spans="1:17" ht="15.75" customHeight="1">
      <c r="A259" s="140"/>
      <c r="B259" s="40" t="s">
        <v>70</v>
      </c>
      <c r="C259" s="40" t="s">
        <v>71</v>
      </c>
      <c r="D259" s="40" t="s">
        <v>72</v>
      </c>
      <c r="E259" s="40" t="s">
        <v>73</v>
      </c>
      <c r="F259" s="40" t="s">
        <v>74</v>
      </c>
      <c r="G259" s="40" t="s">
        <v>75</v>
      </c>
      <c r="H259" s="140"/>
      <c r="I259" s="140"/>
      <c r="J259" s="140"/>
      <c r="K259" s="140"/>
      <c r="L259" s="140"/>
      <c r="M259" s="140"/>
      <c r="N259" s="140"/>
      <c r="O259" s="140"/>
      <c r="P259" s="1"/>
    </row>
    <row r="260" spans="1:17" ht="15.75" customHeight="1">
      <c r="A260" s="40">
        <v>1102</v>
      </c>
      <c r="B260" s="41">
        <v>249</v>
      </c>
      <c r="C260" s="41"/>
      <c r="D260" s="41"/>
      <c r="E260" s="41"/>
      <c r="F260" s="41"/>
      <c r="G260" s="41"/>
      <c r="H260" s="42"/>
      <c r="I260" s="100"/>
      <c r="J260" s="101"/>
      <c r="K260" s="102"/>
      <c r="L260" s="14"/>
      <c r="M260" s="110">
        <f>B260</f>
        <v>249</v>
      </c>
      <c r="N260" s="111"/>
      <c r="O260" s="14"/>
      <c r="P260" s="1"/>
    </row>
    <row r="261" spans="1:17" ht="15.75" customHeight="1">
      <c r="A261" s="40">
        <v>1201</v>
      </c>
      <c r="B261" s="41"/>
      <c r="C261" s="41">
        <v>187</v>
      </c>
      <c r="D261" s="41"/>
      <c r="E261" s="41"/>
      <c r="F261" s="41"/>
      <c r="G261" s="41"/>
      <c r="H261" s="42"/>
      <c r="I261" s="68"/>
      <c r="J261" s="2"/>
      <c r="K261" s="103"/>
      <c r="L261" s="112">
        <f>IF(C261=0,"",C261/B260)</f>
        <v>0.75100401606425704</v>
      </c>
      <c r="M261" s="113">
        <v>187</v>
      </c>
      <c r="N261" s="114">
        <f t="shared" ref="N261:N265" si="36">IF(M261=0,"",M261/M260)</f>
        <v>0.75100401606425704</v>
      </c>
      <c r="O261" s="114">
        <f t="shared" ref="O261:O265" si="37">IF(M261=0,"",100%-N261)</f>
        <v>0.24899598393574296</v>
      </c>
      <c r="P261" s="1"/>
    </row>
    <row r="262" spans="1:17" ht="15.75" customHeight="1">
      <c r="A262" s="40">
        <v>1202</v>
      </c>
      <c r="B262" s="41"/>
      <c r="C262" s="41"/>
      <c r="D262" s="41">
        <v>174</v>
      </c>
      <c r="E262" s="41"/>
      <c r="F262" s="41"/>
      <c r="G262" s="41"/>
      <c r="H262" s="42"/>
      <c r="I262" s="68"/>
      <c r="J262" s="2"/>
      <c r="K262" s="103"/>
      <c r="L262" s="115">
        <f>IF(D262=0,"",D262/C261)</f>
        <v>0.93048128342245995</v>
      </c>
      <c r="M262" s="113">
        <v>179</v>
      </c>
      <c r="N262" s="116">
        <f t="shared" si="36"/>
        <v>0.95721925133689845</v>
      </c>
      <c r="O262" s="116">
        <f t="shared" si="37"/>
        <v>4.2780748663101553E-2</v>
      </c>
      <c r="P262" s="8">
        <f>M262/M260</f>
        <v>0.71887550200803207</v>
      </c>
      <c r="Q262" s="32">
        <f>1-P262</f>
        <v>0.28112449799196793</v>
      </c>
    </row>
    <row r="263" spans="1:17" ht="15.75" customHeight="1">
      <c r="A263" s="40">
        <v>1301</v>
      </c>
      <c r="B263" s="41"/>
      <c r="C263" s="41"/>
      <c r="D263" s="41"/>
      <c r="E263" s="41">
        <v>160</v>
      </c>
      <c r="F263" s="41"/>
      <c r="G263" s="41"/>
      <c r="H263" s="42"/>
      <c r="I263" s="68"/>
      <c r="J263" s="2"/>
      <c r="K263" s="103"/>
      <c r="L263" s="115">
        <f>IF(E263=0,"",E263/D262)</f>
        <v>0.91954022988505746</v>
      </c>
      <c r="M263" s="113">
        <v>172</v>
      </c>
      <c r="N263" s="116">
        <f t="shared" si="36"/>
        <v>0.96089385474860334</v>
      </c>
      <c r="O263" s="116">
        <f t="shared" si="37"/>
        <v>3.9106145251396662E-2</v>
      </c>
      <c r="P263" s="1"/>
    </row>
    <row r="264" spans="1:17" ht="15.75" customHeight="1">
      <c r="A264" s="40">
        <v>1302</v>
      </c>
      <c r="B264" s="41"/>
      <c r="C264" s="41"/>
      <c r="D264" s="41"/>
      <c r="E264" s="41"/>
      <c r="F264" s="41">
        <v>148</v>
      </c>
      <c r="G264" s="41"/>
      <c r="H264" s="42"/>
      <c r="I264" s="68"/>
      <c r="J264" s="2"/>
      <c r="K264" s="103"/>
      <c r="L264" s="115">
        <f>IF(F264=0,"",F264/E263)</f>
        <v>0.92500000000000004</v>
      </c>
      <c r="M264" s="113">
        <v>158</v>
      </c>
      <c r="N264" s="116">
        <f t="shared" si="36"/>
        <v>0.91860465116279066</v>
      </c>
      <c r="O264" s="116">
        <f t="shared" si="37"/>
        <v>8.1395348837209336E-2</v>
      </c>
      <c r="P264" s="1"/>
    </row>
    <row r="265" spans="1:17" ht="15.75" customHeight="1">
      <c r="A265" s="40">
        <v>1401</v>
      </c>
      <c r="B265" s="41"/>
      <c r="C265" s="41"/>
      <c r="D265" s="41"/>
      <c r="E265" s="41"/>
      <c r="F265" s="41"/>
      <c r="G265" s="41">
        <v>140</v>
      </c>
      <c r="H265" s="42">
        <v>112</v>
      </c>
      <c r="I265" s="68"/>
      <c r="J265" s="2"/>
      <c r="K265" s="103"/>
      <c r="L265" s="115">
        <f>IF(G265=0,"",G265/F264)</f>
        <v>0.94594594594594594</v>
      </c>
      <c r="M265" s="117">
        <v>148</v>
      </c>
      <c r="N265" s="116">
        <f t="shared" si="36"/>
        <v>0.93670886075949367</v>
      </c>
      <c r="O265" s="116">
        <f t="shared" si="37"/>
        <v>6.3291139240506333E-2</v>
      </c>
      <c r="P265" s="1"/>
    </row>
    <row r="266" spans="1:17" ht="15.75" customHeight="1">
      <c r="A266" s="40">
        <v>1402</v>
      </c>
      <c r="B266" s="41"/>
      <c r="C266" s="41"/>
      <c r="D266" s="41"/>
      <c r="E266" s="41"/>
      <c r="F266" s="41"/>
      <c r="G266" s="41">
        <v>22</v>
      </c>
      <c r="H266" s="42">
        <v>8</v>
      </c>
      <c r="I266" s="68"/>
      <c r="J266" s="2"/>
      <c r="K266" s="1"/>
      <c r="L266" s="118"/>
      <c r="M266" s="117">
        <v>30</v>
      </c>
      <c r="N266" s="119"/>
      <c r="O266" s="120"/>
      <c r="P266" s="1"/>
    </row>
    <row r="267" spans="1:17" ht="15.75" customHeight="1">
      <c r="A267" s="121"/>
      <c r="B267" s="41"/>
      <c r="C267" s="41"/>
      <c r="D267" s="41"/>
      <c r="E267" s="41"/>
      <c r="F267" s="41"/>
      <c r="G267" s="41">
        <v>7</v>
      </c>
      <c r="H267" s="42">
        <v>1</v>
      </c>
      <c r="I267" s="68"/>
      <c r="J267" s="2"/>
      <c r="K267" s="1"/>
      <c r="L267" s="118"/>
      <c r="M267" s="117">
        <v>8</v>
      </c>
      <c r="N267" s="119"/>
      <c r="O267" s="120"/>
      <c r="P267" s="1"/>
    </row>
    <row r="268" spans="1:17" ht="15.75" customHeight="1">
      <c r="A268" s="121"/>
      <c r="B268" s="66"/>
      <c r="C268" s="66"/>
      <c r="D268" s="66"/>
      <c r="E268" s="66"/>
      <c r="F268" s="66"/>
      <c r="G268" s="66"/>
      <c r="H268" s="67">
        <v>1</v>
      </c>
      <c r="I268" s="68"/>
      <c r="J268" s="2"/>
      <c r="K268" s="1"/>
      <c r="L268" s="118"/>
      <c r="M268" s="117">
        <v>1</v>
      </c>
      <c r="N268" s="119"/>
      <c r="O268" s="120"/>
      <c r="P268" s="1"/>
    </row>
    <row r="269" spans="1:17" ht="15.75" customHeight="1">
      <c r="A269" s="121"/>
      <c r="B269" s="66"/>
      <c r="C269" s="66"/>
      <c r="D269" s="66"/>
      <c r="E269" s="66"/>
      <c r="F269" s="66"/>
      <c r="G269" s="66"/>
      <c r="H269" s="67">
        <v>1</v>
      </c>
      <c r="I269" s="77"/>
      <c r="J269" s="78"/>
      <c r="K269" s="79"/>
      <c r="L269" s="122"/>
      <c r="M269" s="117"/>
      <c r="N269" s="123"/>
      <c r="O269" s="124"/>
      <c r="P269" s="1"/>
    </row>
    <row r="270" spans="1:17" ht="18" customHeight="1">
      <c r="A270" s="24"/>
      <c r="D270" s="142" t="s">
        <v>79</v>
      </c>
      <c r="E270" s="143"/>
      <c r="F270" s="143"/>
      <c r="G270" s="143"/>
      <c r="H270" s="81">
        <f>SUM(H260:H269)</f>
        <v>123</v>
      </c>
      <c r="I270" s="125">
        <f>IF(H265=0,"",H265/B260)</f>
        <v>0.44979919678714858</v>
      </c>
      <c r="J270" s="125">
        <f>IF(H270=0,"",H270/B260)</f>
        <v>0.49397590361445781</v>
      </c>
      <c r="K270" s="125">
        <f>IF(H265=0,"",J270-I270)</f>
        <v>4.4176706827309231E-2</v>
      </c>
      <c r="L270" s="2"/>
      <c r="M270" s="1"/>
      <c r="N270" s="27"/>
      <c r="O270" s="2"/>
      <c r="P270" s="1"/>
    </row>
    <row r="271" spans="1:17" ht="12.75" customHeight="1">
      <c r="I271" s="2"/>
      <c r="J271" s="2"/>
      <c r="L271" s="2"/>
    </row>
    <row r="272" spans="1:17" ht="12.75" customHeight="1">
      <c r="I272" s="2"/>
      <c r="J272" s="2"/>
      <c r="L272" s="2"/>
    </row>
    <row r="273" spans="1:17" ht="26.25" customHeight="1">
      <c r="A273" s="29"/>
      <c r="B273" s="145" t="s">
        <v>68</v>
      </c>
      <c r="C273" s="146"/>
      <c r="D273" s="146"/>
      <c r="E273" s="146"/>
      <c r="F273" s="146"/>
      <c r="G273" s="146"/>
      <c r="H273" s="108">
        <v>1201</v>
      </c>
      <c r="I273" s="109"/>
      <c r="J273" s="109"/>
      <c r="K273" s="109"/>
      <c r="L273" s="109"/>
      <c r="M273" s="109"/>
      <c r="N273" s="1"/>
      <c r="O273" s="1"/>
      <c r="P273" s="1"/>
    </row>
    <row r="274" spans="1:17" ht="20.25" customHeight="1">
      <c r="A274" s="147" t="s">
        <v>9</v>
      </c>
      <c r="B274" s="148" t="s">
        <v>69</v>
      </c>
      <c r="C274" s="143"/>
      <c r="D274" s="143"/>
      <c r="E274" s="143"/>
      <c r="F274" s="143"/>
      <c r="G274" s="143"/>
      <c r="H274" s="149" t="s">
        <v>10</v>
      </c>
      <c r="I274" s="141" t="s">
        <v>2</v>
      </c>
      <c r="J274" s="141" t="s">
        <v>3</v>
      </c>
      <c r="K274" s="150" t="s">
        <v>4</v>
      </c>
      <c r="L274" s="141" t="s">
        <v>5</v>
      </c>
      <c r="M274" s="139" t="s">
        <v>6</v>
      </c>
      <c r="N274" s="139" t="s">
        <v>7</v>
      </c>
      <c r="O274" s="141" t="s">
        <v>8</v>
      </c>
      <c r="P274" s="1"/>
    </row>
    <row r="275" spans="1:17" ht="15.75" customHeight="1">
      <c r="A275" s="140"/>
      <c r="B275" s="40" t="s">
        <v>70</v>
      </c>
      <c r="C275" s="40" t="s">
        <v>71</v>
      </c>
      <c r="D275" s="40" t="s">
        <v>72</v>
      </c>
      <c r="E275" s="40" t="s">
        <v>73</v>
      </c>
      <c r="F275" s="40" t="s">
        <v>74</v>
      </c>
      <c r="G275" s="40" t="s">
        <v>75</v>
      </c>
      <c r="H275" s="140"/>
      <c r="I275" s="140"/>
      <c r="J275" s="140"/>
      <c r="K275" s="140"/>
      <c r="L275" s="140"/>
      <c r="M275" s="140"/>
      <c r="N275" s="140"/>
      <c r="O275" s="140"/>
      <c r="P275" s="1"/>
    </row>
    <row r="276" spans="1:17" ht="15.75" customHeight="1">
      <c r="A276" s="40">
        <v>1201</v>
      </c>
      <c r="B276" s="41">
        <v>33</v>
      </c>
      <c r="C276" s="41"/>
      <c r="D276" s="41"/>
      <c r="E276" s="41"/>
      <c r="F276" s="41"/>
      <c r="G276" s="41"/>
      <c r="H276" s="42"/>
      <c r="I276" s="100"/>
      <c r="J276" s="101"/>
      <c r="K276" s="102"/>
      <c r="L276" s="14"/>
      <c r="M276" s="110">
        <f>B276</f>
        <v>33</v>
      </c>
      <c r="N276" s="111"/>
      <c r="O276" s="14"/>
      <c r="P276" s="1"/>
    </row>
    <row r="277" spans="1:17" ht="15.75" customHeight="1">
      <c r="A277" s="40">
        <v>1202</v>
      </c>
      <c r="B277" s="41"/>
      <c r="C277" s="41">
        <v>14</v>
      </c>
      <c r="D277" s="41"/>
      <c r="E277" s="41"/>
      <c r="F277" s="41"/>
      <c r="G277" s="41"/>
      <c r="H277" s="42"/>
      <c r="I277" s="68"/>
      <c r="J277" s="2"/>
      <c r="K277" s="103"/>
      <c r="L277" s="112">
        <f>IF(C277=0,"",C277/B276)</f>
        <v>0.42424242424242425</v>
      </c>
      <c r="M277" s="113">
        <v>14</v>
      </c>
      <c r="N277" s="114">
        <f t="shared" ref="N277:N281" si="38">IF(M277=0,"",M277/M276)</f>
        <v>0.42424242424242425</v>
      </c>
      <c r="O277" s="114">
        <f t="shared" ref="O277:O281" si="39">IF(M277=0,"",100%-N277)</f>
        <v>0.57575757575757569</v>
      </c>
      <c r="P277" s="1"/>
    </row>
    <row r="278" spans="1:17" ht="15.75" customHeight="1">
      <c r="A278" s="40">
        <v>1301</v>
      </c>
      <c r="B278" s="41"/>
      <c r="C278" s="41"/>
      <c r="D278" s="41">
        <v>8</v>
      </c>
      <c r="E278" s="41"/>
      <c r="F278" s="41"/>
      <c r="G278" s="41"/>
      <c r="H278" s="42"/>
      <c r="I278" s="68"/>
      <c r="J278" s="2"/>
      <c r="K278" s="103"/>
      <c r="L278" s="115">
        <f>IF(D278=0,"",D278/C277)</f>
        <v>0.5714285714285714</v>
      </c>
      <c r="M278" s="113">
        <v>9</v>
      </c>
      <c r="N278" s="116">
        <f t="shared" si="38"/>
        <v>0.6428571428571429</v>
      </c>
      <c r="O278" s="116">
        <f t="shared" si="39"/>
        <v>0.3571428571428571</v>
      </c>
      <c r="P278" s="8">
        <f>M278/M276</f>
        <v>0.27272727272727271</v>
      </c>
      <c r="Q278" s="32">
        <f>1-P278</f>
        <v>0.72727272727272729</v>
      </c>
    </row>
    <row r="279" spans="1:17" ht="15.75" customHeight="1">
      <c r="A279" s="40">
        <v>1302</v>
      </c>
      <c r="B279" s="41"/>
      <c r="C279" s="41"/>
      <c r="D279" s="41"/>
      <c r="E279" s="41">
        <v>6</v>
      </c>
      <c r="F279" s="41"/>
      <c r="G279" s="41"/>
      <c r="H279" s="42"/>
      <c r="I279" s="68"/>
      <c r="J279" s="2"/>
      <c r="K279" s="103"/>
      <c r="L279" s="115">
        <f>IF(E279=0,"",E279/D278)</f>
        <v>0.75</v>
      </c>
      <c r="M279" s="113">
        <v>7</v>
      </c>
      <c r="N279" s="116">
        <f t="shared" si="38"/>
        <v>0.77777777777777779</v>
      </c>
      <c r="O279" s="116">
        <f t="shared" si="39"/>
        <v>0.22222222222222221</v>
      </c>
      <c r="P279" s="1"/>
    </row>
    <row r="280" spans="1:17" ht="15.75" customHeight="1">
      <c r="A280" s="40">
        <v>1401</v>
      </c>
      <c r="B280" s="41"/>
      <c r="C280" s="41"/>
      <c r="D280" s="41"/>
      <c r="E280" s="41"/>
      <c r="F280" s="41">
        <v>5</v>
      </c>
      <c r="G280" s="41"/>
      <c r="H280" s="42"/>
      <c r="I280" s="68"/>
      <c r="J280" s="2"/>
      <c r="K280" s="103"/>
      <c r="L280" s="115">
        <f>IF(F280=0,"",F280/E279)</f>
        <v>0.83333333333333337</v>
      </c>
      <c r="M280" s="113">
        <v>6</v>
      </c>
      <c r="N280" s="116">
        <f t="shared" si="38"/>
        <v>0.8571428571428571</v>
      </c>
      <c r="O280" s="116">
        <f t="shared" si="39"/>
        <v>0.1428571428571429</v>
      </c>
      <c r="P280" s="1"/>
    </row>
    <row r="281" spans="1:17" ht="15.75" customHeight="1">
      <c r="A281" s="40">
        <v>1402</v>
      </c>
      <c r="B281" s="41"/>
      <c r="C281" s="41"/>
      <c r="D281" s="41"/>
      <c r="E281" s="41"/>
      <c r="F281" s="41"/>
      <c r="G281" s="41">
        <v>4</v>
      </c>
      <c r="H281" s="42">
        <v>4</v>
      </c>
      <c r="I281" s="68"/>
      <c r="J281" s="2"/>
      <c r="K281" s="103"/>
      <c r="L281" s="115">
        <f>IF(G281=0,"",G281/F280)</f>
        <v>0.8</v>
      </c>
      <c r="M281" s="117">
        <v>6</v>
      </c>
      <c r="N281" s="116">
        <f t="shared" si="38"/>
        <v>1</v>
      </c>
      <c r="O281" s="116">
        <f t="shared" si="39"/>
        <v>0</v>
      </c>
      <c r="P281" s="1"/>
    </row>
    <row r="282" spans="1:17" ht="15.75" customHeight="1">
      <c r="A282" s="40">
        <v>1501</v>
      </c>
      <c r="B282" s="41"/>
      <c r="C282" s="41"/>
      <c r="D282" s="41"/>
      <c r="E282" s="41"/>
      <c r="F282" s="41"/>
      <c r="G282" s="41">
        <v>3</v>
      </c>
      <c r="H282" s="42"/>
      <c r="I282" s="68"/>
      <c r="J282" s="2"/>
      <c r="K282" s="1"/>
      <c r="L282" s="118"/>
      <c r="M282" s="117">
        <v>3</v>
      </c>
      <c r="N282" s="119"/>
      <c r="O282" s="120"/>
      <c r="P282" s="1"/>
    </row>
    <row r="283" spans="1:17" ht="15.75" customHeight="1">
      <c r="A283" s="121"/>
      <c r="B283" s="41"/>
      <c r="C283" s="41"/>
      <c r="D283" s="41"/>
      <c r="E283" s="41"/>
      <c r="F283" s="41"/>
      <c r="G283" s="41">
        <v>1</v>
      </c>
      <c r="H283" s="42"/>
      <c r="I283" s="68"/>
      <c r="J283" s="2"/>
      <c r="K283" s="1"/>
      <c r="L283" s="118"/>
      <c r="M283" s="117">
        <v>1</v>
      </c>
      <c r="N283" s="119"/>
      <c r="O283" s="120"/>
      <c r="P283" s="1"/>
    </row>
    <row r="284" spans="1:17" ht="18" customHeight="1">
      <c r="A284" s="121"/>
      <c r="B284" s="66"/>
      <c r="C284" s="66"/>
      <c r="D284" s="66"/>
      <c r="E284" s="66"/>
      <c r="F284" s="66"/>
      <c r="G284" s="66"/>
      <c r="H284" s="67"/>
      <c r="I284" s="68"/>
      <c r="J284" s="2"/>
      <c r="K284" s="1"/>
      <c r="L284" s="118"/>
      <c r="M284" s="117"/>
      <c r="N284" s="119"/>
      <c r="O284" s="120"/>
      <c r="P284" s="1"/>
    </row>
    <row r="285" spans="1:17" ht="15.75" customHeight="1">
      <c r="A285" s="121"/>
      <c r="B285" s="66"/>
      <c r="C285" s="66"/>
      <c r="D285" s="66"/>
      <c r="E285" s="66"/>
      <c r="F285" s="66"/>
      <c r="G285" s="66"/>
      <c r="H285" s="67"/>
      <c r="I285" s="77"/>
      <c r="J285" s="78"/>
      <c r="K285" s="79"/>
      <c r="L285" s="122"/>
      <c r="M285" s="117"/>
      <c r="N285" s="123"/>
      <c r="O285" s="124"/>
      <c r="P285" s="1"/>
    </row>
    <row r="286" spans="1:17" ht="18" customHeight="1">
      <c r="A286" s="24"/>
      <c r="D286" s="142" t="s">
        <v>79</v>
      </c>
      <c r="E286" s="143"/>
      <c r="F286" s="143"/>
      <c r="G286" s="143"/>
      <c r="H286" s="81">
        <f>SUM(H276:H285)</f>
        <v>4</v>
      </c>
      <c r="I286" s="125">
        <f>IF(H281=0,"",H281/B276)</f>
        <v>0.12121212121212122</v>
      </c>
      <c r="J286" s="125">
        <f>IF(H286=0,"",H286/B276)</f>
        <v>0.12121212121212122</v>
      </c>
      <c r="K286" s="125">
        <f>IF(H281=0,"",J286-I286)</f>
        <v>0</v>
      </c>
      <c r="L286" s="2"/>
      <c r="M286" s="1"/>
      <c r="N286" s="27"/>
      <c r="O286" s="2"/>
      <c r="P286" s="1"/>
    </row>
    <row r="287" spans="1:17" ht="12.75" customHeight="1">
      <c r="I287" s="2"/>
      <c r="J287" s="2"/>
      <c r="L287" s="2"/>
    </row>
    <row r="288" spans="1:17" ht="12.75" customHeight="1">
      <c r="I288" s="2"/>
      <c r="J288" s="2"/>
      <c r="L288" s="2"/>
    </row>
    <row r="289" spans="1:17" ht="20.25" customHeight="1">
      <c r="A289" s="29"/>
      <c r="B289" s="145" t="s">
        <v>68</v>
      </c>
      <c r="C289" s="146"/>
      <c r="D289" s="146"/>
      <c r="E289" s="146"/>
      <c r="F289" s="146"/>
      <c r="G289" s="146"/>
      <c r="H289" s="108">
        <v>1202</v>
      </c>
      <c r="I289" s="109"/>
      <c r="J289" s="109"/>
      <c r="K289" s="109"/>
      <c r="L289" s="109"/>
      <c r="M289" s="109"/>
      <c r="N289" s="1"/>
      <c r="O289" s="1"/>
      <c r="P289" s="1"/>
    </row>
    <row r="290" spans="1:17" ht="15.75" customHeight="1">
      <c r="A290" s="147" t="s">
        <v>9</v>
      </c>
      <c r="B290" s="148" t="s">
        <v>69</v>
      </c>
      <c r="C290" s="143"/>
      <c r="D290" s="143"/>
      <c r="E290" s="143"/>
      <c r="F290" s="143"/>
      <c r="G290" s="143"/>
      <c r="H290" s="149" t="s">
        <v>10</v>
      </c>
      <c r="I290" s="141" t="s">
        <v>2</v>
      </c>
      <c r="J290" s="141" t="s">
        <v>3</v>
      </c>
      <c r="K290" s="150" t="s">
        <v>4</v>
      </c>
      <c r="L290" s="141" t="s">
        <v>5</v>
      </c>
      <c r="M290" s="139" t="s">
        <v>6</v>
      </c>
      <c r="N290" s="139" t="s">
        <v>7</v>
      </c>
      <c r="O290" s="141" t="s">
        <v>8</v>
      </c>
      <c r="P290" s="1"/>
    </row>
    <row r="291" spans="1:17" ht="15.75" customHeight="1">
      <c r="A291" s="140"/>
      <c r="B291" s="40" t="s">
        <v>70</v>
      </c>
      <c r="C291" s="40" t="s">
        <v>71</v>
      </c>
      <c r="D291" s="40" t="s">
        <v>72</v>
      </c>
      <c r="E291" s="40" t="s">
        <v>73</v>
      </c>
      <c r="F291" s="40" t="s">
        <v>74</v>
      </c>
      <c r="G291" s="40" t="s">
        <v>75</v>
      </c>
      <c r="H291" s="140"/>
      <c r="I291" s="140"/>
      <c r="J291" s="140"/>
      <c r="K291" s="140"/>
      <c r="L291" s="140"/>
      <c r="M291" s="140"/>
      <c r="N291" s="140"/>
      <c r="O291" s="140"/>
      <c r="P291" s="1"/>
    </row>
    <row r="292" spans="1:17" ht="15.75" customHeight="1">
      <c r="A292" s="40">
        <v>1202</v>
      </c>
      <c r="B292" s="41">
        <v>270</v>
      </c>
      <c r="C292" s="41"/>
      <c r="D292" s="41"/>
      <c r="E292" s="41"/>
      <c r="F292" s="41"/>
      <c r="G292" s="41"/>
      <c r="H292" s="42"/>
      <c r="I292" s="100"/>
      <c r="J292" s="101"/>
      <c r="K292" s="102"/>
      <c r="L292" s="14"/>
      <c r="M292" s="110">
        <f>B292</f>
        <v>270</v>
      </c>
      <c r="N292" s="111"/>
      <c r="O292" s="14"/>
      <c r="P292" s="1"/>
    </row>
    <row r="293" spans="1:17" ht="15.75" customHeight="1">
      <c r="A293" s="40">
        <v>1301</v>
      </c>
      <c r="B293" s="41"/>
      <c r="C293" s="41">
        <v>185</v>
      </c>
      <c r="D293" s="41"/>
      <c r="E293" s="41"/>
      <c r="F293" s="41"/>
      <c r="G293" s="41"/>
      <c r="H293" s="42"/>
      <c r="I293" s="68"/>
      <c r="J293" s="2"/>
      <c r="K293" s="103"/>
      <c r="L293" s="112">
        <f>IF(C293=0,"",C293/B292)</f>
        <v>0.68518518518518523</v>
      </c>
      <c r="M293" s="113">
        <v>185</v>
      </c>
      <c r="N293" s="114">
        <f t="shared" ref="N293:N297" si="40">IF(M293=0,"",M293/M292)</f>
        <v>0.68518518518518523</v>
      </c>
      <c r="O293" s="114">
        <f t="shared" ref="O293:O297" si="41">IF(M293=0,"",100%-N293)</f>
        <v>0.31481481481481477</v>
      </c>
      <c r="P293" s="1"/>
    </row>
    <row r="294" spans="1:17" ht="15.75" customHeight="1">
      <c r="A294" s="40">
        <v>1302</v>
      </c>
      <c r="B294" s="41"/>
      <c r="C294" s="41"/>
      <c r="D294" s="41">
        <v>173</v>
      </c>
      <c r="E294" s="41"/>
      <c r="F294" s="41"/>
      <c r="G294" s="41"/>
      <c r="H294" s="42"/>
      <c r="I294" s="68"/>
      <c r="J294" s="2"/>
      <c r="K294" s="103"/>
      <c r="L294" s="115">
        <f>IF(D294=0,"",D294/C293)</f>
        <v>0.93513513513513513</v>
      </c>
      <c r="M294" s="113">
        <v>176</v>
      </c>
      <c r="N294" s="116">
        <f t="shared" si="40"/>
        <v>0.9513513513513514</v>
      </c>
      <c r="O294" s="116">
        <f t="shared" si="41"/>
        <v>4.8648648648648596E-2</v>
      </c>
      <c r="P294" s="8">
        <f>M294/M292</f>
        <v>0.6518518518518519</v>
      </c>
      <c r="Q294" s="32">
        <f>1-P294</f>
        <v>0.3481481481481481</v>
      </c>
    </row>
    <row r="295" spans="1:17" ht="15.75" customHeight="1">
      <c r="A295" s="40">
        <v>1401</v>
      </c>
      <c r="B295" s="41"/>
      <c r="C295" s="41"/>
      <c r="D295" s="41"/>
      <c r="E295" s="41">
        <v>162</v>
      </c>
      <c r="F295" s="41"/>
      <c r="G295" s="41"/>
      <c r="H295" s="42"/>
      <c r="I295" s="68"/>
      <c r="J295" s="2"/>
      <c r="K295" s="103"/>
      <c r="L295" s="115">
        <f>IF(E295=0,"",E295/D294)</f>
        <v>0.93641618497109824</v>
      </c>
      <c r="M295" s="113">
        <v>165</v>
      </c>
      <c r="N295" s="116">
        <f t="shared" si="40"/>
        <v>0.9375</v>
      </c>
      <c r="O295" s="116">
        <f t="shared" si="41"/>
        <v>6.25E-2</v>
      </c>
      <c r="P295" s="1"/>
    </row>
    <row r="296" spans="1:17" ht="15.75" customHeight="1">
      <c r="A296" s="40">
        <v>1402</v>
      </c>
      <c r="B296" s="41"/>
      <c r="C296" s="41"/>
      <c r="D296" s="41"/>
      <c r="E296" s="41"/>
      <c r="F296" s="41">
        <v>145</v>
      </c>
      <c r="G296" s="41"/>
      <c r="H296" s="42"/>
      <c r="I296" s="68"/>
      <c r="J296" s="2"/>
      <c r="K296" s="103"/>
      <c r="L296" s="115">
        <f>IF(F296=0,"",F296/E295)</f>
        <v>0.89506172839506171</v>
      </c>
      <c r="M296" s="113">
        <v>151</v>
      </c>
      <c r="N296" s="116">
        <f t="shared" si="40"/>
        <v>0.91515151515151516</v>
      </c>
      <c r="O296" s="116">
        <f t="shared" si="41"/>
        <v>8.484848484848484E-2</v>
      </c>
      <c r="P296" s="1"/>
    </row>
    <row r="297" spans="1:17" ht="15.75" customHeight="1">
      <c r="A297" s="40">
        <v>1501</v>
      </c>
      <c r="B297" s="41"/>
      <c r="C297" s="41"/>
      <c r="D297" s="41"/>
      <c r="E297" s="41"/>
      <c r="F297" s="41"/>
      <c r="G297" s="41">
        <v>140</v>
      </c>
      <c r="H297" s="42">
        <v>37</v>
      </c>
      <c r="I297" s="68"/>
      <c r="J297" s="2"/>
      <c r="K297" s="103"/>
      <c r="L297" s="115">
        <f>IF(G297=0,"",G297/F296)</f>
        <v>0.96551724137931039</v>
      </c>
      <c r="M297" s="117">
        <v>146</v>
      </c>
      <c r="N297" s="116">
        <f t="shared" si="40"/>
        <v>0.9668874172185431</v>
      </c>
      <c r="O297" s="116">
        <f t="shared" si="41"/>
        <v>3.3112582781456901E-2</v>
      </c>
      <c r="P297" s="1"/>
    </row>
    <row r="298" spans="1:17" ht="15.75" customHeight="1">
      <c r="A298" s="40">
        <v>1502</v>
      </c>
      <c r="B298" s="41"/>
      <c r="C298" s="41"/>
      <c r="D298" s="41"/>
      <c r="E298" s="41"/>
      <c r="F298" s="41"/>
      <c r="G298" s="41">
        <v>26</v>
      </c>
      <c r="H298" s="42">
        <v>2</v>
      </c>
      <c r="I298" s="68"/>
      <c r="J298" s="2"/>
      <c r="K298" s="1"/>
      <c r="L298" s="118"/>
      <c r="M298" s="117">
        <v>35</v>
      </c>
      <c r="N298" s="119"/>
      <c r="O298" s="120"/>
      <c r="P298" s="1"/>
    </row>
    <row r="299" spans="1:17" ht="15.75" customHeight="1">
      <c r="A299" s="121"/>
      <c r="B299" s="41"/>
      <c r="C299" s="41"/>
      <c r="D299" s="41"/>
      <c r="E299" s="41"/>
      <c r="F299" s="41"/>
      <c r="G299" s="41">
        <v>14</v>
      </c>
      <c r="H299" s="42">
        <v>1</v>
      </c>
      <c r="I299" s="68"/>
      <c r="J299" s="2"/>
      <c r="K299" s="1"/>
      <c r="L299" s="118"/>
      <c r="M299" s="117">
        <v>16</v>
      </c>
      <c r="N299" s="119"/>
      <c r="O299" s="120"/>
      <c r="P299" s="1"/>
    </row>
    <row r="300" spans="1:17" ht="15.75" customHeight="1">
      <c r="A300" s="121"/>
      <c r="B300" s="66"/>
      <c r="C300" s="66"/>
      <c r="D300" s="66"/>
      <c r="E300" s="66"/>
      <c r="F300" s="66"/>
      <c r="G300" s="66">
        <v>2</v>
      </c>
      <c r="H300" s="67">
        <v>2</v>
      </c>
      <c r="I300" s="68"/>
      <c r="J300" s="2"/>
      <c r="K300" s="1"/>
      <c r="L300" s="118"/>
      <c r="M300" s="117"/>
      <c r="N300" s="119"/>
      <c r="O300" s="120"/>
      <c r="P300" s="1"/>
    </row>
    <row r="301" spans="1:17" ht="18" customHeight="1">
      <c r="A301" s="121"/>
      <c r="B301" s="66"/>
      <c r="C301" s="66"/>
      <c r="D301" s="66"/>
      <c r="E301" s="66"/>
      <c r="F301" s="66"/>
      <c r="G301" s="66"/>
      <c r="H301" s="67"/>
      <c r="I301" s="77"/>
      <c r="J301" s="78"/>
      <c r="K301" s="79"/>
      <c r="L301" s="122"/>
      <c r="M301" s="117"/>
      <c r="N301" s="123"/>
      <c r="O301" s="124"/>
      <c r="P301" s="1"/>
    </row>
    <row r="302" spans="1:17" ht="18" customHeight="1">
      <c r="A302" s="24"/>
      <c r="D302" s="142" t="s">
        <v>79</v>
      </c>
      <c r="E302" s="143"/>
      <c r="F302" s="143"/>
      <c r="G302" s="143"/>
      <c r="H302" s="81">
        <f>SUM(H292:H301)</f>
        <v>42</v>
      </c>
      <c r="I302" s="125">
        <f>IF(H297=0,"",H297/B292)</f>
        <v>0.13703703703703704</v>
      </c>
      <c r="J302" s="125">
        <f>IF(H302=0,"",H302/B292)</f>
        <v>0.15555555555555556</v>
      </c>
      <c r="K302" s="125">
        <f>IF(H297=0,"",J302-I302)</f>
        <v>1.8518518518518517E-2</v>
      </c>
      <c r="L302" s="2"/>
      <c r="M302" s="1"/>
      <c r="N302" s="27"/>
      <c r="O302" s="2"/>
      <c r="P302" s="1"/>
    </row>
    <row r="303" spans="1:17" ht="12.75" customHeight="1">
      <c r="I303" s="2"/>
      <c r="J303" s="2"/>
      <c r="L303" s="2"/>
      <c r="M303" s="2"/>
      <c r="N303" s="27"/>
      <c r="O303" s="2"/>
    </row>
    <row r="304" spans="1:17" ht="12.75" customHeight="1">
      <c r="I304" s="2"/>
      <c r="J304" s="2"/>
      <c r="L304" s="2"/>
    </row>
    <row r="305" spans="1:17" ht="26.25" customHeight="1">
      <c r="A305" s="29"/>
      <c r="B305" s="145" t="s">
        <v>68</v>
      </c>
      <c r="C305" s="146"/>
      <c r="D305" s="146"/>
      <c r="E305" s="146"/>
      <c r="F305" s="146"/>
      <c r="G305" s="146"/>
      <c r="H305" s="108">
        <v>1301</v>
      </c>
      <c r="I305" s="109"/>
      <c r="J305" s="109"/>
      <c r="K305" s="109"/>
      <c r="L305" s="109"/>
      <c r="M305" s="109"/>
      <c r="N305" s="1"/>
      <c r="O305" s="1"/>
      <c r="P305" s="1"/>
    </row>
    <row r="306" spans="1:17" ht="20.25" customHeight="1">
      <c r="A306" s="147" t="s">
        <v>9</v>
      </c>
      <c r="B306" s="148" t="s">
        <v>69</v>
      </c>
      <c r="C306" s="143"/>
      <c r="D306" s="143"/>
      <c r="E306" s="143"/>
      <c r="F306" s="143"/>
      <c r="G306" s="143"/>
      <c r="H306" s="149" t="s">
        <v>10</v>
      </c>
      <c r="I306" s="141" t="s">
        <v>2</v>
      </c>
      <c r="J306" s="141" t="s">
        <v>3</v>
      </c>
      <c r="K306" s="150" t="s">
        <v>4</v>
      </c>
      <c r="L306" s="141" t="s">
        <v>5</v>
      </c>
      <c r="M306" s="139" t="s">
        <v>6</v>
      </c>
      <c r="N306" s="139" t="s">
        <v>7</v>
      </c>
      <c r="O306" s="141" t="s">
        <v>8</v>
      </c>
      <c r="P306" s="1"/>
    </row>
    <row r="307" spans="1:17" ht="20.25" customHeight="1">
      <c r="A307" s="140"/>
      <c r="B307" s="40" t="s">
        <v>70</v>
      </c>
      <c r="C307" s="40" t="s">
        <v>71</v>
      </c>
      <c r="D307" s="40" t="s">
        <v>72</v>
      </c>
      <c r="E307" s="40" t="s">
        <v>73</v>
      </c>
      <c r="F307" s="40" t="s">
        <v>74</v>
      </c>
      <c r="G307" s="40" t="s">
        <v>75</v>
      </c>
      <c r="H307" s="140"/>
      <c r="I307" s="140"/>
      <c r="J307" s="140"/>
      <c r="K307" s="140"/>
      <c r="L307" s="140"/>
      <c r="M307" s="140"/>
      <c r="N307" s="140"/>
      <c r="O307" s="140"/>
      <c r="P307" s="1"/>
    </row>
    <row r="308" spans="1:17" ht="15.75" customHeight="1">
      <c r="A308" s="40">
        <v>1301</v>
      </c>
      <c r="B308" s="41">
        <v>39</v>
      </c>
      <c r="C308" s="41"/>
      <c r="D308" s="41"/>
      <c r="E308" s="41"/>
      <c r="F308" s="41"/>
      <c r="G308" s="41"/>
      <c r="H308" s="42"/>
      <c r="I308" s="100"/>
      <c r="J308" s="101"/>
      <c r="K308" s="102"/>
      <c r="L308" s="14"/>
      <c r="M308" s="110">
        <f>B308</f>
        <v>39</v>
      </c>
      <c r="N308" s="111"/>
      <c r="O308" s="14"/>
      <c r="P308" s="1"/>
    </row>
    <row r="309" spans="1:17" ht="15.75" customHeight="1">
      <c r="A309" s="40">
        <v>1302</v>
      </c>
      <c r="B309" s="41"/>
      <c r="C309" s="41">
        <v>15</v>
      </c>
      <c r="D309" s="41"/>
      <c r="E309" s="41"/>
      <c r="F309" s="41"/>
      <c r="G309" s="41"/>
      <c r="H309" s="42"/>
      <c r="I309" s="68"/>
      <c r="J309" s="2"/>
      <c r="K309" s="103"/>
      <c r="L309" s="112">
        <f>IF(C309=0,"",C309/B308)</f>
        <v>0.38461538461538464</v>
      </c>
      <c r="M309" s="113">
        <v>15</v>
      </c>
      <c r="N309" s="114">
        <f t="shared" ref="N309:N313" si="42">IF(M309=0,"",M309/M308)</f>
        <v>0.38461538461538464</v>
      </c>
      <c r="O309" s="114">
        <f t="shared" ref="O309:O313" si="43">IF(M309=0,"",100%-N309)</f>
        <v>0.61538461538461542</v>
      </c>
      <c r="P309" s="1"/>
    </row>
    <row r="310" spans="1:17" ht="15.75" customHeight="1">
      <c r="A310" s="40">
        <v>1401</v>
      </c>
      <c r="B310" s="41"/>
      <c r="C310" s="41"/>
      <c r="D310" s="41">
        <v>12</v>
      </c>
      <c r="E310" s="41"/>
      <c r="F310" s="41"/>
      <c r="G310" s="41"/>
      <c r="H310" s="42"/>
      <c r="I310" s="68"/>
      <c r="J310" s="2"/>
      <c r="K310" s="103"/>
      <c r="L310" s="115">
        <f>IF(D310=0,"",D310/C309)</f>
        <v>0.8</v>
      </c>
      <c r="M310" s="113">
        <v>12</v>
      </c>
      <c r="N310" s="116">
        <f t="shared" si="42"/>
        <v>0.8</v>
      </c>
      <c r="O310" s="116">
        <f t="shared" si="43"/>
        <v>0.19999999999999996</v>
      </c>
      <c r="P310" s="8">
        <f>M310/M308</f>
        <v>0.30769230769230771</v>
      </c>
      <c r="Q310" s="32">
        <f>1-P310</f>
        <v>0.69230769230769229</v>
      </c>
    </row>
    <row r="311" spans="1:17" ht="15.75" customHeight="1">
      <c r="A311" s="40">
        <v>1402</v>
      </c>
      <c r="B311" s="41"/>
      <c r="C311" s="41"/>
      <c r="D311" s="41"/>
      <c r="E311" s="41">
        <v>4</v>
      </c>
      <c r="F311" s="41"/>
      <c r="G311" s="41"/>
      <c r="H311" s="42"/>
      <c r="I311" s="68"/>
      <c r="J311" s="2"/>
      <c r="K311" s="103"/>
      <c r="L311" s="115">
        <f>IF(E311=0,"",E311/D310)</f>
        <v>0.33333333333333331</v>
      </c>
      <c r="M311" s="113">
        <v>5</v>
      </c>
      <c r="N311" s="116">
        <f t="shared" si="42"/>
        <v>0.41666666666666669</v>
      </c>
      <c r="O311" s="116">
        <f t="shared" si="43"/>
        <v>0.58333333333333326</v>
      </c>
      <c r="P311" s="1"/>
    </row>
    <row r="312" spans="1:17" ht="15.75" customHeight="1">
      <c r="A312" s="40">
        <v>1501</v>
      </c>
      <c r="B312" s="41"/>
      <c r="C312" s="41"/>
      <c r="D312" s="41"/>
      <c r="E312" s="41"/>
      <c r="F312" s="41">
        <v>2</v>
      </c>
      <c r="G312" s="41"/>
      <c r="H312" s="42"/>
      <c r="I312" s="68"/>
      <c r="J312" s="2"/>
      <c r="K312" s="103"/>
      <c r="L312" s="115">
        <f>IF(F312=0,"",F312/E311)</f>
        <v>0.5</v>
      </c>
      <c r="M312" s="113">
        <v>3</v>
      </c>
      <c r="N312" s="116">
        <f t="shared" si="42"/>
        <v>0.6</v>
      </c>
      <c r="O312" s="116">
        <f t="shared" si="43"/>
        <v>0.4</v>
      </c>
      <c r="P312" s="1"/>
    </row>
    <row r="313" spans="1:17" ht="15.75" customHeight="1">
      <c r="A313" s="40">
        <v>1502</v>
      </c>
      <c r="B313" s="41"/>
      <c r="C313" s="41"/>
      <c r="D313" s="41"/>
      <c r="E313" s="41"/>
      <c r="F313" s="41"/>
      <c r="G313" s="41">
        <v>1</v>
      </c>
      <c r="H313" s="42">
        <v>2</v>
      </c>
      <c r="I313" s="68"/>
      <c r="J313" s="2"/>
      <c r="K313" s="103"/>
      <c r="L313" s="115">
        <f>IF(G313=0,"",G313/F312)</f>
        <v>0.5</v>
      </c>
      <c r="M313" s="117">
        <v>3</v>
      </c>
      <c r="N313" s="116">
        <f t="shared" si="42"/>
        <v>1</v>
      </c>
      <c r="O313" s="116">
        <f t="shared" si="43"/>
        <v>0</v>
      </c>
      <c r="P313" s="1"/>
    </row>
    <row r="314" spans="1:17" ht="15.75" customHeight="1">
      <c r="A314" s="40">
        <v>1601</v>
      </c>
      <c r="B314" s="41"/>
      <c r="C314" s="41"/>
      <c r="D314" s="41"/>
      <c r="E314" s="41"/>
      <c r="F314" s="41"/>
      <c r="G314" s="41">
        <v>1</v>
      </c>
      <c r="H314" s="42">
        <v>2</v>
      </c>
      <c r="I314" s="68"/>
      <c r="J314" s="2"/>
      <c r="K314" s="1"/>
      <c r="L314" s="118"/>
      <c r="M314" s="117">
        <v>1</v>
      </c>
      <c r="N314" s="119"/>
      <c r="O314" s="120"/>
      <c r="P314" s="1"/>
    </row>
    <row r="315" spans="1:17" ht="15.75" customHeight="1">
      <c r="A315" s="121" t="s">
        <v>82</v>
      </c>
      <c r="B315" s="41"/>
      <c r="C315" s="41"/>
      <c r="D315" s="41"/>
      <c r="E315" s="41"/>
      <c r="F315" s="41"/>
      <c r="G315" s="41"/>
      <c r="H315" s="42">
        <v>0</v>
      </c>
      <c r="I315" s="68"/>
      <c r="J315" s="2"/>
      <c r="K315" s="1"/>
      <c r="L315" s="118"/>
      <c r="M315" s="117">
        <v>5</v>
      </c>
      <c r="N315" s="119"/>
      <c r="O315" s="120"/>
      <c r="P315" s="1"/>
    </row>
    <row r="316" spans="1:17" ht="15.75" customHeight="1">
      <c r="A316" s="121"/>
      <c r="B316" s="66"/>
      <c r="C316" s="66"/>
      <c r="D316" s="66"/>
      <c r="E316" s="66"/>
      <c r="F316" s="66"/>
      <c r="G316" s="66"/>
      <c r="H316" s="67"/>
      <c r="I316" s="68"/>
      <c r="J316" s="2"/>
      <c r="K316" s="1"/>
      <c r="L316" s="118"/>
      <c r="M316" s="117"/>
      <c r="N316" s="119"/>
      <c r="O316" s="120"/>
      <c r="P316" s="1"/>
    </row>
    <row r="317" spans="1:17" ht="15.75" customHeight="1">
      <c r="A317" s="121"/>
      <c r="B317" s="66"/>
      <c r="C317" s="66"/>
      <c r="D317" s="66"/>
      <c r="E317" s="66"/>
      <c r="F317" s="66"/>
      <c r="G317" s="66"/>
      <c r="H317" s="67"/>
      <c r="I317" s="77"/>
      <c r="J317" s="78"/>
      <c r="K317" s="79"/>
      <c r="L317" s="122"/>
      <c r="M317" s="117"/>
      <c r="N317" s="123"/>
      <c r="O317" s="124"/>
      <c r="P317" s="1"/>
    </row>
    <row r="318" spans="1:17" ht="18" customHeight="1">
      <c r="A318" s="24"/>
      <c r="D318" s="142" t="s">
        <v>79</v>
      </c>
      <c r="E318" s="143"/>
      <c r="F318" s="143"/>
      <c r="G318" s="143"/>
      <c r="H318" s="81">
        <f>SUM(H308:H317)</f>
        <v>4</v>
      </c>
      <c r="I318" s="125">
        <f>IF(H313=0,"",H313/B308)</f>
        <v>5.128205128205128E-2</v>
      </c>
      <c r="J318" s="125">
        <f>IF(H318=0,"",H318/B308)</f>
        <v>0.10256410256410256</v>
      </c>
      <c r="K318" s="125">
        <f>IF(H313=0,"",J318-I318)</f>
        <v>5.128205128205128E-2</v>
      </c>
      <c r="L318" s="2"/>
      <c r="M318" s="1"/>
      <c r="N318" s="27"/>
      <c r="O318" s="2"/>
      <c r="P318" s="1"/>
    </row>
    <row r="319" spans="1:17" ht="12.75" customHeight="1">
      <c r="I319" s="2"/>
      <c r="J319" s="2"/>
      <c r="L319" s="2"/>
    </row>
    <row r="320" spans="1:17" ht="12.75" customHeight="1">
      <c r="I320" s="2"/>
      <c r="J320" s="2"/>
      <c r="L320" s="2"/>
    </row>
    <row r="321" spans="1:17" ht="26.25" customHeight="1">
      <c r="A321" s="29"/>
      <c r="B321" s="145" t="s">
        <v>68</v>
      </c>
      <c r="C321" s="146"/>
      <c r="D321" s="146"/>
      <c r="E321" s="146"/>
      <c r="F321" s="146"/>
      <c r="G321" s="146"/>
      <c r="H321" s="108">
        <v>1302</v>
      </c>
      <c r="I321" s="109"/>
      <c r="J321" s="109"/>
      <c r="K321" s="109"/>
      <c r="L321" s="109"/>
      <c r="M321" s="109"/>
      <c r="N321" s="1"/>
      <c r="O321" s="1"/>
      <c r="P321" s="1"/>
    </row>
    <row r="322" spans="1:17" ht="20.25" customHeight="1">
      <c r="A322" s="147" t="s">
        <v>9</v>
      </c>
      <c r="B322" s="148" t="s">
        <v>69</v>
      </c>
      <c r="C322" s="143"/>
      <c r="D322" s="143"/>
      <c r="E322" s="143"/>
      <c r="F322" s="143"/>
      <c r="G322" s="143"/>
      <c r="H322" s="149" t="s">
        <v>10</v>
      </c>
      <c r="I322" s="141" t="s">
        <v>2</v>
      </c>
      <c r="J322" s="141" t="s">
        <v>3</v>
      </c>
      <c r="K322" s="150" t="s">
        <v>4</v>
      </c>
      <c r="L322" s="141" t="s">
        <v>5</v>
      </c>
      <c r="M322" s="139" t="s">
        <v>6</v>
      </c>
      <c r="N322" s="139" t="s">
        <v>7</v>
      </c>
      <c r="O322" s="141" t="s">
        <v>8</v>
      </c>
      <c r="P322" s="1"/>
    </row>
    <row r="323" spans="1:17" ht="15.75" customHeight="1">
      <c r="A323" s="140"/>
      <c r="B323" s="40" t="s">
        <v>70</v>
      </c>
      <c r="C323" s="40" t="s">
        <v>71</v>
      </c>
      <c r="D323" s="40" t="s">
        <v>72</v>
      </c>
      <c r="E323" s="40" t="s">
        <v>73</v>
      </c>
      <c r="F323" s="40" t="s">
        <v>74</v>
      </c>
      <c r="G323" s="40" t="s">
        <v>75</v>
      </c>
      <c r="H323" s="140"/>
      <c r="I323" s="140"/>
      <c r="J323" s="140"/>
      <c r="K323" s="140"/>
      <c r="L323" s="140"/>
      <c r="M323" s="140"/>
      <c r="N323" s="140"/>
      <c r="O323" s="140"/>
      <c r="P323" s="1"/>
    </row>
    <row r="324" spans="1:17" ht="15.75" customHeight="1">
      <c r="A324" s="40">
        <v>1302</v>
      </c>
      <c r="B324" s="41">
        <v>295</v>
      </c>
      <c r="C324" s="41"/>
      <c r="D324" s="41"/>
      <c r="E324" s="41"/>
      <c r="F324" s="66"/>
      <c r="G324" s="66"/>
      <c r="H324" s="67"/>
      <c r="I324" s="100"/>
      <c r="J324" s="101"/>
      <c r="K324" s="102"/>
      <c r="L324" s="14"/>
      <c r="M324" s="110">
        <f>B324</f>
        <v>295</v>
      </c>
      <c r="N324" s="111"/>
      <c r="O324" s="14"/>
      <c r="P324" s="1"/>
    </row>
    <row r="325" spans="1:17" ht="15.75" customHeight="1">
      <c r="A325" s="40">
        <v>1401</v>
      </c>
      <c r="B325" s="41"/>
      <c r="C325" s="41">
        <v>193</v>
      </c>
      <c r="D325" s="41"/>
      <c r="E325" s="41"/>
      <c r="F325" s="66"/>
      <c r="G325" s="66"/>
      <c r="H325" s="67"/>
      <c r="I325" s="68"/>
      <c r="J325" s="2"/>
      <c r="K325" s="103"/>
      <c r="L325" s="112">
        <f>IF(C325=0,"",C325/B324)</f>
        <v>0.65423728813559323</v>
      </c>
      <c r="M325" s="113">
        <v>193</v>
      </c>
      <c r="N325" s="114">
        <f t="shared" ref="N325:N329" si="44">IF(M325=0,"",M325/M324)</f>
        <v>0.65423728813559323</v>
      </c>
      <c r="O325" s="114">
        <f t="shared" ref="O325:O329" si="45">IF(M325=0,"",100%-N325)</f>
        <v>0.34576271186440677</v>
      </c>
      <c r="P325" s="1"/>
    </row>
    <row r="326" spans="1:17" ht="15.75" customHeight="1">
      <c r="A326" s="40">
        <v>1402</v>
      </c>
      <c r="B326" s="41"/>
      <c r="C326" s="41"/>
      <c r="D326" s="41">
        <v>173</v>
      </c>
      <c r="E326" s="41"/>
      <c r="F326" s="66"/>
      <c r="G326" s="66"/>
      <c r="H326" s="67"/>
      <c r="I326" s="68"/>
      <c r="J326" s="2"/>
      <c r="K326" s="103"/>
      <c r="L326" s="115">
        <f>IF(D326=0,"",D326/C325)</f>
        <v>0.89637305699481862</v>
      </c>
      <c r="M326" s="113">
        <v>174</v>
      </c>
      <c r="N326" s="116">
        <f t="shared" si="44"/>
        <v>0.9015544041450777</v>
      </c>
      <c r="O326" s="116">
        <f t="shared" si="45"/>
        <v>9.8445595854922296E-2</v>
      </c>
      <c r="P326" s="8">
        <f>M326/M324</f>
        <v>0.5898305084745763</v>
      </c>
      <c r="Q326" s="32">
        <f>1-P326</f>
        <v>0.4101694915254237</v>
      </c>
    </row>
    <row r="327" spans="1:17" ht="15.75" customHeight="1">
      <c r="A327" s="40">
        <v>1501</v>
      </c>
      <c r="B327" s="41"/>
      <c r="C327" s="41"/>
      <c r="D327" s="41"/>
      <c r="E327" s="41">
        <v>160</v>
      </c>
      <c r="F327" s="66"/>
      <c r="G327" s="66"/>
      <c r="H327" s="67"/>
      <c r="I327" s="68"/>
      <c r="J327" s="2"/>
      <c r="K327" s="103"/>
      <c r="L327" s="115">
        <f>IF(E327=0,"",E327/D326)</f>
        <v>0.92485549132947975</v>
      </c>
      <c r="M327" s="113">
        <v>169</v>
      </c>
      <c r="N327" s="116">
        <f t="shared" si="44"/>
        <v>0.97126436781609193</v>
      </c>
      <c r="O327" s="116">
        <f t="shared" si="45"/>
        <v>2.8735632183908066E-2</v>
      </c>
      <c r="P327" s="1"/>
    </row>
    <row r="328" spans="1:17" ht="15.75" customHeight="1">
      <c r="A328" s="40">
        <v>1502</v>
      </c>
      <c r="B328" s="66"/>
      <c r="C328" s="66"/>
      <c r="D328" s="66"/>
      <c r="E328" s="66"/>
      <c r="F328" s="66">
        <v>151</v>
      </c>
      <c r="G328" s="66"/>
      <c r="H328" s="67"/>
      <c r="I328" s="68"/>
      <c r="J328" s="2"/>
      <c r="K328" s="103"/>
      <c r="L328" s="115">
        <f>IF(F328=0,"",F328/E327)</f>
        <v>0.94374999999999998</v>
      </c>
      <c r="M328" s="113">
        <v>158</v>
      </c>
      <c r="N328" s="116">
        <f t="shared" si="44"/>
        <v>0.9349112426035503</v>
      </c>
      <c r="O328" s="116">
        <f t="shared" si="45"/>
        <v>6.5088757396449703E-2</v>
      </c>
      <c r="P328" s="1"/>
    </row>
    <row r="329" spans="1:17" ht="15.75" customHeight="1">
      <c r="A329" s="40">
        <v>1601</v>
      </c>
      <c r="B329" s="66"/>
      <c r="C329" s="66"/>
      <c r="D329" s="66"/>
      <c r="E329" s="66"/>
      <c r="F329" s="66"/>
      <c r="G329" s="66">
        <v>144</v>
      </c>
      <c r="H329" s="67">
        <v>107</v>
      </c>
      <c r="I329" s="68"/>
      <c r="J329" s="2"/>
      <c r="K329" s="103"/>
      <c r="L329" s="115">
        <f>IF(G329=0,"",G329/F328)</f>
        <v>0.95364238410596025</v>
      </c>
      <c r="M329" s="117">
        <v>148</v>
      </c>
      <c r="N329" s="116">
        <f t="shared" si="44"/>
        <v>0.93670886075949367</v>
      </c>
      <c r="O329" s="116">
        <f t="shared" si="45"/>
        <v>6.3291139240506333E-2</v>
      </c>
      <c r="P329" s="1"/>
    </row>
    <row r="330" spans="1:17" ht="15.75" customHeight="1">
      <c r="A330" s="40">
        <v>1602</v>
      </c>
      <c r="B330" s="66"/>
      <c r="C330" s="66"/>
      <c r="D330" s="66"/>
      <c r="E330" s="66"/>
      <c r="F330" s="66"/>
      <c r="G330" s="66">
        <v>27</v>
      </c>
      <c r="H330" s="67">
        <v>8</v>
      </c>
      <c r="I330" s="68"/>
      <c r="J330" s="2"/>
      <c r="K330" s="1"/>
      <c r="L330" s="118"/>
      <c r="M330" s="117">
        <v>30</v>
      </c>
      <c r="N330" s="119"/>
      <c r="O330" s="120"/>
      <c r="P330" s="1"/>
    </row>
    <row r="331" spans="1:17" ht="15.75" customHeight="1">
      <c r="A331" s="121"/>
      <c r="B331" s="66"/>
      <c r="C331" s="66"/>
      <c r="D331" s="66"/>
      <c r="E331" s="66"/>
      <c r="F331" s="66"/>
      <c r="G331" s="66">
        <v>14</v>
      </c>
      <c r="H331" s="67">
        <v>12</v>
      </c>
      <c r="I331" s="68"/>
      <c r="J331" s="2"/>
      <c r="K331" s="1"/>
      <c r="L331" s="118"/>
      <c r="M331" s="117">
        <v>16</v>
      </c>
      <c r="N331" s="119"/>
      <c r="O331" s="120"/>
      <c r="P331" s="1"/>
    </row>
    <row r="332" spans="1:17" ht="15.75" customHeight="1">
      <c r="A332" s="121"/>
      <c r="B332" s="66"/>
      <c r="C332" s="66"/>
      <c r="D332" s="66"/>
      <c r="E332" s="66"/>
      <c r="F332" s="66"/>
      <c r="G332" s="66"/>
      <c r="H332" s="67">
        <v>3</v>
      </c>
      <c r="I332" s="68"/>
      <c r="J332" s="2"/>
      <c r="K332" s="1"/>
      <c r="L332" s="118"/>
      <c r="M332" s="117">
        <v>4</v>
      </c>
      <c r="N332" s="119"/>
      <c r="O332" s="120"/>
      <c r="P332" s="1"/>
    </row>
    <row r="333" spans="1:17" ht="15.75" customHeight="1">
      <c r="A333" s="121"/>
      <c r="B333" s="66"/>
      <c r="C333" s="66"/>
      <c r="D333" s="66"/>
      <c r="E333" s="66"/>
      <c r="F333" s="66"/>
      <c r="G333" s="66"/>
      <c r="H333" s="67"/>
      <c r="I333" s="77"/>
      <c r="J333" s="78"/>
      <c r="K333" s="79"/>
      <c r="L333" s="122"/>
      <c r="M333" s="117"/>
      <c r="N333" s="123"/>
      <c r="O333" s="124"/>
      <c r="P333" s="1"/>
    </row>
    <row r="334" spans="1:17" ht="18" customHeight="1">
      <c r="A334" s="24"/>
      <c r="D334" s="142" t="s">
        <v>79</v>
      </c>
      <c r="E334" s="143"/>
      <c r="F334" s="143"/>
      <c r="G334" s="143"/>
      <c r="H334" s="81">
        <f>SUM(H324:H333)</f>
        <v>130</v>
      </c>
      <c r="I334" s="125">
        <f>IF(H329=0,"",H329/B324)</f>
        <v>0.36271186440677966</v>
      </c>
      <c r="J334" s="125">
        <f>IF(H334=0,"",H334/B324)</f>
        <v>0.44067796610169491</v>
      </c>
      <c r="K334" s="125">
        <f>IF(H332=0,"",J334-I334)</f>
        <v>7.7966101694915246E-2</v>
      </c>
      <c r="L334" s="2"/>
      <c r="M334" s="1"/>
      <c r="N334" s="27"/>
      <c r="O334" s="2"/>
      <c r="P334" s="1"/>
    </row>
    <row r="335" spans="1:17" ht="12.75" customHeight="1">
      <c r="I335" s="2"/>
      <c r="J335" s="2"/>
      <c r="L335" s="2"/>
    </row>
    <row r="336" spans="1:17" ht="12.75" customHeight="1">
      <c r="I336" s="2"/>
      <c r="J336" s="2"/>
      <c r="L336" s="2"/>
    </row>
    <row r="337" spans="1:17" ht="26.25" customHeight="1">
      <c r="A337" s="29"/>
      <c r="B337" s="145" t="s">
        <v>68</v>
      </c>
      <c r="C337" s="146"/>
      <c r="D337" s="146"/>
      <c r="E337" s="146"/>
      <c r="F337" s="146"/>
      <c r="G337" s="146"/>
      <c r="H337" s="108">
        <v>1401</v>
      </c>
      <c r="I337" s="109"/>
      <c r="J337" s="109"/>
      <c r="K337" s="109"/>
      <c r="L337" s="109"/>
      <c r="M337" s="109"/>
      <c r="N337" s="1"/>
      <c r="O337" s="1"/>
      <c r="P337" s="1"/>
    </row>
    <row r="338" spans="1:17" ht="20.25" customHeight="1">
      <c r="A338" s="147" t="s">
        <v>9</v>
      </c>
      <c r="B338" s="148" t="s">
        <v>69</v>
      </c>
      <c r="C338" s="143"/>
      <c r="D338" s="143"/>
      <c r="E338" s="143"/>
      <c r="F338" s="143"/>
      <c r="G338" s="143"/>
      <c r="H338" s="149" t="s">
        <v>10</v>
      </c>
      <c r="I338" s="141" t="s">
        <v>2</v>
      </c>
      <c r="J338" s="141" t="s">
        <v>3</v>
      </c>
      <c r="K338" s="150" t="s">
        <v>4</v>
      </c>
      <c r="L338" s="141" t="s">
        <v>5</v>
      </c>
      <c r="M338" s="139" t="s">
        <v>6</v>
      </c>
      <c r="N338" s="139" t="s">
        <v>7</v>
      </c>
      <c r="O338" s="141" t="s">
        <v>8</v>
      </c>
      <c r="P338" s="1"/>
    </row>
    <row r="339" spans="1:17" ht="15.75" customHeight="1">
      <c r="A339" s="140"/>
      <c r="B339" s="40" t="s">
        <v>70</v>
      </c>
      <c r="C339" s="40" t="s">
        <v>71</v>
      </c>
      <c r="D339" s="40" t="s">
        <v>72</v>
      </c>
      <c r="E339" s="40" t="s">
        <v>73</v>
      </c>
      <c r="F339" s="40" t="s">
        <v>74</v>
      </c>
      <c r="G339" s="40" t="s">
        <v>75</v>
      </c>
      <c r="H339" s="140"/>
      <c r="I339" s="140"/>
      <c r="J339" s="140"/>
      <c r="K339" s="140"/>
      <c r="L339" s="140"/>
      <c r="M339" s="140"/>
      <c r="N339" s="140"/>
      <c r="O339" s="140"/>
      <c r="P339" s="1"/>
    </row>
    <row r="340" spans="1:17" ht="15.75" customHeight="1">
      <c r="A340" s="40">
        <v>1401</v>
      </c>
      <c r="B340" s="41">
        <v>23</v>
      </c>
      <c r="C340" s="41"/>
      <c r="D340" s="41"/>
      <c r="E340" s="41"/>
      <c r="F340" s="66"/>
      <c r="G340" s="66"/>
      <c r="H340" s="67"/>
      <c r="I340" s="100"/>
      <c r="J340" s="101"/>
      <c r="K340" s="102"/>
      <c r="L340" s="14"/>
      <c r="M340" s="110">
        <f>B340</f>
        <v>23</v>
      </c>
      <c r="N340" s="111"/>
      <c r="O340" s="14"/>
      <c r="P340" s="1"/>
    </row>
    <row r="341" spans="1:17" ht="15.75" customHeight="1">
      <c r="A341" s="40">
        <v>1402</v>
      </c>
      <c r="B341" s="41"/>
      <c r="C341" s="41">
        <v>10</v>
      </c>
      <c r="D341" s="41"/>
      <c r="E341" s="41"/>
      <c r="F341" s="66"/>
      <c r="G341" s="66"/>
      <c r="H341" s="67"/>
      <c r="I341" s="68"/>
      <c r="J341" s="2"/>
      <c r="K341" s="103"/>
      <c r="L341" s="112">
        <f>IF(C341=0,"",C341/B340)</f>
        <v>0.43478260869565216</v>
      </c>
      <c r="M341" s="113">
        <v>10</v>
      </c>
      <c r="N341" s="114">
        <f t="shared" ref="N341:N345" si="46">IF(M341=0,"",M341/M340)</f>
        <v>0.43478260869565216</v>
      </c>
      <c r="O341" s="114">
        <f t="shared" ref="O341:O345" si="47">IF(M341=0,"",100%-N341)</f>
        <v>0.56521739130434789</v>
      </c>
      <c r="P341" s="1"/>
    </row>
    <row r="342" spans="1:17" ht="15.75" customHeight="1">
      <c r="A342" s="40">
        <v>1501</v>
      </c>
      <c r="B342" s="41"/>
      <c r="C342" s="41"/>
      <c r="D342" s="41">
        <v>7</v>
      </c>
      <c r="E342" s="41"/>
      <c r="F342" s="66"/>
      <c r="G342" s="66"/>
      <c r="H342" s="67"/>
      <c r="I342" s="68"/>
      <c r="J342" s="2"/>
      <c r="K342" s="103"/>
      <c r="L342" s="115">
        <f>IF(D342=0,"",D342/C341)</f>
        <v>0.7</v>
      </c>
      <c r="M342" s="113">
        <v>8</v>
      </c>
      <c r="N342" s="116">
        <f t="shared" si="46"/>
        <v>0.8</v>
      </c>
      <c r="O342" s="116">
        <f t="shared" si="47"/>
        <v>0.19999999999999996</v>
      </c>
      <c r="P342" s="8">
        <f>M342/M340</f>
        <v>0.34782608695652173</v>
      </c>
      <c r="Q342" s="32">
        <f>1-P342</f>
        <v>0.65217391304347827</v>
      </c>
    </row>
    <row r="343" spans="1:17" ht="15.75" customHeight="1">
      <c r="A343" s="40">
        <v>1502</v>
      </c>
      <c r="B343" s="41"/>
      <c r="C343" s="41"/>
      <c r="D343" s="41"/>
      <c r="E343" s="41">
        <v>5</v>
      </c>
      <c r="F343" s="66"/>
      <c r="G343" s="66"/>
      <c r="H343" s="67"/>
      <c r="I343" s="68"/>
      <c r="J343" s="2"/>
      <c r="K343" s="103"/>
      <c r="L343" s="115">
        <f>IF(E343=0,"",E343/D342)</f>
        <v>0.7142857142857143</v>
      </c>
      <c r="M343" s="113">
        <v>6</v>
      </c>
      <c r="N343" s="116">
        <f t="shared" si="46"/>
        <v>0.75</v>
      </c>
      <c r="O343" s="116">
        <f t="shared" si="47"/>
        <v>0.25</v>
      </c>
      <c r="P343" s="1"/>
    </row>
    <row r="344" spans="1:17" ht="15.75" customHeight="1">
      <c r="A344" s="40">
        <v>1601</v>
      </c>
      <c r="B344" s="66"/>
      <c r="C344" s="66"/>
      <c r="D344" s="66"/>
      <c r="E344" s="66"/>
      <c r="F344" s="66">
        <v>4</v>
      </c>
      <c r="G344" s="66"/>
      <c r="H344" s="67"/>
      <c r="I344" s="68"/>
      <c r="J344" s="2"/>
      <c r="K344" s="103"/>
      <c r="L344" s="115">
        <f>IF(F344=0,"",F344/E343)</f>
        <v>0.8</v>
      </c>
      <c r="M344" s="113">
        <v>4</v>
      </c>
      <c r="N344" s="116">
        <f t="shared" si="46"/>
        <v>0.66666666666666663</v>
      </c>
      <c r="O344" s="116">
        <f t="shared" si="47"/>
        <v>0.33333333333333337</v>
      </c>
      <c r="P344" s="1"/>
    </row>
    <row r="345" spans="1:17" ht="15.75" customHeight="1">
      <c r="A345" s="40">
        <v>1602</v>
      </c>
      <c r="B345" s="66"/>
      <c r="C345" s="66"/>
      <c r="D345" s="66"/>
      <c r="E345" s="66"/>
      <c r="F345" s="66"/>
      <c r="G345" s="66">
        <v>4</v>
      </c>
      <c r="H345" s="67">
        <v>4</v>
      </c>
      <c r="I345" s="68"/>
      <c r="J345" s="2"/>
      <c r="K345" s="103"/>
      <c r="L345" s="115">
        <f>IF(G345=0,"",G345/F344)</f>
        <v>1</v>
      </c>
      <c r="M345" s="117">
        <v>4</v>
      </c>
      <c r="N345" s="116">
        <f t="shared" si="46"/>
        <v>1</v>
      </c>
      <c r="O345" s="116">
        <f t="shared" si="47"/>
        <v>0</v>
      </c>
      <c r="P345" s="1"/>
    </row>
    <row r="346" spans="1:17" ht="15.75" customHeight="1">
      <c r="A346" s="40">
        <v>1701</v>
      </c>
      <c r="B346" s="66"/>
      <c r="C346" s="66"/>
      <c r="D346" s="66"/>
      <c r="E346" s="66"/>
      <c r="F346" s="66"/>
      <c r="G346" s="66">
        <v>2</v>
      </c>
      <c r="H346" s="67"/>
      <c r="I346" s="68"/>
      <c r="J346" s="2"/>
      <c r="K346" s="1"/>
      <c r="L346" s="118"/>
      <c r="M346" s="117"/>
      <c r="N346" s="119"/>
      <c r="O346" s="120"/>
      <c r="P346" s="1"/>
    </row>
    <row r="347" spans="1:17" ht="15.75" customHeight="1">
      <c r="A347" s="121" t="s">
        <v>84</v>
      </c>
      <c r="B347" s="66"/>
      <c r="C347" s="66"/>
      <c r="D347" s="66"/>
      <c r="E347" s="66"/>
      <c r="F347" s="66"/>
      <c r="G347" s="66"/>
      <c r="H347" s="67"/>
      <c r="I347" s="68"/>
      <c r="J347" s="2"/>
      <c r="K347" s="1"/>
      <c r="L347" s="118"/>
      <c r="M347" s="117"/>
      <c r="N347" s="119"/>
      <c r="O347" s="120"/>
      <c r="P347" s="1"/>
    </row>
    <row r="348" spans="1:17" ht="15.75" customHeight="1">
      <c r="A348" s="121" t="s">
        <v>85</v>
      </c>
      <c r="B348" s="66"/>
      <c r="C348" s="66"/>
      <c r="D348" s="66"/>
      <c r="E348" s="66"/>
      <c r="F348" s="66"/>
      <c r="G348" s="66"/>
      <c r="H348" s="67"/>
      <c r="I348" s="68"/>
      <c r="J348" s="2"/>
      <c r="K348" s="1"/>
      <c r="L348" s="118"/>
      <c r="M348" s="117"/>
      <c r="N348" s="119"/>
      <c r="O348" s="120"/>
      <c r="P348" s="1"/>
    </row>
    <row r="349" spans="1:17" ht="15.75" customHeight="1">
      <c r="A349" s="121"/>
      <c r="B349" s="66"/>
      <c r="C349" s="66"/>
      <c r="D349" s="66"/>
      <c r="E349" s="66"/>
      <c r="F349" s="66"/>
      <c r="G349" s="66"/>
      <c r="H349" s="67"/>
      <c r="I349" s="77"/>
      <c r="J349" s="78"/>
      <c r="K349" s="79"/>
      <c r="L349" s="122"/>
      <c r="M349" s="117"/>
      <c r="N349" s="123"/>
      <c r="O349" s="124"/>
      <c r="P349" s="1"/>
    </row>
    <row r="350" spans="1:17" ht="18" customHeight="1">
      <c r="A350" s="24"/>
      <c r="D350" s="142" t="s">
        <v>79</v>
      </c>
      <c r="E350" s="143"/>
      <c r="F350" s="143"/>
      <c r="G350" s="143"/>
      <c r="H350" s="81">
        <f>SUM(H340:H349)</f>
        <v>4</v>
      </c>
      <c r="I350" s="125">
        <f>IF(H345=0,"",H345/B340)</f>
        <v>0.17391304347826086</v>
      </c>
      <c r="J350" s="125">
        <f>IF(H350=0,"",H350/B340)</f>
        <v>0.17391304347826086</v>
      </c>
      <c r="K350" s="125" t="str">
        <f>IF(H348=0,"",J350-I350)</f>
        <v/>
      </c>
      <c r="L350" s="2"/>
      <c r="M350" s="1"/>
      <c r="N350" s="27"/>
      <c r="O350" s="2"/>
      <c r="P350" s="1"/>
    </row>
    <row r="351" spans="1:17" ht="12.75" customHeight="1">
      <c r="I351" s="2"/>
      <c r="J351" s="2"/>
      <c r="L351" s="2"/>
    </row>
    <row r="352" spans="1:17" ht="12.75" customHeight="1">
      <c r="I352" s="2"/>
      <c r="J352" s="2"/>
      <c r="L352" s="2"/>
    </row>
    <row r="353" spans="1:17" ht="26.25" customHeight="1">
      <c r="A353" s="29"/>
      <c r="B353" s="145" t="s">
        <v>68</v>
      </c>
      <c r="C353" s="146"/>
      <c r="D353" s="146"/>
      <c r="E353" s="146"/>
      <c r="F353" s="146"/>
      <c r="G353" s="146"/>
      <c r="H353" s="108">
        <v>1402</v>
      </c>
      <c r="I353" s="109"/>
      <c r="J353" s="109"/>
      <c r="K353" s="109"/>
      <c r="L353" s="109"/>
      <c r="M353" s="109"/>
      <c r="N353" s="1"/>
      <c r="O353" s="1"/>
      <c r="P353" s="1"/>
    </row>
    <row r="354" spans="1:17" ht="20.25" customHeight="1">
      <c r="A354" s="147" t="s">
        <v>9</v>
      </c>
      <c r="B354" s="148" t="s">
        <v>69</v>
      </c>
      <c r="C354" s="143"/>
      <c r="D354" s="143"/>
      <c r="E354" s="143"/>
      <c r="F354" s="143"/>
      <c r="G354" s="143"/>
      <c r="H354" s="149" t="s">
        <v>10</v>
      </c>
      <c r="I354" s="141" t="s">
        <v>2</v>
      </c>
      <c r="J354" s="141" t="s">
        <v>3</v>
      </c>
      <c r="K354" s="150" t="s">
        <v>4</v>
      </c>
      <c r="L354" s="141" t="s">
        <v>5</v>
      </c>
      <c r="M354" s="139" t="s">
        <v>6</v>
      </c>
      <c r="N354" s="139" t="s">
        <v>7</v>
      </c>
      <c r="O354" s="141" t="s">
        <v>8</v>
      </c>
      <c r="P354" s="1"/>
    </row>
    <row r="355" spans="1:17" ht="15.75" customHeight="1">
      <c r="A355" s="140"/>
      <c r="B355" s="40" t="s">
        <v>70</v>
      </c>
      <c r="C355" s="40" t="s">
        <v>71</v>
      </c>
      <c r="D355" s="40" t="s">
        <v>72</v>
      </c>
      <c r="E355" s="40" t="s">
        <v>73</v>
      </c>
      <c r="F355" s="40" t="s">
        <v>74</v>
      </c>
      <c r="G355" s="40" t="s">
        <v>75</v>
      </c>
      <c r="H355" s="140"/>
      <c r="I355" s="140"/>
      <c r="J355" s="140"/>
      <c r="K355" s="140"/>
      <c r="L355" s="140"/>
      <c r="M355" s="140"/>
      <c r="N355" s="140"/>
      <c r="O355" s="140"/>
      <c r="P355" s="1"/>
    </row>
    <row r="356" spans="1:17" ht="15.75" customHeight="1">
      <c r="A356" s="40">
        <v>1402</v>
      </c>
      <c r="B356" s="41">
        <v>324</v>
      </c>
      <c r="C356" s="41"/>
      <c r="D356" s="41"/>
      <c r="E356" s="41"/>
      <c r="F356" s="66"/>
      <c r="G356" s="66"/>
      <c r="H356" s="67"/>
      <c r="I356" s="100"/>
      <c r="J356" s="101"/>
      <c r="K356" s="102"/>
      <c r="L356" s="14"/>
      <c r="M356" s="110">
        <f>B356</f>
        <v>324</v>
      </c>
      <c r="N356" s="111"/>
      <c r="O356" s="14"/>
      <c r="P356" s="1"/>
    </row>
    <row r="357" spans="1:17" ht="15.75" customHeight="1">
      <c r="A357" s="40">
        <v>1501</v>
      </c>
      <c r="B357" s="41"/>
      <c r="C357" s="41">
        <v>221</v>
      </c>
      <c r="D357" s="41"/>
      <c r="E357" s="41"/>
      <c r="F357" s="66"/>
      <c r="G357" s="66"/>
      <c r="H357" s="67"/>
      <c r="I357" s="68"/>
      <c r="J357" s="2"/>
      <c r="K357" s="103"/>
      <c r="L357" s="112">
        <f>IF(C357=0,"",C357/B356)</f>
        <v>0.6820987654320988</v>
      </c>
      <c r="M357" s="113">
        <v>221</v>
      </c>
      <c r="N357" s="114">
        <f t="shared" ref="N357:N361" si="48">IF(M357=0,"",M357/M356)</f>
        <v>0.6820987654320988</v>
      </c>
      <c r="O357" s="114">
        <f t="shared" ref="O357:O361" si="49">IF(M357=0,"",100%-N357)</f>
        <v>0.3179012345679012</v>
      </c>
      <c r="P357" s="1"/>
    </row>
    <row r="358" spans="1:17" ht="15.75" customHeight="1">
      <c r="A358" s="40">
        <v>1502</v>
      </c>
      <c r="B358" s="41"/>
      <c r="C358" s="41"/>
      <c r="D358" s="41">
        <v>211</v>
      </c>
      <c r="E358" s="41"/>
      <c r="F358" s="66"/>
      <c r="G358" s="66"/>
      <c r="H358" s="67"/>
      <c r="I358" s="68"/>
      <c r="J358" s="2"/>
      <c r="K358" s="103"/>
      <c r="L358" s="115">
        <f>IF(D358=0,"",D358/C357)</f>
        <v>0.95475113122171951</v>
      </c>
      <c r="M358" s="113">
        <v>210</v>
      </c>
      <c r="N358" s="116">
        <f t="shared" si="48"/>
        <v>0.95022624434389136</v>
      </c>
      <c r="O358" s="116">
        <f t="shared" si="49"/>
        <v>4.9773755656108642E-2</v>
      </c>
      <c r="P358" s="8">
        <f>M358/M356</f>
        <v>0.64814814814814814</v>
      </c>
      <c r="Q358" s="32">
        <f>1-P358</f>
        <v>0.35185185185185186</v>
      </c>
    </row>
    <row r="359" spans="1:17" ht="15.75" customHeight="1">
      <c r="A359" s="40">
        <v>1601</v>
      </c>
      <c r="B359" s="41"/>
      <c r="C359" s="41"/>
      <c r="D359" s="41"/>
      <c r="E359" s="41">
        <v>191</v>
      </c>
      <c r="F359" s="66"/>
      <c r="G359" s="66"/>
      <c r="H359" s="67"/>
      <c r="I359" s="68"/>
      <c r="J359" s="2"/>
      <c r="K359" s="103"/>
      <c r="L359" s="115">
        <f>IF(E359=0,"",E359/D358)</f>
        <v>0.90521327014218012</v>
      </c>
      <c r="M359" s="113">
        <v>200</v>
      </c>
      <c r="N359" s="116">
        <f t="shared" si="48"/>
        <v>0.95238095238095233</v>
      </c>
      <c r="O359" s="116">
        <f t="shared" si="49"/>
        <v>4.7619047619047672E-2</v>
      </c>
      <c r="P359" s="1"/>
    </row>
    <row r="360" spans="1:17" ht="15.75" customHeight="1">
      <c r="A360" s="40">
        <v>1602</v>
      </c>
      <c r="B360" s="66"/>
      <c r="C360" s="66"/>
      <c r="D360" s="66"/>
      <c r="E360" s="66"/>
      <c r="F360" s="66">
        <v>164</v>
      </c>
      <c r="G360" s="66"/>
      <c r="H360" s="67"/>
      <c r="I360" s="68"/>
      <c r="J360" s="2"/>
      <c r="K360" s="103"/>
      <c r="L360" s="115">
        <f>IF(F360=0,"",F360/E359)</f>
        <v>0.8586387434554974</v>
      </c>
      <c r="M360" s="113">
        <v>180</v>
      </c>
      <c r="N360" s="116">
        <f t="shared" si="48"/>
        <v>0.9</v>
      </c>
      <c r="O360" s="116">
        <f t="shared" si="49"/>
        <v>9.9999999999999978E-2</v>
      </c>
      <c r="P360" s="1"/>
    </row>
    <row r="361" spans="1:17" ht="15.75" customHeight="1">
      <c r="A361" s="40">
        <v>1701</v>
      </c>
      <c r="B361" s="66"/>
      <c r="C361" s="66"/>
      <c r="D361" s="66"/>
      <c r="E361" s="66"/>
      <c r="F361" s="66"/>
      <c r="G361" s="66">
        <v>158</v>
      </c>
      <c r="H361" s="67">
        <v>108</v>
      </c>
      <c r="I361" s="68"/>
      <c r="J361" s="2"/>
      <c r="K361" s="103"/>
      <c r="L361" s="115">
        <f>IF(G361=0,"",G361/F360)</f>
        <v>0.96341463414634143</v>
      </c>
      <c r="M361" s="117">
        <v>163</v>
      </c>
      <c r="N361" s="116">
        <f t="shared" si="48"/>
        <v>0.90555555555555556</v>
      </c>
      <c r="O361" s="116">
        <f t="shared" si="49"/>
        <v>9.4444444444444442E-2</v>
      </c>
      <c r="P361" s="1"/>
    </row>
    <row r="362" spans="1:17" ht="15.75" customHeight="1">
      <c r="A362" s="40" t="s">
        <v>84</v>
      </c>
      <c r="B362" s="66"/>
      <c r="C362" s="66"/>
      <c r="D362" s="66"/>
      <c r="E362" s="66"/>
      <c r="F362" s="66"/>
      <c r="G362" s="66">
        <v>42</v>
      </c>
      <c r="H362" s="67">
        <v>30</v>
      </c>
      <c r="I362" s="68"/>
      <c r="J362" s="2"/>
      <c r="K362" s="1"/>
      <c r="L362" s="118"/>
      <c r="M362" s="117">
        <v>48</v>
      </c>
      <c r="N362" s="119"/>
      <c r="O362" s="120"/>
      <c r="P362" s="1"/>
    </row>
    <row r="363" spans="1:17" ht="15.75" customHeight="1">
      <c r="A363" s="40" t="s">
        <v>85</v>
      </c>
      <c r="B363" s="66"/>
      <c r="C363" s="66"/>
      <c r="D363" s="66"/>
      <c r="E363" s="66"/>
      <c r="F363" s="66"/>
      <c r="G363" s="66">
        <v>8</v>
      </c>
      <c r="H363" s="67">
        <v>9</v>
      </c>
      <c r="I363" s="68"/>
      <c r="J363" s="2"/>
      <c r="K363" s="1"/>
      <c r="L363" s="118"/>
      <c r="M363" s="117">
        <v>10</v>
      </c>
      <c r="N363" s="119"/>
      <c r="O363" s="120"/>
      <c r="P363" s="1"/>
    </row>
    <row r="364" spans="1:17" ht="15.75" customHeight="1">
      <c r="A364" s="121"/>
      <c r="B364" s="66"/>
      <c r="C364" s="66"/>
      <c r="D364" s="66"/>
      <c r="E364" s="66"/>
      <c r="F364" s="66"/>
      <c r="G364" s="66"/>
      <c r="H364" s="67"/>
      <c r="I364" s="68"/>
      <c r="J364" s="2"/>
      <c r="K364" s="1"/>
      <c r="L364" s="118"/>
      <c r="M364" s="117"/>
      <c r="N364" s="119"/>
      <c r="O364" s="120"/>
      <c r="P364" s="1"/>
    </row>
    <row r="365" spans="1:17" ht="15.75" customHeight="1">
      <c r="A365" s="121"/>
      <c r="B365" s="66"/>
      <c r="C365" s="66"/>
      <c r="D365" s="66"/>
      <c r="E365" s="66"/>
      <c r="F365" s="66"/>
      <c r="G365" s="66"/>
      <c r="H365" s="67"/>
      <c r="I365" s="77"/>
      <c r="J365" s="78"/>
      <c r="K365" s="79"/>
      <c r="L365" s="122"/>
      <c r="M365" s="117"/>
      <c r="N365" s="123"/>
      <c r="O365" s="124"/>
      <c r="P365" s="1"/>
    </row>
    <row r="366" spans="1:17" ht="18" customHeight="1">
      <c r="A366" s="24"/>
      <c r="D366" s="142" t="s">
        <v>79</v>
      </c>
      <c r="E366" s="143"/>
      <c r="F366" s="143"/>
      <c r="G366" s="143"/>
      <c r="H366" s="81">
        <f>SUM(H356:H365)</f>
        <v>147</v>
      </c>
      <c r="I366" s="125">
        <f>IF(H361=0,"",H361/B356)</f>
        <v>0.33333333333333331</v>
      </c>
      <c r="J366" s="125">
        <f>IF(H366=0,"",H366/B356)</f>
        <v>0.45370370370370372</v>
      </c>
      <c r="K366" s="125">
        <f>IF(H361=0,"",J366-I366)</f>
        <v>0.12037037037037041</v>
      </c>
      <c r="L366" s="2"/>
      <c r="M366" s="1"/>
      <c r="N366" s="27"/>
      <c r="O366" s="2"/>
      <c r="P366" s="1"/>
    </row>
    <row r="367" spans="1:17" ht="12.75" customHeight="1">
      <c r="I367" s="2"/>
      <c r="J367" s="2"/>
      <c r="L367" s="2"/>
    </row>
    <row r="368" spans="1:17" ht="12.75" customHeight="1">
      <c r="I368" s="2"/>
      <c r="J368" s="2"/>
      <c r="L368" s="2"/>
    </row>
    <row r="369" spans="1:17" ht="26.25" customHeight="1">
      <c r="A369" s="29"/>
      <c r="B369" s="145" t="s">
        <v>68</v>
      </c>
      <c r="C369" s="146"/>
      <c r="D369" s="146"/>
      <c r="E369" s="146"/>
      <c r="F369" s="146"/>
      <c r="G369" s="146"/>
      <c r="H369" s="108">
        <v>1501</v>
      </c>
      <c r="I369" s="109"/>
      <c r="J369" s="109"/>
      <c r="K369" s="109"/>
      <c r="L369" s="109"/>
      <c r="M369" s="109"/>
      <c r="N369" s="1"/>
      <c r="O369" s="1"/>
      <c r="P369" s="1"/>
    </row>
    <row r="370" spans="1:17" ht="20.25" customHeight="1">
      <c r="A370" s="147" t="s">
        <v>9</v>
      </c>
      <c r="B370" s="148" t="s">
        <v>69</v>
      </c>
      <c r="C370" s="143"/>
      <c r="D370" s="143"/>
      <c r="E370" s="143"/>
      <c r="F370" s="143"/>
      <c r="G370" s="143"/>
      <c r="H370" s="149" t="s">
        <v>10</v>
      </c>
      <c r="I370" s="141" t="s">
        <v>2</v>
      </c>
      <c r="J370" s="141" t="s">
        <v>3</v>
      </c>
      <c r="K370" s="150" t="s">
        <v>4</v>
      </c>
      <c r="L370" s="141" t="s">
        <v>5</v>
      </c>
      <c r="M370" s="139" t="s">
        <v>6</v>
      </c>
      <c r="N370" s="139" t="s">
        <v>7</v>
      </c>
      <c r="O370" s="141" t="s">
        <v>8</v>
      </c>
      <c r="P370" s="1"/>
    </row>
    <row r="371" spans="1:17" ht="15.75" customHeight="1">
      <c r="A371" s="140"/>
      <c r="B371" s="40" t="s">
        <v>70</v>
      </c>
      <c r="C371" s="40" t="s">
        <v>71</v>
      </c>
      <c r="D371" s="40" t="s">
        <v>72</v>
      </c>
      <c r="E371" s="40" t="s">
        <v>73</v>
      </c>
      <c r="F371" s="40" t="s">
        <v>74</v>
      </c>
      <c r="G371" s="40" t="s">
        <v>75</v>
      </c>
      <c r="H371" s="140"/>
      <c r="I371" s="140"/>
      <c r="J371" s="140"/>
      <c r="K371" s="140"/>
      <c r="L371" s="140"/>
      <c r="M371" s="140"/>
      <c r="N371" s="140"/>
      <c r="O371" s="140"/>
      <c r="P371" s="1"/>
    </row>
    <row r="372" spans="1:17" ht="15.75" customHeight="1">
      <c r="A372" s="40">
        <v>1501</v>
      </c>
      <c r="B372" s="41">
        <v>15</v>
      </c>
      <c r="C372" s="41"/>
      <c r="D372" s="41"/>
      <c r="E372" s="41"/>
      <c r="F372" s="66"/>
      <c r="G372" s="66"/>
      <c r="H372" s="67"/>
      <c r="I372" s="100"/>
      <c r="J372" s="101"/>
      <c r="K372" s="102"/>
      <c r="L372" s="14"/>
      <c r="M372" s="110">
        <f>B372</f>
        <v>15</v>
      </c>
      <c r="N372" s="111"/>
      <c r="O372" s="14"/>
      <c r="P372" s="1"/>
    </row>
    <row r="373" spans="1:17" ht="15.75" customHeight="1">
      <c r="A373" s="40">
        <v>1502</v>
      </c>
      <c r="B373" s="41"/>
      <c r="C373" s="41">
        <v>7</v>
      </c>
      <c r="D373" s="41"/>
      <c r="E373" s="41"/>
      <c r="F373" s="66"/>
      <c r="G373" s="66"/>
      <c r="H373" s="67"/>
      <c r="I373" s="68"/>
      <c r="J373" s="2"/>
      <c r="K373" s="103"/>
      <c r="L373" s="112">
        <f>IF(C373=0,"",C373/B372)</f>
        <v>0.46666666666666667</v>
      </c>
      <c r="M373" s="113">
        <v>7</v>
      </c>
      <c r="N373" s="114">
        <f t="shared" ref="N373:N377" si="50">IF(M373=0,"",M373/M372)</f>
        <v>0.46666666666666667</v>
      </c>
      <c r="O373" s="114">
        <f t="shared" ref="O373:O377" si="51">IF(M373=0,"",100%-N373)</f>
        <v>0.53333333333333333</v>
      </c>
      <c r="P373" s="1"/>
    </row>
    <row r="374" spans="1:17" ht="15.75" customHeight="1">
      <c r="A374" s="40">
        <v>1601</v>
      </c>
      <c r="B374" s="41"/>
      <c r="C374" s="41"/>
      <c r="D374" s="41">
        <v>6</v>
      </c>
      <c r="E374" s="41"/>
      <c r="F374" s="66"/>
      <c r="G374" s="66"/>
      <c r="H374" s="67"/>
      <c r="I374" s="68"/>
      <c r="J374" s="2"/>
      <c r="K374" s="103"/>
      <c r="L374" s="115">
        <f>IF(D374=0,"",D374/C373)</f>
        <v>0.8571428571428571</v>
      </c>
      <c r="M374" s="113">
        <v>6</v>
      </c>
      <c r="N374" s="116">
        <f t="shared" si="50"/>
        <v>0.8571428571428571</v>
      </c>
      <c r="O374" s="116">
        <f t="shared" si="51"/>
        <v>0.1428571428571429</v>
      </c>
      <c r="P374" s="8">
        <f>M374/M372</f>
        <v>0.4</v>
      </c>
      <c r="Q374" s="32">
        <f>1-P374</f>
        <v>0.6</v>
      </c>
    </row>
    <row r="375" spans="1:17" ht="15.75" customHeight="1">
      <c r="A375" s="40">
        <v>1602</v>
      </c>
      <c r="B375" s="41"/>
      <c r="C375" s="41"/>
      <c r="D375" s="41"/>
      <c r="E375" s="41">
        <v>1</v>
      </c>
      <c r="F375" s="66"/>
      <c r="G375" s="66"/>
      <c r="H375" s="67"/>
      <c r="I375" s="68"/>
      <c r="J375" s="2"/>
      <c r="K375" s="103"/>
      <c r="L375" s="115">
        <f>IF(E375=0,"",E375/D374)</f>
        <v>0.16666666666666666</v>
      </c>
      <c r="M375" s="113">
        <v>1</v>
      </c>
      <c r="N375" s="116">
        <f t="shared" si="50"/>
        <v>0.16666666666666666</v>
      </c>
      <c r="O375" s="116">
        <f t="shared" si="51"/>
        <v>0.83333333333333337</v>
      </c>
      <c r="P375" s="1"/>
    </row>
    <row r="376" spans="1:17" ht="15.75" customHeight="1">
      <c r="A376" s="40">
        <v>1701</v>
      </c>
      <c r="B376" s="66"/>
      <c r="C376" s="66"/>
      <c r="D376" s="66"/>
      <c r="E376" s="66"/>
      <c r="F376" s="66">
        <v>1</v>
      </c>
      <c r="G376" s="66"/>
      <c r="H376" s="67"/>
      <c r="I376" s="68"/>
      <c r="J376" s="2"/>
      <c r="K376" s="103"/>
      <c r="L376" s="115">
        <f>IF(F376=0,"",F376/E375)</f>
        <v>1</v>
      </c>
      <c r="M376" s="113">
        <v>1</v>
      </c>
      <c r="N376" s="116">
        <f t="shared" si="50"/>
        <v>1</v>
      </c>
      <c r="O376" s="116">
        <f t="shared" si="51"/>
        <v>0</v>
      </c>
      <c r="P376" s="1"/>
    </row>
    <row r="377" spans="1:17" ht="15.75" customHeight="1">
      <c r="A377" s="40" t="s">
        <v>84</v>
      </c>
      <c r="B377" s="66"/>
      <c r="C377" s="66"/>
      <c r="D377" s="66"/>
      <c r="E377" s="66"/>
      <c r="F377" s="66"/>
      <c r="G377" s="66">
        <v>1</v>
      </c>
      <c r="H377" s="67">
        <v>0</v>
      </c>
      <c r="I377" s="68"/>
      <c r="J377" s="2"/>
      <c r="K377" s="103"/>
      <c r="L377" s="115">
        <f>IF(G377=0,"",G377/F376)</f>
        <v>1</v>
      </c>
      <c r="M377" s="117">
        <v>1</v>
      </c>
      <c r="N377" s="116">
        <f t="shared" si="50"/>
        <v>1</v>
      </c>
      <c r="O377" s="116">
        <f t="shared" si="51"/>
        <v>0</v>
      </c>
      <c r="P377" s="1"/>
    </row>
    <row r="378" spans="1:17" ht="15.75" customHeight="1">
      <c r="A378" s="40" t="s">
        <v>85</v>
      </c>
      <c r="B378" s="66"/>
      <c r="C378" s="66"/>
      <c r="D378" s="66"/>
      <c r="E378" s="66"/>
      <c r="F378" s="66"/>
      <c r="G378" s="66">
        <v>1</v>
      </c>
      <c r="H378" s="67">
        <v>1</v>
      </c>
      <c r="I378" s="68"/>
      <c r="J378" s="2"/>
      <c r="K378" s="1"/>
      <c r="L378" s="118"/>
      <c r="M378" s="117">
        <v>1</v>
      </c>
      <c r="N378" s="119"/>
      <c r="O378" s="120"/>
      <c r="P378" s="1"/>
    </row>
    <row r="379" spans="1:17" ht="15.75" customHeight="1">
      <c r="A379" s="121"/>
      <c r="B379" s="66"/>
      <c r="C379" s="66"/>
      <c r="D379" s="66"/>
      <c r="E379" s="66"/>
      <c r="F379" s="66"/>
      <c r="G379" s="66"/>
      <c r="H379" s="67"/>
      <c r="I379" s="68"/>
      <c r="J379" s="2"/>
      <c r="K379" s="1"/>
      <c r="L379" s="118"/>
      <c r="M379" s="117"/>
      <c r="N379" s="119"/>
      <c r="O379" s="120"/>
      <c r="P379" s="1"/>
    </row>
    <row r="380" spans="1:17" ht="15.75" customHeight="1">
      <c r="A380" s="121"/>
      <c r="B380" s="66"/>
      <c r="C380" s="66"/>
      <c r="D380" s="66"/>
      <c r="E380" s="66"/>
      <c r="F380" s="66"/>
      <c r="G380" s="66"/>
      <c r="H380" s="67"/>
      <c r="I380" s="68"/>
      <c r="J380" s="2"/>
      <c r="K380" s="1"/>
      <c r="L380" s="118"/>
      <c r="M380" s="117"/>
      <c r="N380" s="119"/>
      <c r="O380" s="120"/>
      <c r="P380" s="1"/>
    </row>
    <row r="381" spans="1:17" ht="15.75" customHeight="1">
      <c r="A381" s="121"/>
      <c r="B381" s="66"/>
      <c r="C381" s="66"/>
      <c r="D381" s="66"/>
      <c r="E381" s="66"/>
      <c r="F381" s="66"/>
      <c r="G381" s="66"/>
      <c r="H381" s="67"/>
      <c r="I381" s="77"/>
      <c r="J381" s="78"/>
      <c r="K381" s="79"/>
      <c r="L381" s="122"/>
      <c r="M381" s="117"/>
      <c r="N381" s="123"/>
      <c r="O381" s="124"/>
      <c r="P381" s="1"/>
    </row>
    <row r="382" spans="1:17" ht="18" customHeight="1">
      <c r="A382" s="24"/>
      <c r="D382" s="142" t="s">
        <v>79</v>
      </c>
      <c r="E382" s="143"/>
      <c r="F382" s="143"/>
      <c r="G382" s="143"/>
      <c r="H382" s="81">
        <f>SUM(H372:H381)</f>
        <v>1</v>
      </c>
      <c r="I382" s="125" t="str">
        <f>IF(H377=0,"",H377/B372)</f>
        <v/>
      </c>
      <c r="J382" s="125">
        <f>IF(H382=0,"",H382/B372)</f>
        <v>6.6666666666666666E-2</v>
      </c>
      <c r="K382" s="125" t="str">
        <f>IF(H377=0,"",J382-I382)</f>
        <v/>
      </c>
      <c r="L382" s="2"/>
      <c r="M382" s="1"/>
      <c r="N382" s="27"/>
      <c r="O382" s="2"/>
      <c r="P382" s="1"/>
    </row>
    <row r="383" spans="1:17" ht="12.75" customHeight="1">
      <c r="I383" s="2"/>
      <c r="J383" s="2"/>
      <c r="L383" s="2"/>
    </row>
    <row r="384" spans="1:17" ht="12.75" customHeight="1">
      <c r="I384" s="2"/>
      <c r="J384" s="2"/>
      <c r="L384" s="2"/>
    </row>
    <row r="385" spans="1:17" ht="26.25" customHeight="1">
      <c r="A385" s="29"/>
      <c r="B385" s="145" t="s">
        <v>68</v>
      </c>
      <c r="C385" s="146"/>
      <c r="D385" s="146"/>
      <c r="E385" s="146"/>
      <c r="F385" s="146"/>
      <c r="G385" s="146"/>
      <c r="H385" s="108">
        <v>1502</v>
      </c>
      <c r="I385" s="109"/>
      <c r="J385" s="109"/>
      <c r="K385" s="109"/>
      <c r="L385" s="109"/>
      <c r="M385" s="109"/>
      <c r="N385" s="1"/>
      <c r="O385" s="1"/>
      <c r="P385" s="1"/>
    </row>
    <row r="386" spans="1:17" ht="20.25" customHeight="1">
      <c r="A386" s="147" t="s">
        <v>9</v>
      </c>
      <c r="B386" s="148" t="s">
        <v>69</v>
      </c>
      <c r="C386" s="143"/>
      <c r="D386" s="143"/>
      <c r="E386" s="143"/>
      <c r="F386" s="143"/>
      <c r="G386" s="143"/>
      <c r="H386" s="149" t="s">
        <v>10</v>
      </c>
      <c r="I386" s="141" t="s">
        <v>2</v>
      </c>
      <c r="J386" s="141" t="s">
        <v>3</v>
      </c>
      <c r="K386" s="150" t="s">
        <v>4</v>
      </c>
      <c r="L386" s="141" t="s">
        <v>5</v>
      </c>
      <c r="M386" s="139" t="s">
        <v>6</v>
      </c>
      <c r="N386" s="139" t="s">
        <v>7</v>
      </c>
      <c r="O386" s="141" t="s">
        <v>8</v>
      </c>
      <c r="P386" s="1"/>
    </row>
    <row r="387" spans="1:17" ht="15.75" customHeight="1">
      <c r="A387" s="140"/>
      <c r="B387" s="40" t="s">
        <v>70</v>
      </c>
      <c r="C387" s="40" t="s">
        <v>71</v>
      </c>
      <c r="D387" s="40" t="s">
        <v>72</v>
      </c>
      <c r="E387" s="40" t="s">
        <v>73</v>
      </c>
      <c r="F387" s="40" t="s">
        <v>74</v>
      </c>
      <c r="G387" s="40" t="s">
        <v>75</v>
      </c>
      <c r="H387" s="140"/>
      <c r="I387" s="140"/>
      <c r="J387" s="140"/>
      <c r="K387" s="140"/>
      <c r="L387" s="140"/>
      <c r="M387" s="140"/>
      <c r="N387" s="140"/>
      <c r="O387" s="140"/>
      <c r="P387" s="1"/>
    </row>
    <row r="388" spans="1:17" ht="15.75" customHeight="1">
      <c r="A388" s="40">
        <v>1502</v>
      </c>
      <c r="B388" s="41">
        <v>314</v>
      </c>
      <c r="C388" s="41"/>
      <c r="D388" s="41"/>
      <c r="E388" s="41"/>
      <c r="F388" s="66"/>
      <c r="G388" s="66"/>
      <c r="H388" s="67"/>
      <c r="I388" s="100"/>
      <c r="J388" s="101"/>
      <c r="K388" s="102"/>
      <c r="L388" s="14"/>
      <c r="M388" s="110">
        <f>B388</f>
        <v>314</v>
      </c>
      <c r="N388" s="111"/>
      <c r="O388" s="14"/>
      <c r="P388" s="1"/>
    </row>
    <row r="389" spans="1:17" ht="15.75" customHeight="1">
      <c r="A389" s="40">
        <v>1601</v>
      </c>
      <c r="B389" s="41"/>
      <c r="C389" s="41">
        <v>210</v>
      </c>
      <c r="D389" s="41"/>
      <c r="E389" s="41"/>
      <c r="F389" s="66"/>
      <c r="G389" s="66"/>
      <c r="H389" s="67"/>
      <c r="I389" s="68"/>
      <c r="J389" s="2"/>
      <c r="K389" s="103"/>
      <c r="L389" s="112">
        <f>IF(C389=0,"",C389/B388)</f>
        <v>0.66878980891719741</v>
      </c>
      <c r="M389" s="113">
        <v>211</v>
      </c>
      <c r="N389" s="114">
        <f t="shared" ref="N389:N393" si="52">IF(M389=0,"",M389/M388)</f>
        <v>0.67197452229299359</v>
      </c>
      <c r="O389" s="114">
        <f t="shared" ref="O389:O393" si="53">IF(M389=0,"",100%-N389)</f>
        <v>0.32802547770700641</v>
      </c>
      <c r="P389" s="1"/>
    </row>
    <row r="390" spans="1:17" ht="15.75" customHeight="1">
      <c r="A390" s="40">
        <v>1602</v>
      </c>
      <c r="B390" s="41"/>
      <c r="C390" s="41"/>
      <c r="D390" s="41">
        <v>185</v>
      </c>
      <c r="E390" s="41"/>
      <c r="F390" s="66"/>
      <c r="G390" s="66"/>
      <c r="H390" s="67"/>
      <c r="I390" s="68"/>
      <c r="J390" s="2"/>
      <c r="K390" s="103"/>
      <c r="L390" s="115">
        <f>IF(D390=0,"",D390/C389)</f>
        <v>0.88095238095238093</v>
      </c>
      <c r="M390" s="113">
        <v>192</v>
      </c>
      <c r="N390" s="116">
        <f t="shared" si="52"/>
        <v>0.90995260663507105</v>
      </c>
      <c r="O390" s="116">
        <f t="shared" si="53"/>
        <v>9.0047393364928952E-2</v>
      </c>
      <c r="P390" s="8">
        <f>M390/M388</f>
        <v>0.61146496815286622</v>
      </c>
      <c r="Q390" s="32">
        <f>1-P390</f>
        <v>0.38853503184713378</v>
      </c>
    </row>
    <row r="391" spans="1:17" ht="15.75" customHeight="1">
      <c r="A391" s="40">
        <v>1701</v>
      </c>
      <c r="B391" s="41"/>
      <c r="C391" s="41"/>
      <c r="D391" s="41"/>
      <c r="E391" s="41">
        <v>173</v>
      </c>
      <c r="F391" s="66"/>
      <c r="G391" s="66"/>
      <c r="H391" s="67"/>
      <c r="I391" s="68"/>
      <c r="J391" s="2"/>
      <c r="K391" s="103"/>
      <c r="L391" s="115">
        <f>IF(E391=0,"",E391/D390)</f>
        <v>0.93513513513513513</v>
      </c>
      <c r="M391" s="113">
        <v>180</v>
      </c>
      <c r="N391" s="116">
        <f t="shared" si="52"/>
        <v>0.9375</v>
      </c>
      <c r="O391" s="116">
        <f t="shared" si="53"/>
        <v>6.25E-2</v>
      </c>
      <c r="P391" s="1"/>
    </row>
    <row r="392" spans="1:17" ht="15.75" customHeight="1">
      <c r="A392" s="40" t="s">
        <v>84</v>
      </c>
      <c r="B392" s="66"/>
      <c r="C392" s="66"/>
      <c r="D392" s="66"/>
      <c r="E392" s="66"/>
      <c r="F392" s="66">
        <v>160</v>
      </c>
      <c r="G392" s="66"/>
      <c r="H392" s="67"/>
      <c r="I392" s="68"/>
      <c r="J392" s="2"/>
      <c r="K392" s="103"/>
      <c r="L392" s="115">
        <f>IF(F392=0,"",F392/E391)</f>
        <v>0.92485549132947975</v>
      </c>
      <c r="M392" s="113">
        <v>168</v>
      </c>
      <c r="N392" s="116">
        <f t="shared" si="52"/>
        <v>0.93333333333333335</v>
      </c>
      <c r="O392" s="116">
        <f t="shared" si="53"/>
        <v>6.6666666666666652E-2</v>
      </c>
      <c r="P392" s="1"/>
    </row>
    <row r="393" spans="1:17" ht="15.75" customHeight="1">
      <c r="A393" s="40" t="s">
        <v>85</v>
      </c>
      <c r="B393" s="66"/>
      <c r="C393" s="66"/>
      <c r="D393" s="66"/>
      <c r="E393" s="66"/>
      <c r="F393" s="66"/>
      <c r="G393" s="66">
        <v>152</v>
      </c>
      <c r="H393" s="67">
        <v>107</v>
      </c>
      <c r="I393" s="68"/>
      <c r="J393" s="2"/>
      <c r="K393" s="103"/>
      <c r="L393" s="115">
        <f>IF(G393=0,"",G393/F392)</f>
        <v>0.95</v>
      </c>
      <c r="M393" s="117">
        <v>154</v>
      </c>
      <c r="N393" s="116">
        <f t="shared" si="52"/>
        <v>0.91666666666666663</v>
      </c>
      <c r="O393" s="116">
        <f t="shared" si="53"/>
        <v>8.333333333333337E-2</v>
      </c>
      <c r="P393" s="1"/>
    </row>
    <row r="394" spans="1:17" ht="15.75" customHeight="1">
      <c r="A394" s="121" t="s">
        <v>86</v>
      </c>
      <c r="B394" s="66"/>
      <c r="C394" s="66"/>
      <c r="D394" s="66"/>
      <c r="E394" s="66"/>
      <c r="F394" s="66"/>
      <c r="G394" s="66">
        <v>34</v>
      </c>
      <c r="H394" s="67">
        <v>26</v>
      </c>
      <c r="I394" s="68"/>
      <c r="J394" s="2"/>
      <c r="K394" s="1"/>
      <c r="L394" s="118"/>
      <c r="M394" s="117">
        <v>41</v>
      </c>
      <c r="N394" s="119"/>
      <c r="O394" s="120"/>
      <c r="P394" s="1"/>
    </row>
    <row r="395" spans="1:17" ht="15.75" customHeight="1">
      <c r="A395" s="121" t="s">
        <v>87</v>
      </c>
      <c r="B395" s="66"/>
      <c r="C395" s="66"/>
      <c r="D395" s="66"/>
      <c r="E395" s="66"/>
      <c r="F395" s="66"/>
      <c r="G395" s="66">
        <v>8</v>
      </c>
      <c r="H395" s="67">
        <v>5</v>
      </c>
      <c r="I395" s="68"/>
      <c r="J395" s="2"/>
      <c r="K395" s="1"/>
      <c r="L395" s="118"/>
      <c r="M395" s="117">
        <v>8</v>
      </c>
      <c r="N395" s="119"/>
      <c r="O395" s="120"/>
      <c r="P395" s="1"/>
    </row>
    <row r="396" spans="1:17" ht="15.75" customHeight="1">
      <c r="A396" s="121" t="s">
        <v>88</v>
      </c>
      <c r="B396" s="66"/>
      <c r="C396" s="66"/>
      <c r="D396" s="66"/>
      <c r="E396" s="66"/>
      <c r="F396" s="66"/>
      <c r="G396" s="66">
        <v>4</v>
      </c>
      <c r="H396" s="67">
        <v>1</v>
      </c>
      <c r="I396" s="68"/>
      <c r="J396" s="2"/>
      <c r="K396" s="1"/>
      <c r="L396" s="118"/>
      <c r="M396" s="117">
        <v>4</v>
      </c>
      <c r="N396" s="119"/>
      <c r="O396" s="120"/>
      <c r="P396" s="1"/>
    </row>
    <row r="397" spans="1:17" ht="15.75" customHeight="1">
      <c r="A397" s="121"/>
      <c r="B397" s="66"/>
      <c r="C397" s="66"/>
      <c r="D397" s="66"/>
      <c r="E397" s="66"/>
      <c r="F397" s="66"/>
      <c r="G397" s="66"/>
      <c r="H397" s="67"/>
      <c r="I397" s="77"/>
      <c r="J397" s="78"/>
      <c r="K397" s="79"/>
      <c r="L397" s="122"/>
      <c r="M397" s="117"/>
      <c r="N397" s="123"/>
      <c r="O397" s="124"/>
      <c r="P397" s="1"/>
    </row>
    <row r="398" spans="1:17" ht="18" customHeight="1">
      <c r="A398" s="24"/>
      <c r="D398" s="142" t="s">
        <v>79</v>
      </c>
      <c r="E398" s="143"/>
      <c r="F398" s="143"/>
      <c r="G398" s="143"/>
      <c r="H398" s="81">
        <f>SUM(H388:H397)</f>
        <v>139</v>
      </c>
      <c r="I398" s="125">
        <f>IF(H393=0,"",H393/B388)</f>
        <v>0.34076433121019106</v>
      </c>
      <c r="J398" s="125">
        <f>IF(H398=0,"",H398/B388)</f>
        <v>0.4426751592356688</v>
      </c>
      <c r="K398" s="125">
        <f>IF(H396=0,"",J398-I398)</f>
        <v>0.10191082802547774</v>
      </c>
      <c r="L398" s="2"/>
      <c r="M398" s="1"/>
      <c r="N398" s="27"/>
      <c r="O398" s="2"/>
      <c r="P398" s="1"/>
    </row>
    <row r="399" spans="1:17" ht="12.75" customHeight="1">
      <c r="I399" s="2"/>
      <c r="J399" s="2"/>
      <c r="L399" s="2"/>
    </row>
    <row r="400" spans="1:17" ht="12.75" customHeight="1">
      <c r="I400" s="2"/>
      <c r="J400" s="2"/>
      <c r="L400" s="2"/>
    </row>
    <row r="401" spans="1:17" ht="26.25" customHeight="1">
      <c r="A401" s="29"/>
      <c r="B401" s="145" t="s">
        <v>68</v>
      </c>
      <c r="C401" s="146"/>
      <c r="D401" s="146"/>
      <c r="E401" s="146"/>
      <c r="F401" s="146"/>
      <c r="G401" s="146"/>
      <c r="H401" s="108">
        <v>1601</v>
      </c>
      <c r="I401" s="109"/>
      <c r="J401" s="109"/>
      <c r="K401" s="109"/>
      <c r="L401" s="109"/>
      <c r="M401" s="109"/>
      <c r="N401" s="1"/>
      <c r="O401" s="1"/>
      <c r="P401" s="1"/>
    </row>
    <row r="402" spans="1:17" ht="20.25" customHeight="1">
      <c r="A402" s="147" t="s">
        <v>9</v>
      </c>
      <c r="B402" s="148" t="s">
        <v>69</v>
      </c>
      <c r="C402" s="143"/>
      <c r="D402" s="143"/>
      <c r="E402" s="143"/>
      <c r="F402" s="143"/>
      <c r="G402" s="143"/>
      <c r="H402" s="149" t="s">
        <v>10</v>
      </c>
      <c r="I402" s="141" t="s">
        <v>2</v>
      </c>
      <c r="J402" s="141" t="s">
        <v>3</v>
      </c>
      <c r="K402" s="150" t="s">
        <v>4</v>
      </c>
      <c r="L402" s="141" t="s">
        <v>5</v>
      </c>
      <c r="M402" s="139" t="s">
        <v>6</v>
      </c>
      <c r="N402" s="139" t="s">
        <v>7</v>
      </c>
      <c r="O402" s="141" t="s">
        <v>8</v>
      </c>
      <c r="P402" s="1"/>
    </row>
    <row r="403" spans="1:17" ht="15.75" customHeight="1">
      <c r="A403" s="140"/>
      <c r="B403" s="40" t="s">
        <v>70</v>
      </c>
      <c r="C403" s="40" t="s">
        <v>71</v>
      </c>
      <c r="D403" s="40" t="s">
        <v>72</v>
      </c>
      <c r="E403" s="40" t="s">
        <v>73</v>
      </c>
      <c r="F403" s="40" t="s">
        <v>74</v>
      </c>
      <c r="G403" s="40" t="s">
        <v>75</v>
      </c>
      <c r="H403" s="140"/>
      <c r="I403" s="140"/>
      <c r="J403" s="140"/>
      <c r="K403" s="140"/>
      <c r="L403" s="140"/>
      <c r="M403" s="140"/>
      <c r="N403" s="140"/>
      <c r="O403" s="140"/>
      <c r="P403" s="1"/>
    </row>
    <row r="404" spans="1:17" ht="15.75" customHeight="1">
      <c r="A404" s="40">
        <v>1601</v>
      </c>
      <c r="B404" s="41">
        <v>22</v>
      </c>
      <c r="C404" s="41"/>
      <c r="D404" s="41"/>
      <c r="E404" s="41"/>
      <c r="F404" s="66"/>
      <c r="G404" s="66"/>
      <c r="H404" s="67"/>
      <c r="I404" s="100"/>
      <c r="J404" s="101"/>
      <c r="K404" s="102"/>
      <c r="L404" s="14"/>
      <c r="M404" s="110">
        <f>B404</f>
        <v>22</v>
      </c>
      <c r="N404" s="111"/>
      <c r="O404" s="14"/>
      <c r="P404" s="1"/>
    </row>
    <row r="405" spans="1:17" ht="15.75" customHeight="1">
      <c r="A405" s="40">
        <v>1602</v>
      </c>
      <c r="B405" s="41"/>
      <c r="C405" s="41">
        <v>9</v>
      </c>
      <c r="D405" s="41"/>
      <c r="E405" s="41"/>
      <c r="F405" s="66"/>
      <c r="G405" s="66"/>
      <c r="H405" s="67"/>
      <c r="I405" s="68"/>
      <c r="J405" s="2"/>
      <c r="K405" s="103"/>
      <c r="L405" s="112">
        <f>IF(C405=0,"",C405/B404)</f>
        <v>0.40909090909090912</v>
      </c>
      <c r="M405" s="113">
        <v>9</v>
      </c>
      <c r="N405" s="114">
        <f t="shared" ref="N405:N409" si="54">IF(M405=0,"",M405/M404)</f>
        <v>0.40909090909090912</v>
      </c>
      <c r="O405" s="114">
        <f t="shared" ref="O405:O409" si="55">IF(M405=0,"",100%-N405)</f>
        <v>0.59090909090909083</v>
      </c>
      <c r="P405" s="1"/>
    </row>
    <row r="406" spans="1:17" ht="15.75" customHeight="1">
      <c r="A406" s="40">
        <v>1701</v>
      </c>
      <c r="B406" s="41"/>
      <c r="C406" s="41"/>
      <c r="D406" s="41">
        <v>9</v>
      </c>
      <c r="E406" s="41"/>
      <c r="F406" s="66"/>
      <c r="G406" s="66"/>
      <c r="H406" s="67"/>
      <c r="I406" s="68"/>
      <c r="J406" s="2"/>
      <c r="K406" s="103"/>
      <c r="L406" s="115">
        <f>IF(D406=0,"",D406/C405)</f>
        <v>1</v>
      </c>
      <c r="M406" s="113">
        <v>9</v>
      </c>
      <c r="N406" s="116">
        <f t="shared" si="54"/>
        <v>1</v>
      </c>
      <c r="O406" s="116">
        <f t="shared" si="55"/>
        <v>0</v>
      </c>
      <c r="P406" s="8">
        <f>M406/M404</f>
        <v>0.40909090909090912</v>
      </c>
      <c r="Q406" s="32">
        <f>1-P406</f>
        <v>0.59090909090909083</v>
      </c>
    </row>
    <row r="407" spans="1:17" ht="15.75" customHeight="1">
      <c r="A407" s="40" t="s">
        <v>84</v>
      </c>
      <c r="B407" s="41"/>
      <c r="C407" s="41"/>
      <c r="D407" s="41"/>
      <c r="E407" s="41">
        <v>5</v>
      </c>
      <c r="F407" s="66"/>
      <c r="G407" s="66"/>
      <c r="H407" s="67"/>
      <c r="I407" s="68"/>
      <c r="J407" s="2"/>
      <c r="K407" s="103"/>
      <c r="L407" s="115">
        <f>IF(E407=0,"",E407/D406)</f>
        <v>0.55555555555555558</v>
      </c>
      <c r="M407" s="113">
        <v>5</v>
      </c>
      <c r="N407" s="116">
        <f t="shared" si="54"/>
        <v>0.55555555555555558</v>
      </c>
      <c r="O407" s="116">
        <f t="shared" si="55"/>
        <v>0.44444444444444442</v>
      </c>
      <c r="P407" s="1"/>
    </row>
    <row r="408" spans="1:17" ht="15.75" customHeight="1">
      <c r="A408" s="40" t="s">
        <v>85</v>
      </c>
      <c r="B408" s="66"/>
      <c r="C408" s="66"/>
      <c r="D408" s="66"/>
      <c r="E408" s="66"/>
      <c r="F408" s="66">
        <v>5</v>
      </c>
      <c r="G408" s="66"/>
      <c r="H408" s="67"/>
      <c r="I408" s="68"/>
      <c r="J408" s="2"/>
      <c r="K408" s="103"/>
      <c r="L408" s="115">
        <f>IF(F408=0,"",F408/E407)</f>
        <v>1</v>
      </c>
      <c r="M408" s="113">
        <v>5</v>
      </c>
      <c r="N408" s="116">
        <f t="shared" si="54"/>
        <v>1</v>
      </c>
      <c r="O408" s="116">
        <f t="shared" si="55"/>
        <v>0</v>
      </c>
      <c r="P408" s="1"/>
    </row>
    <row r="409" spans="1:17" ht="15.75" customHeight="1">
      <c r="A409" s="40" t="s">
        <v>86</v>
      </c>
      <c r="B409" s="66"/>
      <c r="C409" s="66"/>
      <c r="D409" s="66"/>
      <c r="E409" s="66"/>
      <c r="F409" s="66"/>
      <c r="G409" s="66">
        <v>5</v>
      </c>
      <c r="H409" s="67">
        <v>3</v>
      </c>
      <c r="I409" s="68"/>
      <c r="J409" s="2"/>
      <c r="K409" s="103"/>
      <c r="L409" s="115">
        <f>IF(G409=0,"",G409/F408)</f>
        <v>1</v>
      </c>
      <c r="M409" s="117">
        <v>5</v>
      </c>
      <c r="N409" s="116">
        <f t="shared" si="54"/>
        <v>1</v>
      </c>
      <c r="O409" s="116">
        <f t="shared" si="55"/>
        <v>0</v>
      </c>
      <c r="P409" s="1"/>
    </row>
    <row r="410" spans="1:17" ht="15.75" customHeight="1">
      <c r="A410" s="121" t="s">
        <v>87</v>
      </c>
      <c r="B410" s="66"/>
      <c r="C410" s="66"/>
      <c r="D410" s="66"/>
      <c r="E410" s="66"/>
      <c r="F410" s="66"/>
      <c r="G410" s="66">
        <v>1</v>
      </c>
      <c r="H410" s="67">
        <v>1</v>
      </c>
      <c r="I410" s="68"/>
      <c r="J410" s="2"/>
      <c r="K410" s="1"/>
      <c r="L410" s="118"/>
      <c r="M410" s="117">
        <v>1</v>
      </c>
      <c r="N410" s="119"/>
      <c r="O410" s="120"/>
      <c r="P410" s="1"/>
    </row>
    <row r="411" spans="1:17" ht="15.75" customHeight="1">
      <c r="A411" s="121" t="s">
        <v>88</v>
      </c>
      <c r="B411" s="66"/>
      <c r="C411" s="66"/>
      <c r="D411" s="66"/>
      <c r="E411" s="66"/>
      <c r="F411" s="66"/>
      <c r="G411" s="66"/>
      <c r="H411" s="67"/>
      <c r="I411" s="68"/>
      <c r="J411" s="2"/>
      <c r="K411" s="1"/>
      <c r="L411" s="118"/>
      <c r="M411" s="117"/>
      <c r="N411" s="119"/>
      <c r="O411" s="120"/>
      <c r="P411" s="1"/>
    </row>
    <row r="412" spans="1:17" ht="15.75" customHeight="1">
      <c r="A412" s="121"/>
      <c r="B412" s="66"/>
      <c r="C412" s="66"/>
      <c r="D412" s="66"/>
      <c r="E412" s="66"/>
      <c r="F412" s="66"/>
      <c r="G412" s="66"/>
      <c r="H412" s="67"/>
      <c r="I412" s="68"/>
      <c r="J412" s="2"/>
      <c r="K412" s="1"/>
      <c r="L412" s="118"/>
      <c r="M412" s="117"/>
      <c r="N412" s="119"/>
      <c r="O412" s="120"/>
      <c r="P412" s="1"/>
    </row>
    <row r="413" spans="1:17" ht="15.75" customHeight="1">
      <c r="A413" s="121"/>
      <c r="B413" s="66"/>
      <c r="C413" s="66"/>
      <c r="D413" s="66"/>
      <c r="E413" s="66"/>
      <c r="F413" s="66"/>
      <c r="G413" s="66"/>
      <c r="H413" s="67"/>
      <c r="I413" s="77"/>
      <c r="J413" s="78"/>
      <c r="K413" s="79"/>
      <c r="L413" s="122"/>
      <c r="M413" s="117"/>
      <c r="N413" s="123"/>
      <c r="O413" s="124"/>
      <c r="P413" s="1"/>
    </row>
    <row r="414" spans="1:17" ht="18" customHeight="1">
      <c r="A414" s="24"/>
      <c r="D414" s="142" t="s">
        <v>79</v>
      </c>
      <c r="E414" s="143"/>
      <c r="F414" s="143"/>
      <c r="G414" s="143"/>
      <c r="H414" s="81">
        <f>SUM(H404:H413)</f>
        <v>4</v>
      </c>
      <c r="I414" s="125">
        <f>H409/B404</f>
        <v>0.13636363636363635</v>
      </c>
      <c r="J414" s="125">
        <f>IF(H414=0,"",H414/B404)</f>
        <v>0.18181818181818182</v>
      </c>
      <c r="K414" s="125">
        <f>IF(H409=0,"",J414-I414)</f>
        <v>4.545454545454547E-2</v>
      </c>
      <c r="L414" s="2"/>
      <c r="M414" s="1"/>
      <c r="N414" s="27"/>
      <c r="O414" s="2"/>
      <c r="P414" s="1"/>
    </row>
    <row r="415" spans="1:17" ht="12.75" customHeight="1">
      <c r="I415" s="2"/>
      <c r="J415" s="2"/>
      <c r="L415" s="2"/>
    </row>
    <row r="416" spans="1:17" ht="12.75" customHeight="1">
      <c r="I416" s="2"/>
      <c r="J416" s="2"/>
      <c r="L416" s="2"/>
    </row>
    <row r="417" spans="1:16" ht="26.25" customHeight="1">
      <c r="A417" s="29"/>
      <c r="B417" s="145" t="s">
        <v>68</v>
      </c>
      <c r="C417" s="146"/>
      <c r="D417" s="146"/>
      <c r="E417" s="146"/>
      <c r="F417" s="146"/>
      <c r="G417" s="146"/>
      <c r="H417" s="108">
        <v>1602</v>
      </c>
      <c r="I417" s="109"/>
      <c r="J417" s="109"/>
      <c r="K417" s="109"/>
      <c r="L417" s="109"/>
      <c r="M417" s="109"/>
      <c r="N417" s="1"/>
      <c r="O417" s="1"/>
      <c r="P417" s="1"/>
    </row>
    <row r="418" spans="1:16" ht="20.25" customHeight="1">
      <c r="A418" s="147" t="s">
        <v>9</v>
      </c>
      <c r="B418" s="148" t="s">
        <v>69</v>
      </c>
      <c r="C418" s="143"/>
      <c r="D418" s="143"/>
      <c r="E418" s="143"/>
      <c r="F418" s="143"/>
      <c r="G418" s="143"/>
      <c r="H418" s="149" t="s">
        <v>10</v>
      </c>
      <c r="I418" s="141" t="s">
        <v>2</v>
      </c>
      <c r="J418" s="141" t="s">
        <v>3</v>
      </c>
      <c r="K418" s="150" t="s">
        <v>4</v>
      </c>
      <c r="L418" s="141" t="s">
        <v>5</v>
      </c>
      <c r="M418" s="139" t="s">
        <v>6</v>
      </c>
      <c r="N418" s="139" t="s">
        <v>7</v>
      </c>
      <c r="O418" s="141" t="s">
        <v>8</v>
      </c>
      <c r="P418" s="1"/>
    </row>
    <row r="419" spans="1:16" ht="15.75" customHeight="1">
      <c r="A419" s="140"/>
      <c r="B419" s="40" t="s">
        <v>70</v>
      </c>
      <c r="C419" s="40" t="s">
        <v>71</v>
      </c>
      <c r="D419" s="40" t="s">
        <v>72</v>
      </c>
      <c r="E419" s="40" t="s">
        <v>73</v>
      </c>
      <c r="F419" s="40" t="s">
        <v>74</v>
      </c>
      <c r="G419" s="40" t="s">
        <v>75</v>
      </c>
      <c r="H419" s="140"/>
      <c r="I419" s="140"/>
      <c r="J419" s="140"/>
      <c r="K419" s="140"/>
      <c r="L419" s="140"/>
      <c r="M419" s="140"/>
      <c r="N419" s="140"/>
      <c r="O419" s="140"/>
      <c r="P419" s="1"/>
    </row>
    <row r="420" spans="1:16" ht="15.75" customHeight="1">
      <c r="A420" s="40">
        <v>1602</v>
      </c>
      <c r="B420" s="66">
        <v>358</v>
      </c>
      <c r="C420" s="66"/>
      <c r="D420" s="66"/>
      <c r="E420" s="66"/>
      <c r="F420" s="66"/>
      <c r="G420" s="66"/>
      <c r="H420" s="67"/>
      <c r="I420" s="100"/>
      <c r="J420" s="101"/>
      <c r="K420" s="102"/>
      <c r="L420" s="14"/>
      <c r="M420" s="110">
        <f>B420</f>
        <v>358</v>
      </c>
      <c r="N420" s="111"/>
      <c r="O420" s="14"/>
      <c r="P420" s="1"/>
    </row>
    <row r="421" spans="1:16" ht="15.75" customHeight="1">
      <c r="A421" s="40">
        <v>1701</v>
      </c>
      <c r="B421" s="66"/>
      <c r="C421" s="66">
        <v>212</v>
      </c>
      <c r="D421" s="66"/>
      <c r="E421" s="66"/>
      <c r="F421" s="66"/>
      <c r="G421" s="66"/>
      <c r="H421" s="67"/>
      <c r="I421" s="68"/>
      <c r="J421" s="2"/>
      <c r="K421" s="103"/>
      <c r="L421" s="112">
        <f>IF(C421=0,"",C421/B420)</f>
        <v>0.59217877094972071</v>
      </c>
      <c r="M421" s="113">
        <v>213</v>
      </c>
      <c r="N421" s="114">
        <f t="shared" ref="N421:N425" si="56">IF(M421=0,"",M421/M420)</f>
        <v>0.5949720670391061</v>
      </c>
      <c r="O421" s="114">
        <f t="shared" ref="O421:O425" si="57">IF(M421=0,"",100%-N421)</f>
        <v>0.4050279329608939</v>
      </c>
      <c r="P421" s="1"/>
    </row>
    <row r="422" spans="1:16" ht="15.75" customHeight="1">
      <c r="A422" s="40" t="s">
        <v>84</v>
      </c>
      <c r="B422" s="66"/>
      <c r="C422" s="66"/>
      <c r="D422" s="66">
        <v>201</v>
      </c>
      <c r="E422" s="66"/>
      <c r="F422" s="66"/>
      <c r="G422" s="66"/>
      <c r="H422" s="67"/>
      <c r="I422" s="68"/>
      <c r="J422" s="2"/>
      <c r="K422" s="103"/>
      <c r="L422" s="115">
        <f>IF(D422=0,"",D422/C421)</f>
        <v>0.94811320754716977</v>
      </c>
      <c r="M422" s="113">
        <v>204</v>
      </c>
      <c r="N422" s="116">
        <f t="shared" si="56"/>
        <v>0.95774647887323938</v>
      </c>
      <c r="O422" s="116">
        <f t="shared" si="57"/>
        <v>4.2253521126760618E-2</v>
      </c>
      <c r="P422" s="8">
        <f>M422/M420</f>
        <v>0.56983240223463683</v>
      </c>
    </row>
    <row r="423" spans="1:16" ht="15.75" customHeight="1">
      <c r="A423" s="40" t="s">
        <v>85</v>
      </c>
      <c r="B423" s="66"/>
      <c r="C423" s="66"/>
      <c r="D423" s="66"/>
      <c r="E423" s="66">
        <v>185</v>
      </c>
      <c r="F423" s="66"/>
      <c r="G423" s="66"/>
      <c r="H423" s="67"/>
      <c r="I423" s="68"/>
      <c r="J423" s="2"/>
      <c r="K423" s="103"/>
      <c r="L423" s="115">
        <f>IF(E423=0,"",E423/D422)</f>
        <v>0.92039800995024879</v>
      </c>
      <c r="M423" s="113">
        <v>192</v>
      </c>
      <c r="N423" s="116">
        <f t="shared" si="56"/>
        <v>0.94117647058823528</v>
      </c>
      <c r="O423" s="116">
        <f t="shared" si="57"/>
        <v>5.8823529411764719E-2</v>
      </c>
      <c r="P423" s="1"/>
    </row>
    <row r="424" spans="1:16" ht="15.75" customHeight="1">
      <c r="A424" s="40" t="s">
        <v>86</v>
      </c>
      <c r="B424" s="66"/>
      <c r="C424" s="66"/>
      <c r="D424" s="66"/>
      <c r="E424" s="66"/>
      <c r="F424" s="66">
        <v>174</v>
      </c>
      <c r="G424" s="66"/>
      <c r="H424" s="67"/>
      <c r="I424" s="68"/>
      <c r="J424" s="2"/>
      <c r="K424" s="103"/>
      <c r="L424" s="115">
        <f>IF(F424=0,"",F424/E423)</f>
        <v>0.94054054054054059</v>
      </c>
      <c r="M424" s="113">
        <v>189</v>
      </c>
      <c r="N424" s="116">
        <f t="shared" si="56"/>
        <v>0.984375</v>
      </c>
      <c r="O424" s="116">
        <f t="shared" si="57"/>
        <v>1.5625E-2</v>
      </c>
      <c r="P424" s="1"/>
    </row>
    <row r="425" spans="1:16" ht="15.75" customHeight="1">
      <c r="A425" s="40" t="s">
        <v>87</v>
      </c>
      <c r="B425" s="66"/>
      <c r="C425" s="66"/>
      <c r="D425" s="66"/>
      <c r="E425" s="66"/>
      <c r="F425" s="66"/>
      <c r="G425" s="66">
        <v>170</v>
      </c>
      <c r="H425" s="67">
        <v>119</v>
      </c>
      <c r="I425" s="68"/>
      <c r="J425" s="2"/>
      <c r="K425" s="103"/>
      <c r="L425" s="115">
        <f>IF(G425=0,"",G425/F424)</f>
        <v>0.97701149425287359</v>
      </c>
      <c r="M425" s="117">
        <v>178</v>
      </c>
      <c r="N425" s="116">
        <f t="shared" si="56"/>
        <v>0.94179894179894175</v>
      </c>
      <c r="O425" s="116">
        <f t="shared" si="57"/>
        <v>5.8201058201058253E-2</v>
      </c>
      <c r="P425" s="1"/>
    </row>
    <row r="426" spans="1:16" ht="15.75" customHeight="1">
      <c r="A426" s="121" t="s">
        <v>88</v>
      </c>
      <c r="B426" s="66"/>
      <c r="C426" s="66"/>
      <c r="D426" s="66"/>
      <c r="E426" s="66"/>
      <c r="F426" s="66"/>
      <c r="G426" s="66">
        <v>45</v>
      </c>
      <c r="H426" s="67">
        <v>31</v>
      </c>
      <c r="I426" s="68"/>
      <c r="J426" s="2"/>
      <c r="K426" s="1"/>
      <c r="L426" s="118"/>
      <c r="M426" s="117">
        <v>54</v>
      </c>
      <c r="N426" s="119"/>
      <c r="O426" s="120"/>
      <c r="P426" s="1"/>
    </row>
    <row r="427" spans="1:16" ht="15.75" customHeight="1">
      <c r="A427" s="121" t="s">
        <v>89</v>
      </c>
      <c r="B427" s="66"/>
      <c r="C427" s="66"/>
      <c r="D427" s="66"/>
      <c r="E427" s="66"/>
      <c r="F427" s="66"/>
      <c r="G427" s="66">
        <v>10</v>
      </c>
      <c r="H427" s="67">
        <v>10</v>
      </c>
      <c r="I427" s="68"/>
      <c r="J427" s="2"/>
      <c r="K427" s="1"/>
      <c r="L427" s="118"/>
      <c r="M427" s="117">
        <v>11</v>
      </c>
      <c r="N427" s="119"/>
      <c r="O427" s="120"/>
      <c r="P427" s="1"/>
    </row>
    <row r="428" spans="1:16" ht="15.75" customHeight="1">
      <c r="A428" s="121" t="s">
        <v>90</v>
      </c>
      <c r="B428" s="66"/>
      <c r="C428" s="66"/>
      <c r="D428" s="66"/>
      <c r="E428" s="66"/>
      <c r="F428" s="66"/>
      <c r="G428" s="66">
        <v>1</v>
      </c>
      <c r="H428" s="67">
        <v>1</v>
      </c>
      <c r="I428" s="68"/>
      <c r="J428" s="2"/>
      <c r="K428" s="1"/>
      <c r="L428" s="118"/>
      <c r="M428" s="117">
        <v>1</v>
      </c>
      <c r="N428" s="119"/>
      <c r="O428" s="120"/>
      <c r="P428" s="1"/>
    </row>
    <row r="429" spans="1:16" ht="15.75" customHeight="1">
      <c r="A429" s="121"/>
      <c r="B429" s="66"/>
      <c r="C429" s="66"/>
      <c r="D429" s="66"/>
      <c r="E429" s="66"/>
      <c r="F429" s="66"/>
      <c r="G429" s="66"/>
      <c r="H429" s="67"/>
      <c r="I429" s="77"/>
      <c r="J429" s="78"/>
      <c r="K429" s="79"/>
      <c r="L429" s="122"/>
      <c r="M429" s="117"/>
      <c r="N429" s="123"/>
      <c r="O429" s="124"/>
      <c r="P429" s="1"/>
    </row>
    <row r="430" spans="1:16" ht="18" customHeight="1">
      <c r="A430" s="24"/>
      <c r="D430" s="142" t="s">
        <v>79</v>
      </c>
      <c r="E430" s="143"/>
      <c r="F430" s="143"/>
      <c r="G430" s="143"/>
      <c r="H430" s="81">
        <f>SUM(H420:H429)</f>
        <v>161</v>
      </c>
      <c r="I430" s="125">
        <f>H425/B420</f>
        <v>0.33240223463687152</v>
      </c>
      <c r="J430" s="125">
        <f>IF(H430=0,"",H430/B420)</f>
        <v>0.44972067039106145</v>
      </c>
      <c r="K430" s="125">
        <f>IF(H425=0,"",J430-I430)</f>
        <v>0.11731843575418993</v>
      </c>
      <c r="L430" s="2"/>
      <c r="M430" s="1"/>
      <c r="N430" s="27"/>
      <c r="O430" s="2"/>
      <c r="P430" s="1"/>
    </row>
    <row r="431" spans="1:16" ht="12.75" customHeight="1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1"/>
      <c r="L431" s="2"/>
      <c r="M431" s="1"/>
      <c r="N431" s="1"/>
      <c r="O431" s="1"/>
      <c r="P431" s="1"/>
    </row>
    <row r="432" spans="1:16" ht="12.75" customHeight="1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1"/>
      <c r="L432" s="2"/>
      <c r="M432" s="1"/>
      <c r="N432" s="1"/>
      <c r="O432" s="1"/>
      <c r="P432" s="1"/>
    </row>
    <row r="433" spans="1:16" ht="26.25" customHeight="1">
      <c r="A433" s="29"/>
      <c r="B433" s="145" t="s">
        <v>68</v>
      </c>
      <c r="C433" s="146"/>
      <c r="D433" s="146"/>
      <c r="E433" s="146"/>
      <c r="F433" s="146"/>
      <c r="G433" s="146"/>
      <c r="H433" s="108">
        <v>1701</v>
      </c>
      <c r="I433" s="109"/>
      <c r="J433" s="109"/>
      <c r="K433" s="109"/>
      <c r="L433" s="109"/>
      <c r="M433" s="109"/>
      <c r="N433" s="1"/>
      <c r="O433" s="1"/>
      <c r="P433" s="1"/>
    </row>
    <row r="434" spans="1:16" ht="20.25" customHeight="1">
      <c r="A434" s="147" t="s">
        <v>9</v>
      </c>
      <c r="B434" s="148" t="s">
        <v>69</v>
      </c>
      <c r="C434" s="143"/>
      <c r="D434" s="143"/>
      <c r="E434" s="143"/>
      <c r="F434" s="143"/>
      <c r="G434" s="143"/>
      <c r="H434" s="149" t="s">
        <v>10</v>
      </c>
      <c r="I434" s="141" t="s">
        <v>2</v>
      </c>
      <c r="J434" s="141" t="s">
        <v>3</v>
      </c>
      <c r="K434" s="150" t="s">
        <v>4</v>
      </c>
      <c r="L434" s="141" t="s">
        <v>5</v>
      </c>
      <c r="M434" s="139" t="s">
        <v>6</v>
      </c>
      <c r="N434" s="139" t="s">
        <v>7</v>
      </c>
      <c r="O434" s="141" t="s">
        <v>8</v>
      </c>
      <c r="P434" s="1"/>
    </row>
    <row r="435" spans="1:16" ht="15.75" customHeight="1">
      <c r="A435" s="140"/>
      <c r="B435" s="40" t="s">
        <v>70</v>
      </c>
      <c r="C435" s="40" t="s">
        <v>71</v>
      </c>
      <c r="D435" s="40" t="s">
        <v>72</v>
      </c>
      <c r="E435" s="40" t="s">
        <v>73</v>
      </c>
      <c r="F435" s="40" t="s">
        <v>74</v>
      </c>
      <c r="G435" s="40" t="s">
        <v>75</v>
      </c>
      <c r="H435" s="140"/>
      <c r="I435" s="140"/>
      <c r="J435" s="140"/>
      <c r="K435" s="140"/>
      <c r="L435" s="140"/>
      <c r="M435" s="140"/>
      <c r="N435" s="140"/>
      <c r="O435" s="140"/>
      <c r="P435" s="1"/>
    </row>
    <row r="436" spans="1:16" ht="15.75" customHeight="1">
      <c r="A436" s="40">
        <v>1701</v>
      </c>
      <c r="B436" s="66">
        <v>28</v>
      </c>
      <c r="C436" s="66"/>
      <c r="D436" s="66"/>
      <c r="E436" s="66"/>
      <c r="F436" s="66"/>
      <c r="G436" s="66"/>
      <c r="H436" s="67"/>
      <c r="I436" s="100"/>
      <c r="J436" s="101"/>
      <c r="K436" s="102"/>
      <c r="L436" s="14"/>
      <c r="M436" s="110">
        <f>B436</f>
        <v>28</v>
      </c>
      <c r="N436" s="111"/>
      <c r="O436" s="14"/>
      <c r="P436" s="1"/>
    </row>
    <row r="437" spans="1:16" ht="15.75" customHeight="1">
      <c r="A437" s="40" t="s">
        <v>84</v>
      </c>
      <c r="B437" s="66"/>
      <c r="C437" s="66">
        <v>9</v>
      </c>
      <c r="D437" s="66"/>
      <c r="E437" s="66"/>
      <c r="F437" s="66"/>
      <c r="G437" s="66"/>
      <c r="H437" s="67"/>
      <c r="I437" s="68"/>
      <c r="J437" s="2"/>
      <c r="K437" s="103"/>
      <c r="L437" s="112">
        <f>IF(C437=0,"",C437/B436)</f>
        <v>0.32142857142857145</v>
      </c>
      <c r="M437" s="113">
        <v>9</v>
      </c>
      <c r="N437" s="114">
        <f t="shared" ref="N437:N441" si="58">IF(M437=0,"",M437/M436)</f>
        <v>0.32142857142857145</v>
      </c>
      <c r="O437" s="114">
        <f t="shared" ref="O437:O441" si="59">IF(M437=0,"",100%-N437)</f>
        <v>0.6785714285714286</v>
      </c>
      <c r="P437" s="1"/>
    </row>
    <row r="438" spans="1:16" ht="15.75" customHeight="1">
      <c r="A438" s="40" t="s">
        <v>85</v>
      </c>
      <c r="B438" s="66"/>
      <c r="C438" s="66"/>
      <c r="D438" s="66">
        <v>9</v>
      </c>
      <c r="E438" s="66"/>
      <c r="F438" s="66"/>
      <c r="G438" s="66"/>
      <c r="H438" s="67"/>
      <c r="I438" s="68"/>
      <c r="J438" s="2"/>
      <c r="K438" s="103"/>
      <c r="L438" s="115">
        <f>IF(D438=0,"",D438/C437)</f>
        <v>1</v>
      </c>
      <c r="M438" s="113">
        <v>9</v>
      </c>
      <c r="N438" s="116">
        <f t="shared" si="58"/>
        <v>1</v>
      </c>
      <c r="O438" s="116">
        <f t="shared" si="59"/>
        <v>0</v>
      </c>
      <c r="P438" s="8">
        <f>M438/M436</f>
        <v>0.32142857142857145</v>
      </c>
    </row>
    <row r="439" spans="1:16" ht="15.75" customHeight="1">
      <c r="A439" s="40" t="s">
        <v>86</v>
      </c>
      <c r="B439" s="66"/>
      <c r="C439" s="66"/>
      <c r="D439" s="66"/>
      <c r="E439" s="66">
        <v>9</v>
      </c>
      <c r="F439" s="66"/>
      <c r="G439" s="66"/>
      <c r="H439" s="67"/>
      <c r="I439" s="68"/>
      <c r="J439" s="2"/>
      <c r="K439" s="103"/>
      <c r="L439" s="115">
        <f>IF(E439=0,"",E439/D438)</f>
        <v>1</v>
      </c>
      <c r="M439" s="113">
        <v>9</v>
      </c>
      <c r="N439" s="116">
        <f t="shared" si="58"/>
        <v>1</v>
      </c>
      <c r="O439" s="116">
        <f t="shared" si="59"/>
        <v>0</v>
      </c>
      <c r="P439" s="1"/>
    </row>
    <row r="440" spans="1:16" ht="15.75" customHeight="1">
      <c r="A440" s="40" t="s">
        <v>87</v>
      </c>
      <c r="B440" s="66"/>
      <c r="C440" s="66"/>
      <c r="D440" s="66"/>
      <c r="E440" s="66"/>
      <c r="F440" s="66">
        <v>7</v>
      </c>
      <c r="G440" s="66"/>
      <c r="H440" s="67"/>
      <c r="I440" s="68"/>
      <c r="J440" s="2"/>
      <c r="K440" s="103"/>
      <c r="L440" s="115">
        <f>IF(F440=0,"",F440/E439)</f>
        <v>0.77777777777777779</v>
      </c>
      <c r="M440" s="113">
        <v>8</v>
      </c>
      <c r="N440" s="116">
        <f t="shared" si="58"/>
        <v>0.88888888888888884</v>
      </c>
      <c r="O440" s="116">
        <f t="shared" si="59"/>
        <v>0.11111111111111116</v>
      </c>
      <c r="P440" s="1"/>
    </row>
    <row r="441" spans="1:16" ht="15.75" customHeight="1">
      <c r="A441" s="40">
        <v>1902</v>
      </c>
      <c r="B441" s="66"/>
      <c r="C441" s="66"/>
      <c r="D441" s="66"/>
      <c r="E441" s="66"/>
      <c r="F441" s="66"/>
      <c r="G441" s="66">
        <v>6</v>
      </c>
      <c r="H441" s="67">
        <v>1</v>
      </c>
      <c r="I441" s="68"/>
      <c r="J441" s="2"/>
      <c r="K441" s="103"/>
      <c r="L441" s="115">
        <f>IF(G441=0,"",G441/F440)</f>
        <v>0.8571428571428571</v>
      </c>
      <c r="M441" s="117">
        <v>6</v>
      </c>
      <c r="N441" s="116">
        <f t="shared" si="58"/>
        <v>0.75</v>
      </c>
      <c r="O441" s="116">
        <f t="shared" si="59"/>
        <v>0.25</v>
      </c>
      <c r="P441" s="1"/>
    </row>
    <row r="442" spans="1:16" ht="15.75" customHeight="1">
      <c r="A442" s="121" t="s">
        <v>89</v>
      </c>
      <c r="B442" s="66"/>
      <c r="C442" s="66"/>
      <c r="D442" s="66"/>
      <c r="E442" s="66"/>
      <c r="F442" s="66"/>
      <c r="G442" s="66">
        <v>5</v>
      </c>
      <c r="H442" s="67"/>
      <c r="I442" s="68"/>
      <c r="J442" s="2"/>
      <c r="K442" s="1"/>
      <c r="L442" s="118"/>
      <c r="M442" s="117">
        <v>6</v>
      </c>
      <c r="N442" s="119"/>
      <c r="O442" s="120"/>
      <c r="P442" s="1"/>
    </row>
    <row r="443" spans="1:16" ht="15.75" customHeight="1">
      <c r="A443" s="121" t="s">
        <v>90</v>
      </c>
      <c r="B443" s="66"/>
      <c r="C443" s="66"/>
      <c r="D443" s="66"/>
      <c r="E443" s="66"/>
      <c r="F443" s="66"/>
      <c r="G443" s="66">
        <v>4</v>
      </c>
      <c r="H443" s="67">
        <v>3</v>
      </c>
      <c r="I443" s="68"/>
      <c r="J443" s="2"/>
      <c r="K443" s="1"/>
      <c r="L443" s="118"/>
      <c r="M443" s="117">
        <v>4</v>
      </c>
      <c r="N443" s="119"/>
      <c r="O443" s="120"/>
      <c r="P443" s="1"/>
    </row>
    <row r="444" spans="1:16" ht="15.75" customHeight="1">
      <c r="A444" s="121" t="s">
        <v>91</v>
      </c>
      <c r="B444" s="66"/>
      <c r="C444" s="66"/>
      <c r="D444" s="66"/>
      <c r="E444" s="66"/>
      <c r="F444" s="66"/>
      <c r="G444" s="66">
        <v>1</v>
      </c>
      <c r="H444" s="67">
        <v>1</v>
      </c>
      <c r="I444" s="68"/>
      <c r="J444" s="2"/>
      <c r="K444" s="1"/>
      <c r="L444" s="118"/>
      <c r="M444" s="117">
        <v>1</v>
      </c>
      <c r="N444" s="119"/>
      <c r="O444" s="120"/>
      <c r="P444" s="1"/>
    </row>
    <row r="445" spans="1:16" ht="15.75" customHeight="1">
      <c r="A445" s="121"/>
      <c r="B445" s="66"/>
      <c r="C445" s="66"/>
      <c r="D445" s="66"/>
      <c r="E445" s="66"/>
      <c r="F445" s="66"/>
      <c r="G445" s="66"/>
      <c r="H445" s="67"/>
      <c r="I445" s="77"/>
      <c r="J445" s="78"/>
      <c r="K445" s="79"/>
      <c r="L445" s="122"/>
      <c r="M445" s="117"/>
      <c r="N445" s="123"/>
      <c r="O445" s="124"/>
      <c r="P445" s="1"/>
    </row>
    <row r="446" spans="1:16" ht="18" customHeight="1">
      <c r="A446" s="24"/>
      <c r="D446" s="142" t="s">
        <v>79</v>
      </c>
      <c r="E446" s="143"/>
      <c r="F446" s="143"/>
      <c r="G446" s="143"/>
      <c r="H446" s="81">
        <f>SUM(H436:H445)</f>
        <v>5</v>
      </c>
      <c r="I446" s="125">
        <f>H441/B436</f>
        <v>3.5714285714285712E-2</v>
      </c>
      <c r="J446" s="125">
        <f>IF(H446=0,"",H446/B436)</f>
        <v>0.17857142857142858</v>
      </c>
      <c r="K446" s="125">
        <f>IF(H441=0,"",J446-I446)</f>
        <v>0.14285714285714285</v>
      </c>
      <c r="L446" s="2"/>
      <c r="M446" s="1"/>
      <c r="N446" s="27"/>
      <c r="O446" s="2"/>
      <c r="P446" s="1"/>
    </row>
    <row r="447" spans="1:16" ht="12.75" customHeight="1">
      <c r="A447" s="1"/>
      <c r="B447" s="1"/>
      <c r="C447" s="1"/>
      <c r="D447" s="1"/>
      <c r="E447" s="1"/>
      <c r="F447" s="1"/>
      <c r="G447" s="1"/>
      <c r="H447" s="1"/>
      <c r="I447" s="2"/>
      <c r="J447" s="2"/>
      <c r="K447" s="1"/>
      <c r="L447" s="2"/>
      <c r="M447" s="1"/>
      <c r="N447" s="1"/>
      <c r="O447" s="1"/>
      <c r="P447" s="1"/>
    </row>
    <row r="448" spans="1:16" ht="12.75" customHeight="1">
      <c r="A448" s="1"/>
      <c r="B448" s="1"/>
      <c r="C448" s="1"/>
      <c r="D448" s="1"/>
      <c r="E448" s="1"/>
      <c r="F448" s="1"/>
      <c r="G448" s="1"/>
      <c r="H448" s="1"/>
      <c r="I448" s="2"/>
      <c r="J448" s="2"/>
      <c r="K448" s="1"/>
      <c r="L448" s="2"/>
      <c r="M448" s="1"/>
      <c r="N448" s="1"/>
      <c r="O448" s="1"/>
      <c r="P448" s="1"/>
    </row>
    <row r="449" spans="1:16" ht="26.25" customHeight="1">
      <c r="A449" s="29"/>
      <c r="B449" s="145" t="s">
        <v>68</v>
      </c>
      <c r="C449" s="146"/>
      <c r="D449" s="146"/>
      <c r="E449" s="146"/>
      <c r="F449" s="146"/>
      <c r="G449" s="146"/>
      <c r="H449" s="108">
        <v>1702</v>
      </c>
      <c r="I449" s="109"/>
      <c r="J449" s="109"/>
      <c r="K449" s="109"/>
      <c r="L449" s="109"/>
      <c r="M449" s="109"/>
      <c r="N449" s="1"/>
      <c r="O449" s="1"/>
      <c r="P449" s="1"/>
    </row>
    <row r="450" spans="1:16" ht="20.25" customHeight="1">
      <c r="A450" s="147" t="s">
        <v>9</v>
      </c>
      <c r="B450" s="148" t="s">
        <v>69</v>
      </c>
      <c r="C450" s="143"/>
      <c r="D450" s="143"/>
      <c r="E450" s="143"/>
      <c r="F450" s="143"/>
      <c r="G450" s="143"/>
      <c r="H450" s="149" t="s">
        <v>10</v>
      </c>
      <c r="I450" s="141" t="s">
        <v>2</v>
      </c>
      <c r="J450" s="141" t="s">
        <v>3</v>
      </c>
      <c r="K450" s="150" t="s">
        <v>4</v>
      </c>
      <c r="L450" s="141" t="s">
        <v>5</v>
      </c>
      <c r="M450" s="139" t="s">
        <v>6</v>
      </c>
      <c r="N450" s="139" t="s">
        <v>7</v>
      </c>
      <c r="O450" s="141" t="s">
        <v>8</v>
      </c>
      <c r="P450" s="1"/>
    </row>
    <row r="451" spans="1:16" ht="15.75" customHeight="1">
      <c r="A451" s="140"/>
      <c r="B451" s="40" t="s">
        <v>70</v>
      </c>
      <c r="C451" s="40" t="s">
        <v>71</v>
      </c>
      <c r="D451" s="40" t="s">
        <v>72</v>
      </c>
      <c r="E451" s="40" t="s">
        <v>73</v>
      </c>
      <c r="F451" s="40" t="s">
        <v>74</v>
      </c>
      <c r="G451" s="40" t="s">
        <v>75</v>
      </c>
      <c r="H451" s="140"/>
      <c r="I451" s="140"/>
      <c r="J451" s="140"/>
      <c r="K451" s="140"/>
      <c r="L451" s="140"/>
      <c r="M451" s="140"/>
      <c r="N451" s="140"/>
      <c r="O451" s="140"/>
      <c r="P451" s="1"/>
    </row>
    <row r="452" spans="1:16" ht="15.75" customHeight="1">
      <c r="A452" s="40">
        <v>1702</v>
      </c>
      <c r="B452" s="66">
        <v>283</v>
      </c>
      <c r="C452" s="66"/>
      <c r="D452" s="66"/>
      <c r="E452" s="66"/>
      <c r="F452" s="66"/>
      <c r="G452" s="66"/>
      <c r="H452" s="67"/>
      <c r="I452" s="100"/>
      <c r="J452" s="101"/>
      <c r="K452" s="102"/>
      <c r="L452" s="14"/>
      <c r="M452" s="110">
        <f>B452</f>
        <v>283</v>
      </c>
      <c r="N452" s="111"/>
      <c r="O452" s="14"/>
      <c r="P452" s="1"/>
    </row>
    <row r="453" spans="1:16" ht="15.75" customHeight="1">
      <c r="A453" s="40">
        <v>1801</v>
      </c>
      <c r="B453" s="66"/>
      <c r="C453" s="66">
        <v>226</v>
      </c>
      <c r="D453" s="66"/>
      <c r="E453" s="66"/>
      <c r="F453" s="66"/>
      <c r="G453" s="66"/>
      <c r="H453" s="67"/>
      <c r="I453" s="68"/>
      <c r="J453" s="2"/>
      <c r="K453" s="103"/>
      <c r="L453" s="112">
        <f>IF(C453=0,"",C453/B452)</f>
        <v>0.79858657243816256</v>
      </c>
      <c r="M453" s="113">
        <v>226</v>
      </c>
      <c r="N453" s="114">
        <f t="shared" ref="N453:N457" si="60">IF(M453=0,"",M453/M452)</f>
        <v>0.79858657243816256</v>
      </c>
      <c r="O453" s="114">
        <f t="shared" ref="O453:O457" si="61">IF(M453=0,"",100%-N453)</f>
        <v>0.20141342756183744</v>
      </c>
      <c r="P453" s="1"/>
    </row>
    <row r="454" spans="1:16" ht="15.75" customHeight="1">
      <c r="A454" s="40">
        <v>1802</v>
      </c>
      <c r="B454" s="66"/>
      <c r="C454" s="66"/>
      <c r="D454" s="66">
        <v>216</v>
      </c>
      <c r="E454" s="66"/>
      <c r="F454" s="66"/>
      <c r="G454" s="66"/>
      <c r="H454" s="67"/>
      <c r="I454" s="68"/>
      <c r="J454" s="2"/>
      <c r="K454" s="103"/>
      <c r="L454" s="115">
        <f>IF(D454=0,"",D454/C453)</f>
        <v>0.95575221238938057</v>
      </c>
      <c r="M454" s="113">
        <v>218</v>
      </c>
      <c r="N454" s="116">
        <f t="shared" si="60"/>
        <v>0.96460176991150437</v>
      </c>
      <c r="O454" s="116">
        <f t="shared" si="61"/>
        <v>3.539823008849563E-2</v>
      </c>
      <c r="P454" s="8">
        <f>M454/M452</f>
        <v>0.77031802120141346</v>
      </c>
    </row>
    <row r="455" spans="1:16" ht="15.75" customHeight="1">
      <c r="A455" s="40">
        <v>1901</v>
      </c>
      <c r="B455" s="66"/>
      <c r="C455" s="66"/>
      <c r="D455" s="66"/>
      <c r="E455" s="66">
        <v>204</v>
      </c>
      <c r="F455" s="66"/>
      <c r="G455" s="66"/>
      <c r="H455" s="67"/>
      <c r="I455" s="68"/>
      <c r="J455" s="2"/>
      <c r="K455" s="103"/>
      <c r="L455" s="115">
        <f>IF(E455=0,"",E455/D454)</f>
        <v>0.94444444444444442</v>
      </c>
      <c r="M455" s="113">
        <v>207</v>
      </c>
      <c r="N455" s="116">
        <f t="shared" si="60"/>
        <v>0.94954128440366969</v>
      </c>
      <c r="O455" s="116">
        <f t="shared" si="61"/>
        <v>5.0458715596330306E-2</v>
      </c>
      <c r="P455" s="1"/>
    </row>
    <row r="456" spans="1:16" ht="15.75" customHeight="1">
      <c r="A456" s="40">
        <v>1902</v>
      </c>
      <c r="B456" s="66"/>
      <c r="C456" s="66"/>
      <c r="D456" s="66"/>
      <c r="E456" s="66"/>
      <c r="F456" s="66">
        <v>193</v>
      </c>
      <c r="G456" s="66"/>
      <c r="H456" s="67"/>
      <c r="I456" s="68"/>
      <c r="J456" s="2"/>
      <c r="K456" s="103"/>
      <c r="L456" s="115">
        <f>IF(F456=0,"",F456/E455)</f>
        <v>0.94607843137254899</v>
      </c>
      <c r="M456" s="113">
        <v>197</v>
      </c>
      <c r="N456" s="116">
        <f t="shared" si="60"/>
        <v>0.95169082125603865</v>
      </c>
      <c r="O456" s="116">
        <f t="shared" si="61"/>
        <v>4.8309178743961345E-2</v>
      </c>
      <c r="P456" s="1"/>
    </row>
    <row r="457" spans="1:16" ht="15.75" customHeight="1">
      <c r="A457" s="40">
        <v>2001</v>
      </c>
      <c r="B457" s="66"/>
      <c r="C457" s="66"/>
      <c r="D457" s="66"/>
      <c r="E457" s="66"/>
      <c r="F457" s="66"/>
      <c r="G457" s="66">
        <v>190</v>
      </c>
      <c r="H457" s="67">
        <v>158</v>
      </c>
      <c r="I457" s="68"/>
      <c r="J457" s="2"/>
      <c r="K457" s="103"/>
      <c r="L457" s="115">
        <f>IF(G457=0,"",G457/F456)</f>
        <v>0.98445595854922274</v>
      </c>
      <c r="M457" s="117">
        <v>193</v>
      </c>
      <c r="N457" s="116">
        <f t="shared" si="60"/>
        <v>0.97969543147208127</v>
      </c>
      <c r="O457" s="116">
        <f t="shared" si="61"/>
        <v>2.0304568527918732E-2</v>
      </c>
      <c r="P457" s="1"/>
    </row>
    <row r="458" spans="1:16" ht="15.75" customHeight="1">
      <c r="A458" s="121" t="s">
        <v>90</v>
      </c>
      <c r="B458" s="66"/>
      <c r="C458" s="66"/>
      <c r="D458" s="66"/>
      <c r="E458" s="66"/>
      <c r="F458" s="66"/>
      <c r="G458" s="66">
        <v>22</v>
      </c>
      <c r="H458" s="67">
        <v>22</v>
      </c>
      <c r="I458" s="68"/>
      <c r="J458" s="2"/>
      <c r="K458" s="1"/>
      <c r="L458" s="118"/>
      <c r="M458" s="117">
        <v>28</v>
      </c>
      <c r="N458" s="119"/>
      <c r="O458" s="120"/>
      <c r="P458" s="1"/>
    </row>
    <row r="459" spans="1:16" ht="15.75" customHeight="1">
      <c r="A459" s="121" t="s">
        <v>91</v>
      </c>
      <c r="B459" s="66"/>
      <c r="C459" s="66"/>
      <c r="D459" s="66"/>
      <c r="E459" s="66"/>
      <c r="F459" s="66"/>
      <c r="G459" s="66">
        <v>3</v>
      </c>
      <c r="H459" s="67">
        <v>2</v>
      </c>
      <c r="I459" s="68"/>
      <c r="J459" s="2"/>
      <c r="K459" s="1"/>
      <c r="L459" s="118"/>
      <c r="M459" s="117">
        <v>3</v>
      </c>
      <c r="N459" s="119"/>
      <c r="O459" s="120"/>
      <c r="P459" s="1"/>
    </row>
    <row r="460" spans="1:16" ht="15.75" customHeight="1">
      <c r="A460" s="121"/>
      <c r="B460" s="66"/>
      <c r="C460" s="66"/>
      <c r="D460" s="66"/>
      <c r="E460" s="66"/>
      <c r="F460" s="66"/>
      <c r="G460" s="66"/>
      <c r="H460" s="67"/>
      <c r="I460" s="68"/>
      <c r="J460" s="2"/>
      <c r="K460" s="1"/>
      <c r="L460" s="118"/>
      <c r="M460" s="117"/>
      <c r="N460" s="119"/>
      <c r="O460" s="120"/>
      <c r="P460" s="1"/>
    </row>
    <row r="461" spans="1:16" ht="15.75" customHeight="1">
      <c r="A461" s="121"/>
      <c r="B461" s="66"/>
      <c r="C461" s="66"/>
      <c r="D461" s="66"/>
      <c r="E461" s="66"/>
      <c r="F461" s="66"/>
      <c r="G461" s="66"/>
      <c r="H461" s="67"/>
      <c r="I461" s="77"/>
      <c r="J461" s="78"/>
      <c r="K461" s="79"/>
      <c r="L461" s="122"/>
      <c r="M461" s="117"/>
      <c r="N461" s="123"/>
      <c r="O461" s="124"/>
      <c r="P461" s="1"/>
    </row>
    <row r="462" spans="1:16" ht="18" customHeight="1">
      <c r="A462" s="24"/>
      <c r="D462" s="142" t="s">
        <v>79</v>
      </c>
      <c r="E462" s="143"/>
      <c r="F462" s="143"/>
      <c r="G462" s="143"/>
      <c r="H462" s="81">
        <f>SUM(H452:H461)</f>
        <v>182</v>
      </c>
      <c r="I462" s="125">
        <f>IF(H457=0,"",H457/B452)</f>
        <v>0.55830388692579502</v>
      </c>
      <c r="J462" s="125">
        <f>IF(H462=0,"",H462/B452)</f>
        <v>0.64310954063604242</v>
      </c>
      <c r="K462" s="125">
        <f>IF(H457=0,"",J462-I462)</f>
        <v>8.4805653710247397E-2</v>
      </c>
      <c r="L462" s="2"/>
      <c r="M462" s="1"/>
      <c r="N462" s="27"/>
      <c r="O462" s="2"/>
      <c r="P462" s="1"/>
    </row>
    <row r="463" spans="1:16" ht="12.75" customHeight="1">
      <c r="I463" s="2"/>
      <c r="J463" s="2"/>
      <c r="L463" s="2"/>
    </row>
    <row r="464" spans="1:16" ht="12.75" customHeight="1">
      <c r="I464" s="2"/>
      <c r="J464" s="2"/>
      <c r="L464" s="2"/>
    </row>
    <row r="465" spans="1:16" ht="26.25" customHeight="1">
      <c r="A465" s="29"/>
      <c r="B465" s="145" t="s">
        <v>68</v>
      </c>
      <c r="C465" s="146"/>
      <c r="D465" s="146"/>
      <c r="E465" s="146"/>
      <c r="F465" s="146"/>
      <c r="G465" s="146"/>
      <c r="H465" s="108">
        <v>1801</v>
      </c>
      <c r="I465" s="109"/>
      <c r="J465" s="109"/>
      <c r="K465" s="109"/>
      <c r="L465" s="109"/>
      <c r="M465" s="109"/>
      <c r="N465" s="1"/>
      <c r="O465" s="1"/>
      <c r="P465" s="1"/>
    </row>
    <row r="466" spans="1:16" ht="20.25" customHeight="1">
      <c r="A466" s="147" t="s">
        <v>9</v>
      </c>
      <c r="B466" s="148" t="s">
        <v>69</v>
      </c>
      <c r="C466" s="143"/>
      <c r="D466" s="143"/>
      <c r="E466" s="143"/>
      <c r="F466" s="143"/>
      <c r="G466" s="143"/>
      <c r="H466" s="149" t="s">
        <v>10</v>
      </c>
      <c r="I466" s="141" t="s">
        <v>2</v>
      </c>
      <c r="J466" s="141" t="s">
        <v>3</v>
      </c>
      <c r="K466" s="150" t="s">
        <v>4</v>
      </c>
      <c r="L466" s="141" t="s">
        <v>5</v>
      </c>
      <c r="M466" s="139" t="s">
        <v>6</v>
      </c>
      <c r="N466" s="139" t="s">
        <v>7</v>
      </c>
      <c r="O466" s="141" t="s">
        <v>8</v>
      </c>
      <c r="P466" s="1"/>
    </row>
    <row r="467" spans="1:16" ht="15.75" customHeight="1">
      <c r="A467" s="140"/>
      <c r="B467" s="40" t="s">
        <v>70</v>
      </c>
      <c r="C467" s="40" t="s">
        <v>71</v>
      </c>
      <c r="D467" s="40" t="s">
        <v>72</v>
      </c>
      <c r="E467" s="40" t="s">
        <v>73</v>
      </c>
      <c r="F467" s="40" t="s">
        <v>74</v>
      </c>
      <c r="G467" s="40" t="s">
        <v>75</v>
      </c>
      <c r="H467" s="140"/>
      <c r="I467" s="140"/>
      <c r="J467" s="140"/>
      <c r="K467" s="140"/>
      <c r="L467" s="140"/>
      <c r="M467" s="140"/>
      <c r="N467" s="140"/>
      <c r="O467" s="140"/>
      <c r="P467" s="1"/>
    </row>
    <row r="468" spans="1:16" ht="15.75" customHeight="1">
      <c r="A468" s="40">
        <v>1801</v>
      </c>
      <c r="B468" s="66">
        <v>33</v>
      </c>
      <c r="C468" s="66"/>
      <c r="D468" s="66"/>
      <c r="E468" s="66"/>
      <c r="F468" s="66"/>
      <c r="G468" s="66"/>
      <c r="H468" s="67"/>
      <c r="I468" s="100"/>
      <c r="J468" s="101"/>
      <c r="K468" s="102"/>
      <c r="L468" s="14"/>
      <c r="M468" s="110">
        <f>B468</f>
        <v>33</v>
      </c>
      <c r="N468" s="111"/>
      <c r="O468" s="14"/>
      <c r="P468" s="1"/>
    </row>
    <row r="469" spans="1:16" ht="15.75" customHeight="1">
      <c r="A469" s="40">
        <v>1802</v>
      </c>
      <c r="B469" s="66"/>
      <c r="C469" s="66">
        <v>16</v>
      </c>
      <c r="D469" s="66"/>
      <c r="E469" s="66"/>
      <c r="F469" s="66"/>
      <c r="G469" s="66"/>
      <c r="H469" s="67"/>
      <c r="I469" s="68"/>
      <c r="J469" s="2"/>
      <c r="K469" s="103"/>
      <c r="L469" s="112">
        <f>IF(C469=0,"",C469/B468)</f>
        <v>0.48484848484848486</v>
      </c>
      <c r="M469" s="113">
        <v>16</v>
      </c>
      <c r="N469" s="114">
        <f t="shared" ref="N469:N473" si="62">IF(M469=0,"",M469/M468)</f>
        <v>0.48484848484848486</v>
      </c>
      <c r="O469" s="114">
        <f t="shared" ref="O469:O473" si="63">IF(M469=0,"",100%-N469)</f>
        <v>0.51515151515151514</v>
      </c>
      <c r="P469" s="1"/>
    </row>
    <row r="470" spans="1:16" ht="15.75" customHeight="1">
      <c r="A470" s="40">
        <v>1901</v>
      </c>
      <c r="B470" s="66"/>
      <c r="C470" s="66"/>
      <c r="D470" s="66">
        <v>13</v>
      </c>
      <c r="E470" s="66"/>
      <c r="F470" s="66"/>
      <c r="G470" s="66"/>
      <c r="H470" s="67"/>
      <c r="I470" s="68"/>
      <c r="J470" s="2"/>
      <c r="K470" s="103"/>
      <c r="L470" s="115">
        <f>IF(D470=0,"",D470/C469)</f>
        <v>0.8125</v>
      </c>
      <c r="M470" s="113">
        <v>13</v>
      </c>
      <c r="N470" s="116">
        <f t="shared" si="62"/>
        <v>0.8125</v>
      </c>
      <c r="O470" s="116">
        <f t="shared" si="63"/>
        <v>0.1875</v>
      </c>
      <c r="P470" s="8">
        <f>M470/M468</f>
        <v>0.39393939393939392</v>
      </c>
    </row>
    <row r="471" spans="1:16" ht="15.75" customHeight="1">
      <c r="A471" s="40">
        <v>1902</v>
      </c>
      <c r="B471" s="66"/>
      <c r="C471" s="66"/>
      <c r="D471" s="66"/>
      <c r="E471" s="66">
        <v>10</v>
      </c>
      <c r="F471" s="66"/>
      <c r="G471" s="66"/>
      <c r="H471" s="67"/>
      <c r="I471" s="68"/>
      <c r="J471" s="2"/>
      <c r="K471" s="103"/>
      <c r="L471" s="115">
        <f>IF(E471=0,"",E471/D470)</f>
        <v>0.76923076923076927</v>
      </c>
      <c r="M471" s="113">
        <v>10</v>
      </c>
      <c r="N471" s="116">
        <f t="shared" si="62"/>
        <v>0.76923076923076927</v>
      </c>
      <c r="O471" s="116">
        <f t="shared" si="63"/>
        <v>0.23076923076923073</v>
      </c>
      <c r="P471" s="1"/>
    </row>
    <row r="472" spans="1:16" ht="15.75" customHeight="1">
      <c r="A472" s="40">
        <v>2001</v>
      </c>
      <c r="B472" s="66"/>
      <c r="C472" s="66"/>
      <c r="D472" s="66"/>
      <c r="E472" s="66"/>
      <c r="F472" s="66">
        <v>9</v>
      </c>
      <c r="G472" s="66"/>
      <c r="H472" s="67"/>
      <c r="I472" s="68"/>
      <c r="J472" s="2"/>
      <c r="K472" s="103"/>
      <c r="L472" s="115">
        <f>IF(F472=0,"",F472/E471)</f>
        <v>0.9</v>
      </c>
      <c r="M472" s="113">
        <v>10</v>
      </c>
      <c r="N472" s="116">
        <f t="shared" si="62"/>
        <v>1</v>
      </c>
      <c r="O472" s="116">
        <f t="shared" si="63"/>
        <v>0</v>
      </c>
      <c r="P472" s="1"/>
    </row>
    <row r="473" spans="1:16" ht="15.75" customHeight="1">
      <c r="A473" s="126">
        <v>2002</v>
      </c>
      <c r="B473" s="66"/>
      <c r="C473" s="66"/>
      <c r="D473" s="66"/>
      <c r="E473" s="66"/>
      <c r="F473" s="66"/>
      <c r="G473" s="66">
        <v>7</v>
      </c>
      <c r="H473" s="67">
        <v>7</v>
      </c>
      <c r="I473" s="68"/>
      <c r="J473" s="2"/>
      <c r="K473" s="103"/>
      <c r="L473" s="115">
        <f>IF(G473=0,"",G473/F472)</f>
        <v>0.77777777777777779</v>
      </c>
      <c r="M473" s="117">
        <v>7</v>
      </c>
      <c r="N473" s="116">
        <f t="shared" si="62"/>
        <v>0.7</v>
      </c>
      <c r="O473" s="116">
        <f t="shared" si="63"/>
        <v>0.30000000000000004</v>
      </c>
      <c r="P473" s="1"/>
    </row>
    <row r="474" spans="1:16" ht="15.75" customHeight="1">
      <c r="A474" s="121" t="s">
        <v>91</v>
      </c>
      <c r="B474" s="66"/>
      <c r="C474" s="66"/>
      <c r="D474" s="66"/>
      <c r="E474" s="66"/>
      <c r="F474" s="66"/>
      <c r="G474" s="66">
        <v>2</v>
      </c>
      <c r="H474" s="67"/>
      <c r="I474" s="68"/>
      <c r="J474" s="2"/>
      <c r="K474" s="1"/>
      <c r="L474" s="118"/>
      <c r="M474" s="117">
        <v>2</v>
      </c>
      <c r="N474" s="119"/>
      <c r="O474" s="120"/>
      <c r="P474" s="1"/>
    </row>
    <row r="475" spans="1:16" ht="15.75" customHeight="1">
      <c r="A475" s="121"/>
      <c r="B475" s="66"/>
      <c r="C475" s="66"/>
      <c r="D475" s="66"/>
      <c r="E475" s="66"/>
      <c r="F475" s="66"/>
      <c r="G475" s="66"/>
      <c r="H475" s="67"/>
      <c r="I475" s="68"/>
      <c r="J475" s="2"/>
      <c r="K475" s="1"/>
      <c r="L475" s="118"/>
      <c r="M475" s="117"/>
      <c r="N475" s="119"/>
      <c r="O475" s="120"/>
      <c r="P475" s="1"/>
    </row>
    <row r="476" spans="1:16" ht="15.75" customHeight="1">
      <c r="A476" s="121"/>
      <c r="B476" s="66"/>
      <c r="C476" s="66"/>
      <c r="D476" s="66"/>
      <c r="E476" s="66"/>
      <c r="F476" s="66"/>
      <c r="G476" s="66"/>
      <c r="H476" s="67"/>
      <c r="I476" s="68"/>
      <c r="J476" s="2"/>
      <c r="K476" s="1"/>
      <c r="L476" s="118"/>
      <c r="M476" s="117"/>
      <c r="N476" s="119"/>
      <c r="O476" s="120"/>
      <c r="P476" s="1"/>
    </row>
    <row r="477" spans="1:16" ht="15.75" customHeight="1">
      <c r="A477" s="121"/>
      <c r="B477" s="66"/>
      <c r="C477" s="66"/>
      <c r="D477" s="66"/>
      <c r="E477" s="66"/>
      <c r="F477" s="66"/>
      <c r="G477" s="66"/>
      <c r="H477" s="67"/>
      <c r="I477" s="77"/>
      <c r="J477" s="78"/>
      <c r="K477" s="79"/>
      <c r="L477" s="122"/>
      <c r="M477" s="117"/>
      <c r="N477" s="123"/>
      <c r="O477" s="124"/>
      <c r="P477" s="1"/>
    </row>
    <row r="478" spans="1:16" ht="18" customHeight="1">
      <c r="A478" s="24"/>
      <c r="D478" s="142" t="s">
        <v>79</v>
      </c>
      <c r="E478" s="143"/>
      <c r="F478" s="143"/>
      <c r="G478" s="143"/>
      <c r="H478" s="81">
        <f>SUM(H468:H477)</f>
        <v>7</v>
      </c>
      <c r="I478" s="125">
        <f>IF(H473=0,"",H473/B468)</f>
        <v>0.21212121212121213</v>
      </c>
      <c r="J478" s="125">
        <f>IF(H478=0,"",H478/B468)</f>
        <v>0.21212121212121213</v>
      </c>
      <c r="K478" s="125">
        <f>J478-I478</f>
        <v>0</v>
      </c>
      <c r="L478" s="2"/>
      <c r="M478" s="1"/>
      <c r="N478" s="27"/>
      <c r="O478" s="2"/>
      <c r="P478" s="1"/>
    </row>
    <row r="479" spans="1:16" ht="12.75" customHeight="1">
      <c r="I479" s="2"/>
      <c r="J479" s="2"/>
      <c r="L479" s="2"/>
    </row>
    <row r="480" spans="1:16" ht="12.75" customHeight="1">
      <c r="I480" s="2"/>
      <c r="J480" s="2"/>
      <c r="L480" s="2"/>
    </row>
    <row r="481" spans="1:16" ht="26.25" customHeight="1">
      <c r="A481" s="29"/>
      <c r="B481" s="145" t="s">
        <v>68</v>
      </c>
      <c r="C481" s="146"/>
      <c r="D481" s="146"/>
      <c r="E481" s="146"/>
      <c r="F481" s="146"/>
      <c r="G481" s="146"/>
      <c r="H481" s="108">
        <v>1802</v>
      </c>
      <c r="I481" s="109"/>
      <c r="J481" s="109"/>
      <c r="K481" s="109"/>
      <c r="L481" s="109"/>
      <c r="M481" s="109"/>
      <c r="N481" s="1"/>
      <c r="O481" s="1"/>
      <c r="P481" s="1"/>
    </row>
    <row r="482" spans="1:16" ht="20.25" customHeight="1">
      <c r="A482" s="147" t="s">
        <v>9</v>
      </c>
      <c r="B482" s="148" t="s">
        <v>69</v>
      </c>
      <c r="C482" s="143"/>
      <c r="D482" s="143"/>
      <c r="E482" s="143"/>
      <c r="F482" s="143"/>
      <c r="G482" s="143"/>
      <c r="H482" s="149" t="s">
        <v>10</v>
      </c>
      <c r="I482" s="141" t="s">
        <v>2</v>
      </c>
      <c r="J482" s="141" t="s">
        <v>3</v>
      </c>
      <c r="K482" s="150" t="s">
        <v>4</v>
      </c>
      <c r="L482" s="141" t="s">
        <v>5</v>
      </c>
      <c r="M482" s="139" t="s">
        <v>6</v>
      </c>
      <c r="N482" s="139" t="s">
        <v>7</v>
      </c>
      <c r="O482" s="141" t="s">
        <v>8</v>
      </c>
      <c r="P482" s="1"/>
    </row>
    <row r="483" spans="1:16" ht="15.75" customHeight="1">
      <c r="A483" s="140"/>
      <c r="B483" s="40" t="s">
        <v>70</v>
      </c>
      <c r="C483" s="40" t="s">
        <v>71</v>
      </c>
      <c r="D483" s="40" t="s">
        <v>72</v>
      </c>
      <c r="E483" s="40" t="s">
        <v>73</v>
      </c>
      <c r="F483" s="40" t="s">
        <v>74</v>
      </c>
      <c r="G483" s="40" t="s">
        <v>75</v>
      </c>
      <c r="H483" s="140"/>
      <c r="I483" s="140"/>
      <c r="J483" s="140"/>
      <c r="K483" s="140"/>
      <c r="L483" s="140"/>
      <c r="M483" s="140"/>
      <c r="N483" s="140"/>
      <c r="O483" s="140"/>
      <c r="P483" s="1"/>
    </row>
    <row r="484" spans="1:16" ht="15.75" customHeight="1">
      <c r="A484" s="40">
        <v>1802</v>
      </c>
      <c r="B484" s="66">
        <v>364</v>
      </c>
      <c r="C484" s="66"/>
      <c r="D484" s="66"/>
      <c r="E484" s="66"/>
      <c r="F484" s="66"/>
      <c r="G484" s="66"/>
      <c r="H484" s="67"/>
      <c r="I484" s="100"/>
      <c r="J484" s="101"/>
      <c r="K484" s="102"/>
      <c r="L484" s="14"/>
      <c r="M484" s="110">
        <f>B484</f>
        <v>364</v>
      </c>
      <c r="N484" s="111"/>
      <c r="O484" s="14"/>
      <c r="P484" s="1"/>
    </row>
    <row r="485" spans="1:16" ht="15.75" customHeight="1">
      <c r="A485" s="40">
        <v>1901</v>
      </c>
      <c r="B485" s="66"/>
      <c r="C485" s="66">
        <v>269</v>
      </c>
      <c r="D485" s="66"/>
      <c r="E485" s="66"/>
      <c r="F485" s="66"/>
      <c r="G485" s="66"/>
      <c r="H485" s="67"/>
      <c r="I485" s="68"/>
      <c r="J485" s="2"/>
      <c r="K485" s="103"/>
      <c r="L485" s="112">
        <f>IF(C485=0,"",C485/B484)</f>
        <v>0.73901098901098905</v>
      </c>
      <c r="M485" s="113">
        <v>269</v>
      </c>
      <c r="N485" s="114">
        <f t="shared" ref="N485:N489" si="64">IF(M485=0,"",M485/M484)</f>
        <v>0.73901098901098905</v>
      </c>
      <c r="O485" s="114">
        <f t="shared" ref="O485:O489" si="65">IF(M485=0,"",100%-N485)</f>
        <v>0.26098901098901095</v>
      </c>
      <c r="P485" s="1"/>
    </row>
    <row r="486" spans="1:16" ht="15.75" customHeight="1">
      <c r="A486" s="40">
        <v>1902</v>
      </c>
      <c r="B486" s="66"/>
      <c r="C486" s="66"/>
      <c r="D486" s="66">
        <v>256</v>
      </c>
      <c r="E486" s="66"/>
      <c r="F486" s="66"/>
      <c r="G486" s="66"/>
      <c r="H486" s="67"/>
      <c r="I486" s="68"/>
      <c r="J486" s="2"/>
      <c r="K486" s="103"/>
      <c r="L486" s="115">
        <f>IF(D486=0,"",D486/C485)</f>
        <v>0.95167286245353155</v>
      </c>
      <c r="M486" s="113">
        <v>259</v>
      </c>
      <c r="N486" s="116">
        <f t="shared" si="64"/>
        <v>0.96282527881040891</v>
      </c>
      <c r="O486" s="116">
        <f t="shared" si="65"/>
        <v>3.7174721189591087E-2</v>
      </c>
      <c r="P486" s="8">
        <f>M486/M484</f>
        <v>0.71153846153846156</v>
      </c>
    </row>
    <row r="487" spans="1:16" ht="15.75" customHeight="1">
      <c r="A487" s="40">
        <v>2001</v>
      </c>
      <c r="B487" s="66"/>
      <c r="C487" s="66"/>
      <c r="D487" s="66"/>
      <c r="E487" s="66">
        <v>244</v>
      </c>
      <c r="F487" s="66"/>
      <c r="G487" s="66"/>
      <c r="H487" s="67"/>
      <c r="I487" s="68"/>
      <c r="J487" s="2"/>
      <c r="K487" s="103"/>
      <c r="L487" s="115">
        <f>IF(E487=0,"",E487/D486)</f>
        <v>0.953125</v>
      </c>
      <c r="M487" s="113">
        <v>250</v>
      </c>
      <c r="N487" s="116">
        <f t="shared" si="64"/>
        <v>0.96525096525096521</v>
      </c>
      <c r="O487" s="116">
        <f t="shared" si="65"/>
        <v>3.4749034749034791E-2</v>
      </c>
      <c r="P487" s="1"/>
    </row>
    <row r="488" spans="1:16" ht="15.75" customHeight="1">
      <c r="A488" s="40">
        <v>2002</v>
      </c>
      <c r="B488" s="66"/>
      <c r="C488" s="66"/>
      <c r="D488" s="66"/>
      <c r="E488" s="66"/>
      <c r="F488" s="66">
        <v>239</v>
      </c>
      <c r="G488" s="66"/>
      <c r="H488" s="67"/>
      <c r="I488" s="68"/>
      <c r="J488" s="2"/>
      <c r="K488" s="103"/>
      <c r="L488" s="115">
        <f>IF(F488=0,"",F488/E487)</f>
        <v>0.97950819672131151</v>
      </c>
      <c r="M488" s="113">
        <v>245</v>
      </c>
      <c r="N488" s="116">
        <f t="shared" si="64"/>
        <v>0.98</v>
      </c>
      <c r="O488" s="116">
        <f t="shared" si="65"/>
        <v>2.0000000000000018E-2</v>
      </c>
      <c r="P488" s="1"/>
    </row>
    <row r="489" spans="1:16" ht="15.75" customHeight="1">
      <c r="A489" s="126">
        <v>2101</v>
      </c>
      <c r="B489" s="66"/>
      <c r="C489" s="66"/>
      <c r="D489" s="66"/>
      <c r="E489" s="66"/>
      <c r="F489" s="66"/>
      <c r="G489" s="66">
        <v>232</v>
      </c>
      <c r="H489" s="67">
        <v>187</v>
      </c>
      <c r="I489" s="68"/>
      <c r="J489" s="2"/>
      <c r="K489" s="103"/>
      <c r="L489" s="115">
        <f>IF(G489=0,"",G489/F488)</f>
        <v>0.97071129707112969</v>
      </c>
      <c r="M489" s="117">
        <v>244</v>
      </c>
      <c r="N489" s="116">
        <f t="shared" si="64"/>
        <v>0.99591836734693873</v>
      </c>
      <c r="O489" s="116">
        <f t="shared" si="65"/>
        <v>4.0816326530612734E-3</v>
      </c>
      <c r="P489" s="1"/>
    </row>
    <row r="490" spans="1:16" ht="15.75" customHeight="1">
      <c r="A490" s="121" t="s">
        <v>92</v>
      </c>
      <c r="B490" s="66"/>
      <c r="C490" s="66"/>
      <c r="D490" s="66"/>
      <c r="E490" s="66"/>
      <c r="F490" s="66"/>
      <c r="G490" s="66">
        <v>36</v>
      </c>
      <c r="H490" s="67">
        <v>17</v>
      </c>
      <c r="I490" s="68"/>
      <c r="J490" s="2"/>
      <c r="K490" s="1"/>
      <c r="L490" s="118"/>
      <c r="M490" s="117">
        <v>37</v>
      </c>
      <c r="N490" s="119"/>
      <c r="O490" s="120"/>
      <c r="P490" s="1"/>
    </row>
    <row r="491" spans="1:16" ht="15.75" customHeight="1">
      <c r="A491" s="121" t="s">
        <v>93</v>
      </c>
      <c r="B491" s="66"/>
      <c r="C491" s="66"/>
      <c r="D491" s="66"/>
      <c r="E491" s="66"/>
      <c r="F491" s="66"/>
      <c r="G491" s="66">
        <v>12</v>
      </c>
      <c r="H491" s="67">
        <v>10</v>
      </c>
      <c r="I491" s="68"/>
      <c r="J491" s="2"/>
      <c r="K491" s="1"/>
      <c r="L491" s="118"/>
      <c r="M491" s="117">
        <v>18</v>
      </c>
      <c r="N491" s="119"/>
      <c r="O491" s="120"/>
      <c r="P491" s="1"/>
    </row>
    <row r="492" spans="1:16" ht="15.75" customHeight="1">
      <c r="A492" s="121" t="s">
        <v>94</v>
      </c>
      <c r="B492" s="66"/>
      <c r="C492" s="66"/>
      <c r="D492" s="66"/>
      <c r="E492" s="66"/>
      <c r="F492" s="66"/>
      <c r="G492" s="66">
        <v>1</v>
      </c>
      <c r="H492" s="67"/>
      <c r="I492" s="68"/>
      <c r="J492" s="2"/>
      <c r="K492" s="1"/>
      <c r="L492" s="118"/>
      <c r="M492" s="117">
        <v>3</v>
      </c>
      <c r="N492" s="119"/>
      <c r="O492" s="120"/>
      <c r="P492" s="1"/>
    </row>
    <row r="493" spans="1:16" ht="15.75" customHeight="1">
      <c r="A493" s="121"/>
      <c r="B493" s="66"/>
      <c r="C493" s="66"/>
      <c r="D493" s="66"/>
      <c r="E493" s="66"/>
      <c r="F493" s="66"/>
      <c r="G493" s="66"/>
      <c r="H493" s="67"/>
      <c r="I493" s="77"/>
      <c r="J493" s="78"/>
      <c r="K493" s="79"/>
      <c r="L493" s="122"/>
      <c r="M493" s="117"/>
      <c r="N493" s="123"/>
      <c r="O493" s="124"/>
      <c r="P493" s="1"/>
    </row>
    <row r="494" spans="1:16" ht="18" customHeight="1">
      <c r="A494" s="24"/>
      <c r="D494" s="142" t="s">
        <v>79</v>
      </c>
      <c r="E494" s="143"/>
      <c r="F494" s="143"/>
      <c r="G494" s="143"/>
      <c r="H494" s="81">
        <f>SUM(H484:H493)</f>
        <v>214</v>
      </c>
      <c r="I494" s="125">
        <f>IF(H489=0,"",H489/B484)</f>
        <v>0.51373626373626369</v>
      </c>
      <c r="J494" s="125">
        <f>IF(H494=0,"",H494/B484)</f>
        <v>0.58791208791208793</v>
      </c>
      <c r="K494" s="125">
        <f>J494-I494</f>
        <v>7.4175824175824245E-2</v>
      </c>
      <c r="L494" s="2"/>
      <c r="M494" s="1"/>
      <c r="N494" s="27"/>
      <c r="O494" s="2"/>
      <c r="P494" s="1"/>
    </row>
    <row r="495" spans="1:16" ht="12.75" customHeight="1">
      <c r="I495" s="2"/>
      <c r="J495" s="2"/>
      <c r="L495" s="2"/>
    </row>
    <row r="496" spans="1:16" ht="12.75" customHeight="1">
      <c r="I496" s="2"/>
      <c r="J496" s="2"/>
      <c r="L496" s="2"/>
    </row>
    <row r="497" spans="1:16" ht="12.75" customHeight="1">
      <c r="I497" s="2"/>
      <c r="J497" s="2"/>
      <c r="L497" s="2"/>
    </row>
    <row r="498" spans="1:16" ht="26.25" customHeight="1">
      <c r="A498" s="29"/>
      <c r="B498" s="145" t="s">
        <v>68</v>
      </c>
      <c r="C498" s="146"/>
      <c r="D498" s="146"/>
      <c r="E498" s="146"/>
      <c r="F498" s="146"/>
      <c r="G498" s="146"/>
      <c r="H498" s="108">
        <v>1901</v>
      </c>
      <c r="I498" s="109"/>
      <c r="J498" s="109"/>
      <c r="K498" s="109"/>
      <c r="L498" s="109"/>
      <c r="M498" s="109"/>
      <c r="N498" s="1"/>
      <c r="O498" s="1"/>
      <c r="P498" s="1"/>
    </row>
    <row r="499" spans="1:16" ht="20.25" customHeight="1">
      <c r="A499" s="147" t="s">
        <v>9</v>
      </c>
      <c r="B499" s="148" t="s">
        <v>69</v>
      </c>
      <c r="C499" s="143"/>
      <c r="D499" s="143"/>
      <c r="E499" s="143"/>
      <c r="F499" s="143"/>
      <c r="G499" s="143"/>
      <c r="H499" s="149" t="s">
        <v>10</v>
      </c>
      <c r="I499" s="141" t="s">
        <v>2</v>
      </c>
      <c r="J499" s="141" t="s">
        <v>3</v>
      </c>
      <c r="K499" s="150" t="s">
        <v>4</v>
      </c>
      <c r="L499" s="141" t="s">
        <v>5</v>
      </c>
      <c r="M499" s="139" t="s">
        <v>6</v>
      </c>
      <c r="N499" s="139" t="s">
        <v>7</v>
      </c>
      <c r="O499" s="141" t="s">
        <v>8</v>
      </c>
      <c r="P499" s="1"/>
    </row>
    <row r="500" spans="1:16" ht="15.75" customHeight="1">
      <c r="A500" s="140"/>
      <c r="B500" s="40" t="s">
        <v>70</v>
      </c>
      <c r="C500" s="40" t="s">
        <v>71</v>
      </c>
      <c r="D500" s="40" t="s">
        <v>72</v>
      </c>
      <c r="E500" s="40" t="s">
        <v>73</v>
      </c>
      <c r="F500" s="40" t="s">
        <v>74</v>
      </c>
      <c r="G500" s="40" t="s">
        <v>75</v>
      </c>
      <c r="H500" s="140"/>
      <c r="I500" s="140"/>
      <c r="J500" s="140"/>
      <c r="K500" s="140"/>
      <c r="L500" s="140"/>
      <c r="M500" s="140"/>
      <c r="N500" s="140"/>
      <c r="O500" s="140"/>
      <c r="P500" s="1"/>
    </row>
    <row r="501" spans="1:16" ht="15.75" customHeight="1">
      <c r="A501" s="40">
        <v>1901</v>
      </c>
      <c r="B501" s="66">
        <v>21</v>
      </c>
      <c r="C501" s="66"/>
      <c r="D501" s="66"/>
      <c r="E501" s="66"/>
      <c r="F501" s="66"/>
      <c r="G501" s="66"/>
      <c r="H501" s="67"/>
      <c r="I501" s="100"/>
      <c r="J501" s="101"/>
      <c r="K501" s="102"/>
      <c r="L501" s="14"/>
      <c r="M501" s="110">
        <f>B501</f>
        <v>21</v>
      </c>
      <c r="N501" s="111"/>
      <c r="O501" s="14"/>
      <c r="P501" s="1"/>
    </row>
    <row r="502" spans="1:16" ht="15.75" customHeight="1">
      <c r="A502" s="40">
        <v>1902</v>
      </c>
      <c r="B502" s="66"/>
      <c r="C502" s="66">
        <v>11</v>
      </c>
      <c r="D502" s="66"/>
      <c r="E502" s="66"/>
      <c r="F502" s="66"/>
      <c r="G502" s="66"/>
      <c r="H502" s="67"/>
      <c r="I502" s="68"/>
      <c r="J502" s="2"/>
      <c r="K502" s="103"/>
      <c r="L502" s="112">
        <f>IF(C502=0,"",C502/B501)</f>
        <v>0.52380952380952384</v>
      </c>
      <c r="M502" s="113">
        <v>11</v>
      </c>
      <c r="N502" s="114">
        <f t="shared" ref="N502:N506" si="66">IF(M502=0,"",M502/M501)</f>
        <v>0.52380952380952384</v>
      </c>
      <c r="O502" s="114">
        <f t="shared" ref="O502:O506" si="67">IF(M502=0,"",100%-N502)</f>
        <v>0.47619047619047616</v>
      </c>
      <c r="P502" s="1"/>
    </row>
    <row r="503" spans="1:16" ht="15.75" customHeight="1">
      <c r="A503" s="40">
        <v>2001</v>
      </c>
      <c r="B503" s="66"/>
      <c r="C503" s="66"/>
      <c r="D503" s="66">
        <v>11</v>
      </c>
      <c r="E503" s="66"/>
      <c r="F503" s="66"/>
      <c r="G503" s="66"/>
      <c r="H503" s="67"/>
      <c r="I503" s="68"/>
      <c r="J503" s="2"/>
      <c r="K503" s="103"/>
      <c r="L503" s="115">
        <f>IF(D503=0,"",D503/C502)</f>
        <v>1</v>
      </c>
      <c r="M503" s="113">
        <v>11</v>
      </c>
      <c r="N503" s="116">
        <f t="shared" si="66"/>
        <v>1</v>
      </c>
      <c r="O503" s="116">
        <f t="shared" si="67"/>
        <v>0</v>
      </c>
      <c r="P503" s="8">
        <f>M503/M501</f>
        <v>0.52380952380952384</v>
      </c>
    </row>
    <row r="504" spans="1:16" ht="15.75" customHeight="1">
      <c r="A504" s="40">
        <v>2002</v>
      </c>
      <c r="B504" s="66"/>
      <c r="C504" s="66"/>
      <c r="D504" s="66"/>
      <c r="E504" s="66">
        <v>10</v>
      </c>
      <c r="F504" s="66"/>
      <c r="G504" s="66"/>
      <c r="H504" s="67"/>
      <c r="I504" s="68"/>
      <c r="J504" s="2"/>
      <c r="K504" s="103"/>
      <c r="L504" s="115">
        <f>IF(E504=0,"",E504/D503)</f>
        <v>0.90909090909090906</v>
      </c>
      <c r="M504" s="113">
        <v>10</v>
      </c>
      <c r="N504" s="116">
        <f t="shared" si="66"/>
        <v>0.90909090909090906</v>
      </c>
      <c r="O504" s="116">
        <f t="shared" si="67"/>
        <v>9.0909090909090939E-2</v>
      </c>
      <c r="P504" s="1"/>
    </row>
    <row r="505" spans="1:16" ht="15.75" customHeight="1">
      <c r="A505" s="40">
        <v>2101</v>
      </c>
      <c r="B505" s="66"/>
      <c r="C505" s="66"/>
      <c r="D505" s="66"/>
      <c r="E505" s="66"/>
      <c r="F505" s="66">
        <v>8</v>
      </c>
      <c r="G505" s="66"/>
      <c r="H505" s="67"/>
      <c r="I505" s="68"/>
      <c r="J505" s="2"/>
      <c r="K505" s="103"/>
      <c r="L505" s="115">
        <f>IF(F505=0,"",F505/E504)</f>
        <v>0.8</v>
      </c>
      <c r="M505" s="113">
        <v>8</v>
      </c>
      <c r="N505" s="116">
        <f t="shared" si="66"/>
        <v>0.8</v>
      </c>
      <c r="O505" s="116">
        <f t="shared" si="67"/>
        <v>0.19999999999999996</v>
      </c>
      <c r="P505" s="1"/>
    </row>
    <row r="506" spans="1:16" ht="15.75" customHeight="1">
      <c r="A506" s="126">
        <v>2102</v>
      </c>
      <c r="B506" s="66"/>
      <c r="C506" s="66"/>
      <c r="D506" s="66"/>
      <c r="E506" s="66"/>
      <c r="F506" s="66"/>
      <c r="G506" s="66">
        <v>8</v>
      </c>
      <c r="H506" s="67">
        <v>4</v>
      </c>
      <c r="I506" s="68"/>
      <c r="J506" s="2"/>
      <c r="K506" s="103"/>
      <c r="L506" s="115">
        <f>IF(G506=0,"",G506/F505)</f>
        <v>1</v>
      </c>
      <c r="M506" s="117">
        <v>8</v>
      </c>
      <c r="N506" s="116">
        <f t="shared" si="66"/>
        <v>1</v>
      </c>
      <c r="O506" s="116">
        <f t="shared" si="67"/>
        <v>0</v>
      </c>
      <c r="P506" s="1"/>
    </row>
    <row r="507" spans="1:16" ht="15.75" customHeight="1">
      <c r="A507" s="121" t="s">
        <v>93</v>
      </c>
      <c r="B507" s="66"/>
      <c r="C507" s="66"/>
      <c r="D507" s="66"/>
      <c r="E507" s="66"/>
      <c r="F507" s="66"/>
      <c r="G507" s="66">
        <v>2</v>
      </c>
      <c r="H507" s="67">
        <v>1</v>
      </c>
      <c r="I507" s="68"/>
      <c r="J507" s="2"/>
      <c r="K507" s="1"/>
      <c r="L507" s="118"/>
      <c r="M507" s="117">
        <v>2</v>
      </c>
      <c r="N507" s="119"/>
      <c r="O507" s="120"/>
      <c r="P507" s="1"/>
    </row>
    <row r="508" spans="1:16" ht="15.75" customHeight="1">
      <c r="A508" s="121" t="s">
        <v>94</v>
      </c>
      <c r="B508" s="66"/>
      <c r="C508" s="66"/>
      <c r="D508" s="66"/>
      <c r="E508" s="66"/>
      <c r="F508" s="66"/>
      <c r="G508" s="66"/>
      <c r="H508" s="67"/>
      <c r="I508" s="68"/>
      <c r="J508" s="2"/>
      <c r="K508" s="1"/>
      <c r="L508" s="118"/>
      <c r="M508" s="117"/>
      <c r="N508" s="119"/>
      <c r="O508" s="120"/>
      <c r="P508" s="1"/>
    </row>
    <row r="509" spans="1:16" ht="15.75" customHeight="1">
      <c r="A509" s="121"/>
      <c r="B509" s="66"/>
      <c r="C509" s="66"/>
      <c r="D509" s="66"/>
      <c r="E509" s="66"/>
      <c r="F509" s="66"/>
      <c r="G509" s="66"/>
      <c r="H509" s="67"/>
      <c r="I509" s="68"/>
      <c r="J509" s="2"/>
      <c r="K509" s="1"/>
      <c r="L509" s="118"/>
      <c r="M509" s="117"/>
      <c r="N509" s="119"/>
      <c r="O509" s="120"/>
      <c r="P509" s="1"/>
    </row>
    <row r="510" spans="1:16" ht="15.75" customHeight="1">
      <c r="A510" s="121"/>
      <c r="B510" s="66"/>
      <c r="C510" s="66"/>
      <c r="D510" s="66"/>
      <c r="E510" s="66"/>
      <c r="F510" s="66"/>
      <c r="G510" s="66"/>
      <c r="H510" s="67"/>
      <c r="I510" s="77"/>
      <c r="J510" s="78"/>
      <c r="K510" s="79"/>
      <c r="L510" s="122"/>
      <c r="M510" s="117"/>
      <c r="N510" s="123"/>
      <c r="O510" s="124"/>
      <c r="P510" s="1"/>
    </row>
    <row r="511" spans="1:16" ht="18" customHeight="1">
      <c r="A511" s="24"/>
      <c r="D511" s="142" t="s">
        <v>79</v>
      </c>
      <c r="E511" s="143"/>
      <c r="F511" s="143"/>
      <c r="G511" s="143"/>
      <c r="H511" s="81">
        <f>SUM(H501:H510)</f>
        <v>5</v>
      </c>
      <c r="I511" s="125">
        <f>IF(H506=0,"",H506/B501)</f>
        <v>0.19047619047619047</v>
      </c>
      <c r="J511" s="125">
        <f>IF(H511=0,"",H511/B501)</f>
        <v>0.23809523809523808</v>
      </c>
      <c r="K511" s="125">
        <f>J511-I511</f>
        <v>4.7619047619047616E-2</v>
      </c>
      <c r="L511" s="2"/>
      <c r="M511" s="1"/>
      <c r="N511" s="27"/>
      <c r="O511" s="2"/>
      <c r="P511" s="1"/>
    </row>
    <row r="512" spans="1:16" ht="12.75" customHeight="1">
      <c r="I512" s="2"/>
      <c r="J512" s="2"/>
      <c r="L512" s="2"/>
    </row>
    <row r="513" spans="1:16" ht="12.75" customHeight="1">
      <c r="I513" s="2"/>
      <c r="J513" s="2"/>
      <c r="L513" s="2"/>
    </row>
    <row r="514" spans="1:16" ht="26.25" customHeight="1">
      <c r="A514" s="29"/>
      <c r="B514" s="145" t="s">
        <v>68</v>
      </c>
      <c r="C514" s="146"/>
      <c r="D514" s="146"/>
      <c r="E514" s="146"/>
      <c r="F514" s="146"/>
      <c r="G514" s="146"/>
      <c r="H514" s="108">
        <v>1902</v>
      </c>
      <c r="I514" s="109"/>
      <c r="J514" s="109"/>
      <c r="K514" s="109"/>
      <c r="L514" s="109"/>
      <c r="M514" s="109"/>
      <c r="N514" s="1"/>
      <c r="O514" s="1"/>
      <c r="P514" s="1"/>
    </row>
    <row r="515" spans="1:16" ht="20.25" customHeight="1">
      <c r="A515" s="147" t="s">
        <v>9</v>
      </c>
      <c r="B515" s="148" t="s">
        <v>69</v>
      </c>
      <c r="C515" s="143"/>
      <c r="D515" s="143"/>
      <c r="E515" s="143"/>
      <c r="F515" s="143"/>
      <c r="G515" s="143"/>
      <c r="H515" s="149" t="s">
        <v>10</v>
      </c>
      <c r="I515" s="141" t="s">
        <v>2</v>
      </c>
      <c r="J515" s="141" t="s">
        <v>3</v>
      </c>
      <c r="K515" s="150" t="s">
        <v>4</v>
      </c>
      <c r="L515" s="141" t="s">
        <v>5</v>
      </c>
      <c r="M515" s="139" t="s">
        <v>6</v>
      </c>
      <c r="N515" s="139" t="s">
        <v>7</v>
      </c>
      <c r="O515" s="141" t="s">
        <v>8</v>
      </c>
      <c r="P515" s="1"/>
    </row>
    <row r="516" spans="1:16" ht="15.75" customHeight="1">
      <c r="A516" s="140"/>
      <c r="B516" s="40" t="s">
        <v>70</v>
      </c>
      <c r="C516" s="40" t="s">
        <v>71</v>
      </c>
      <c r="D516" s="40" t="s">
        <v>72</v>
      </c>
      <c r="E516" s="40" t="s">
        <v>73</v>
      </c>
      <c r="F516" s="40" t="s">
        <v>74</v>
      </c>
      <c r="G516" s="40" t="s">
        <v>75</v>
      </c>
      <c r="H516" s="140"/>
      <c r="I516" s="140"/>
      <c r="J516" s="140"/>
      <c r="K516" s="140"/>
      <c r="L516" s="140"/>
      <c r="M516" s="140"/>
      <c r="N516" s="140"/>
      <c r="O516" s="140"/>
      <c r="P516" s="1"/>
    </row>
    <row r="517" spans="1:16" ht="15.75" customHeight="1">
      <c r="A517" s="40">
        <v>1902</v>
      </c>
      <c r="B517" s="66">
        <v>390</v>
      </c>
      <c r="C517" s="66"/>
      <c r="D517" s="66"/>
      <c r="E517" s="66"/>
      <c r="F517" s="66"/>
      <c r="G517" s="66"/>
      <c r="H517" s="67"/>
      <c r="I517" s="100"/>
      <c r="J517" s="101"/>
      <c r="K517" s="102"/>
      <c r="L517" s="14"/>
      <c r="M517" s="110">
        <f>B517</f>
        <v>390</v>
      </c>
      <c r="N517" s="111"/>
      <c r="O517" s="14"/>
      <c r="P517" s="1"/>
    </row>
    <row r="518" spans="1:16" ht="15.75" customHeight="1">
      <c r="A518" s="40">
        <v>2001</v>
      </c>
      <c r="B518" s="66"/>
      <c r="C518" s="66">
        <v>362</v>
      </c>
      <c r="D518" s="66"/>
      <c r="E518" s="66"/>
      <c r="F518" s="66"/>
      <c r="G518" s="66"/>
      <c r="H518" s="67"/>
      <c r="I518" s="68"/>
      <c r="J518" s="2"/>
      <c r="K518" s="103"/>
      <c r="L518" s="112">
        <f>IF(C518=0,"",C518/B517)</f>
        <v>0.92820512820512824</v>
      </c>
      <c r="M518" s="113">
        <v>363</v>
      </c>
      <c r="N518" s="114">
        <f t="shared" ref="N518:N522" si="68">IF(M518=0,"",M518/M517)</f>
        <v>0.93076923076923079</v>
      </c>
      <c r="O518" s="114">
        <f t="shared" ref="O518:O522" si="69">IF(M518=0,"",100%-N518)</f>
        <v>6.9230769230769207E-2</v>
      </c>
      <c r="P518" s="1"/>
    </row>
    <row r="519" spans="1:16" ht="15.75" customHeight="1">
      <c r="A519" s="40">
        <v>2002</v>
      </c>
      <c r="B519" s="66"/>
      <c r="C519" s="66"/>
      <c r="D519" s="66">
        <v>316</v>
      </c>
      <c r="E519" s="66"/>
      <c r="F519" s="66"/>
      <c r="G519" s="66"/>
      <c r="H519" s="67"/>
      <c r="I519" s="68"/>
      <c r="J519" s="2"/>
      <c r="K519" s="103"/>
      <c r="L519" s="115">
        <f>IF(D519=0,"",D519/C518)</f>
        <v>0.8729281767955801</v>
      </c>
      <c r="M519" s="113">
        <v>348</v>
      </c>
      <c r="N519" s="116">
        <f t="shared" si="68"/>
        <v>0.95867768595041325</v>
      </c>
      <c r="O519" s="116">
        <f t="shared" si="69"/>
        <v>4.132231404958675E-2</v>
      </c>
      <c r="P519" s="8">
        <f>M519/M517</f>
        <v>0.89230769230769236</v>
      </c>
    </row>
    <row r="520" spans="1:16" ht="15.75" customHeight="1">
      <c r="A520" s="40">
        <v>2101</v>
      </c>
      <c r="B520" s="66"/>
      <c r="C520" s="66"/>
      <c r="D520" s="66"/>
      <c r="E520" s="66">
        <v>281</v>
      </c>
      <c r="F520" s="66"/>
      <c r="G520" s="66"/>
      <c r="H520" s="67"/>
      <c r="I520" s="68"/>
      <c r="J520" s="2"/>
      <c r="K520" s="103"/>
      <c r="L520" s="115">
        <f>IF(E520=0,"",E520/D519)</f>
        <v>0.88924050632911389</v>
      </c>
      <c r="M520" s="113">
        <v>335</v>
      </c>
      <c r="N520" s="116">
        <f t="shared" si="68"/>
        <v>0.96264367816091956</v>
      </c>
      <c r="O520" s="116">
        <f t="shared" si="69"/>
        <v>3.7356321839080442E-2</v>
      </c>
      <c r="P520" s="1"/>
    </row>
    <row r="521" spans="1:16" ht="15.75" customHeight="1">
      <c r="A521" s="40">
        <v>2102</v>
      </c>
      <c r="B521" s="66"/>
      <c r="C521" s="66"/>
      <c r="D521" s="66"/>
      <c r="E521" s="66"/>
      <c r="F521" s="66">
        <v>256</v>
      </c>
      <c r="G521" s="66"/>
      <c r="H521" s="67"/>
      <c r="I521" s="68"/>
      <c r="J521" s="2"/>
      <c r="K521" s="103"/>
      <c r="L521" s="115">
        <f>IF(F521=0,"",F521/E520)</f>
        <v>0.91103202846975084</v>
      </c>
      <c r="M521" s="113">
        <v>321</v>
      </c>
      <c r="N521" s="116">
        <f t="shared" si="68"/>
        <v>0.95820895522388061</v>
      </c>
      <c r="O521" s="116">
        <f t="shared" si="69"/>
        <v>4.179104477611939E-2</v>
      </c>
      <c r="P521" s="1"/>
    </row>
    <row r="522" spans="1:16" ht="15.75" customHeight="1">
      <c r="A522" s="126">
        <v>2201</v>
      </c>
      <c r="B522" s="66"/>
      <c r="C522" s="66"/>
      <c r="D522" s="66"/>
      <c r="E522" s="66"/>
      <c r="F522" s="66"/>
      <c r="G522" s="66">
        <v>260</v>
      </c>
      <c r="H522" s="67">
        <v>191</v>
      </c>
      <c r="I522" s="68"/>
      <c r="J522" s="2"/>
      <c r="K522" s="103"/>
      <c r="L522" s="115">
        <f>IF(G522=0,"",G522/F521)</f>
        <v>1.015625</v>
      </c>
      <c r="M522" s="117">
        <v>301</v>
      </c>
      <c r="N522" s="116">
        <f t="shared" si="68"/>
        <v>0.93769470404984423</v>
      </c>
      <c r="O522" s="116">
        <f t="shared" si="69"/>
        <v>6.230529595015577E-2</v>
      </c>
      <c r="P522" s="1"/>
    </row>
    <row r="523" spans="1:16" ht="15.75" customHeight="1">
      <c r="A523" s="126">
        <v>2202</v>
      </c>
      <c r="B523" s="66"/>
      <c r="C523" s="66"/>
      <c r="D523" s="66"/>
      <c r="E523" s="66"/>
      <c r="F523" s="66"/>
      <c r="G523" s="66">
        <v>55</v>
      </c>
      <c r="H523" s="127">
        <v>37</v>
      </c>
      <c r="I523" s="68"/>
      <c r="J523" s="2"/>
      <c r="K523" s="1"/>
      <c r="L523" s="118"/>
      <c r="M523" s="117">
        <v>81</v>
      </c>
      <c r="N523" s="119"/>
      <c r="O523" s="120"/>
      <c r="P523" s="1"/>
    </row>
    <row r="524" spans="1:16" ht="15.75" customHeight="1">
      <c r="A524" s="121" t="s">
        <v>109</v>
      </c>
      <c r="B524" s="66"/>
      <c r="C524" s="66"/>
      <c r="D524" s="66"/>
      <c r="E524" s="66"/>
      <c r="F524" s="66"/>
      <c r="G524" s="66">
        <v>40</v>
      </c>
      <c r="H524" s="67">
        <v>28</v>
      </c>
      <c r="I524" s="68"/>
      <c r="J524" s="2"/>
      <c r="K524" s="1"/>
      <c r="L524" s="118"/>
      <c r="M524" s="117">
        <v>45</v>
      </c>
      <c r="N524" s="119"/>
      <c r="O524" s="120"/>
      <c r="P524" s="1"/>
    </row>
    <row r="525" spans="1:16" ht="15.75" customHeight="1">
      <c r="A525" s="121" t="s">
        <v>110</v>
      </c>
      <c r="B525" s="66"/>
      <c r="C525" s="66"/>
      <c r="D525" s="66"/>
      <c r="E525" s="66"/>
      <c r="F525" s="66"/>
      <c r="G525" s="66">
        <v>10</v>
      </c>
      <c r="H525" s="67">
        <v>10</v>
      </c>
      <c r="I525" s="68"/>
      <c r="J525" s="2"/>
      <c r="K525" s="1"/>
      <c r="L525" s="118"/>
      <c r="M525" s="117">
        <v>12</v>
      </c>
      <c r="N525" s="119"/>
      <c r="O525" s="120"/>
      <c r="P525" s="1"/>
    </row>
    <row r="526" spans="1:16" ht="15.75" customHeight="1">
      <c r="A526" s="121" t="s">
        <v>115</v>
      </c>
      <c r="B526" s="66"/>
      <c r="C526" s="66"/>
      <c r="D526" s="66"/>
      <c r="E526" s="66"/>
      <c r="F526" s="66"/>
      <c r="G526" s="66">
        <v>1</v>
      </c>
      <c r="H526" s="67"/>
      <c r="I526" s="77"/>
      <c r="J526" s="78"/>
      <c r="K526" s="79"/>
      <c r="L526" s="122"/>
      <c r="M526" s="117">
        <v>1</v>
      </c>
      <c r="N526" s="123"/>
      <c r="O526" s="124"/>
      <c r="P526" s="1"/>
    </row>
    <row r="527" spans="1:16" ht="18" customHeight="1">
      <c r="A527" s="24"/>
      <c r="D527" s="142" t="s">
        <v>79</v>
      </c>
      <c r="E527" s="143"/>
      <c r="F527" s="143"/>
      <c r="G527" s="143"/>
      <c r="H527" s="81">
        <f>SUM(H517:H526)</f>
        <v>266</v>
      </c>
      <c r="I527" s="125">
        <f>IF(H522=0,"",H522/B517)</f>
        <v>0.48974358974358972</v>
      </c>
      <c r="J527" s="125">
        <f>IF(H527=0,"",H527/B517)</f>
        <v>0.68205128205128207</v>
      </c>
      <c r="K527" s="125">
        <f>J527-I527</f>
        <v>0.19230769230769235</v>
      </c>
      <c r="L527" s="2"/>
      <c r="M527" s="1"/>
      <c r="N527" s="27"/>
      <c r="O527" s="2"/>
      <c r="P527" s="1"/>
    </row>
    <row r="528" spans="1:16" ht="12.75" customHeight="1">
      <c r="I528" s="2"/>
      <c r="J528" s="2"/>
      <c r="L528" s="2"/>
    </row>
    <row r="529" spans="1:16" ht="12.75" customHeight="1">
      <c r="I529" s="2"/>
      <c r="J529" s="2"/>
      <c r="L529" s="2"/>
    </row>
    <row r="530" spans="1:16" ht="26.25" customHeight="1">
      <c r="A530" s="29"/>
      <c r="B530" s="145" t="s">
        <v>68</v>
      </c>
      <c r="C530" s="146"/>
      <c r="D530" s="146"/>
      <c r="E530" s="146"/>
      <c r="F530" s="146"/>
      <c r="G530" s="146"/>
      <c r="H530" s="108">
        <v>2001</v>
      </c>
      <c r="I530" s="128" t="s">
        <v>105</v>
      </c>
      <c r="J530" s="109"/>
      <c r="K530" s="109"/>
      <c r="L530" s="109"/>
      <c r="M530" s="109"/>
      <c r="N530" s="1"/>
      <c r="O530" s="1"/>
      <c r="P530" s="1"/>
    </row>
    <row r="531" spans="1:16" ht="20.25" customHeight="1">
      <c r="A531" s="147" t="s">
        <v>9</v>
      </c>
      <c r="B531" s="148" t="s">
        <v>69</v>
      </c>
      <c r="C531" s="143"/>
      <c r="D531" s="143"/>
      <c r="E531" s="143"/>
      <c r="F531" s="143"/>
      <c r="G531" s="143"/>
      <c r="H531" s="149" t="s">
        <v>10</v>
      </c>
      <c r="I531" s="141" t="s">
        <v>2</v>
      </c>
      <c r="J531" s="141" t="s">
        <v>3</v>
      </c>
      <c r="K531" s="150" t="s">
        <v>4</v>
      </c>
      <c r="L531" s="141" t="s">
        <v>5</v>
      </c>
      <c r="M531" s="139" t="s">
        <v>6</v>
      </c>
      <c r="N531" s="139" t="s">
        <v>7</v>
      </c>
      <c r="O531" s="141" t="s">
        <v>8</v>
      </c>
      <c r="P531" s="1"/>
    </row>
    <row r="532" spans="1:16" ht="15.75" customHeight="1">
      <c r="A532" s="140"/>
      <c r="B532" s="40" t="s">
        <v>70</v>
      </c>
      <c r="C532" s="40" t="s">
        <v>71</v>
      </c>
      <c r="D532" s="40" t="s">
        <v>72</v>
      </c>
      <c r="E532" s="40" t="s">
        <v>73</v>
      </c>
      <c r="F532" s="40" t="s">
        <v>74</v>
      </c>
      <c r="G532" s="40" t="s">
        <v>75</v>
      </c>
      <c r="H532" s="140"/>
      <c r="I532" s="140"/>
      <c r="J532" s="140"/>
      <c r="K532" s="140"/>
      <c r="L532" s="140"/>
      <c r="M532" s="140"/>
      <c r="N532" s="140"/>
      <c r="O532" s="140"/>
      <c r="P532" s="1"/>
    </row>
    <row r="533" spans="1:16" ht="15.75" customHeight="1">
      <c r="A533" s="40">
        <v>2001</v>
      </c>
      <c r="B533" s="66"/>
      <c r="C533" s="66"/>
      <c r="D533" s="66"/>
      <c r="E533" s="66"/>
      <c r="F533" s="66"/>
      <c r="G533" s="66"/>
      <c r="H533" s="67"/>
      <c r="I533" s="100"/>
      <c r="J533" s="101"/>
      <c r="K533" s="102"/>
      <c r="L533" s="14"/>
      <c r="M533" s="110">
        <f>B533</f>
        <v>0</v>
      </c>
      <c r="N533" s="111"/>
      <c r="O533" s="14"/>
      <c r="P533" s="1"/>
    </row>
    <row r="534" spans="1:16" ht="15.75" customHeight="1">
      <c r="A534" s="40">
        <v>2002</v>
      </c>
      <c r="B534" s="66"/>
      <c r="C534" s="66"/>
      <c r="D534" s="66"/>
      <c r="E534" s="66"/>
      <c r="F534" s="66"/>
      <c r="G534" s="66"/>
      <c r="H534" s="67"/>
      <c r="I534" s="68"/>
      <c r="J534" s="2"/>
      <c r="K534" s="103"/>
      <c r="L534" s="112" t="str">
        <f>IF(C534=0,"",C534/B533)</f>
        <v/>
      </c>
      <c r="M534" s="113"/>
      <c r="N534" s="114" t="str">
        <f t="shared" ref="N534:N538" si="70">IF(M534=0,"",M534/M533)</f>
        <v/>
      </c>
      <c r="O534" s="114" t="str">
        <f t="shared" ref="O534:O538" si="71">IF(M534=0,"",100%-N534)</f>
        <v/>
      </c>
      <c r="P534" s="1"/>
    </row>
    <row r="535" spans="1:16" ht="15.75" customHeight="1">
      <c r="A535" s="40">
        <v>2101</v>
      </c>
      <c r="B535" s="66"/>
      <c r="C535" s="66"/>
      <c r="D535" s="66"/>
      <c r="E535" s="66"/>
      <c r="F535" s="66"/>
      <c r="G535" s="66"/>
      <c r="H535" s="67"/>
      <c r="I535" s="68"/>
      <c r="J535" s="2"/>
      <c r="K535" s="103"/>
      <c r="L535" s="115" t="str">
        <f>IF(D535=0,"",D535/C534)</f>
        <v/>
      </c>
      <c r="M535" s="113"/>
      <c r="N535" s="116" t="str">
        <f t="shared" si="70"/>
        <v/>
      </c>
      <c r="O535" s="116" t="str">
        <f t="shared" si="71"/>
        <v/>
      </c>
      <c r="P535" s="8" t="e">
        <f>M535/M533</f>
        <v>#DIV/0!</v>
      </c>
    </row>
    <row r="536" spans="1:16" ht="15.75" customHeight="1">
      <c r="A536" s="40">
        <v>2102</v>
      </c>
      <c r="B536" s="66"/>
      <c r="C536" s="66"/>
      <c r="D536" s="66"/>
      <c r="E536" s="66"/>
      <c r="F536" s="66"/>
      <c r="G536" s="66"/>
      <c r="H536" s="67"/>
      <c r="I536" s="68"/>
      <c r="J536" s="2"/>
      <c r="K536" s="103"/>
      <c r="L536" s="115" t="str">
        <f>IF(E536=0,"",E536/D535)</f>
        <v/>
      </c>
      <c r="M536" s="113"/>
      <c r="N536" s="116" t="str">
        <f t="shared" si="70"/>
        <v/>
      </c>
      <c r="O536" s="116" t="str">
        <f t="shared" si="71"/>
        <v/>
      </c>
      <c r="P536" s="1"/>
    </row>
    <row r="537" spans="1:16" ht="15.75" customHeight="1">
      <c r="A537" s="40">
        <v>2201</v>
      </c>
      <c r="B537" s="66"/>
      <c r="C537" s="66"/>
      <c r="D537" s="66"/>
      <c r="E537" s="66"/>
      <c r="F537" s="66"/>
      <c r="G537" s="66"/>
      <c r="H537" s="67"/>
      <c r="I537" s="68"/>
      <c r="J537" s="2"/>
      <c r="K537" s="103"/>
      <c r="L537" s="115" t="str">
        <f>IF(F537=0,"",F537/E536)</f>
        <v/>
      </c>
      <c r="M537" s="113"/>
      <c r="N537" s="116" t="str">
        <f t="shared" si="70"/>
        <v/>
      </c>
      <c r="O537" s="116" t="str">
        <f t="shared" si="71"/>
        <v/>
      </c>
      <c r="P537" s="1"/>
    </row>
    <row r="538" spans="1:16" ht="15.75" customHeight="1">
      <c r="A538" s="126">
        <v>2202</v>
      </c>
      <c r="B538" s="66"/>
      <c r="C538" s="66"/>
      <c r="D538" s="66"/>
      <c r="E538" s="66"/>
      <c r="F538" s="66"/>
      <c r="G538" s="66"/>
      <c r="H538" s="67"/>
      <c r="I538" s="68"/>
      <c r="J538" s="2"/>
      <c r="K538" s="103"/>
      <c r="L538" s="115" t="str">
        <f>IF(G538=0,"",G538/F537)</f>
        <v/>
      </c>
      <c r="M538" s="117"/>
      <c r="N538" s="116" t="str">
        <f t="shared" si="70"/>
        <v/>
      </c>
      <c r="O538" s="116" t="str">
        <f t="shared" si="71"/>
        <v/>
      </c>
      <c r="P538" s="1"/>
    </row>
    <row r="539" spans="1:16" ht="15.75" customHeight="1">
      <c r="A539" s="121"/>
      <c r="B539" s="66"/>
      <c r="C539" s="66"/>
      <c r="D539" s="66"/>
      <c r="E539" s="66"/>
      <c r="F539" s="66"/>
      <c r="G539" s="66"/>
      <c r="H539" s="67"/>
      <c r="I539" s="68"/>
      <c r="J539" s="2"/>
      <c r="K539" s="1"/>
      <c r="L539" s="118"/>
      <c r="M539" s="117"/>
      <c r="N539" s="119"/>
      <c r="O539" s="120"/>
      <c r="P539" s="1"/>
    </row>
    <row r="540" spans="1:16" ht="15.75" customHeight="1">
      <c r="A540" s="121"/>
      <c r="B540" s="66"/>
      <c r="C540" s="66"/>
      <c r="D540" s="66"/>
      <c r="E540" s="66"/>
      <c r="F540" s="66"/>
      <c r="G540" s="66"/>
      <c r="H540" s="67"/>
      <c r="I540" s="68"/>
      <c r="J540" s="2"/>
      <c r="K540" s="1"/>
      <c r="L540" s="118"/>
      <c r="M540" s="117"/>
      <c r="N540" s="119"/>
      <c r="O540" s="120"/>
      <c r="P540" s="1"/>
    </row>
    <row r="541" spans="1:16" ht="15.75" customHeight="1">
      <c r="A541" s="121"/>
      <c r="B541" s="66"/>
      <c r="C541" s="66"/>
      <c r="D541" s="66"/>
      <c r="E541" s="66"/>
      <c r="F541" s="66"/>
      <c r="G541" s="66"/>
      <c r="H541" s="67"/>
      <c r="I541" s="68"/>
      <c r="J541" s="2"/>
      <c r="K541" s="1"/>
      <c r="L541" s="118"/>
      <c r="M541" s="117"/>
      <c r="N541" s="119"/>
      <c r="O541" s="120"/>
      <c r="P541" s="1"/>
    </row>
    <row r="542" spans="1:16" ht="15.75" customHeight="1">
      <c r="A542" s="121"/>
      <c r="B542" s="66"/>
      <c r="C542" s="66"/>
      <c r="D542" s="66"/>
      <c r="E542" s="66"/>
      <c r="F542" s="66"/>
      <c r="G542" s="66"/>
      <c r="H542" s="67"/>
      <c r="I542" s="77"/>
      <c r="J542" s="78"/>
      <c r="K542" s="79"/>
      <c r="L542" s="122"/>
      <c r="M542" s="117"/>
      <c r="N542" s="123"/>
      <c r="O542" s="124"/>
      <c r="P542" s="1"/>
    </row>
    <row r="543" spans="1:16" ht="18" customHeight="1">
      <c r="A543" s="24"/>
      <c r="D543" s="142" t="s">
        <v>79</v>
      </c>
      <c r="E543" s="143"/>
      <c r="F543" s="143"/>
      <c r="G543" s="143"/>
      <c r="H543" s="81">
        <f>SUM(H533:H542)</f>
        <v>0</v>
      </c>
      <c r="I543" s="125" t="str">
        <f>IF(H541=0,"",H541/B533)</f>
        <v/>
      </c>
      <c r="J543" s="125" t="str">
        <f>IF(H543=0,"",H543/B533)</f>
        <v/>
      </c>
      <c r="K543" s="125" t="str">
        <f>IF(H541=0,"",J543-I543)</f>
        <v/>
      </c>
      <c r="L543" s="2"/>
      <c r="M543" s="1"/>
      <c r="N543" s="27"/>
      <c r="O543" s="2"/>
      <c r="P543" s="1"/>
    </row>
    <row r="544" spans="1:16" ht="12.75" customHeight="1">
      <c r="I544" s="2"/>
      <c r="J544" s="2"/>
      <c r="L544" s="2"/>
    </row>
    <row r="545" spans="1:16" ht="12.75" customHeight="1">
      <c r="I545" s="2"/>
      <c r="J545" s="2"/>
      <c r="L545" s="2"/>
    </row>
    <row r="546" spans="1:16" ht="26.25" customHeight="1">
      <c r="A546" s="29"/>
      <c r="B546" s="145" t="s">
        <v>68</v>
      </c>
      <c r="C546" s="146"/>
      <c r="D546" s="146"/>
      <c r="E546" s="146"/>
      <c r="F546" s="146"/>
      <c r="G546" s="146"/>
      <c r="H546" s="108">
        <v>2002</v>
      </c>
      <c r="I546" s="128"/>
      <c r="J546" s="109"/>
      <c r="K546" s="109"/>
      <c r="L546" s="109"/>
      <c r="M546" s="109"/>
      <c r="N546" s="1"/>
      <c r="O546" s="1"/>
      <c r="P546" s="1"/>
    </row>
    <row r="547" spans="1:16" ht="20.25" customHeight="1">
      <c r="A547" s="147" t="s">
        <v>9</v>
      </c>
      <c r="B547" s="148" t="s">
        <v>69</v>
      </c>
      <c r="C547" s="143"/>
      <c r="D547" s="143"/>
      <c r="E547" s="143"/>
      <c r="F547" s="143"/>
      <c r="G547" s="143"/>
      <c r="H547" s="149" t="s">
        <v>10</v>
      </c>
      <c r="I547" s="141" t="s">
        <v>2</v>
      </c>
      <c r="J547" s="141" t="s">
        <v>3</v>
      </c>
      <c r="K547" s="150" t="s">
        <v>4</v>
      </c>
      <c r="L547" s="141" t="s">
        <v>5</v>
      </c>
      <c r="M547" s="139" t="s">
        <v>6</v>
      </c>
      <c r="N547" s="139" t="s">
        <v>7</v>
      </c>
      <c r="O547" s="141" t="s">
        <v>8</v>
      </c>
      <c r="P547" s="1"/>
    </row>
    <row r="548" spans="1:16" ht="15.75" customHeight="1">
      <c r="A548" s="140"/>
      <c r="B548" s="40" t="s">
        <v>70</v>
      </c>
      <c r="C548" s="40" t="s">
        <v>71</v>
      </c>
      <c r="D548" s="40" t="s">
        <v>72</v>
      </c>
      <c r="E548" s="40" t="s">
        <v>73</v>
      </c>
      <c r="F548" s="40" t="s">
        <v>74</v>
      </c>
      <c r="G548" s="40" t="s">
        <v>75</v>
      </c>
      <c r="H548" s="140"/>
      <c r="I548" s="140"/>
      <c r="J548" s="140"/>
      <c r="K548" s="140"/>
      <c r="L548" s="140"/>
      <c r="M548" s="140"/>
      <c r="N548" s="140"/>
      <c r="O548" s="140"/>
      <c r="P548" s="1"/>
    </row>
    <row r="549" spans="1:16" ht="15.75" customHeight="1">
      <c r="A549" s="40">
        <v>2002</v>
      </c>
      <c r="B549" s="66">
        <v>347</v>
      </c>
      <c r="C549" s="66"/>
      <c r="D549" s="66"/>
      <c r="E549" s="66"/>
      <c r="F549" s="66"/>
      <c r="G549" s="66"/>
      <c r="H549" s="67"/>
      <c r="I549" s="100"/>
      <c r="J549" s="101"/>
      <c r="K549" s="102"/>
      <c r="L549" s="14"/>
      <c r="M549" s="110">
        <f>B549</f>
        <v>347</v>
      </c>
      <c r="N549" s="111"/>
      <c r="O549" s="14"/>
      <c r="P549" s="1"/>
    </row>
    <row r="550" spans="1:16" ht="15.75" customHeight="1">
      <c r="A550" s="40">
        <v>2101</v>
      </c>
      <c r="B550" s="66"/>
      <c r="C550" s="66">
        <v>302</v>
      </c>
      <c r="D550" s="66"/>
      <c r="E550" s="66"/>
      <c r="F550" s="66"/>
      <c r="G550" s="66"/>
      <c r="H550" s="67"/>
      <c r="I550" s="68"/>
      <c r="J550" s="2"/>
      <c r="K550" s="103"/>
      <c r="L550" s="112">
        <f>IF(C550=0,"",C550/B549)</f>
        <v>0.87031700288184433</v>
      </c>
      <c r="M550" s="113">
        <v>310</v>
      </c>
      <c r="N550" s="114">
        <f t="shared" ref="N550:N554" si="72">IF(M550=0,"",M550/M549)</f>
        <v>0.89337175792507206</v>
      </c>
      <c r="O550" s="114">
        <f t="shared" ref="O550:O554" si="73">IF(M550=0,"",100%-N550)</f>
        <v>0.10662824207492794</v>
      </c>
      <c r="P550" s="1"/>
    </row>
    <row r="551" spans="1:16" ht="15.75" customHeight="1">
      <c r="A551" s="40">
        <v>2102</v>
      </c>
      <c r="B551" s="66"/>
      <c r="C551" s="66"/>
      <c r="D551" s="66">
        <v>278</v>
      </c>
      <c r="E551" s="66"/>
      <c r="F551" s="66"/>
      <c r="G551" s="66"/>
      <c r="H551" s="67"/>
      <c r="I551" s="68"/>
      <c r="J551" s="2"/>
      <c r="K551" s="103"/>
      <c r="L551" s="115">
        <f>IF(D551=0,"",D551/C550)</f>
        <v>0.92052980132450335</v>
      </c>
      <c r="M551" s="113">
        <v>296</v>
      </c>
      <c r="N551" s="116">
        <f t="shared" si="72"/>
        <v>0.95483870967741935</v>
      </c>
      <c r="O551" s="116">
        <f t="shared" si="73"/>
        <v>4.5161290322580649E-2</v>
      </c>
      <c r="P551" s="8">
        <f>M551/M549</f>
        <v>0.85302593659942361</v>
      </c>
    </row>
    <row r="552" spans="1:16" ht="15.75" customHeight="1">
      <c r="A552" s="40">
        <v>2201</v>
      </c>
      <c r="B552" s="66"/>
      <c r="C552" s="66"/>
      <c r="D552" s="66"/>
      <c r="E552" s="66">
        <v>236</v>
      </c>
      <c r="F552" s="66"/>
      <c r="G552" s="66"/>
      <c r="H552" s="67"/>
      <c r="I552" s="68"/>
      <c r="J552" s="2"/>
      <c r="K552" s="103"/>
      <c r="L552" s="115">
        <f>IF(E552=0,"",E552/D551)</f>
        <v>0.84892086330935257</v>
      </c>
      <c r="M552" s="113">
        <v>284</v>
      </c>
      <c r="N552" s="116">
        <f t="shared" si="72"/>
        <v>0.95945945945945943</v>
      </c>
      <c r="O552" s="116">
        <f t="shared" si="73"/>
        <v>4.0540540540540571E-2</v>
      </c>
      <c r="P552" s="1"/>
    </row>
    <row r="553" spans="1:16" ht="15.75" customHeight="1">
      <c r="A553" s="40">
        <v>2202</v>
      </c>
      <c r="B553" s="66"/>
      <c r="C553" s="66"/>
      <c r="D553" s="66"/>
      <c r="E553" s="66"/>
      <c r="F553" s="66">
        <v>210</v>
      </c>
      <c r="G553" s="66"/>
      <c r="H553" s="67"/>
      <c r="I553" s="68"/>
      <c r="J553" s="2"/>
      <c r="K553" s="103"/>
      <c r="L553" s="115">
        <f>IF(F553=0,"",F553/E552)</f>
        <v>0.88983050847457623</v>
      </c>
      <c r="M553" s="113">
        <v>266</v>
      </c>
      <c r="N553" s="116">
        <f t="shared" si="72"/>
        <v>0.93661971830985913</v>
      </c>
      <c r="O553" s="116">
        <f t="shared" si="73"/>
        <v>6.3380281690140872E-2</v>
      </c>
      <c r="P553" s="1"/>
    </row>
    <row r="554" spans="1:16" ht="15.75" customHeight="1">
      <c r="A554" s="126">
        <v>2301</v>
      </c>
      <c r="B554" s="66"/>
      <c r="C554" s="66"/>
      <c r="D554" s="66"/>
      <c r="E554" s="66"/>
      <c r="F554" s="66"/>
      <c r="G554" s="66">
        <v>209</v>
      </c>
      <c r="H554" s="67">
        <v>154</v>
      </c>
      <c r="I554" s="68"/>
      <c r="J554" s="2"/>
      <c r="K554" s="103"/>
      <c r="L554" s="115">
        <f>IF(G554=0,"",G554/F553)</f>
        <v>0.99523809523809526</v>
      </c>
      <c r="M554" s="117">
        <v>252</v>
      </c>
      <c r="N554" s="116">
        <f t="shared" si="72"/>
        <v>0.94736842105263153</v>
      </c>
      <c r="O554" s="116">
        <f t="shared" si="73"/>
        <v>5.2631578947368474E-2</v>
      </c>
      <c r="P554" s="1"/>
    </row>
    <row r="555" spans="1:16" ht="15.75" customHeight="1">
      <c r="A555" s="121" t="s">
        <v>110</v>
      </c>
      <c r="B555" s="66"/>
      <c r="C555" s="66"/>
      <c r="D555" s="66"/>
      <c r="E555" s="66"/>
      <c r="F555" s="66"/>
      <c r="G555" s="66">
        <v>49</v>
      </c>
      <c r="H555" s="67">
        <v>26</v>
      </c>
      <c r="I555" s="68"/>
      <c r="J555" s="2"/>
      <c r="K555" s="1"/>
      <c r="L555" s="118"/>
      <c r="M555" s="117">
        <v>81</v>
      </c>
      <c r="N555" s="119"/>
      <c r="O555" s="120"/>
      <c r="P555" s="1"/>
    </row>
    <row r="556" spans="1:16" ht="15.75" customHeight="1">
      <c r="A556" s="121" t="s">
        <v>115</v>
      </c>
      <c r="B556" s="66"/>
      <c r="C556" s="66"/>
      <c r="D556" s="66"/>
      <c r="E556" s="66"/>
      <c r="F556" s="66"/>
      <c r="G556" s="66">
        <v>38</v>
      </c>
      <c r="H556" s="67">
        <v>32</v>
      </c>
      <c r="I556" s="68"/>
      <c r="J556" s="2"/>
      <c r="K556" s="1"/>
      <c r="L556" s="118"/>
      <c r="M556" s="117">
        <v>41</v>
      </c>
      <c r="N556" s="119"/>
      <c r="O556" s="120"/>
      <c r="P556" s="1"/>
    </row>
    <row r="557" spans="1:16" ht="15.75" customHeight="1">
      <c r="A557" s="121" t="s">
        <v>106</v>
      </c>
      <c r="B557" s="66"/>
      <c r="C557" s="66"/>
      <c r="D557" s="66"/>
      <c r="E557" s="66"/>
      <c r="F557" s="66"/>
      <c r="G557" s="66">
        <v>4</v>
      </c>
      <c r="H557" s="138">
        <v>6</v>
      </c>
      <c r="I557" s="68"/>
      <c r="J557" s="2"/>
      <c r="K557" s="1"/>
      <c r="L557" s="118"/>
      <c r="M557" s="117">
        <v>5</v>
      </c>
      <c r="N557" s="119"/>
      <c r="O557" s="120"/>
      <c r="P557" s="1"/>
    </row>
    <row r="558" spans="1:16" ht="15.75" customHeight="1">
      <c r="A558" s="121"/>
      <c r="B558" s="66"/>
      <c r="C558" s="66"/>
      <c r="D558" s="66"/>
      <c r="E558" s="66"/>
      <c r="F558" s="66"/>
      <c r="G558" s="66"/>
      <c r="H558" s="67"/>
      <c r="I558" s="77"/>
      <c r="J558" s="78"/>
      <c r="K558" s="79"/>
      <c r="L558" s="122"/>
      <c r="M558" s="117"/>
      <c r="N558" s="123"/>
      <c r="O558" s="124"/>
      <c r="P558" s="1"/>
    </row>
    <row r="559" spans="1:16" ht="18" customHeight="1">
      <c r="A559" s="24"/>
      <c r="D559" s="142" t="s">
        <v>79</v>
      </c>
      <c r="E559" s="143"/>
      <c r="F559" s="143"/>
      <c r="G559" s="143"/>
      <c r="H559" s="81">
        <f>SUM(H549:H558)</f>
        <v>218</v>
      </c>
      <c r="I559" s="125">
        <f>IF(H554=0,"",H554/B549)</f>
        <v>0.44380403458213258</v>
      </c>
      <c r="J559" s="125">
        <f>IF(H559=0,"",H559/B549)</f>
        <v>0.62824207492795392</v>
      </c>
      <c r="K559" s="125">
        <f>IF(H554=0,"",J559-I559)</f>
        <v>0.18443804034582134</v>
      </c>
      <c r="L559" s="2"/>
      <c r="M559" s="1"/>
      <c r="N559" s="27"/>
      <c r="O559" s="2"/>
      <c r="P559" s="1"/>
    </row>
    <row r="560" spans="1:16" ht="12.75" customHeight="1">
      <c r="I560" s="2"/>
      <c r="J560" s="2"/>
      <c r="L560" s="2"/>
    </row>
    <row r="561" spans="1:16" ht="12.75" customHeight="1">
      <c r="I561" s="2"/>
      <c r="J561" s="2"/>
      <c r="L561" s="2"/>
    </row>
    <row r="562" spans="1:16" ht="26.25" customHeight="1">
      <c r="A562" s="29"/>
      <c r="B562" s="145" t="s">
        <v>68</v>
      </c>
      <c r="C562" s="146"/>
      <c r="D562" s="146"/>
      <c r="E562" s="146"/>
      <c r="F562" s="146"/>
      <c r="G562" s="146"/>
      <c r="H562" s="108">
        <v>2101</v>
      </c>
      <c r="I562" s="128" t="s">
        <v>105</v>
      </c>
      <c r="J562" s="109"/>
      <c r="K562" s="109"/>
      <c r="L562" s="109"/>
      <c r="M562" s="109"/>
      <c r="N562" s="1"/>
      <c r="O562" s="1"/>
      <c r="P562" s="1"/>
    </row>
    <row r="563" spans="1:16" ht="12.75" customHeight="1">
      <c r="I563" s="2"/>
      <c r="J563" s="2"/>
      <c r="L563" s="2"/>
    </row>
    <row r="564" spans="1:16" ht="12.75" customHeight="1">
      <c r="I564" s="2"/>
      <c r="J564" s="2"/>
      <c r="L564" s="2"/>
    </row>
    <row r="565" spans="1:16" ht="12.75" customHeight="1">
      <c r="I565" s="2"/>
      <c r="J565" s="2"/>
      <c r="L565" s="2"/>
    </row>
    <row r="566" spans="1:16" ht="12.75" customHeight="1">
      <c r="I566" s="2"/>
      <c r="J566" s="2"/>
      <c r="L566" s="2"/>
    </row>
    <row r="567" spans="1:16" ht="12.75" customHeight="1">
      <c r="I567" s="2"/>
      <c r="J567" s="2"/>
      <c r="L567" s="2"/>
    </row>
    <row r="568" spans="1:16" ht="26.25" customHeight="1">
      <c r="A568" s="29"/>
      <c r="B568" s="145" t="s">
        <v>68</v>
      </c>
      <c r="C568" s="146"/>
      <c r="D568" s="146"/>
      <c r="E568" s="146"/>
      <c r="F568" s="146"/>
      <c r="G568" s="146"/>
      <c r="H568" s="108">
        <v>2102</v>
      </c>
      <c r="I568" s="128"/>
      <c r="J568" s="109"/>
      <c r="K568" s="109"/>
      <c r="L568" s="109"/>
      <c r="M568" s="109"/>
      <c r="N568" s="1"/>
      <c r="O568" s="1"/>
      <c r="P568" s="1"/>
    </row>
    <row r="569" spans="1:16" ht="20.25" customHeight="1">
      <c r="A569" s="147" t="s">
        <v>9</v>
      </c>
      <c r="B569" s="148" t="s">
        <v>69</v>
      </c>
      <c r="C569" s="143"/>
      <c r="D569" s="143"/>
      <c r="E569" s="143"/>
      <c r="F569" s="143"/>
      <c r="G569" s="143"/>
      <c r="H569" s="149" t="s">
        <v>10</v>
      </c>
      <c r="I569" s="141" t="s">
        <v>2</v>
      </c>
      <c r="J569" s="141" t="s">
        <v>3</v>
      </c>
      <c r="K569" s="150" t="s">
        <v>4</v>
      </c>
      <c r="L569" s="141" t="s">
        <v>5</v>
      </c>
      <c r="M569" s="139" t="s">
        <v>6</v>
      </c>
      <c r="N569" s="139" t="s">
        <v>7</v>
      </c>
      <c r="O569" s="141" t="s">
        <v>8</v>
      </c>
      <c r="P569" s="1"/>
    </row>
    <row r="570" spans="1:16" ht="15.75" customHeight="1">
      <c r="A570" s="140"/>
      <c r="B570" s="40" t="s">
        <v>70</v>
      </c>
      <c r="C570" s="40" t="s">
        <v>71</v>
      </c>
      <c r="D570" s="40" t="s">
        <v>72</v>
      </c>
      <c r="E570" s="40" t="s">
        <v>73</v>
      </c>
      <c r="F570" s="40" t="s">
        <v>74</v>
      </c>
      <c r="G570" s="40" t="s">
        <v>75</v>
      </c>
      <c r="H570" s="140"/>
      <c r="I570" s="140"/>
      <c r="J570" s="140"/>
      <c r="K570" s="140"/>
      <c r="L570" s="140"/>
      <c r="M570" s="140"/>
      <c r="N570" s="140"/>
      <c r="O570" s="140"/>
      <c r="P570" s="1"/>
    </row>
    <row r="571" spans="1:16" ht="15.75" customHeight="1">
      <c r="A571" s="40">
        <v>2102</v>
      </c>
      <c r="B571" s="66">
        <v>320</v>
      </c>
      <c r="C571" s="66"/>
      <c r="D571" s="66"/>
      <c r="E571" s="66"/>
      <c r="F571" s="66"/>
      <c r="G571" s="66"/>
      <c r="H571" s="67"/>
      <c r="I571" s="100"/>
      <c r="J571" s="101"/>
      <c r="K571" s="102"/>
      <c r="L571" s="14"/>
      <c r="M571" s="110">
        <f>B571</f>
        <v>320</v>
      </c>
      <c r="N571" s="111"/>
      <c r="O571" s="14"/>
      <c r="P571" s="1"/>
    </row>
    <row r="572" spans="1:16" ht="15.75" customHeight="1">
      <c r="A572" s="40">
        <v>2201</v>
      </c>
      <c r="B572" s="66"/>
      <c r="C572" s="66">
        <v>258</v>
      </c>
      <c r="D572" s="66"/>
      <c r="E572" s="66"/>
      <c r="F572" s="66"/>
      <c r="G572" s="66"/>
      <c r="H572" s="67"/>
      <c r="I572" s="68"/>
      <c r="J572" s="2"/>
      <c r="K572" s="103"/>
      <c r="L572" s="112">
        <f>IF(C572=0,"",C572/B571)</f>
        <v>0.80625000000000002</v>
      </c>
      <c r="M572" s="113">
        <v>262</v>
      </c>
      <c r="N572" s="114">
        <f t="shared" ref="N572:N576" si="74">IF(M572=0,"",M572/M571)</f>
        <v>0.81874999999999998</v>
      </c>
      <c r="O572" s="114">
        <f t="shared" ref="O572:O576" si="75">IF(M572=0,"",100%-N572)</f>
        <v>0.18125000000000002</v>
      </c>
      <c r="P572" s="1"/>
    </row>
    <row r="573" spans="1:16" ht="15.75" customHeight="1">
      <c r="A573" s="40">
        <v>2202</v>
      </c>
      <c r="B573" s="66"/>
      <c r="C573" s="66"/>
      <c r="D573" s="66">
        <v>218</v>
      </c>
      <c r="E573" s="66"/>
      <c r="F573" s="66"/>
      <c r="G573" s="66"/>
      <c r="H573" s="67"/>
      <c r="I573" s="68"/>
      <c r="J573" s="2"/>
      <c r="K573" s="103"/>
      <c r="L573" s="115">
        <f>IF(D573=0,"",D573/C572)</f>
        <v>0.84496124031007747</v>
      </c>
      <c r="M573" s="113">
        <v>247</v>
      </c>
      <c r="N573" s="116">
        <f t="shared" si="74"/>
        <v>0.9427480916030534</v>
      </c>
      <c r="O573" s="116">
        <f t="shared" si="75"/>
        <v>5.7251908396946605E-2</v>
      </c>
      <c r="P573" s="8">
        <f>M573/M571</f>
        <v>0.77187499999999998</v>
      </c>
    </row>
    <row r="574" spans="1:16" ht="15.75" customHeight="1">
      <c r="A574" s="40">
        <v>2301</v>
      </c>
      <c r="B574" s="66"/>
      <c r="C574" s="66"/>
      <c r="D574" s="66"/>
      <c r="E574" s="66">
        <v>208</v>
      </c>
      <c r="F574" s="66"/>
      <c r="G574" s="66"/>
      <c r="H574" s="67"/>
      <c r="I574" s="68"/>
      <c r="J574" s="2"/>
      <c r="K574" s="103"/>
      <c r="L574" s="115">
        <f>IF(E574=0,"",E574/D573)</f>
        <v>0.95412844036697253</v>
      </c>
      <c r="M574" s="113">
        <v>236</v>
      </c>
      <c r="N574" s="116">
        <f t="shared" si="74"/>
        <v>0.95546558704453444</v>
      </c>
      <c r="O574" s="116">
        <f t="shared" si="75"/>
        <v>4.4534412955465563E-2</v>
      </c>
      <c r="P574" s="1"/>
    </row>
    <row r="575" spans="1:16" ht="15.75" customHeight="1">
      <c r="A575" s="40">
        <v>2302</v>
      </c>
      <c r="B575" s="66"/>
      <c r="C575" s="66"/>
      <c r="D575" s="66"/>
      <c r="E575" s="66"/>
      <c r="F575" s="66">
        <v>194</v>
      </c>
      <c r="G575" s="66"/>
      <c r="H575" s="67"/>
      <c r="I575" s="68"/>
      <c r="J575" s="2"/>
      <c r="K575" s="103"/>
      <c r="L575" s="115">
        <f>IF(F575=0,"",F575/E574)</f>
        <v>0.93269230769230771</v>
      </c>
      <c r="M575" s="113">
        <v>224</v>
      </c>
      <c r="N575" s="116">
        <f t="shared" si="74"/>
        <v>0.94915254237288138</v>
      </c>
      <c r="O575" s="116">
        <f t="shared" si="75"/>
        <v>5.084745762711862E-2</v>
      </c>
      <c r="P575" s="1"/>
    </row>
    <row r="576" spans="1:16" ht="15.75" customHeight="1">
      <c r="A576" s="126">
        <v>2401</v>
      </c>
      <c r="B576" s="66"/>
      <c r="C576" s="66"/>
      <c r="D576" s="66"/>
      <c r="E576" s="66"/>
      <c r="F576" s="66"/>
      <c r="G576" s="66">
        <v>194</v>
      </c>
      <c r="H576" s="67">
        <v>133</v>
      </c>
      <c r="I576" s="68"/>
      <c r="J576" s="2"/>
      <c r="K576" s="103"/>
      <c r="L576" s="115">
        <f>IF(G576=0,"",G576/F575)</f>
        <v>1</v>
      </c>
      <c r="M576" s="117">
        <v>217</v>
      </c>
      <c r="N576" s="116">
        <f t="shared" si="74"/>
        <v>0.96875</v>
      </c>
      <c r="O576" s="116">
        <f t="shared" si="75"/>
        <v>3.125E-2</v>
      </c>
      <c r="P576" s="1"/>
    </row>
    <row r="577" spans="1:16" ht="15.75" customHeight="1">
      <c r="A577" s="121" t="s">
        <v>106</v>
      </c>
      <c r="B577" s="66"/>
      <c r="C577" s="66"/>
      <c r="D577" s="66"/>
      <c r="E577" s="66"/>
      <c r="F577" s="66"/>
      <c r="G577" s="66">
        <v>49</v>
      </c>
      <c r="H577" s="67">
        <v>36</v>
      </c>
      <c r="I577" s="68"/>
      <c r="J577" s="2"/>
      <c r="K577" s="1"/>
      <c r="L577" s="118"/>
      <c r="M577" s="117">
        <v>64</v>
      </c>
      <c r="N577" s="119"/>
      <c r="O577" s="120"/>
      <c r="P577" s="1"/>
    </row>
    <row r="578" spans="1:16" ht="15.75" customHeight="1">
      <c r="A578" s="121" t="s">
        <v>107</v>
      </c>
      <c r="B578" s="66"/>
      <c r="C578" s="66"/>
      <c r="D578" s="66"/>
      <c r="E578" s="66"/>
      <c r="F578" s="66"/>
      <c r="G578" s="66"/>
      <c r="H578" s="67"/>
      <c r="I578" s="68"/>
      <c r="J578" s="2"/>
      <c r="K578" s="1"/>
      <c r="L578" s="118"/>
      <c r="M578" s="117"/>
      <c r="N578" s="119"/>
      <c r="O578" s="120"/>
      <c r="P578" s="1"/>
    </row>
    <row r="579" spans="1:16" ht="15.75" customHeight="1">
      <c r="A579" s="121" t="s">
        <v>108</v>
      </c>
      <c r="B579" s="66"/>
      <c r="C579" s="66"/>
      <c r="D579" s="66"/>
      <c r="E579" s="66"/>
      <c r="F579" s="66"/>
      <c r="G579" s="66"/>
      <c r="H579" s="67"/>
      <c r="I579" s="68"/>
      <c r="J579" s="2"/>
      <c r="K579" s="1"/>
      <c r="L579" s="118"/>
      <c r="M579" s="117"/>
      <c r="N579" s="119"/>
      <c r="O579" s="120"/>
      <c r="P579" s="1"/>
    </row>
    <row r="580" spans="1:16" ht="15.75" customHeight="1">
      <c r="A580" s="121"/>
      <c r="B580" s="66"/>
      <c r="C580" s="66"/>
      <c r="D580" s="66"/>
      <c r="E580" s="66"/>
      <c r="F580" s="66"/>
      <c r="G580" s="66"/>
      <c r="H580" s="67"/>
      <c r="I580" s="77"/>
      <c r="J580" s="78"/>
      <c r="K580" s="79"/>
      <c r="L580" s="122"/>
      <c r="M580" s="117"/>
      <c r="N580" s="123"/>
      <c r="O580" s="124"/>
      <c r="P580" s="1"/>
    </row>
    <row r="581" spans="1:16" ht="18" customHeight="1">
      <c r="A581" s="24"/>
      <c r="D581" s="142" t="s">
        <v>79</v>
      </c>
      <c r="E581" s="143"/>
      <c r="F581" s="143"/>
      <c r="G581" s="143"/>
      <c r="H581" s="81">
        <f>SUM(H571:H580)</f>
        <v>169</v>
      </c>
      <c r="I581" s="125">
        <f>IF(H576=0,"",H576/B571)</f>
        <v>0.41562500000000002</v>
      </c>
      <c r="J581" s="125">
        <f>IF(H581=0,"",H581/B571)</f>
        <v>0.52812499999999996</v>
      </c>
      <c r="K581" s="125">
        <f>IF(H576=0,"",J581-I581)</f>
        <v>0.11249999999999993</v>
      </c>
      <c r="L581" s="2"/>
      <c r="M581" s="1"/>
      <c r="N581" s="27"/>
      <c r="O581" s="2"/>
      <c r="P581" s="1"/>
    </row>
    <row r="582" spans="1:16" ht="12.75" customHeight="1">
      <c r="I582" s="2"/>
      <c r="J582" s="2"/>
      <c r="L582" s="2"/>
    </row>
    <row r="583" spans="1:16" ht="12.75" customHeight="1">
      <c r="I583" s="2"/>
      <c r="J583" s="2"/>
      <c r="L583" s="2"/>
    </row>
    <row r="584" spans="1:16" ht="24" customHeight="1">
      <c r="A584" s="29"/>
      <c r="B584" s="145" t="s">
        <v>68</v>
      </c>
      <c r="C584" s="146"/>
      <c r="D584" s="146"/>
      <c r="E584" s="146"/>
      <c r="F584" s="146"/>
      <c r="G584" s="146"/>
      <c r="H584" s="108">
        <v>2202</v>
      </c>
      <c r="I584" s="128"/>
      <c r="J584" s="109"/>
      <c r="K584" s="109"/>
      <c r="L584" s="109"/>
      <c r="M584" s="109"/>
      <c r="N584" s="1"/>
      <c r="O584" s="1"/>
      <c r="P584" s="1"/>
    </row>
    <row r="585" spans="1:16" ht="19.5" customHeight="1">
      <c r="A585" s="147" t="s">
        <v>9</v>
      </c>
      <c r="B585" s="148" t="s">
        <v>69</v>
      </c>
      <c r="C585" s="143"/>
      <c r="D585" s="143"/>
      <c r="E585" s="143"/>
      <c r="F585" s="143"/>
      <c r="G585" s="143"/>
      <c r="H585" s="149" t="s">
        <v>10</v>
      </c>
      <c r="I585" s="141" t="s">
        <v>2</v>
      </c>
      <c r="J585" s="141" t="s">
        <v>3</v>
      </c>
      <c r="K585" s="150" t="s">
        <v>4</v>
      </c>
      <c r="L585" s="141" t="s">
        <v>5</v>
      </c>
      <c r="M585" s="139" t="s">
        <v>6</v>
      </c>
      <c r="N585" s="139" t="s">
        <v>7</v>
      </c>
      <c r="O585" s="141" t="s">
        <v>8</v>
      </c>
      <c r="P585" s="1"/>
    </row>
    <row r="586" spans="1:16" ht="15" customHeight="1">
      <c r="A586" s="140"/>
      <c r="B586" s="40" t="s">
        <v>70</v>
      </c>
      <c r="C586" s="40" t="s">
        <v>71</v>
      </c>
      <c r="D586" s="40" t="s">
        <v>72</v>
      </c>
      <c r="E586" s="40" t="s">
        <v>73</v>
      </c>
      <c r="F586" s="40" t="s">
        <v>74</v>
      </c>
      <c r="G586" s="40" t="s">
        <v>75</v>
      </c>
      <c r="H586" s="140"/>
      <c r="I586" s="140"/>
      <c r="J586" s="140"/>
      <c r="K586" s="140"/>
      <c r="L586" s="140"/>
      <c r="M586" s="140"/>
      <c r="N586" s="140"/>
      <c r="O586" s="140"/>
      <c r="P586" s="1"/>
    </row>
    <row r="587" spans="1:16" ht="15.75">
      <c r="A587" s="40">
        <v>2202</v>
      </c>
      <c r="B587" s="66">
        <v>335</v>
      </c>
      <c r="C587" s="66"/>
      <c r="D587" s="66"/>
      <c r="E587" s="66"/>
      <c r="F587" s="66"/>
      <c r="G587" s="66"/>
      <c r="H587" s="67"/>
      <c r="I587" s="100"/>
      <c r="J587" s="101"/>
      <c r="K587" s="102"/>
      <c r="L587" s="14"/>
      <c r="M587" s="110">
        <f>B587</f>
        <v>335</v>
      </c>
      <c r="N587" s="111"/>
      <c r="O587" s="14"/>
      <c r="P587" s="1"/>
    </row>
    <row r="588" spans="1:16" ht="15.75">
      <c r="A588" s="40">
        <v>2301</v>
      </c>
      <c r="B588" s="66"/>
      <c r="C588" s="66">
        <v>309</v>
      </c>
      <c r="D588" s="66"/>
      <c r="E588" s="66"/>
      <c r="F588" s="66"/>
      <c r="G588" s="66"/>
      <c r="H588" s="67"/>
      <c r="I588" s="68"/>
      <c r="J588" s="2"/>
      <c r="K588" s="103"/>
      <c r="L588" s="112">
        <f>IF(C588=0,"",C588/B587)</f>
        <v>0.92238805970149251</v>
      </c>
      <c r="M588" s="113">
        <v>311</v>
      </c>
      <c r="N588" s="114">
        <f t="shared" ref="N588:N592" si="76">IF(M588=0,"",M588/M587)</f>
        <v>0.92835820895522392</v>
      </c>
      <c r="O588" s="114">
        <f t="shared" ref="O588:O592" si="77">IF(M588=0,"",100%-N588)</f>
        <v>7.1641791044776082E-2</v>
      </c>
      <c r="P588" s="1"/>
    </row>
    <row r="589" spans="1:16" ht="15.75">
      <c r="A589" s="40">
        <v>2302</v>
      </c>
      <c r="B589" s="66"/>
      <c r="C589" s="66"/>
      <c r="D589" s="66">
        <v>285</v>
      </c>
      <c r="E589" s="66"/>
      <c r="F589" s="66"/>
      <c r="G589" s="66"/>
      <c r="H589" s="67"/>
      <c r="I589" s="68"/>
      <c r="J589" s="2"/>
      <c r="K589" s="103"/>
      <c r="L589" s="115">
        <f>IF(D589=0,"",D589/C588)</f>
        <v>0.92233009708737868</v>
      </c>
      <c r="M589" s="113">
        <v>299</v>
      </c>
      <c r="N589" s="116">
        <f t="shared" si="76"/>
        <v>0.96141479099678462</v>
      </c>
      <c r="O589" s="116">
        <f t="shared" si="77"/>
        <v>3.8585209003215382E-2</v>
      </c>
      <c r="P589" s="8">
        <f>M589/M587</f>
        <v>0.89253731343283582</v>
      </c>
    </row>
    <row r="590" spans="1:16" ht="15.75">
      <c r="A590" s="40">
        <v>2401</v>
      </c>
      <c r="B590" s="66"/>
      <c r="C590" s="66"/>
      <c r="D590" s="66"/>
      <c r="E590" s="66">
        <v>271</v>
      </c>
      <c r="F590" s="66"/>
      <c r="G590" s="66"/>
      <c r="H590" s="67"/>
      <c r="I590" s="68"/>
      <c r="J590" s="2"/>
      <c r="K590" s="103"/>
      <c r="L590" s="115">
        <f>IF(E590=0,"",E590/D589)</f>
        <v>0.9508771929824561</v>
      </c>
      <c r="M590" s="113">
        <v>288</v>
      </c>
      <c r="N590" s="116">
        <f t="shared" si="76"/>
        <v>0.96321070234113715</v>
      </c>
      <c r="O590" s="116">
        <f t="shared" si="77"/>
        <v>3.6789297658862852E-2</v>
      </c>
      <c r="P590" s="1"/>
    </row>
    <row r="591" spans="1:16" ht="15.75">
      <c r="A591" s="40">
        <v>2402</v>
      </c>
      <c r="B591" s="66"/>
      <c r="C591" s="66"/>
      <c r="D591" s="66"/>
      <c r="E591" s="66"/>
      <c r="F591" s="66">
        <v>255</v>
      </c>
      <c r="G591" s="66"/>
      <c r="H591" s="67"/>
      <c r="I591" s="68"/>
      <c r="J591" s="2"/>
      <c r="K591" s="103"/>
      <c r="L591" s="115">
        <f>IF(F591=0,"",F591/E590)</f>
        <v>0.94095940959409596</v>
      </c>
      <c r="M591" s="113">
        <v>280</v>
      </c>
      <c r="N591" s="116">
        <f t="shared" si="76"/>
        <v>0.97222222222222221</v>
      </c>
      <c r="O591" s="116">
        <f t="shared" si="77"/>
        <v>2.777777777777779E-2</v>
      </c>
      <c r="P591" s="1"/>
    </row>
    <row r="592" spans="1:16" ht="15.75">
      <c r="A592" s="126">
        <v>2501</v>
      </c>
      <c r="B592" s="66"/>
      <c r="C592" s="66"/>
      <c r="D592" s="66"/>
      <c r="E592" s="66"/>
      <c r="F592" s="66"/>
      <c r="G592" s="66"/>
      <c r="H592" s="67"/>
      <c r="I592" s="68"/>
      <c r="J592" s="2"/>
      <c r="K592" s="103"/>
      <c r="L592" s="115" t="str">
        <f>IF(G592=0,"",G592/F591)</f>
        <v/>
      </c>
      <c r="M592" s="117"/>
      <c r="N592" s="116" t="str">
        <f t="shared" si="76"/>
        <v/>
      </c>
      <c r="O592" s="116" t="str">
        <f t="shared" si="77"/>
        <v/>
      </c>
      <c r="P592" s="1"/>
    </row>
    <row r="593" spans="1:16" ht="15.75">
      <c r="A593" s="121" t="s">
        <v>108</v>
      </c>
      <c r="B593" s="66"/>
      <c r="C593" s="66"/>
      <c r="D593" s="66"/>
      <c r="E593" s="66"/>
      <c r="F593" s="66"/>
      <c r="G593" s="66"/>
      <c r="H593" s="67"/>
      <c r="I593" s="68"/>
      <c r="J593" s="2"/>
      <c r="K593" s="1"/>
      <c r="L593" s="118"/>
      <c r="M593" s="117"/>
      <c r="N593" s="119"/>
      <c r="O593" s="120"/>
      <c r="P593" s="1"/>
    </row>
    <row r="594" spans="1:16" ht="15.75">
      <c r="A594" s="121" t="s">
        <v>114</v>
      </c>
      <c r="B594" s="66"/>
      <c r="C594" s="66"/>
      <c r="D594" s="66"/>
      <c r="E594" s="66"/>
      <c r="F594" s="66"/>
      <c r="G594" s="66"/>
      <c r="H594" s="67"/>
      <c r="I594" s="68"/>
      <c r="J594" s="2"/>
      <c r="K594" s="1"/>
      <c r="L594" s="118"/>
      <c r="M594" s="117"/>
      <c r="N594" s="119"/>
      <c r="O594" s="120"/>
      <c r="P594" s="1"/>
    </row>
    <row r="595" spans="1:16" ht="15.75">
      <c r="A595" s="121" t="s">
        <v>111</v>
      </c>
      <c r="B595" s="66"/>
      <c r="C595" s="66"/>
      <c r="D595" s="66"/>
      <c r="E595" s="66"/>
      <c r="F595" s="66"/>
      <c r="G595" s="66"/>
      <c r="H595" s="67"/>
      <c r="I595" s="68"/>
      <c r="J595" s="2"/>
      <c r="K595" s="1"/>
      <c r="L595" s="118"/>
      <c r="M595" s="117"/>
      <c r="N595" s="119"/>
      <c r="O595" s="120"/>
      <c r="P595" s="1"/>
    </row>
    <row r="596" spans="1:16" ht="12.75" customHeight="1">
      <c r="A596" s="121"/>
      <c r="B596" s="66"/>
      <c r="C596" s="66"/>
      <c r="D596" s="66"/>
      <c r="E596" s="66"/>
      <c r="F596" s="66"/>
      <c r="G596" s="66"/>
      <c r="H596" s="67"/>
      <c r="I596" s="77"/>
      <c r="J596" s="78"/>
      <c r="K596" s="79"/>
      <c r="L596" s="122"/>
      <c r="M596" s="117"/>
      <c r="N596" s="123"/>
      <c r="O596" s="124"/>
      <c r="P596" s="1"/>
    </row>
    <row r="597" spans="1:16" ht="18">
      <c r="A597" s="24"/>
      <c r="D597" s="142" t="s">
        <v>79</v>
      </c>
      <c r="E597" s="143"/>
      <c r="F597" s="143"/>
      <c r="G597" s="143"/>
      <c r="H597" s="81">
        <f>SUM(H587:H596)</f>
        <v>0</v>
      </c>
      <c r="I597" s="125" t="str">
        <f>IF(H595=0,"",H595/B587)</f>
        <v/>
      </c>
      <c r="J597" s="125" t="str">
        <f>IF(H597=0,"",H597/B587)</f>
        <v/>
      </c>
      <c r="K597" s="125" t="str">
        <f>IF(H595=0,"",J597-I597)</f>
        <v/>
      </c>
      <c r="L597" s="2"/>
      <c r="M597" s="1"/>
      <c r="N597" s="27"/>
      <c r="O597" s="2"/>
      <c r="P597" s="1"/>
    </row>
    <row r="598" spans="1:16" ht="12.75" customHeight="1">
      <c r="I598" s="2"/>
      <c r="J598" s="2"/>
      <c r="L598" s="2"/>
    </row>
    <row r="599" spans="1:16" ht="12.75" customHeight="1">
      <c r="I599" s="2"/>
      <c r="J599" s="2"/>
      <c r="L599" s="2"/>
    </row>
    <row r="600" spans="1:16" ht="26.25">
      <c r="A600" s="29"/>
      <c r="B600" s="145" t="s">
        <v>68</v>
      </c>
      <c r="C600" s="146"/>
      <c r="D600" s="146"/>
      <c r="E600" s="146"/>
      <c r="F600" s="146"/>
      <c r="G600" s="146"/>
      <c r="H600" s="108">
        <v>2302</v>
      </c>
      <c r="I600" s="128"/>
      <c r="J600" s="109"/>
      <c r="K600" s="109"/>
      <c r="L600" s="109"/>
      <c r="M600" s="109"/>
      <c r="N600" s="1"/>
      <c r="O600" s="1"/>
      <c r="P600" s="1"/>
    </row>
    <row r="601" spans="1:16" ht="12.75" customHeight="1">
      <c r="A601" s="147" t="s">
        <v>9</v>
      </c>
      <c r="B601" s="148" t="s">
        <v>69</v>
      </c>
      <c r="C601" s="143"/>
      <c r="D601" s="143"/>
      <c r="E601" s="143"/>
      <c r="F601" s="143"/>
      <c r="G601" s="143"/>
      <c r="H601" s="149" t="s">
        <v>10</v>
      </c>
      <c r="I601" s="141" t="s">
        <v>2</v>
      </c>
      <c r="J601" s="141" t="s">
        <v>3</v>
      </c>
      <c r="K601" s="150" t="s">
        <v>4</v>
      </c>
      <c r="L601" s="141" t="s">
        <v>5</v>
      </c>
      <c r="M601" s="139" t="s">
        <v>6</v>
      </c>
      <c r="N601" s="139" t="s">
        <v>7</v>
      </c>
      <c r="O601" s="141" t="s">
        <v>8</v>
      </c>
      <c r="P601" s="1"/>
    </row>
    <row r="602" spans="1:16" ht="12.75" customHeight="1">
      <c r="A602" s="140"/>
      <c r="B602" s="40" t="s">
        <v>70</v>
      </c>
      <c r="C602" s="40" t="s">
        <v>71</v>
      </c>
      <c r="D602" s="40" t="s">
        <v>72</v>
      </c>
      <c r="E602" s="40" t="s">
        <v>73</v>
      </c>
      <c r="F602" s="40" t="s">
        <v>74</v>
      </c>
      <c r="G602" s="40" t="s">
        <v>75</v>
      </c>
      <c r="H602" s="140"/>
      <c r="I602" s="140"/>
      <c r="J602" s="140"/>
      <c r="K602" s="140"/>
      <c r="L602" s="140"/>
      <c r="M602" s="140"/>
      <c r="N602" s="140"/>
      <c r="O602" s="140"/>
      <c r="P602" s="1"/>
    </row>
    <row r="603" spans="1:16" ht="12.75" customHeight="1">
      <c r="A603" s="40">
        <v>2302</v>
      </c>
      <c r="B603" s="66">
        <v>393</v>
      </c>
      <c r="C603" s="66"/>
      <c r="D603" s="66"/>
      <c r="E603" s="66"/>
      <c r="F603" s="66"/>
      <c r="G603" s="66"/>
      <c r="H603" s="127"/>
      <c r="I603" s="100"/>
      <c r="J603" s="101"/>
      <c r="K603" s="102"/>
      <c r="L603" s="14"/>
      <c r="M603" s="110">
        <f>B603</f>
        <v>393</v>
      </c>
      <c r="N603" s="111"/>
      <c r="O603" s="14"/>
      <c r="P603" s="1"/>
    </row>
    <row r="604" spans="1:16" ht="12.75" customHeight="1">
      <c r="A604" s="40">
        <v>2401</v>
      </c>
      <c r="B604" s="66"/>
      <c r="C604" s="66">
        <v>341</v>
      </c>
      <c r="D604" s="66"/>
      <c r="E604" s="66"/>
      <c r="F604" s="66"/>
      <c r="G604" s="66"/>
      <c r="H604" s="127"/>
      <c r="I604" s="68"/>
      <c r="J604" s="2"/>
      <c r="K604" s="103"/>
      <c r="L604" s="112">
        <f>IF(C604=0,"",C604/B603)</f>
        <v>0.86768447837150131</v>
      </c>
      <c r="M604" s="113">
        <v>350</v>
      </c>
      <c r="N604" s="114">
        <f t="shared" ref="N604:N608" si="78">IF(M604=0,"",M604/M603)</f>
        <v>0.89058524173027986</v>
      </c>
      <c r="O604" s="114">
        <f t="shared" ref="O604:O608" si="79">IF(M604=0,"",100%-N604)</f>
        <v>0.10941475826972014</v>
      </c>
      <c r="P604" s="1"/>
    </row>
    <row r="605" spans="1:16" ht="12.75" customHeight="1">
      <c r="A605" s="40">
        <v>2402</v>
      </c>
      <c r="B605" s="66"/>
      <c r="C605" s="66"/>
      <c r="D605" s="66">
        <v>313</v>
      </c>
      <c r="E605" s="66"/>
      <c r="F605" s="66"/>
      <c r="G605" s="66"/>
      <c r="H605" s="127"/>
      <c r="I605" s="68"/>
      <c r="J605" s="2"/>
      <c r="K605" s="103"/>
      <c r="L605" s="115">
        <f>IF(D605=0,"",D605/C604)</f>
        <v>0.91788856304985333</v>
      </c>
      <c r="M605" s="113">
        <v>335</v>
      </c>
      <c r="N605" s="116">
        <f t="shared" si="78"/>
        <v>0.95714285714285718</v>
      </c>
      <c r="O605" s="116">
        <f t="shared" si="79"/>
        <v>4.2857142857142816E-2</v>
      </c>
      <c r="P605" s="8">
        <f>M605/M603</f>
        <v>0.8524173027989822</v>
      </c>
    </row>
    <row r="606" spans="1:16" ht="12.75" customHeight="1">
      <c r="A606" s="40">
        <v>2501</v>
      </c>
      <c r="B606" s="66"/>
      <c r="C606" s="66"/>
      <c r="D606" s="66"/>
      <c r="E606" s="66"/>
      <c r="F606" s="66"/>
      <c r="G606" s="66"/>
      <c r="H606" s="127"/>
      <c r="I606" s="68"/>
      <c r="J606" s="2"/>
      <c r="K606" s="103"/>
      <c r="L606" s="115" t="str">
        <f>IF(E606=0,"",E606/D605)</f>
        <v/>
      </c>
      <c r="M606" s="113"/>
      <c r="N606" s="116" t="str">
        <f t="shared" si="78"/>
        <v/>
      </c>
      <c r="O606" s="116" t="str">
        <f t="shared" si="79"/>
        <v/>
      </c>
      <c r="P606" s="1"/>
    </row>
    <row r="607" spans="1:16" ht="12.75" customHeight="1">
      <c r="A607" s="40">
        <v>2502</v>
      </c>
      <c r="B607" s="66"/>
      <c r="C607" s="66"/>
      <c r="D607" s="66"/>
      <c r="E607" s="66"/>
      <c r="F607" s="66"/>
      <c r="G607" s="66"/>
      <c r="H607" s="127"/>
      <c r="I607" s="68"/>
      <c r="J607" s="2"/>
      <c r="K607" s="103"/>
      <c r="L607" s="115" t="str">
        <f>IF(F607=0,"",F607/E606)</f>
        <v/>
      </c>
      <c r="M607" s="113"/>
      <c r="N607" s="116" t="str">
        <f t="shared" si="78"/>
        <v/>
      </c>
      <c r="O607" s="116" t="str">
        <f t="shared" si="79"/>
        <v/>
      </c>
      <c r="P607" s="1"/>
    </row>
    <row r="608" spans="1:16" ht="12.75" customHeight="1">
      <c r="A608" s="126">
        <v>2601</v>
      </c>
      <c r="B608" s="66"/>
      <c r="C608" s="66"/>
      <c r="D608" s="66"/>
      <c r="E608" s="66"/>
      <c r="F608" s="66"/>
      <c r="G608" s="66"/>
      <c r="H608" s="127"/>
      <c r="I608" s="68"/>
      <c r="J608" s="2"/>
      <c r="K608" s="103"/>
      <c r="L608" s="115" t="str">
        <f>IF(G608=0,"",G608/F607)</f>
        <v/>
      </c>
      <c r="M608" s="117"/>
      <c r="N608" s="116" t="str">
        <f t="shared" si="78"/>
        <v/>
      </c>
      <c r="O608" s="116" t="str">
        <f t="shared" si="79"/>
        <v/>
      </c>
      <c r="P608" s="1"/>
    </row>
    <row r="609" spans="1:16" ht="12.75" customHeight="1">
      <c r="A609" s="121" t="s">
        <v>111</v>
      </c>
      <c r="B609" s="66"/>
      <c r="C609" s="66"/>
      <c r="D609" s="66"/>
      <c r="E609" s="66"/>
      <c r="F609" s="66"/>
      <c r="G609" s="66"/>
      <c r="H609" s="127"/>
      <c r="I609" s="68"/>
      <c r="J609" s="2"/>
      <c r="K609" s="1"/>
      <c r="L609" s="118"/>
      <c r="M609" s="117"/>
      <c r="N609" s="119"/>
      <c r="O609" s="120"/>
      <c r="P609" s="1"/>
    </row>
    <row r="610" spans="1:16" ht="12.75" customHeight="1">
      <c r="A610" s="121" t="s">
        <v>112</v>
      </c>
      <c r="B610" s="66"/>
      <c r="C610" s="66"/>
      <c r="D610" s="66"/>
      <c r="E610" s="66"/>
      <c r="F610" s="66"/>
      <c r="G610" s="66"/>
      <c r="H610" s="127"/>
      <c r="I610" s="68"/>
      <c r="J610" s="2"/>
      <c r="K610" s="1"/>
      <c r="L610" s="118"/>
      <c r="M610" s="117"/>
      <c r="N610" s="119"/>
      <c r="O610" s="120"/>
      <c r="P610" s="1"/>
    </row>
    <row r="611" spans="1:16" ht="12.75" customHeight="1">
      <c r="A611" s="121" t="s">
        <v>113</v>
      </c>
      <c r="B611" s="66"/>
      <c r="C611" s="66"/>
      <c r="D611" s="66"/>
      <c r="E611" s="66"/>
      <c r="F611" s="66"/>
      <c r="G611" s="66"/>
      <c r="H611" s="127"/>
      <c r="I611" s="68"/>
      <c r="J611" s="2"/>
      <c r="K611" s="1"/>
      <c r="L611" s="118"/>
      <c r="M611" s="117"/>
      <c r="N611" s="119"/>
      <c r="O611" s="120"/>
      <c r="P611" s="1"/>
    </row>
    <row r="612" spans="1:16" ht="12.75" customHeight="1">
      <c r="A612" s="121"/>
      <c r="B612" s="66"/>
      <c r="C612" s="66"/>
      <c r="D612" s="66"/>
      <c r="E612" s="66"/>
      <c r="F612" s="66"/>
      <c r="G612" s="66"/>
      <c r="H612" s="127"/>
      <c r="I612" s="77"/>
      <c r="J612" s="78"/>
      <c r="K612" s="79"/>
      <c r="L612" s="122"/>
      <c r="M612" s="117"/>
      <c r="N612" s="123"/>
      <c r="O612" s="124"/>
      <c r="P612" s="1"/>
    </row>
    <row r="613" spans="1:16" ht="12.75" customHeight="1">
      <c r="A613" s="24"/>
      <c r="B613" s="135"/>
      <c r="C613" s="135"/>
      <c r="D613" s="142" t="s">
        <v>79</v>
      </c>
      <c r="E613" s="143"/>
      <c r="F613" s="143"/>
      <c r="G613" s="143"/>
      <c r="H613" s="81">
        <f>SUM(H603:H612)</f>
        <v>0</v>
      </c>
      <c r="I613" s="125" t="str">
        <f>IF(H611=0,"",H611/B603)</f>
        <v/>
      </c>
      <c r="J613" s="125" t="str">
        <f>IF(H613=0,"",H613/B603)</f>
        <v/>
      </c>
      <c r="K613" s="125" t="str">
        <f>IF(H611=0,"",J613-I613)</f>
        <v/>
      </c>
      <c r="L613" s="2"/>
      <c r="M613" s="1"/>
      <c r="N613" s="27"/>
      <c r="O613" s="2"/>
      <c r="P613" s="1"/>
    </row>
    <row r="614" spans="1:16" ht="12.75" customHeight="1">
      <c r="I614" s="2"/>
      <c r="J614" s="2"/>
      <c r="L614" s="2"/>
    </row>
    <row r="615" spans="1:16" ht="12.75" customHeight="1">
      <c r="I615" s="2"/>
      <c r="J615" s="2"/>
      <c r="L615" s="2"/>
    </row>
    <row r="616" spans="1:16" ht="12.75" customHeight="1">
      <c r="A616" s="29"/>
      <c r="B616" s="145" t="s">
        <v>68</v>
      </c>
      <c r="C616" s="146"/>
      <c r="D616" s="146"/>
      <c r="E616" s="146"/>
      <c r="F616" s="146"/>
      <c r="G616" s="146"/>
      <c r="H616" s="108">
        <v>2401</v>
      </c>
      <c r="I616" s="128"/>
      <c r="J616" s="109"/>
      <c r="K616" s="109"/>
      <c r="L616" s="109"/>
      <c r="M616" s="109"/>
      <c r="N616" s="1"/>
      <c r="O616" s="1"/>
      <c r="P616" s="1"/>
    </row>
    <row r="617" spans="1:16" ht="12.75" customHeight="1">
      <c r="A617" s="147" t="s">
        <v>9</v>
      </c>
      <c r="B617" s="148" t="s">
        <v>69</v>
      </c>
      <c r="C617" s="143"/>
      <c r="D617" s="143"/>
      <c r="E617" s="143"/>
      <c r="F617" s="143"/>
      <c r="G617" s="143"/>
      <c r="H617" s="149" t="s">
        <v>10</v>
      </c>
      <c r="I617" s="141" t="s">
        <v>2</v>
      </c>
      <c r="J617" s="141" t="s">
        <v>3</v>
      </c>
      <c r="K617" s="150" t="s">
        <v>4</v>
      </c>
      <c r="L617" s="141" t="s">
        <v>5</v>
      </c>
      <c r="M617" s="139" t="s">
        <v>6</v>
      </c>
      <c r="N617" s="139" t="s">
        <v>7</v>
      </c>
      <c r="O617" s="141" t="s">
        <v>8</v>
      </c>
      <c r="P617" s="1"/>
    </row>
    <row r="618" spans="1:16" ht="12.75" customHeight="1">
      <c r="A618" s="140"/>
      <c r="B618" s="40" t="s">
        <v>70</v>
      </c>
      <c r="C618" s="40" t="s">
        <v>71</v>
      </c>
      <c r="D618" s="40" t="s">
        <v>72</v>
      </c>
      <c r="E618" s="40" t="s">
        <v>73</v>
      </c>
      <c r="F618" s="40" t="s">
        <v>74</v>
      </c>
      <c r="G618" s="40" t="s">
        <v>75</v>
      </c>
      <c r="H618" s="140"/>
      <c r="I618" s="140"/>
      <c r="J618" s="140"/>
      <c r="K618" s="140"/>
      <c r="L618" s="140"/>
      <c r="M618" s="140"/>
      <c r="N618" s="140"/>
      <c r="O618" s="140"/>
      <c r="P618" s="1"/>
    </row>
    <row r="619" spans="1:16" ht="12.75" customHeight="1">
      <c r="A619" s="40">
        <v>2401</v>
      </c>
      <c r="B619" s="66">
        <v>32</v>
      </c>
      <c r="C619" s="66"/>
      <c r="D619" s="66"/>
      <c r="E619" s="66"/>
      <c r="F619" s="66"/>
      <c r="G619" s="66"/>
      <c r="H619" s="127"/>
      <c r="I619" s="100"/>
      <c r="J619" s="101"/>
      <c r="K619" s="102"/>
      <c r="L619" s="14"/>
      <c r="M619" s="110">
        <f>B619</f>
        <v>32</v>
      </c>
      <c r="N619" s="111"/>
      <c r="O619" s="14"/>
      <c r="P619" s="1"/>
    </row>
    <row r="620" spans="1:16" ht="12.75" customHeight="1">
      <c r="A620" s="40">
        <v>2402</v>
      </c>
      <c r="B620" s="66"/>
      <c r="C620" s="66">
        <v>25</v>
      </c>
      <c r="D620" s="66"/>
      <c r="E620" s="66"/>
      <c r="F620" s="66"/>
      <c r="G620" s="66"/>
      <c r="H620" s="127"/>
      <c r="I620" s="68"/>
      <c r="J620" s="2"/>
      <c r="K620" s="103"/>
      <c r="L620" s="112">
        <f>IF(C620=0,"",C620/B619)</f>
        <v>0.78125</v>
      </c>
      <c r="M620" s="113">
        <v>27</v>
      </c>
      <c r="N620" s="114">
        <f t="shared" ref="N620:N624" si="80">IF(M620=0,"",M620/M619)</f>
        <v>0.84375</v>
      </c>
      <c r="O620" s="114">
        <f t="shared" ref="O620:O624" si="81">IF(M620=0,"",100%-N620)</f>
        <v>0.15625</v>
      </c>
      <c r="P620" s="1"/>
    </row>
    <row r="621" spans="1:16" ht="12.75" customHeight="1">
      <c r="A621" s="40">
        <v>2501</v>
      </c>
      <c r="B621" s="66"/>
      <c r="C621" s="66"/>
      <c r="D621" s="66"/>
      <c r="E621" s="66"/>
      <c r="F621" s="66"/>
      <c r="G621" s="66"/>
      <c r="H621" s="127"/>
      <c r="I621" s="68"/>
      <c r="J621" s="2"/>
      <c r="K621" s="103"/>
      <c r="L621" s="115" t="str">
        <f>IF(D621=0,"",D621/C620)</f>
        <v/>
      </c>
      <c r="M621" s="113"/>
      <c r="N621" s="116" t="str">
        <f t="shared" si="80"/>
        <v/>
      </c>
      <c r="O621" s="116" t="str">
        <f t="shared" si="81"/>
        <v/>
      </c>
      <c r="P621" s="8">
        <f>M621/M619</f>
        <v>0</v>
      </c>
    </row>
    <row r="622" spans="1:16" ht="12.75" customHeight="1">
      <c r="A622" s="40">
        <v>2502</v>
      </c>
      <c r="B622" s="66"/>
      <c r="C622" s="66"/>
      <c r="D622" s="66"/>
      <c r="E622" s="66"/>
      <c r="F622" s="66"/>
      <c r="G622" s="66"/>
      <c r="H622" s="127"/>
      <c r="I622" s="68"/>
      <c r="J622" s="2"/>
      <c r="K622" s="103"/>
      <c r="L622" s="115" t="str">
        <f>IF(E622=0,"",E622/D621)</f>
        <v/>
      </c>
      <c r="M622" s="113"/>
      <c r="N622" s="116" t="str">
        <f t="shared" si="80"/>
        <v/>
      </c>
      <c r="O622" s="116" t="str">
        <f t="shared" si="81"/>
        <v/>
      </c>
      <c r="P622" s="1"/>
    </row>
    <row r="623" spans="1:16" ht="12.75" customHeight="1">
      <c r="A623" s="40">
        <v>2601</v>
      </c>
      <c r="B623" s="66"/>
      <c r="C623" s="66"/>
      <c r="D623" s="66"/>
      <c r="E623" s="66"/>
      <c r="F623" s="66"/>
      <c r="G623" s="66"/>
      <c r="H623" s="127"/>
      <c r="I623" s="68"/>
      <c r="J623" s="2"/>
      <c r="K623" s="103"/>
      <c r="L623" s="115" t="str">
        <f>IF(F623=0,"",F623/E622)</f>
        <v/>
      </c>
      <c r="M623" s="113"/>
      <c r="N623" s="116" t="str">
        <f t="shared" si="80"/>
        <v/>
      </c>
      <c r="O623" s="116" t="str">
        <f t="shared" si="81"/>
        <v/>
      </c>
      <c r="P623" s="1"/>
    </row>
    <row r="624" spans="1:16" ht="12.75" customHeight="1">
      <c r="A624" s="126">
        <v>2602</v>
      </c>
      <c r="B624" s="66"/>
      <c r="C624" s="66"/>
      <c r="D624" s="66"/>
      <c r="E624" s="66"/>
      <c r="F624" s="66"/>
      <c r="G624" s="66"/>
      <c r="H624" s="127"/>
      <c r="I624" s="68"/>
      <c r="J624" s="2"/>
      <c r="K624" s="103"/>
      <c r="L624" s="115" t="str">
        <f>IF(G624=0,"",G624/F623)</f>
        <v/>
      </c>
      <c r="M624" s="117"/>
      <c r="N624" s="116" t="str">
        <f t="shared" si="80"/>
        <v/>
      </c>
      <c r="O624" s="116" t="str">
        <f t="shared" si="81"/>
        <v/>
      </c>
      <c r="P624" s="1"/>
    </row>
    <row r="625" spans="1:16" ht="12.75" customHeight="1">
      <c r="A625" s="121" t="s">
        <v>112</v>
      </c>
      <c r="B625" s="66"/>
      <c r="C625" s="66"/>
      <c r="D625" s="66"/>
      <c r="E625" s="66"/>
      <c r="F625" s="66"/>
      <c r="G625" s="66"/>
      <c r="H625" s="127"/>
      <c r="I625" s="68"/>
      <c r="J625" s="2"/>
      <c r="K625" s="1"/>
      <c r="L625" s="118"/>
      <c r="M625" s="117"/>
      <c r="N625" s="119"/>
      <c r="O625" s="120"/>
      <c r="P625" s="1"/>
    </row>
    <row r="626" spans="1:16" ht="12.75" customHeight="1">
      <c r="A626" s="121" t="s">
        <v>113</v>
      </c>
      <c r="B626" s="66"/>
      <c r="C626" s="66"/>
      <c r="D626" s="66"/>
      <c r="E626" s="66"/>
      <c r="F626" s="66"/>
      <c r="G626" s="66"/>
      <c r="H626" s="127"/>
      <c r="I626" s="68"/>
      <c r="J626" s="2"/>
      <c r="K626" s="1"/>
      <c r="L626" s="118"/>
      <c r="M626" s="117"/>
      <c r="N626" s="119"/>
      <c r="O626" s="120"/>
      <c r="P626" s="1"/>
    </row>
    <row r="627" spans="1:16" ht="12.75" customHeight="1">
      <c r="A627" s="121" t="s">
        <v>116</v>
      </c>
      <c r="B627" s="66"/>
      <c r="C627" s="66"/>
      <c r="D627" s="66"/>
      <c r="E627" s="66"/>
      <c r="F627" s="66"/>
      <c r="G627" s="66"/>
      <c r="H627" s="127"/>
      <c r="I627" s="68"/>
      <c r="J627" s="2"/>
      <c r="K627" s="1"/>
      <c r="L627" s="118"/>
      <c r="M627" s="117"/>
      <c r="N627" s="119"/>
      <c r="O627" s="120"/>
      <c r="P627" s="1"/>
    </row>
    <row r="628" spans="1:16" ht="12.75" customHeight="1">
      <c r="A628" s="121"/>
      <c r="B628" s="66"/>
      <c r="C628" s="66"/>
      <c r="D628" s="66"/>
      <c r="E628" s="66"/>
      <c r="F628" s="66"/>
      <c r="G628" s="66"/>
      <c r="H628" s="127"/>
      <c r="I628" s="77"/>
      <c r="J628" s="78"/>
      <c r="K628" s="79"/>
      <c r="L628" s="122"/>
      <c r="M628" s="117"/>
      <c r="N628" s="123"/>
      <c r="O628" s="124"/>
      <c r="P628" s="1"/>
    </row>
    <row r="629" spans="1:16" ht="12.75" customHeight="1">
      <c r="A629" s="24"/>
      <c r="B629" s="136"/>
      <c r="C629" s="136"/>
      <c r="D629" s="142" t="s">
        <v>79</v>
      </c>
      <c r="E629" s="143"/>
      <c r="F629" s="143"/>
      <c r="G629" s="143"/>
      <c r="H629" s="81">
        <f>SUM(H619:H628)</f>
        <v>0</v>
      </c>
      <c r="I629" s="125" t="str">
        <f>IF(H627=0,"",H627/B619)</f>
        <v/>
      </c>
      <c r="J629" s="125" t="str">
        <f>IF(H629=0,"",H629/B619)</f>
        <v/>
      </c>
      <c r="K629" s="125" t="str">
        <f>IF(H627=0,"",J629-I629)</f>
        <v/>
      </c>
      <c r="L629" s="2"/>
      <c r="M629" s="1"/>
      <c r="N629" s="27"/>
      <c r="O629" s="2"/>
      <c r="P629" s="1"/>
    </row>
    <row r="630" spans="1:16" ht="12.75" customHeight="1">
      <c r="I630" s="2"/>
      <c r="J630" s="2"/>
      <c r="L630" s="2"/>
    </row>
    <row r="631" spans="1:16" ht="12.75" customHeight="1">
      <c r="I631" s="2"/>
      <c r="J631" s="2"/>
      <c r="L631" s="2"/>
    </row>
    <row r="632" spans="1:16" ht="12.75" customHeight="1">
      <c r="A632" s="29"/>
      <c r="B632" s="145" t="s">
        <v>68</v>
      </c>
      <c r="C632" s="146"/>
      <c r="D632" s="146"/>
      <c r="E632" s="146"/>
      <c r="F632" s="146"/>
      <c r="G632" s="146"/>
      <c r="H632" s="108">
        <v>2402</v>
      </c>
      <c r="I632" s="128"/>
      <c r="J632" s="109"/>
      <c r="K632" s="109"/>
      <c r="L632" s="109"/>
      <c r="M632" s="109"/>
      <c r="N632" s="1"/>
      <c r="O632" s="1"/>
      <c r="P632" s="1"/>
    </row>
    <row r="633" spans="1:16" ht="12.75" customHeight="1">
      <c r="A633" s="147" t="s">
        <v>9</v>
      </c>
      <c r="B633" s="148" t="s">
        <v>69</v>
      </c>
      <c r="C633" s="143"/>
      <c r="D633" s="143"/>
      <c r="E633" s="143"/>
      <c r="F633" s="143"/>
      <c r="G633" s="143"/>
      <c r="H633" s="149" t="s">
        <v>10</v>
      </c>
      <c r="I633" s="141" t="s">
        <v>2</v>
      </c>
      <c r="J633" s="141" t="s">
        <v>3</v>
      </c>
      <c r="K633" s="150" t="s">
        <v>4</v>
      </c>
      <c r="L633" s="141" t="s">
        <v>5</v>
      </c>
      <c r="M633" s="139" t="s">
        <v>6</v>
      </c>
      <c r="N633" s="139" t="s">
        <v>7</v>
      </c>
      <c r="O633" s="141" t="s">
        <v>8</v>
      </c>
      <c r="P633" s="1"/>
    </row>
    <row r="634" spans="1:16" ht="12.75" customHeight="1">
      <c r="A634" s="140"/>
      <c r="B634" s="40" t="s">
        <v>70</v>
      </c>
      <c r="C634" s="40" t="s">
        <v>71</v>
      </c>
      <c r="D634" s="40" t="s">
        <v>72</v>
      </c>
      <c r="E634" s="40" t="s">
        <v>73</v>
      </c>
      <c r="F634" s="40" t="s">
        <v>74</v>
      </c>
      <c r="G634" s="40" t="s">
        <v>75</v>
      </c>
      <c r="H634" s="140"/>
      <c r="I634" s="140"/>
      <c r="J634" s="140"/>
      <c r="K634" s="140"/>
      <c r="L634" s="140"/>
      <c r="M634" s="140"/>
      <c r="N634" s="140"/>
      <c r="O634" s="140"/>
      <c r="P634" s="1"/>
    </row>
    <row r="635" spans="1:16" ht="12.75" customHeight="1">
      <c r="A635" s="40">
        <v>2402</v>
      </c>
      <c r="B635" s="66">
        <v>459</v>
      </c>
      <c r="C635" s="66"/>
      <c r="D635" s="66"/>
      <c r="E635" s="66"/>
      <c r="F635" s="66"/>
      <c r="G635" s="66"/>
      <c r="H635" s="127"/>
      <c r="I635" s="100"/>
      <c r="J635" s="101"/>
      <c r="K635" s="102"/>
      <c r="L635" s="14"/>
      <c r="M635" s="110">
        <f>B635</f>
        <v>459</v>
      </c>
      <c r="N635" s="111"/>
      <c r="O635" s="14"/>
      <c r="P635" s="1"/>
    </row>
    <row r="636" spans="1:16" ht="12.75" customHeight="1">
      <c r="A636" s="40">
        <v>2501</v>
      </c>
      <c r="B636" s="66"/>
      <c r="C636" s="66"/>
      <c r="D636" s="66"/>
      <c r="E636" s="66"/>
      <c r="F636" s="66"/>
      <c r="G636" s="66"/>
      <c r="H636" s="127"/>
      <c r="I636" s="68"/>
      <c r="J636" s="2"/>
      <c r="K636" s="103"/>
      <c r="L636" s="112" t="str">
        <f>IF(C636=0,"",C636/B635)</f>
        <v/>
      </c>
      <c r="M636" s="113"/>
      <c r="N636" s="114" t="str">
        <f t="shared" ref="N636:N640" si="82">IF(M636=0,"",M636/M635)</f>
        <v/>
      </c>
      <c r="O636" s="114" t="str">
        <f t="shared" ref="O636:O640" si="83">IF(M636=0,"",100%-N636)</f>
        <v/>
      </c>
      <c r="P636" s="1"/>
    </row>
    <row r="637" spans="1:16" ht="12.75" customHeight="1">
      <c r="A637" s="40">
        <v>2502</v>
      </c>
      <c r="B637" s="66"/>
      <c r="C637" s="66"/>
      <c r="D637" s="66"/>
      <c r="E637" s="66"/>
      <c r="F637" s="66"/>
      <c r="G637" s="66"/>
      <c r="H637" s="127"/>
      <c r="I637" s="68"/>
      <c r="J637" s="2"/>
      <c r="K637" s="103"/>
      <c r="L637" s="115" t="str">
        <f>IF(D637=0,"",D637/C636)</f>
        <v/>
      </c>
      <c r="M637" s="113"/>
      <c r="N637" s="116" t="str">
        <f t="shared" si="82"/>
        <v/>
      </c>
      <c r="O637" s="116" t="str">
        <f t="shared" si="83"/>
        <v/>
      </c>
      <c r="P637" s="8">
        <f>M637/M635</f>
        <v>0</v>
      </c>
    </row>
    <row r="638" spans="1:16" ht="12.75" customHeight="1">
      <c r="A638" s="40">
        <v>2601</v>
      </c>
      <c r="B638" s="66"/>
      <c r="C638" s="66"/>
      <c r="D638" s="66"/>
      <c r="E638" s="66"/>
      <c r="F638" s="66"/>
      <c r="G638" s="66"/>
      <c r="H638" s="127"/>
      <c r="I638" s="68"/>
      <c r="J638" s="2"/>
      <c r="K638" s="103"/>
      <c r="L638" s="115" t="str">
        <f>IF(E638=0,"",E638/D637)</f>
        <v/>
      </c>
      <c r="M638" s="113"/>
      <c r="N638" s="116" t="str">
        <f t="shared" si="82"/>
        <v/>
      </c>
      <c r="O638" s="116" t="str">
        <f t="shared" si="83"/>
        <v/>
      </c>
      <c r="P638" s="1"/>
    </row>
    <row r="639" spans="1:16" ht="12.75" customHeight="1">
      <c r="A639" s="126">
        <v>2602</v>
      </c>
      <c r="B639" s="66"/>
      <c r="C639" s="66"/>
      <c r="D639" s="66"/>
      <c r="E639" s="66"/>
      <c r="F639" s="66"/>
      <c r="G639" s="66"/>
      <c r="H639" s="127"/>
      <c r="I639" s="68"/>
      <c r="J639" s="2"/>
      <c r="K639" s="103"/>
      <c r="L639" s="115" t="str">
        <f>IF(F639=0,"",F639/E638)</f>
        <v/>
      </c>
      <c r="M639" s="113"/>
      <c r="N639" s="116" t="str">
        <f t="shared" si="82"/>
        <v/>
      </c>
      <c r="O639" s="116" t="str">
        <f t="shared" si="83"/>
        <v/>
      </c>
      <c r="P639" s="1"/>
    </row>
    <row r="640" spans="1:16" ht="12.75" customHeight="1">
      <c r="A640" s="121" t="s">
        <v>112</v>
      </c>
      <c r="B640" s="66"/>
      <c r="C640" s="66"/>
      <c r="D640" s="66"/>
      <c r="E640" s="66"/>
      <c r="F640" s="66"/>
      <c r="G640" s="66"/>
      <c r="H640" s="127"/>
      <c r="I640" s="68"/>
      <c r="J640" s="2"/>
      <c r="K640" s="103"/>
      <c r="L640" s="115" t="str">
        <f>IF(G640=0,"",G640/F639)</f>
        <v/>
      </c>
      <c r="M640" s="117"/>
      <c r="N640" s="116" t="str">
        <f t="shared" si="82"/>
        <v/>
      </c>
      <c r="O640" s="116" t="str">
        <f t="shared" si="83"/>
        <v/>
      </c>
      <c r="P640" s="1"/>
    </row>
    <row r="641" spans="1:16" ht="12.75" customHeight="1">
      <c r="A641" s="121" t="s">
        <v>113</v>
      </c>
      <c r="B641" s="66"/>
      <c r="C641" s="66"/>
      <c r="D641" s="66"/>
      <c r="E641" s="66"/>
      <c r="F641" s="66"/>
      <c r="G641" s="66"/>
      <c r="H641" s="127"/>
      <c r="I641" s="68"/>
      <c r="J641" s="2"/>
      <c r="K641" s="1"/>
      <c r="L641" s="118"/>
      <c r="M641" s="117"/>
      <c r="N641" s="119"/>
      <c r="O641" s="120"/>
      <c r="P641" s="1"/>
    </row>
    <row r="642" spans="1:16" ht="12.75" customHeight="1">
      <c r="A642" s="121" t="s">
        <v>116</v>
      </c>
      <c r="B642" s="66"/>
      <c r="C642" s="66"/>
      <c r="D642" s="66"/>
      <c r="E642" s="66"/>
      <c r="F642" s="66"/>
      <c r="G642" s="66"/>
      <c r="H642" s="127"/>
      <c r="I642" s="68"/>
      <c r="J642" s="2"/>
      <c r="K642" s="1"/>
      <c r="L642" s="118"/>
      <c r="M642" s="117"/>
      <c r="N642" s="119"/>
      <c r="O642" s="120"/>
      <c r="P642" s="1"/>
    </row>
    <row r="643" spans="1:16" ht="12.75" customHeight="1">
      <c r="A643" s="121" t="s">
        <v>117</v>
      </c>
      <c r="B643" s="66"/>
      <c r="C643" s="66"/>
      <c r="D643" s="66"/>
      <c r="E643" s="66"/>
      <c r="F643" s="66"/>
      <c r="G643" s="66"/>
      <c r="H643" s="127"/>
      <c r="I643" s="68"/>
      <c r="J643" s="2"/>
      <c r="K643" s="1"/>
      <c r="L643" s="118"/>
      <c r="M643" s="117"/>
      <c r="N643" s="119"/>
      <c r="O643" s="120"/>
      <c r="P643" s="1"/>
    </row>
    <row r="644" spans="1:16" ht="12.75" customHeight="1">
      <c r="A644" s="121"/>
      <c r="B644" s="66"/>
      <c r="C644" s="66"/>
      <c r="D644" s="66"/>
      <c r="E644" s="66"/>
      <c r="F644" s="66"/>
      <c r="G644" s="66"/>
      <c r="H644" s="127"/>
      <c r="I644" s="77"/>
      <c r="J644" s="78"/>
      <c r="K644" s="79"/>
      <c r="L644" s="122"/>
      <c r="M644" s="117"/>
      <c r="N644" s="123"/>
      <c r="O644" s="124"/>
      <c r="P644" s="1"/>
    </row>
    <row r="645" spans="1:16" ht="12.75" customHeight="1">
      <c r="A645" s="24"/>
      <c r="B645" s="137"/>
      <c r="C645" s="137"/>
      <c r="D645" s="142" t="s">
        <v>79</v>
      </c>
      <c r="E645" s="143"/>
      <c r="F645" s="143"/>
      <c r="G645" s="143"/>
      <c r="H645" s="81">
        <f>SUM(H635:H644)</f>
        <v>0</v>
      </c>
      <c r="I645" s="125" t="str">
        <f>IF(H643=0,"",H643/B635)</f>
        <v/>
      </c>
      <c r="J645" s="125" t="str">
        <f>IF(H645=0,"",H645/B635)</f>
        <v/>
      </c>
      <c r="K645" s="125" t="str">
        <f>IF(H643=0,"",J645-I645)</f>
        <v/>
      </c>
      <c r="L645" s="2"/>
      <c r="M645" s="1"/>
      <c r="N645" s="27"/>
      <c r="O645" s="2"/>
      <c r="P645" s="1"/>
    </row>
    <row r="646" spans="1:16" ht="12.75" customHeight="1">
      <c r="I646" s="2"/>
      <c r="J646" s="2"/>
      <c r="L646" s="2"/>
    </row>
    <row r="647" spans="1:16" ht="12.75" customHeight="1">
      <c r="I647" s="2"/>
      <c r="J647" s="2"/>
      <c r="L647" s="2"/>
    </row>
    <row r="648" spans="1:16" ht="12.75" customHeight="1">
      <c r="I648" s="2"/>
      <c r="J648" s="2"/>
      <c r="L648" s="2"/>
    </row>
    <row r="649" spans="1:16" ht="12.75" customHeight="1">
      <c r="I649" s="2"/>
      <c r="J649" s="2"/>
      <c r="L649" s="2"/>
    </row>
    <row r="650" spans="1:16" ht="12.75" customHeight="1">
      <c r="I650" s="2"/>
      <c r="J650" s="2"/>
      <c r="L650" s="2"/>
    </row>
    <row r="651" spans="1:16" ht="12.75" customHeight="1">
      <c r="I651" s="2"/>
      <c r="J651" s="2"/>
      <c r="L651" s="2"/>
    </row>
    <row r="652" spans="1:16" ht="12.75" customHeight="1">
      <c r="I652" s="2"/>
      <c r="J652" s="2"/>
      <c r="L652" s="2"/>
    </row>
    <row r="653" spans="1:16" ht="12.75" customHeight="1">
      <c r="I653" s="2"/>
      <c r="J653" s="2"/>
      <c r="L653" s="2"/>
    </row>
    <row r="654" spans="1:16" ht="12.75" customHeight="1">
      <c r="I654" s="2"/>
      <c r="J654" s="2"/>
      <c r="L654" s="2"/>
    </row>
    <row r="655" spans="1:16" ht="12.75" customHeight="1">
      <c r="I655" s="2"/>
      <c r="J655" s="2"/>
      <c r="L655" s="2"/>
    </row>
    <row r="656" spans="1:16" ht="12.75" customHeight="1">
      <c r="I656" s="2"/>
      <c r="J656" s="2"/>
      <c r="L656" s="2"/>
    </row>
    <row r="657" spans="9:12" ht="12.75" customHeight="1">
      <c r="I657" s="2"/>
      <c r="J657" s="2"/>
      <c r="L657" s="2"/>
    </row>
    <row r="658" spans="9:12" ht="12.75" customHeight="1">
      <c r="I658" s="2"/>
      <c r="J658" s="2"/>
      <c r="L658" s="2"/>
    </row>
    <row r="659" spans="9:12" ht="12.75" customHeight="1">
      <c r="I659" s="2"/>
      <c r="J659" s="2"/>
      <c r="L659" s="2"/>
    </row>
    <row r="660" spans="9:12" ht="12.75" customHeight="1">
      <c r="I660" s="2"/>
      <c r="J660" s="2"/>
      <c r="L660" s="2"/>
    </row>
    <row r="661" spans="9:12" ht="12.75" customHeight="1">
      <c r="I661" s="2"/>
      <c r="J661" s="2"/>
      <c r="L661" s="2"/>
    </row>
    <row r="662" spans="9:12" ht="12.75" customHeight="1">
      <c r="I662" s="2"/>
      <c r="J662" s="2"/>
      <c r="L662" s="2"/>
    </row>
    <row r="663" spans="9:12" ht="12.75" customHeight="1">
      <c r="I663" s="2"/>
      <c r="J663" s="2"/>
      <c r="L663" s="2"/>
    </row>
    <row r="664" spans="9:12" ht="12.75" customHeight="1">
      <c r="I664" s="2"/>
      <c r="J664" s="2"/>
      <c r="L664" s="2"/>
    </row>
    <row r="665" spans="9:12" ht="12.75" customHeight="1">
      <c r="I665" s="2"/>
      <c r="J665" s="2"/>
      <c r="L665" s="2"/>
    </row>
    <row r="666" spans="9:12" ht="12.75" customHeight="1">
      <c r="I666" s="2"/>
      <c r="J666" s="2"/>
      <c r="L666" s="2"/>
    </row>
    <row r="667" spans="9:12" ht="12.75" customHeight="1">
      <c r="I667" s="2"/>
      <c r="J667" s="2"/>
      <c r="L667" s="2"/>
    </row>
    <row r="668" spans="9:12" ht="12.75" customHeight="1">
      <c r="I668" s="2"/>
      <c r="J668" s="2"/>
      <c r="L668" s="2"/>
    </row>
    <row r="669" spans="9:12" ht="12.75" customHeight="1">
      <c r="I669" s="2"/>
      <c r="J669" s="2"/>
      <c r="L669" s="2"/>
    </row>
    <row r="670" spans="9:12" ht="12.75" customHeight="1">
      <c r="I670" s="2"/>
      <c r="J670" s="2"/>
      <c r="L670" s="2"/>
    </row>
    <row r="671" spans="9:12" ht="12.75" customHeight="1">
      <c r="I671" s="2"/>
      <c r="J671" s="2"/>
      <c r="L671" s="2"/>
    </row>
    <row r="672" spans="9:12" ht="12.75" customHeight="1">
      <c r="I672" s="2"/>
      <c r="J672" s="2"/>
      <c r="L672" s="2"/>
    </row>
    <row r="673" spans="9:12" ht="12.75" customHeight="1">
      <c r="I673" s="2"/>
      <c r="J673" s="2"/>
      <c r="L673" s="2"/>
    </row>
    <row r="674" spans="9:12" ht="12.75" customHeight="1">
      <c r="I674" s="2"/>
      <c r="J674" s="2"/>
      <c r="L674" s="2"/>
    </row>
    <row r="675" spans="9:12" ht="12.75" customHeight="1">
      <c r="I675" s="2"/>
      <c r="J675" s="2"/>
      <c r="L675" s="2"/>
    </row>
    <row r="676" spans="9:12" ht="12.75" customHeight="1">
      <c r="I676" s="2"/>
      <c r="J676" s="2"/>
      <c r="L676" s="2"/>
    </row>
    <row r="677" spans="9:12" ht="12.75" customHeight="1">
      <c r="I677" s="2"/>
      <c r="J677" s="2"/>
      <c r="L677" s="2"/>
    </row>
    <row r="678" spans="9:12" ht="12.75" customHeight="1">
      <c r="I678" s="2"/>
      <c r="J678" s="2"/>
      <c r="L678" s="2"/>
    </row>
    <row r="679" spans="9:12" ht="12.75" customHeight="1">
      <c r="I679" s="2"/>
      <c r="J679" s="2"/>
      <c r="L679" s="2"/>
    </row>
    <row r="680" spans="9:12" ht="12.75" customHeight="1">
      <c r="I680" s="2"/>
      <c r="J680" s="2"/>
      <c r="L680" s="2"/>
    </row>
    <row r="681" spans="9:12" ht="12.75" customHeight="1">
      <c r="I681" s="2"/>
      <c r="J681" s="2"/>
      <c r="L681" s="2"/>
    </row>
    <row r="682" spans="9:12" ht="12.75" customHeight="1">
      <c r="I682" s="2"/>
      <c r="J682" s="2"/>
      <c r="L682" s="2"/>
    </row>
    <row r="683" spans="9:12" ht="12.75" customHeight="1">
      <c r="I683" s="2"/>
      <c r="J683" s="2"/>
      <c r="L683" s="2"/>
    </row>
    <row r="684" spans="9:12" ht="12.75" customHeight="1">
      <c r="I684" s="2"/>
      <c r="J684" s="2"/>
      <c r="L684" s="2"/>
    </row>
    <row r="685" spans="9:12" ht="12.75" customHeight="1">
      <c r="I685" s="2"/>
      <c r="J685" s="2"/>
      <c r="L685" s="2"/>
    </row>
    <row r="686" spans="9:12" ht="12.75" customHeight="1">
      <c r="I686" s="2"/>
      <c r="J686" s="2"/>
      <c r="L686" s="2"/>
    </row>
    <row r="687" spans="9:12" ht="12.75" customHeight="1">
      <c r="I687" s="2"/>
      <c r="J687" s="2"/>
      <c r="L687" s="2"/>
    </row>
    <row r="688" spans="9:12" ht="12.75" customHeight="1">
      <c r="I688" s="2"/>
      <c r="J688" s="2"/>
      <c r="L688" s="2"/>
    </row>
    <row r="689" spans="9:12" ht="12.75" customHeight="1">
      <c r="I689" s="2"/>
      <c r="J689" s="2"/>
      <c r="L689" s="2"/>
    </row>
    <row r="690" spans="9:12" ht="12.75" customHeight="1">
      <c r="I690" s="2"/>
      <c r="J690" s="2"/>
      <c r="L690" s="2"/>
    </row>
    <row r="691" spans="9:12" ht="12.75" customHeight="1">
      <c r="I691" s="2"/>
      <c r="J691" s="2"/>
      <c r="L691" s="2"/>
    </row>
    <row r="692" spans="9:12" ht="12.75" customHeight="1">
      <c r="I692" s="2"/>
      <c r="J692" s="2"/>
      <c r="L692" s="2"/>
    </row>
    <row r="693" spans="9:12" ht="12.75" customHeight="1">
      <c r="I693" s="2"/>
      <c r="J693" s="2"/>
      <c r="L693" s="2"/>
    </row>
    <row r="694" spans="9:12" ht="12.75" customHeight="1">
      <c r="I694" s="2"/>
      <c r="J694" s="2"/>
      <c r="L694" s="2"/>
    </row>
    <row r="695" spans="9:12" ht="12.75" customHeight="1">
      <c r="I695" s="2"/>
      <c r="J695" s="2"/>
      <c r="L695" s="2"/>
    </row>
    <row r="696" spans="9:12" ht="12.75" customHeight="1">
      <c r="I696" s="2"/>
      <c r="J696" s="2"/>
      <c r="L696" s="2"/>
    </row>
    <row r="697" spans="9:12" ht="12.75" customHeight="1">
      <c r="I697" s="2"/>
      <c r="J697" s="2"/>
      <c r="L697" s="2"/>
    </row>
    <row r="698" spans="9:12" ht="12.75" customHeight="1">
      <c r="I698" s="2"/>
      <c r="J698" s="2"/>
      <c r="L698" s="2"/>
    </row>
    <row r="699" spans="9:12" ht="12.75" customHeight="1">
      <c r="I699" s="2"/>
      <c r="J699" s="2"/>
      <c r="L699" s="2"/>
    </row>
    <row r="700" spans="9:12" ht="12.75" customHeight="1">
      <c r="I700" s="2"/>
      <c r="J700" s="2"/>
      <c r="L700" s="2"/>
    </row>
    <row r="701" spans="9:12" ht="12.75" customHeight="1">
      <c r="I701" s="2"/>
      <c r="J701" s="2"/>
      <c r="L701" s="2"/>
    </row>
    <row r="702" spans="9:12" ht="12.75" customHeight="1">
      <c r="I702" s="2"/>
      <c r="J702" s="2"/>
      <c r="L702" s="2"/>
    </row>
    <row r="703" spans="9:12" ht="12.75" customHeight="1">
      <c r="I703" s="2"/>
      <c r="J703" s="2"/>
      <c r="L703" s="2"/>
    </row>
    <row r="704" spans="9:12" ht="12.75" customHeight="1">
      <c r="I704" s="2"/>
      <c r="J704" s="2"/>
      <c r="L704" s="2"/>
    </row>
    <row r="705" spans="9:12" ht="12.75" customHeight="1">
      <c r="I705" s="2"/>
      <c r="J705" s="2"/>
      <c r="L705" s="2"/>
    </row>
    <row r="706" spans="9:12" ht="12.75" customHeight="1">
      <c r="I706" s="2"/>
      <c r="J706" s="2"/>
      <c r="L706" s="2"/>
    </row>
    <row r="707" spans="9:12" ht="12.75" customHeight="1">
      <c r="I707" s="2"/>
      <c r="J707" s="2"/>
      <c r="L707" s="2"/>
    </row>
    <row r="708" spans="9:12" ht="12.75" customHeight="1">
      <c r="I708" s="2"/>
      <c r="J708" s="2"/>
      <c r="L708" s="2"/>
    </row>
    <row r="709" spans="9:12" ht="12.75" customHeight="1">
      <c r="I709" s="2"/>
      <c r="J709" s="2"/>
      <c r="L709" s="2"/>
    </row>
    <row r="710" spans="9:12" ht="12.75" customHeight="1">
      <c r="I710" s="2"/>
      <c r="J710" s="2"/>
      <c r="L710" s="2"/>
    </row>
    <row r="711" spans="9:12" ht="12.75" customHeight="1">
      <c r="I711" s="2"/>
      <c r="J711" s="2"/>
      <c r="L711" s="2"/>
    </row>
    <row r="712" spans="9:12" ht="12.75" customHeight="1">
      <c r="I712" s="2"/>
      <c r="J712" s="2"/>
      <c r="L712" s="2"/>
    </row>
    <row r="713" spans="9:12" ht="12.75" customHeight="1">
      <c r="I713" s="2"/>
      <c r="J713" s="2"/>
      <c r="L713" s="2"/>
    </row>
    <row r="714" spans="9:12" ht="12.75" customHeight="1">
      <c r="I714" s="2"/>
      <c r="J714" s="2"/>
      <c r="L714" s="2"/>
    </row>
    <row r="715" spans="9:12" ht="12.75" customHeight="1">
      <c r="I715" s="2"/>
      <c r="J715" s="2"/>
      <c r="L715" s="2"/>
    </row>
    <row r="716" spans="9:12" ht="12.75" customHeight="1">
      <c r="I716" s="2"/>
      <c r="J716" s="2"/>
      <c r="L716" s="2"/>
    </row>
    <row r="717" spans="9:12" ht="12.75" customHeight="1">
      <c r="I717" s="2"/>
      <c r="J717" s="2"/>
      <c r="L717" s="2"/>
    </row>
    <row r="718" spans="9:12" ht="12.75" customHeight="1">
      <c r="I718" s="2"/>
      <c r="J718" s="2"/>
      <c r="L718" s="2"/>
    </row>
    <row r="719" spans="9:12" ht="12.75" customHeight="1">
      <c r="I719" s="2"/>
      <c r="J719" s="2"/>
      <c r="L719" s="2"/>
    </row>
    <row r="720" spans="9:12" ht="12.75" customHeight="1">
      <c r="I720" s="2"/>
      <c r="J720" s="2"/>
      <c r="L720" s="2"/>
    </row>
    <row r="721" spans="9:12" ht="12.75" customHeight="1">
      <c r="I721" s="2"/>
      <c r="J721" s="2"/>
      <c r="L721" s="2"/>
    </row>
    <row r="722" spans="9:12" ht="12.75" customHeight="1">
      <c r="I722" s="2"/>
      <c r="J722" s="2"/>
      <c r="L722" s="2"/>
    </row>
    <row r="723" spans="9:12" ht="12.75" customHeight="1">
      <c r="I723" s="2"/>
      <c r="J723" s="2"/>
      <c r="L723" s="2"/>
    </row>
    <row r="724" spans="9:12" ht="12.75" customHeight="1">
      <c r="I724" s="2"/>
      <c r="J724" s="2"/>
      <c r="L724" s="2"/>
    </row>
    <row r="725" spans="9:12" ht="12.75" customHeight="1">
      <c r="I725" s="2"/>
      <c r="J725" s="2"/>
      <c r="L725" s="2"/>
    </row>
    <row r="726" spans="9:12" ht="12.75" customHeight="1">
      <c r="I726" s="2"/>
      <c r="J726" s="2"/>
      <c r="L726" s="2"/>
    </row>
    <row r="727" spans="9:12" ht="12.75" customHeight="1">
      <c r="I727" s="2"/>
      <c r="J727" s="2"/>
      <c r="L727" s="2"/>
    </row>
    <row r="728" spans="9:12" ht="12.75" customHeight="1">
      <c r="I728" s="2"/>
      <c r="J728" s="2"/>
      <c r="L728" s="2"/>
    </row>
    <row r="729" spans="9:12" ht="12.75" customHeight="1">
      <c r="I729" s="2"/>
      <c r="J729" s="2"/>
      <c r="L729" s="2"/>
    </row>
    <row r="730" spans="9:12" ht="12.75" customHeight="1">
      <c r="I730" s="2"/>
      <c r="J730" s="2"/>
      <c r="L730" s="2"/>
    </row>
    <row r="731" spans="9:12" ht="12.75" customHeight="1">
      <c r="I731" s="2"/>
      <c r="J731" s="2"/>
      <c r="L731" s="2"/>
    </row>
    <row r="732" spans="9:12" ht="12.75" customHeight="1">
      <c r="I732" s="2"/>
      <c r="J732" s="2"/>
      <c r="L732" s="2"/>
    </row>
    <row r="733" spans="9:12" ht="12.75" customHeight="1">
      <c r="I733" s="2"/>
      <c r="J733" s="2"/>
      <c r="L733" s="2"/>
    </row>
    <row r="734" spans="9:12" ht="12.75" customHeight="1">
      <c r="I734" s="2"/>
      <c r="J734" s="2"/>
      <c r="L734" s="2"/>
    </row>
    <row r="735" spans="9:12" ht="12.75" customHeight="1">
      <c r="I735" s="2"/>
      <c r="J735" s="2"/>
      <c r="L735" s="2"/>
    </row>
    <row r="736" spans="9:12" ht="12.75" customHeight="1">
      <c r="I736" s="2"/>
      <c r="J736" s="2"/>
      <c r="L736" s="2"/>
    </row>
    <row r="737" spans="9:12" ht="12.75" customHeight="1">
      <c r="I737" s="2"/>
      <c r="J737" s="2"/>
      <c r="L737" s="2"/>
    </row>
    <row r="738" spans="9:12" ht="12.75" customHeight="1">
      <c r="I738" s="2"/>
      <c r="J738" s="2"/>
      <c r="L738" s="2"/>
    </row>
    <row r="739" spans="9:12" ht="12.75" customHeight="1">
      <c r="I739" s="2"/>
      <c r="J739" s="2"/>
      <c r="L739" s="2"/>
    </row>
    <row r="740" spans="9:12" ht="12.75" customHeight="1">
      <c r="I740" s="2"/>
      <c r="J740" s="2"/>
      <c r="L740" s="2"/>
    </row>
    <row r="741" spans="9:12" ht="12.75" customHeight="1">
      <c r="I741" s="2"/>
      <c r="J741" s="2"/>
      <c r="L741" s="2"/>
    </row>
    <row r="742" spans="9:12" ht="12.75" customHeight="1">
      <c r="I742" s="2"/>
      <c r="J742" s="2"/>
      <c r="L742" s="2"/>
    </row>
    <row r="743" spans="9:12" ht="12.75" customHeight="1">
      <c r="I743" s="2"/>
      <c r="J743" s="2"/>
      <c r="L743" s="2"/>
    </row>
    <row r="744" spans="9:12" ht="12.75" customHeight="1">
      <c r="I744" s="2"/>
      <c r="J744" s="2"/>
      <c r="L744" s="2"/>
    </row>
    <row r="745" spans="9:12" ht="12.75" customHeight="1">
      <c r="I745" s="2"/>
      <c r="J745" s="2"/>
      <c r="L745" s="2"/>
    </row>
    <row r="746" spans="9:12" ht="12.75" customHeight="1">
      <c r="I746" s="2"/>
      <c r="J746" s="2"/>
      <c r="L746" s="2"/>
    </row>
    <row r="747" spans="9:12" ht="12.75" customHeight="1">
      <c r="I747" s="2"/>
      <c r="J747" s="2"/>
      <c r="L747" s="2"/>
    </row>
    <row r="748" spans="9:12" ht="12.75" customHeight="1">
      <c r="I748" s="2"/>
      <c r="J748" s="2"/>
      <c r="L748" s="2"/>
    </row>
    <row r="749" spans="9:12" ht="12.75" customHeight="1">
      <c r="I749" s="2"/>
      <c r="J749" s="2"/>
      <c r="L749" s="2"/>
    </row>
    <row r="750" spans="9:12" ht="12.75" customHeight="1">
      <c r="I750" s="2"/>
      <c r="J750" s="2"/>
      <c r="L750" s="2"/>
    </row>
    <row r="751" spans="9:12" ht="12.75" customHeight="1">
      <c r="I751" s="2"/>
      <c r="J751" s="2"/>
      <c r="L751" s="2"/>
    </row>
    <row r="752" spans="9:12" ht="12.75" customHeight="1">
      <c r="I752" s="2"/>
      <c r="J752" s="2"/>
      <c r="L752" s="2"/>
    </row>
    <row r="753" spans="9:12" ht="12.75" customHeight="1">
      <c r="I753" s="2"/>
      <c r="J753" s="2"/>
      <c r="L753" s="2"/>
    </row>
    <row r="754" spans="9:12" ht="12.75" customHeight="1">
      <c r="I754" s="2"/>
      <c r="J754" s="2"/>
      <c r="L754" s="2"/>
    </row>
    <row r="755" spans="9:12" ht="12.75" customHeight="1">
      <c r="I755" s="2"/>
      <c r="J755" s="2"/>
      <c r="L755" s="2"/>
    </row>
    <row r="756" spans="9:12" ht="12.75" customHeight="1">
      <c r="I756" s="2"/>
      <c r="J756" s="2"/>
      <c r="L756" s="2"/>
    </row>
    <row r="757" spans="9:12" ht="12.75" customHeight="1">
      <c r="I757" s="2"/>
      <c r="J757" s="2"/>
      <c r="L757" s="2"/>
    </row>
    <row r="758" spans="9:12" ht="12.75" customHeight="1">
      <c r="I758" s="2"/>
      <c r="J758" s="2"/>
      <c r="L758" s="2"/>
    </row>
    <row r="759" spans="9:12" ht="12.75" customHeight="1">
      <c r="I759" s="2"/>
      <c r="J759" s="2"/>
      <c r="L759" s="2"/>
    </row>
    <row r="760" spans="9:12" ht="12.75" customHeight="1">
      <c r="I760" s="2"/>
      <c r="J760" s="2"/>
      <c r="L760" s="2"/>
    </row>
    <row r="761" spans="9:12" ht="12.75" customHeight="1">
      <c r="I761" s="2"/>
      <c r="J761" s="2"/>
      <c r="L761" s="2"/>
    </row>
    <row r="762" spans="9:12" ht="12.75" customHeight="1">
      <c r="I762" s="2"/>
      <c r="J762" s="2"/>
      <c r="L762" s="2"/>
    </row>
    <row r="763" spans="9:12" ht="12.75" customHeight="1">
      <c r="I763" s="2"/>
      <c r="J763" s="2"/>
      <c r="L763" s="2"/>
    </row>
    <row r="764" spans="9:12" ht="12.75" customHeight="1">
      <c r="I764" s="2"/>
      <c r="J764" s="2"/>
      <c r="L764" s="2"/>
    </row>
    <row r="765" spans="9:12" ht="12.75" customHeight="1">
      <c r="I765" s="2"/>
      <c r="J765" s="2"/>
      <c r="L765" s="2"/>
    </row>
    <row r="766" spans="9:12" ht="12.75" customHeight="1">
      <c r="I766" s="2"/>
      <c r="J766" s="2"/>
      <c r="L766" s="2"/>
    </row>
    <row r="767" spans="9:12" ht="12.75" customHeight="1">
      <c r="I767" s="2"/>
      <c r="J767" s="2"/>
      <c r="L767" s="2"/>
    </row>
    <row r="768" spans="9:12" ht="12.75" customHeight="1">
      <c r="I768" s="2"/>
      <c r="J768" s="2"/>
      <c r="L768" s="2"/>
    </row>
    <row r="769" spans="9:12" ht="12.75" customHeight="1">
      <c r="I769" s="2"/>
      <c r="J769" s="2"/>
      <c r="L769" s="2"/>
    </row>
    <row r="770" spans="9:12" ht="12.75" customHeight="1">
      <c r="I770" s="2"/>
      <c r="J770" s="2"/>
      <c r="L770" s="2"/>
    </row>
    <row r="771" spans="9:12" ht="12.75" customHeight="1">
      <c r="I771" s="2"/>
      <c r="J771" s="2"/>
      <c r="L771" s="2"/>
    </row>
    <row r="772" spans="9:12" ht="12.75" customHeight="1">
      <c r="I772" s="2"/>
      <c r="J772" s="2"/>
      <c r="L772" s="2"/>
    </row>
    <row r="773" spans="9:12" ht="12.75" customHeight="1">
      <c r="I773" s="2"/>
      <c r="J773" s="2"/>
      <c r="L773" s="2"/>
    </row>
    <row r="774" spans="9:12" ht="12.75" customHeight="1">
      <c r="I774" s="2"/>
      <c r="J774" s="2"/>
      <c r="L774" s="2"/>
    </row>
    <row r="775" spans="9:12" ht="12.75" customHeight="1">
      <c r="I775" s="2"/>
      <c r="J775" s="2"/>
      <c r="L775" s="2"/>
    </row>
    <row r="776" spans="9:12" ht="12.75" customHeight="1">
      <c r="I776" s="2"/>
      <c r="J776" s="2"/>
      <c r="L776" s="2"/>
    </row>
    <row r="777" spans="9:12" ht="12.75" customHeight="1">
      <c r="I777" s="2"/>
      <c r="J777" s="2"/>
      <c r="L777" s="2"/>
    </row>
    <row r="778" spans="9:12" ht="12.75" customHeight="1">
      <c r="I778" s="2"/>
      <c r="J778" s="2"/>
      <c r="L778" s="2"/>
    </row>
    <row r="779" spans="9:12" ht="12.75" customHeight="1">
      <c r="I779" s="2"/>
      <c r="J779" s="2"/>
      <c r="L779" s="2"/>
    </row>
    <row r="780" spans="9:12" ht="12.75" customHeight="1">
      <c r="I780" s="2"/>
      <c r="J780" s="2"/>
      <c r="L780" s="2"/>
    </row>
    <row r="781" spans="9:12" ht="12.75" customHeight="1">
      <c r="I781" s="2"/>
      <c r="J781" s="2"/>
      <c r="L781" s="2"/>
    </row>
    <row r="782" spans="9:12" ht="12.75" customHeight="1">
      <c r="I782" s="2"/>
      <c r="J782" s="2"/>
      <c r="L782" s="2"/>
    </row>
    <row r="783" spans="9:12" ht="12.75" customHeight="1">
      <c r="I783" s="2"/>
      <c r="J783" s="2"/>
      <c r="L783" s="2"/>
    </row>
    <row r="784" spans="9:12" ht="12.75" customHeight="1">
      <c r="I784" s="2"/>
      <c r="J784" s="2"/>
      <c r="L784" s="2"/>
    </row>
    <row r="785" spans="9:12" ht="12.75" customHeight="1">
      <c r="I785" s="2"/>
      <c r="J785" s="2"/>
      <c r="L785" s="2"/>
    </row>
    <row r="786" spans="9:12" ht="12.75" customHeight="1">
      <c r="I786" s="2"/>
      <c r="J786" s="2"/>
      <c r="L786" s="2"/>
    </row>
    <row r="787" spans="9:12" ht="12.75" customHeight="1">
      <c r="I787" s="2"/>
      <c r="J787" s="2"/>
      <c r="L787" s="2"/>
    </row>
    <row r="788" spans="9:12" ht="12.75" customHeight="1">
      <c r="I788" s="2"/>
      <c r="J788" s="2"/>
      <c r="L788" s="2"/>
    </row>
    <row r="789" spans="9:12" ht="12.75" customHeight="1">
      <c r="I789" s="2"/>
      <c r="J789" s="2"/>
      <c r="L789" s="2"/>
    </row>
    <row r="790" spans="9:12" ht="12.75" customHeight="1">
      <c r="I790" s="2"/>
      <c r="J790" s="2"/>
      <c r="L790" s="2"/>
    </row>
    <row r="791" spans="9:12" ht="12.75" customHeight="1">
      <c r="I791" s="2"/>
      <c r="J791" s="2"/>
      <c r="L791" s="2"/>
    </row>
    <row r="792" spans="9:12" ht="12.75" customHeight="1">
      <c r="I792" s="2"/>
      <c r="J792" s="2"/>
      <c r="L792" s="2"/>
    </row>
    <row r="793" spans="9:12" ht="12.75" customHeight="1">
      <c r="I793" s="2"/>
      <c r="J793" s="2"/>
      <c r="L793" s="2"/>
    </row>
    <row r="794" spans="9:12" ht="12.75" customHeight="1">
      <c r="I794" s="2"/>
      <c r="J794" s="2"/>
      <c r="L794" s="2"/>
    </row>
    <row r="795" spans="9:12" ht="12.75" customHeight="1">
      <c r="I795" s="2"/>
      <c r="J795" s="2"/>
      <c r="L795" s="2"/>
    </row>
    <row r="796" spans="9:12" ht="12.75" customHeight="1">
      <c r="I796" s="2"/>
      <c r="J796" s="2"/>
      <c r="L796" s="2"/>
    </row>
    <row r="797" spans="9:12" ht="12.75" customHeight="1">
      <c r="I797" s="2"/>
      <c r="J797" s="2"/>
      <c r="L797" s="2"/>
    </row>
    <row r="798" spans="9:12" ht="12.75" customHeight="1">
      <c r="I798" s="2"/>
      <c r="J798" s="2"/>
      <c r="L798" s="2"/>
    </row>
    <row r="799" spans="9:12" ht="12.75" customHeight="1">
      <c r="I799" s="2"/>
      <c r="J799" s="2"/>
      <c r="L799" s="2"/>
    </row>
    <row r="800" spans="9:12" ht="12.75" customHeight="1">
      <c r="I800" s="2"/>
      <c r="J800" s="2"/>
      <c r="L800" s="2"/>
    </row>
    <row r="801" spans="9:12" ht="12.75" customHeight="1">
      <c r="I801" s="2"/>
      <c r="J801" s="2"/>
      <c r="L801" s="2"/>
    </row>
    <row r="802" spans="9:12" ht="12.75" customHeight="1">
      <c r="I802" s="2"/>
      <c r="J802" s="2"/>
      <c r="L802" s="2"/>
    </row>
    <row r="803" spans="9:12" ht="12.75" customHeight="1">
      <c r="I803" s="2"/>
      <c r="J803" s="2"/>
      <c r="L803" s="2"/>
    </row>
    <row r="804" spans="9:12" ht="12.75" customHeight="1">
      <c r="I804" s="2"/>
      <c r="J804" s="2"/>
      <c r="L804" s="2"/>
    </row>
    <row r="805" spans="9:12" ht="12.75" customHeight="1">
      <c r="I805" s="2"/>
      <c r="J805" s="2"/>
      <c r="L805" s="2"/>
    </row>
    <row r="806" spans="9:12" ht="12.75" customHeight="1">
      <c r="I806" s="2"/>
      <c r="J806" s="2"/>
      <c r="L806" s="2"/>
    </row>
    <row r="807" spans="9:12" ht="12.75" customHeight="1">
      <c r="I807" s="2"/>
      <c r="J807" s="2"/>
      <c r="L807" s="2"/>
    </row>
    <row r="808" spans="9:12" ht="12.75" customHeight="1">
      <c r="I808" s="2"/>
      <c r="J808" s="2"/>
      <c r="L808" s="2"/>
    </row>
    <row r="809" spans="9:12" ht="12.75" customHeight="1">
      <c r="I809" s="2"/>
      <c r="J809" s="2"/>
      <c r="L809" s="2"/>
    </row>
    <row r="810" spans="9:12" ht="12.75" customHeight="1">
      <c r="I810" s="2"/>
      <c r="J810" s="2"/>
      <c r="L810" s="2"/>
    </row>
    <row r="811" spans="9:12" ht="12.75" customHeight="1">
      <c r="I811" s="2"/>
      <c r="J811" s="2"/>
      <c r="L811" s="2"/>
    </row>
    <row r="812" spans="9:12" ht="12.75" customHeight="1">
      <c r="I812" s="2"/>
      <c r="J812" s="2"/>
      <c r="L812" s="2"/>
    </row>
    <row r="813" spans="9:12" ht="12.75" customHeight="1">
      <c r="I813" s="2"/>
      <c r="J813" s="2"/>
      <c r="L813" s="2"/>
    </row>
    <row r="814" spans="9:12" ht="12.75" customHeight="1">
      <c r="I814" s="2"/>
      <c r="J814" s="2"/>
      <c r="L814" s="2"/>
    </row>
    <row r="815" spans="9:12" ht="12.75" customHeight="1">
      <c r="I815" s="2"/>
      <c r="J815" s="2"/>
      <c r="L815" s="2"/>
    </row>
    <row r="816" spans="9:12" ht="12.75" customHeight="1">
      <c r="I816" s="2"/>
      <c r="J816" s="2"/>
      <c r="L816" s="2"/>
    </row>
    <row r="817" spans="9:12" ht="12.75" customHeight="1">
      <c r="I817" s="2"/>
      <c r="J817" s="2"/>
      <c r="L817" s="2"/>
    </row>
    <row r="818" spans="9:12" ht="12.75" customHeight="1">
      <c r="I818" s="2"/>
      <c r="J818" s="2"/>
      <c r="L818" s="2"/>
    </row>
    <row r="819" spans="9:12" ht="12.75" customHeight="1">
      <c r="I819" s="2"/>
      <c r="J819" s="2"/>
      <c r="L819" s="2"/>
    </row>
    <row r="820" spans="9:12" ht="12.75" customHeight="1">
      <c r="I820" s="2"/>
      <c r="J820" s="2"/>
      <c r="L820" s="2"/>
    </row>
    <row r="821" spans="9:12" ht="12.75" customHeight="1">
      <c r="I821" s="2"/>
      <c r="J821" s="2"/>
      <c r="L821" s="2"/>
    </row>
    <row r="822" spans="9:12" ht="12.75" customHeight="1">
      <c r="I822" s="2"/>
      <c r="J822" s="2"/>
      <c r="L822" s="2"/>
    </row>
    <row r="823" spans="9:12" ht="12.75" customHeight="1">
      <c r="I823" s="2"/>
      <c r="J823" s="2"/>
      <c r="L823" s="2"/>
    </row>
    <row r="824" spans="9:12" ht="12.75" customHeight="1">
      <c r="I824" s="2"/>
      <c r="J824" s="2"/>
      <c r="L824" s="2"/>
    </row>
    <row r="825" spans="9:12" ht="12.75" customHeight="1">
      <c r="I825" s="2"/>
      <c r="J825" s="2"/>
      <c r="L825" s="2"/>
    </row>
    <row r="826" spans="9:12" ht="12.75" customHeight="1">
      <c r="I826" s="2"/>
      <c r="J826" s="2"/>
      <c r="L826" s="2"/>
    </row>
    <row r="827" spans="9:12" ht="12.75" customHeight="1">
      <c r="I827" s="2"/>
      <c r="J827" s="2"/>
      <c r="L827" s="2"/>
    </row>
    <row r="828" spans="9:12" ht="12.75" customHeight="1">
      <c r="I828" s="2"/>
      <c r="J828" s="2"/>
      <c r="L828" s="2"/>
    </row>
    <row r="829" spans="9:12" ht="12.75" customHeight="1">
      <c r="I829" s="2"/>
      <c r="J829" s="2"/>
      <c r="L829" s="2"/>
    </row>
    <row r="830" spans="9:12" ht="12.75" customHeight="1">
      <c r="I830" s="2"/>
      <c r="J830" s="2"/>
      <c r="L830" s="2"/>
    </row>
    <row r="831" spans="9:12" ht="12.75" customHeight="1">
      <c r="I831" s="2"/>
      <c r="J831" s="2"/>
      <c r="L831" s="2"/>
    </row>
    <row r="832" spans="9:12" ht="12.75" customHeight="1">
      <c r="I832" s="2"/>
      <c r="J832" s="2"/>
      <c r="L832" s="2"/>
    </row>
    <row r="833" spans="9:12" ht="12.75" customHeight="1">
      <c r="I833" s="2"/>
      <c r="J833" s="2"/>
      <c r="L833" s="2"/>
    </row>
    <row r="834" spans="9:12" ht="12.75" customHeight="1">
      <c r="I834" s="2"/>
      <c r="J834" s="2"/>
      <c r="L834" s="2"/>
    </row>
    <row r="835" spans="9:12" ht="12.75" customHeight="1">
      <c r="I835" s="2"/>
      <c r="J835" s="2"/>
      <c r="L835" s="2"/>
    </row>
    <row r="836" spans="9:12" ht="12.75" customHeight="1">
      <c r="I836" s="2"/>
      <c r="J836" s="2"/>
      <c r="L836" s="2"/>
    </row>
    <row r="837" spans="9:12" ht="12.75" customHeight="1">
      <c r="I837" s="2"/>
      <c r="J837" s="2"/>
      <c r="L837" s="2"/>
    </row>
    <row r="838" spans="9:12" ht="12.75" customHeight="1">
      <c r="I838" s="2"/>
      <c r="J838" s="2"/>
      <c r="L838" s="2"/>
    </row>
    <row r="839" spans="9:12" ht="12.75" customHeight="1">
      <c r="I839" s="2"/>
      <c r="J839" s="2"/>
      <c r="L839" s="2"/>
    </row>
    <row r="840" spans="9:12" ht="12.75" customHeight="1">
      <c r="I840" s="2"/>
      <c r="J840" s="2"/>
      <c r="L840" s="2"/>
    </row>
    <row r="841" spans="9:12" ht="12.75" customHeight="1">
      <c r="I841" s="2"/>
      <c r="J841" s="2"/>
      <c r="L841" s="2"/>
    </row>
    <row r="842" spans="9:12" ht="12.75" customHeight="1">
      <c r="I842" s="2"/>
      <c r="J842" s="2"/>
      <c r="L842" s="2"/>
    </row>
    <row r="843" spans="9:12" ht="12.75" customHeight="1">
      <c r="I843" s="2"/>
      <c r="J843" s="2"/>
      <c r="L843" s="2"/>
    </row>
    <row r="844" spans="9:12" ht="12.75" customHeight="1">
      <c r="I844" s="2"/>
      <c r="J844" s="2"/>
      <c r="L844" s="2"/>
    </row>
    <row r="845" spans="9:12" ht="12.75" customHeight="1">
      <c r="I845" s="2"/>
      <c r="J845" s="2"/>
      <c r="L845" s="2"/>
    </row>
    <row r="846" spans="9:12" ht="12.75" customHeight="1">
      <c r="I846" s="2"/>
      <c r="J846" s="2"/>
      <c r="L846" s="2"/>
    </row>
    <row r="847" spans="9:12" ht="12.75" customHeight="1">
      <c r="I847" s="2"/>
      <c r="J847" s="2"/>
      <c r="L847" s="2"/>
    </row>
    <row r="848" spans="9:12" ht="12.75" customHeight="1">
      <c r="I848" s="2"/>
      <c r="J848" s="2"/>
      <c r="L848" s="2"/>
    </row>
    <row r="849" spans="9:12" ht="12.75" customHeight="1">
      <c r="I849" s="2"/>
      <c r="J849" s="2"/>
      <c r="L849" s="2"/>
    </row>
    <row r="850" spans="9:12" ht="12.75" customHeight="1">
      <c r="I850" s="2"/>
      <c r="J850" s="2"/>
      <c r="L850" s="2"/>
    </row>
    <row r="851" spans="9:12" ht="12.75" customHeight="1">
      <c r="I851" s="2"/>
      <c r="J851" s="2"/>
      <c r="L851" s="2"/>
    </row>
    <row r="852" spans="9:12" ht="12.75" customHeight="1">
      <c r="I852" s="2"/>
      <c r="J852" s="2"/>
      <c r="L852" s="2"/>
    </row>
    <row r="853" spans="9:12" ht="12.75" customHeight="1">
      <c r="I853" s="2"/>
      <c r="J853" s="2"/>
      <c r="L853" s="2"/>
    </row>
    <row r="854" spans="9:12" ht="12.75" customHeight="1">
      <c r="I854" s="2"/>
      <c r="J854" s="2"/>
      <c r="L854" s="2"/>
    </row>
    <row r="855" spans="9:12" ht="12.75" customHeight="1">
      <c r="I855" s="2"/>
      <c r="J855" s="2"/>
      <c r="L855" s="2"/>
    </row>
    <row r="856" spans="9:12" ht="12.75" customHeight="1">
      <c r="I856" s="2"/>
      <c r="J856" s="2"/>
      <c r="L856" s="2"/>
    </row>
    <row r="857" spans="9:12" ht="12.75" customHeight="1">
      <c r="I857" s="2"/>
      <c r="J857" s="2"/>
      <c r="L857" s="2"/>
    </row>
    <row r="858" spans="9:12" ht="12.75" customHeight="1">
      <c r="I858" s="2"/>
      <c r="J858" s="2"/>
      <c r="L858" s="2"/>
    </row>
    <row r="859" spans="9:12" ht="12.75" customHeight="1">
      <c r="I859" s="2"/>
      <c r="J859" s="2"/>
      <c r="L859" s="2"/>
    </row>
    <row r="860" spans="9:12" ht="12.75" customHeight="1">
      <c r="I860" s="2"/>
      <c r="J860" s="2"/>
      <c r="L860" s="2"/>
    </row>
    <row r="861" spans="9:12" ht="12.75" customHeight="1">
      <c r="I861" s="2"/>
      <c r="J861" s="2"/>
      <c r="L861" s="2"/>
    </row>
    <row r="862" spans="9:12" ht="12.75" customHeight="1">
      <c r="I862" s="2"/>
      <c r="J862" s="2"/>
      <c r="L862" s="2"/>
    </row>
    <row r="863" spans="9:12" ht="12.75" customHeight="1">
      <c r="I863" s="2"/>
      <c r="J863" s="2"/>
      <c r="L863" s="2"/>
    </row>
    <row r="864" spans="9:12" ht="12.75" customHeight="1">
      <c r="I864" s="2"/>
      <c r="J864" s="2"/>
      <c r="L864" s="2"/>
    </row>
    <row r="865" spans="9:12" ht="12.75" customHeight="1">
      <c r="I865" s="2"/>
      <c r="J865" s="2"/>
      <c r="L865" s="2"/>
    </row>
    <row r="866" spans="9:12" ht="12.75" customHeight="1">
      <c r="I866" s="2"/>
      <c r="J866" s="2"/>
      <c r="L866" s="2"/>
    </row>
    <row r="867" spans="9:12" ht="12.75" customHeight="1">
      <c r="I867" s="2"/>
      <c r="J867" s="2"/>
      <c r="L867" s="2"/>
    </row>
    <row r="868" spans="9:12" ht="12.75" customHeight="1">
      <c r="I868" s="2"/>
      <c r="J868" s="2"/>
      <c r="L868" s="2"/>
    </row>
    <row r="869" spans="9:12" ht="12.75" customHeight="1">
      <c r="I869" s="2"/>
      <c r="J869" s="2"/>
      <c r="L869" s="2"/>
    </row>
    <row r="870" spans="9:12" ht="12.75" customHeight="1">
      <c r="I870" s="2"/>
      <c r="J870" s="2"/>
      <c r="L870" s="2"/>
    </row>
    <row r="871" spans="9:12" ht="12.75" customHeight="1">
      <c r="I871" s="2"/>
      <c r="J871" s="2"/>
      <c r="L871" s="2"/>
    </row>
    <row r="872" spans="9:12" ht="12.75" customHeight="1">
      <c r="I872" s="2"/>
      <c r="J872" s="2"/>
      <c r="L872" s="2"/>
    </row>
    <row r="873" spans="9:12" ht="12.75" customHeight="1">
      <c r="I873" s="2"/>
      <c r="J873" s="2"/>
      <c r="L873" s="2"/>
    </row>
    <row r="874" spans="9:12" ht="12.75" customHeight="1">
      <c r="I874" s="2"/>
      <c r="J874" s="2"/>
      <c r="L874" s="2"/>
    </row>
    <row r="875" spans="9:12" ht="12.75" customHeight="1">
      <c r="I875" s="2"/>
      <c r="J875" s="2"/>
      <c r="L875" s="2"/>
    </row>
    <row r="876" spans="9:12" ht="12.75" customHeight="1">
      <c r="I876" s="2"/>
      <c r="J876" s="2"/>
      <c r="L876" s="2"/>
    </row>
    <row r="877" spans="9:12" ht="12.75" customHeight="1">
      <c r="I877" s="2"/>
      <c r="J877" s="2"/>
      <c r="L877" s="2"/>
    </row>
    <row r="878" spans="9:12" ht="12.75" customHeight="1">
      <c r="I878" s="2"/>
      <c r="J878" s="2"/>
      <c r="L878" s="2"/>
    </row>
    <row r="879" spans="9:12" ht="12.75" customHeight="1">
      <c r="I879" s="2"/>
      <c r="J879" s="2"/>
      <c r="L879" s="2"/>
    </row>
    <row r="880" spans="9:12" ht="12.75" customHeight="1">
      <c r="I880" s="2"/>
      <c r="J880" s="2"/>
      <c r="L880" s="2"/>
    </row>
    <row r="881" spans="9:12" ht="12.75" customHeight="1">
      <c r="I881" s="2"/>
      <c r="J881" s="2"/>
      <c r="L881" s="2"/>
    </row>
    <row r="882" spans="9:12" ht="12.75" customHeight="1">
      <c r="I882" s="2"/>
      <c r="J882" s="2"/>
      <c r="L882" s="2"/>
    </row>
    <row r="883" spans="9:12" ht="12.75" customHeight="1">
      <c r="I883" s="2"/>
      <c r="J883" s="2"/>
      <c r="L883" s="2"/>
    </row>
    <row r="884" spans="9:12" ht="12.75" customHeight="1">
      <c r="I884" s="2"/>
      <c r="J884" s="2"/>
      <c r="L884" s="2"/>
    </row>
    <row r="885" spans="9:12" ht="12.75" customHeight="1">
      <c r="I885" s="2"/>
      <c r="J885" s="2"/>
      <c r="L885" s="2"/>
    </row>
    <row r="886" spans="9:12" ht="12.75" customHeight="1">
      <c r="I886" s="2"/>
      <c r="J886" s="2"/>
      <c r="L886" s="2"/>
    </row>
    <row r="887" spans="9:12" ht="12.75" customHeight="1">
      <c r="I887" s="2"/>
      <c r="J887" s="2"/>
      <c r="L887" s="2"/>
    </row>
    <row r="888" spans="9:12" ht="12.75" customHeight="1">
      <c r="I888" s="2"/>
      <c r="J888" s="2"/>
      <c r="L888" s="2"/>
    </row>
    <row r="889" spans="9:12" ht="12.75" customHeight="1">
      <c r="I889" s="2"/>
      <c r="J889" s="2"/>
      <c r="L889" s="2"/>
    </row>
    <row r="890" spans="9:12" ht="12.75" customHeight="1">
      <c r="I890" s="2"/>
      <c r="J890" s="2"/>
      <c r="L890" s="2"/>
    </row>
    <row r="891" spans="9:12" ht="12.75" customHeight="1">
      <c r="I891" s="2"/>
      <c r="J891" s="2"/>
      <c r="L891" s="2"/>
    </row>
    <row r="892" spans="9:12" ht="12.75" customHeight="1">
      <c r="I892" s="2"/>
      <c r="J892" s="2"/>
      <c r="L892" s="2"/>
    </row>
    <row r="893" spans="9:12" ht="12.75" customHeight="1">
      <c r="I893" s="2"/>
      <c r="J893" s="2"/>
      <c r="L893" s="2"/>
    </row>
    <row r="894" spans="9:12" ht="12.75" customHeight="1">
      <c r="I894" s="2"/>
      <c r="J894" s="2"/>
      <c r="L894" s="2"/>
    </row>
    <row r="895" spans="9:12" ht="12.75" customHeight="1">
      <c r="I895" s="2"/>
      <c r="J895" s="2"/>
      <c r="L895" s="2"/>
    </row>
    <row r="896" spans="9:12" ht="12.75" customHeight="1">
      <c r="I896" s="2"/>
      <c r="J896" s="2"/>
      <c r="L896" s="2"/>
    </row>
    <row r="897" spans="9:12" ht="12.75" customHeight="1">
      <c r="I897" s="2"/>
      <c r="J897" s="2"/>
      <c r="L897" s="2"/>
    </row>
    <row r="898" spans="9:12" ht="12.75" customHeight="1">
      <c r="I898" s="2"/>
      <c r="J898" s="2"/>
      <c r="L898" s="2"/>
    </row>
    <row r="899" spans="9:12" ht="12.75" customHeight="1">
      <c r="I899" s="2"/>
      <c r="J899" s="2"/>
      <c r="L899" s="2"/>
    </row>
    <row r="900" spans="9:12" ht="12.75" customHeight="1">
      <c r="I900" s="2"/>
      <c r="J900" s="2"/>
      <c r="L900" s="2"/>
    </row>
    <row r="901" spans="9:12" ht="12.75" customHeight="1">
      <c r="I901" s="2"/>
      <c r="J901" s="2"/>
      <c r="L901" s="2"/>
    </row>
    <row r="902" spans="9:12" ht="12.75" customHeight="1">
      <c r="I902" s="2"/>
      <c r="J902" s="2"/>
      <c r="L902" s="2"/>
    </row>
    <row r="903" spans="9:12" ht="12.75" customHeight="1">
      <c r="I903" s="2"/>
      <c r="J903" s="2"/>
      <c r="L903" s="2"/>
    </row>
    <row r="904" spans="9:12" ht="12.75" customHeight="1">
      <c r="I904" s="2"/>
      <c r="J904" s="2"/>
      <c r="L904" s="2"/>
    </row>
    <row r="905" spans="9:12" ht="12.75" customHeight="1">
      <c r="I905" s="2"/>
      <c r="J905" s="2"/>
      <c r="L905" s="2"/>
    </row>
    <row r="906" spans="9:12" ht="12.75" customHeight="1">
      <c r="I906" s="2"/>
      <c r="J906" s="2"/>
      <c r="L906" s="2"/>
    </row>
    <row r="907" spans="9:12" ht="12.75" customHeight="1">
      <c r="I907" s="2"/>
      <c r="J907" s="2"/>
      <c r="L907" s="2"/>
    </row>
    <row r="908" spans="9:12" ht="12.75" customHeight="1">
      <c r="I908" s="2"/>
      <c r="J908" s="2"/>
      <c r="L908" s="2"/>
    </row>
    <row r="909" spans="9:12" ht="12.75" customHeight="1">
      <c r="I909" s="2"/>
      <c r="J909" s="2"/>
      <c r="L909" s="2"/>
    </row>
    <row r="910" spans="9:12" ht="12.75" customHeight="1">
      <c r="I910" s="2"/>
      <c r="J910" s="2"/>
      <c r="L910" s="2"/>
    </row>
    <row r="911" spans="9:12" ht="12.75" customHeight="1">
      <c r="I911" s="2"/>
      <c r="J911" s="2"/>
      <c r="L911" s="2"/>
    </row>
    <row r="912" spans="9:12" ht="12.75" customHeight="1">
      <c r="I912" s="2"/>
      <c r="J912" s="2"/>
      <c r="L912" s="2"/>
    </row>
    <row r="913" spans="9:12" ht="12.75" customHeight="1">
      <c r="I913" s="2"/>
      <c r="J913" s="2"/>
      <c r="L913" s="2"/>
    </row>
    <row r="914" spans="9:12" ht="12.75" customHeight="1">
      <c r="I914" s="2"/>
      <c r="J914" s="2"/>
      <c r="L914" s="2"/>
    </row>
    <row r="915" spans="9:12" ht="12.75" customHeight="1">
      <c r="I915" s="2"/>
      <c r="J915" s="2"/>
      <c r="L915" s="2"/>
    </row>
    <row r="916" spans="9:12" ht="12.75" customHeight="1">
      <c r="I916" s="2"/>
      <c r="J916" s="2"/>
      <c r="L916" s="2"/>
    </row>
    <row r="917" spans="9:12" ht="12.75" customHeight="1">
      <c r="I917" s="2"/>
      <c r="J917" s="2"/>
      <c r="L917" s="2"/>
    </row>
    <row r="918" spans="9:12" ht="12.75" customHeight="1">
      <c r="I918" s="2"/>
      <c r="J918" s="2"/>
      <c r="L918" s="2"/>
    </row>
    <row r="919" spans="9:12" ht="12.75" customHeight="1">
      <c r="I919" s="2"/>
      <c r="J919" s="2"/>
      <c r="L919" s="2"/>
    </row>
    <row r="920" spans="9:12" ht="12.75" customHeight="1">
      <c r="I920" s="2"/>
      <c r="J920" s="2"/>
      <c r="L920" s="2"/>
    </row>
    <row r="921" spans="9:12" ht="12.75" customHeight="1">
      <c r="I921" s="2"/>
      <c r="J921" s="2"/>
      <c r="L921" s="2"/>
    </row>
    <row r="922" spans="9:12" ht="12.75" customHeight="1">
      <c r="I922" s="2"/>
      <c r="J922" s="2"/>
      <c r="L922" s="2"/>
    </row>
    <row r="923" spans="9:12" ht="12.75" customHeight="1">
      <c r="I923" s="2"/>
      <c r="J923" s="2"/>
      <c r="L923" s="2"/>
    </row>
    <row r="924" spans="9:12" ht="12.75" customHeight="1">
      <c r="I924" s="2"/>
      <c r="J924" s="2"/>
      <c r="L924" s="2"/>
    </row>
    <row r="925" spans="9:12" ht="12.75" customHeight="1">
      <c r="I925" s="2"/>
      <c r="J925" s="2"/>
      <c r="L925" s="2"/>
    </row>
    <row r="926" spans="9:12" ht="12.75" customHeight="1">
      <c r="I926" s="2"/>
      <c r="J926" s="2"/>
      <c r="L926" s="2"/>
    </row>
    <row r="927" spans="9:12" ht="12.75" customHeight="1">
      <c r="I927" s="2"/>
      <c r="J927" s="2"/>
      <c r="L927" s="2"/>
    </row>
    <row r="928" spans="9:12" ht="12.75" customHeight="1">
      <c r="I928" s="2"/>
      <c r="J928" s="2"/>
      <c r="L928" s="2"/>
    </row>
    <row r="929" spans="9:12" ht="12.75" customHeight="1">
      <c r="I929" s="2"/>
      <c r="J929" s="2"/>
      <c r="L929" s="2"/>
    </row>
    <row r="930" spans="9:12" ht="12.75" customHeight="1">
      <c r="I930" s="2"/>
      <c r="J930" s="2"/>
      <c r="L930" s="2"/>
    </row>
    <row r="931" spans="9:12" ht="12.75" customHeight="1">
      <c r="I931" s="2"/>
      <c r="J931" s="2"/>
      <c r="L931" s="2"/>
    </row>
    <row r="932" spans="9:12" ht="12.75" customHeight="1">
      <c r="I932" s="2"/>
      <c r="J932" s="2"/>
      <c r="L932" s="2"/>
    </row>
    <row r="933" spans="9:12" ht="12.75" customHeight="1">
      <c r="I933" s="2"/>
      <c r="J933" s="2"/>
      <c r="L933" s="2"/>
    </row>
    <row r="934" spans="9:12" ht="12.75" customHeight="1">
      <c r="I934" s="2"/>
      <c r="J934" s="2"/>
      <c r="L934" s="2"/>
    </row>
    <row r="935" spans="9:12" ht="12.75" customHeight="1">
      <c r="I935" s="2"/>
      <c r="J935" s="2"/>
      <c r="L935" s="2"/>
    </row>
    <row r="936" spans="9:12" ht="12.75" customHeight="1">
      <c r="I936" s="2"/>
      <c r="J936" s="2"/>
      <c r="L936" s="2"/>
    </row>
    <row r="937" spans="9:12" ht="12.75" customHeight="1">
      <c r="I937" s="2"/>
      <c r="J937" s="2"/>
      <c r="L937" s="2"/>
    </row>
    <row r="938" spans="9:12" ht="12.75" customHeight="1">
      <c r="I938" s="2"/>
      <c r="J938" s="2"/>
      <c r="L938" s="2"/>
    </row>
    <row r="939" spans="9:12" ht="12.75" customHeight="1">
      <c r="I939" s="2"/>
      <c r="J939" s="2"/>
      <c r="L939" s="2"/>
    </row>
    <row r="940" spans="9:12" ht="12.75" customHeight="1">
      <c r="I940" s="2"/>
      <c r="J940" s="2"/>
      <c r="L940" s="2"/>
    </row>
    <row r="941" spans="9:12" ht="12.75" customHeight="1">
      <c r="I941" s="2"/>
      <c r="J941" s="2"/>
      <c r="L941" s="2"/>
    </row>
    <row r="942" spans="9:12" ht="12.75" customHeight="1">
      <c r="I942" s="2"/>
      <c r="J942" s="2"/>
      <c r="L942" s="2"/>
    </row>
    <row r="943" spans="9:12" ht="12.75" customHeight="1">
      <c r="I943" s="2"/>
      <c r="J943" s="2"/>
      <c r="L943" s="2"/>
    </row>
    <row r="944" spans="9:12" ht="12.75" customHeight="1">
      <c r="I944" s="2"/>
      <c r="J944" s="2"/>
      <c r="L944" s="2"/>
    </row>
    <row r="945" spans="9:12" ht="12.75" customHeight="1">
      <c r="I945" s="2"/>
      <c r="J945" s="2"/>
      <c r="L945" s="2"/>
    </row>
    <row r="946" spans="9:12" ht="12.75" customHeight="1">
      <c r="I946" s="2"/>
      <c r="J946" s="2"/>
      <c r="L946" s="2"/>
    </row>
    <row r="947" spans="9:12" ht="12.75" customHeight="1">
      <c r="I947" s="2"/>
      <c r="J947" s="2"/>
      <c r="L947" s="2"/>
    </row>
    <row r="948" spans="9:12" ht="12.75" customHeight="1">
      <c r="I948" s="2"/>
      <c r="J948" s="2"/>
      <c r="L948" s="2"/>
    </row>
    <row r="949" spans="9:12" ht="12.75" customHeight="1">
      <c r="I949" s="2"/>
      <c r="J949" s="2"/>
      <c r="L949" s="2"/>
    </row>
    <row r="950" spans="9:12" ht="12.75" customHeight="1">
      <c r="I950" s="2"/>
      <c r="J950" s="2"/>
      <c r="L950" s="2"/>
    </row>
    <row r="951" spans="9:12" ht="12.75" customHeight="1">
      <c r="I951" s="2"/>
      <c r="J951" s="2"/>
      <c r="L951" s="2"/>
    </row>
    <row r="952" spans="9:12" ht="12.75" customHeight="1">
      <c r="I952" s="2"/>
      <c r="J952" s="2"/>
      <c r="L952" s="2"/>
    </row>
    <row r="953" spans="9:12" ht="12.75" customHeight="1">
      <c r="I953" s="2"/>
      <c r="J953" s="2"/>
      <c r="L953" s="2"/>
    </row>
    <row r="954" spans="9:12" ht="12.75" customHeight="1">
      <c r="I954" s="2"/>
      <c r="J954" s="2"/>
      <c r="L954" s="2"/>
    </row>
    <row r="955" spans="9:12" ht="12.75" customHeight="1">
      <c r="I955" s="2"/>
      <c r="J955" s="2"/>
      <c r="L955" s="2"/>
    </row>
    <row r="956" spans="9:12" ht="12.75" customHeight="1">
      <c r="I956" s="2"/>
      <c r="J956" s="2"/>
      <c r="L956" s="2"/>
    </row>
    <row r="957" spans="9:12" ht="12.75" customHeight="1">
      <c r="I957" s="2"/>
      <c r="J957" s="2"/>
      <c r="L957" s="2"/>
    </row>
    <row r="958" spans="9:12" ht="12.75" customHeight="1">
      <c r="I958" s="2"/>
      <c r="J958" s="2"/>
      <c r="L958" s="2"/>
    </row>
    <row r="959" spans="9:12" ht="12.75" customHeight="1">
      <c r="I959" s="2"/>
      <c r="J959" s="2"/>
      <c r="L959" s="2"/>
    </row>
    <row r="960" spans="9:12" ht="12.75" customHeight="1">
      <c r="I960" s="2"/>
      <c r="J960" s="2"/>
      <c r="L960" s="2"/>
    </row>
    <row r="961" spans="9:12" ht="12.75" customHeight="1">
      <c r="I961" s="2"/>
      <c r="J961" s="2"/>
      <c r="L961" s="2"/>
    </row>
    <row r="962" spans="9:12" ht="12.75" customHeight="1">
      <c r="I962" s="2"/>
      <c r="J962" s="2"/>
      <c r="L962" s="2"/>
    </row>
    <row r="963" spans="9:12" ht="12.75" customHeight="1">
      <c r="I963" s="2"/>
      <c r="J963" s="2"/>
      <c r="L963" s="2"/>
    </row>
    <row r="964" spans="9:12" ht="12.75" customHeight="1">
      <c r="I964" s="2"/>
      <c r="J964" s="2"/>
      <c r="L964" s="2"/>
    </row>
    <row r="965" spans="9:12" ht="12.75" customHeight="1">
      <c r="I965" s="2"/>
      <c r="J965" s="2"/>
      <c r="L965" s="2"/>
    </row>
    <row r="966" spans="9:12" ht="12.75" customHeight="1">
      <c r="I966" s="2"/>
      <c r="J966" s="2"/>
      <c r="L966" s="2"/>
    </row>
    <row r="967" spans="9:12" ht="12.75" customHeight="1">
      <c r="I967" s="2"/>
      <c r="J967" s="2"/>
      <c r="L967" s="2"/>
    </row>
    <row r="968" spans="9:12" ht="12.75" customHeight="1">
      <c r="I968" s="2"/>
      <c r="J968" s="2"/>
      <c r="L968" s="2"/>
    </row>
    <row r="969" spans="9:12" ht="12.75" customHeight="1">
      <c r="I969" s="2"/>
      <c r="J969" s="2"/>
      <c r="L969" s="2"/>
    </row>
    <row r="970" spans="9:12" ht="12.75" customHeight="1">
      <c r="I970" s="2"/>
      <c r="J970" s="2"/>
      <c r="L970" s="2"/>
    </row>
    <row r="971" spans="9:12" ht="12.75" customHeight="1">
      <c r="I971" s="2"/>
      <c r="J971" s="2"/>
      <c r="L971" s="2"/>
    </row>
    <row r="972" spans="9:12" ht="12.75" customHeight="1">
      <c r="I972" s="2"/>
      <c r="J972" s="2"/>
      <c r="L972" s="2"/>
    </row>
    <row r="973" spans="9:12" ht="12.75" customHeight="1">
      <c r="I973" s="2"/>
      <c r="J973" s="2"/>
      <c r="L973" s="2"/>
    </row>
    <row r="974" spans="9:12" ht="12.75" customHeight="1">
      <c r="I974" s="2"/>
      <c r="J974" s="2"/>
      <c r="L974" s="2"/>
    </row>
    <row r="975" spans="9:12" ht="12.75" customHeight="1">
      <c r="I975" s="2"/>
      <c r="J975" s="2"/>
      <c r="L975" s="2"/>
    </row>
    <row r="976" spans="9:12" ht="12.75" customHeight="1">
      <c r="I976" s="2"/>
      <c r="J976" s="2"/>
      <c r="L976" s="2"/>
    </row>
    <row r="977" spans="9:12" ht="12.75" customHeight="1">
      <c r="I977" s="2"/>
      <c r="J977" s="2"/>
      <c r="L977" s="2"/>
    </row>
    <row r="978" spans="9:12" ht="12.75" customHeight="1">
      <c r="I978" s="2"/>
      <c r="J978" s="2"/>
      <c r="L978" s="2"/>
    </row>
    <row r="979" spans="9:12" ht="12.75" customHeight="1">
      <c r="I979" s="2"/>
      <c r="J979" s="2"/>
      <c r="L979" s="2"/>
    </row>
    <row r="980" spans="9:12" ht="12.75" customHeight="1">
      <c r="I980" s="2"/>
      <c r="J980" s="2"/>
      <c r="L980" s="2"/>
    </row>
    <row r="981" spans="9:12" ht="12.75" customHeight="1">
      <c r="I981" s="2"/>
      <c r="J981" s="2"/>
      <c r="L981" s="2"/>
    </row>
    <row r="982" spans="9:12" ht="12.75" customHeight="1">
      <c r="I982" s="2"/>
      <c r="J982" s="2"/>
      <c r="L982" s="2"/>
    </row>
    <row r="983" spans="9:12" ht="12.75" customHeight="1">
      <c r="I983" s="2"/>
      <c r="J983" s="2"/>
      <c r="L983" s="2"/>
    </row>
    <row r="984" spans="9:12" ht="12.75" customHeight="1">
      <c r="I984" s="2"/>
      <c r="J984" s="2"/>
      <c r="L984" s="2"/>
    </row>
    <row r="985" spans="9:12" ht="12.75" customHeight="1">
      <c r="I985" s="2"/>
      <c r="J985" s="2"/>
      <c r="L985" s="2"/>
    </row>
    <row r="986" spans="9:12" ht="12.75" customHeight="1">
      <c r="I986" s="2"/>
      <c r="J986" s="2"/>
      <c r="L986" s="2"/>
    </row>
    <row r="987" spans="9:12" ht="12.75" customHeight="1">
      <c r="I987" s="2"/>
      <c r="J987" s="2"/>
      <c r="L987" s="2"/>
    </row>
    <row r="988" spans="9:12" ht="12.75" customHeight="1">
      <c r="I988" s="2"/>
      <c r="J988" s="2"/>
      <c r="L988" s="2"/>
    </row>
    <row r="989" spans="9:12" ht="12.75" customHeight="1">
      <c r="I989" s="2"/>
      <c r="J989" s="2"/>
      <c r="L989" s="2"/>
    </row>
    <row r="990" spans="9:12" ht="12.75" customHeight="1">
      <c r="I990" s="2"/>
      <c r="J990" s="2"/>
      <c r="L990" s="2"/>
    </row>
    <row r="991" spans="9:12" ht="12.75" customHeight="1">
      <c r="I991" s="2"/>
      <c r="J991" s="2"/>
      <c r="L991" s="2"/>
    </row>
    <row r="992" spans="9:12" ht="12.75" customHeight="1">
      <c r="I992" s="2"/>
      <c r="J992" s="2"/>
      <c r="L992" s="2"/>
    </row>
    <row r="993" spans="9:12" ht="12.75" customHeight="1">
      <c r="I993" s="2"/>
      <c r="J993" s="2"/>
      <c r="L993" s="2"/>
    </row>
    <row r="994" spans="9:12" ht="12.75" customHeight="1">
      <c r="I994" s="2"/>
      <c r="J994" s="2"/>
      <c r="L994" s="2"/>
    </row>
    <row r="995" spans="9:12" ht="12.75" customHeight="1">
      <c r="I995" s="2"/>
      <c r="J995" s="2"/>
      <c r="L995" s="2"/>
    </row>
    <row r="996" spans="9:12" ht="12.75" customHeight="1">
      <c r="I996" s="2"/>
      <c r="J996" s="2"/>
      <c r="L996" s="2"/>
    </row>
    <row r="997" spans="9:12" ht="12.75" customHeight="1">
      <c r="I997" s="2"/>
      <c r="J997" s="2"/>
      <c r="L997" s="2"/>
    </row>
    <row r="998" spans="9:12" ht="12.75" customHeight="1">
      <c r="I998" s="2"/>
      <c r="J998" s="2"/>
      <c r="L998" s="2"/>
    </row>
    <row r="999" spans="9:12" ht="12.75" customHeight="1">
      <c r="I999" s="2"/>
      <c r="J999" s="2"/>
      <c r="L999" s="2"/>
    </row>
    <row r="1000" spans="9:12" ht="12.75" customHeight="1">
      <c r="I1000" s="2"/>
      <c r="J1000" s="2"/>
      <c r="L1000" s="2"/>
    </row>
  </sheetData>
  <mergeCells count="330">
    <mergeCell ref="N633:N634"/>
    <mergeCell ref="O633:O634"/>
    <mergeCell ref="D645:G645"/>
    <mergeCell ref="B632:G632"/>
    <mergeCell ref="A633:A634"/>
    <mergeCell ref="B633:G633"/>
    <mergeCell ref="H633:H634"/>
    <mergeCell ref="I633:I634"/>
    <mergeCell ref="J633:J634"/>
    <mergeCell ref="K633:K634"/>
    <mergeCell ref="L633:L634"/>
    <mergeCell ref="M633:M634"/>
    <mergeCell ref="N601:N602"/>
    <mergeCell ref="O601:O602"/>
    <mergeCell ref="D613:G613"/>
    <mergeCell ref="B600:G600"/>
    <mergeCell ref="A601:A602"/>
    <mergeCell ref="B601:G601"/>
    <mergeCell ref="H601:H602"/>
    <mergeCell ref="I601:I602"/>
    <mergeCell ref="J601:J602"/>
    <mergeCell ref="K601:K602"/>
    <mergeCell ref="L601:L602"/>
    <mergeCell ref="M601:M602"/>
    <mergeCell ref="N210:N211"/>
    <mergeCell ref="O210:O211"/>
    <mergeCell ref="B210:G210"/>
    <mergeCell ref="H210:H211"/>
    <mergeCell ref="I210:I211"/>
    <mergeCell ref="J210:J211"/>
    <mergeCell ref="K210:K211"/>
    <mergeCell ref="L210:L211"/>
    <mergeCell ref="M210:M211"/>
    <mergeCell ref="B3:G3"/>
    <mergeCell ref="B18:G18"/>
    <mergeCell ref="B32:G32"/>
    <mergeCell ref="B45:G45"/>
    <mergeCell ref="B60:G60"/>
    <mergeCell ref="B209:G209"/>
    <mergeCell ref="A210:A211"/>
    <mergeCell ref="K226:K227"/>
    <mergeCell ref="L226:L227"/>
    <mergeCell ref="M226:M227"/>
    <mergeCell ref="N226:N227"/>
    <mergeCell ref="O226:O227"/>
    <mergeCell ref="D222:G222"/>
    <mergeCell ref="B225:G225"/>
    <mergeCell ref="A226:A227"/>
    <mergeCell ref="B226:G226"/>
    <mergeCell ref="H226:H227"/>
    <mergeCell ref="I226:I227"/>
    <mergeCell ref="J226:J227"/>
    <mergeCell ref="K242:K243"/>
    <mergeCell ref="L242:L243"/>
    <mergeCell ref="M242:M243"/>
    <mergeCell ref="N242:N243"/>
    <mergeCell ref="O242:O243"/>
    <mergeCell ref="D238:G238"/>
    <mergeCell ref="B241:G241"/>
    <mergeCell ref="A242:A243"/>
    <mergeCell ref="B242:G242"/>
    <mergeCell ref="H242:H243"/>
    <mergeCell ref="I242:I243"/>
    <mergeCell ref="J242:J243"/>
    <mergeCell ref="K306:K307"/>
    <mergeCell ref="L306:L307"/>
    <mergeCell ref="M306:M307"/>
    <mergeCell ref="N306:N307"/>
    <mergeCell ref="O306:O307"/>
    <mergeCell ref="D302:G302"/>
    <mergeCell ref="B305:G305"/>
    <mergeCell ref="A306:A307"/>
    <mergeCell ref="B306:G306"/>
    <mergeCell ref="H306:H307"/>
    <mergeCell ref="I306:I307"/>
    <mergeCell ref="J306:J307"/>
    <mergeCell ref="K322:K323"/>
    <mergeCell ref="L322:L323"/>
    <mergeCell ref="M322:M323"/>
    <mergeCell ref="N322:N323"/>
    <mergeCell ref="O322:O323"/>
    <mergeCell ref="D318:G318"/>
    <mergeCell ref="B321:G321"/>
    <mergeCell ref="A322:A323"/>
    <mergeCell ref="B322:G322"/>
    <mergeCell ref="H322:H323"/>
    <mergeCell ref="I322:I323"/>
    <mergeCell ref="J322:J323"/>
    <mergeCell ref="K338:K339"/>
    <mergeCell ref="L338:L339"/>
    <mergeCell ref="M338:M339"/>
    <mergeCell ref="N338:N339"/>
    <mergeCell ref="O338:O339"/>
    <mergeCell ref="D334:G334"/>
    <mergeCell ref="B337:G337"/>
    <mergeCell ref="A338:A339"/>
    <mergeCell ref="B338:G338"/>
    <mergeCell ref="H338:H339"/>
    <mergeCell ref="I338:I339"/>
    <mergeCell ref="J338:J339"/>
    <mergeCell ref="K354:K355"/>
    <mergeCell ref="L354:L355"/>
    <mergeCell ref="M354:M355"/>
    <mergeCell ref="N354:N355"/>
    <mergeCell ref="O354:O355"/>
    <mergeCell ref="D350:G350"/>
    <mergeCell ref="B353:G353"/>
    <mergeCell ref="A354:A355"/>
    <mergeCell ref="B354:G354"/>
    <mergeCell ref="H354:H355"/>
    <mergeCell ref="I354:I355"/>
    <mergeCell ref="J354:J355"/>
    <mergeCell ref="K370:K371"/>
    <mergeCell ref="L370:L371"/>
    <mergeCell ref="M370:M371"/>
    <mergeCell ref="N370:N371"/>
    <mergeCell ref="O370:O371"/>
    <mergeCell ref="D366:G366"/>
    <mergeCell ref="B369:G369"/>
    <mergeCell ref="A370:A371"/>
    <mergeCell ref="B370:G370"/>
    <mergeCell ref="H370:H371"/>
    <mergeCell ref="I370:I371"/>
    <mergeCell ref="J370:J371"/>
    <mergeCell ref="K386:K387"/>
    <mergeCell ref="L386:L387"/>
    <mergeCell ref="M386:M387"/>
    <mergeCell ref="N386:N387"/>
    <mergeCell ref="O386:O387"/>
    <mergeCell ref="D382:G382"/>
    <mergeCell ref="B385:G385"/>
    <mergeCell ref="A386:A387"/>
    <mergeCell ref="B386:G386"/>
    <mergeCell ref="H386:H387"/>
    <mergeCell ref="I386:I387"/>
    <mergeCell ref="J386:J387"/>
    <mergeCell ref="K499:K500"/>
    <mergeCell ref="L499:L500"/>
    <mergeCell ref="M499:M500"/>
    <mergeCell ref="N499:N500"/>
    <mergeCell ref="O499:O500"/>
    <mergeCell ref="D494:G494"/>
    <mergeCell ref="B498:G498"/>
    <mergeCell ref="A499:A500"/>
    <mergeCell ref="B499:G499"/>
    <mergeCell ref="H499:H500"/>
    <mergeCell ref="I499:I500"/>
    <mergeCell ref="J499:J500"/>
    <mergeCell ref="K531:K532"/>
    <mergeCell ref="L531:L532"/>
    <mergeCell ref="M531:M532"/>
    <mergeCell ref="N531:N532"/>
    <mergeCell ref="O531:O532"/>
    <mergeCell ref="D527:G527"/>
    <mergeCell ref="B530:G530"/>
    <mergeCell ref="A531:A532"/>
    <mergeCell ref="B531:G531"/>
    <mergeCell ref="H531:H532"/>
    <mergeCell ref="I531:I532"/>
    <mergeCell ref="J531:J532"/>
    <mergeCell ref="K547:K548"/>
    <mergeCell ref="L547:L548"/>
    <mergeCell ref="M547:M548"/>
    <mergeCell ref="N547:N548"/>
    <mergeCell ref="O547:O548"/>
    <mergeCell ref="D543:G543"/>
    <mergeCell ref="B546:G546"/>
    <mergeCell ref="A547:A548"/>
    <mergeCell ref="B547:G547"/>
    <mergeCell ref="H547:H548"/>
    <mergeCell ref="I547:I548"/>
    <mergeCell ref="J547:J548"/>
    <mergeCell ref="J569:J570"/>
    <mergeCell ref="K569:K570"/>
    <mergeCell ref="L569:L570"/>
    <mergeCell ref="M569:M570"/>
    <mergeCell ref="N569:N570"/>
    <mergeCell ref="O569:O570"/>
    <mergeCell ref="D559:G559"/>
    <mergeCell ref="B562:G562"/>
    <mergeCell ref="B568:G568"/>
    <mergeCell ref="A569:A570"/>
    <mergeCell ref="B569:G569"/>
    <mergeCell ref="H569:H570"/>
    <mergeCell ref="I569:I570"/>
    <mergeCell ref="K258:K259"/>
    <mergeCell ref="L258:L259"/>
    <mergeCell ref="M258:M259"/>
    <mergeCell ref="N258:N259"/>
    <mergeCell ref="O258:O259"/>
    <mergeCell ref="M274:M275"/>
    <mergeCell ref="N274:N275"/>
    <mergeCell ref="O274:O275"/>
    <mergeCell ref="K290:K291"/>
    <mergeCell ref="L290:L291"/>
    <mergeCell ref="M290:M291"/>
    <mergeCell ref="N290:N291"/>
    <mergeCell ref="O290:O291"/>
    <mergeCell ref="D286:G286"/>
    <mergeCell ref="B289:G289"/>
    <mergeCell ref="A290:A291"/>
    <mergeCell ref="B290:G290"/>
    <mergeCell ref="H290:H291"/>
    <mergeCell ref="I290:I291"/>
    <mergeCell ref="J290:J291"/>
    <mergeCell ref="D254:G254"/>
    <mergeCell ref="B257:G257"/>
    <mergeCell ref="A258:A259"/>
    <mergeCell ref="B258:G258"/>
    <mergeCell ref="H258:H259"/>
    <mergeCell ref="I258:I259"/>
    <mergeCell ref="J258:J259"/>
    <mergeCell ref="K274:K275"/>
    <mergeCell ref="L274:L275"/>
    <mergeCell ref="D270:G270"/>
    <mergeCell ref="B273:G273"/>
    <mergeCell ref="A274:A275"/>
    <mergeCell ref="B274:G274"/>
    <mergeCell ref="H274:H275"/>
    <mergeCell ref="I274:I275"/>
    <mergeCell ref="J274:J275"/>
    <mergeCell ref="K585:K586"/>
    <mergeCell ref="L585:L586"/>
    <mergeCell ref="M585:M586"/>
    <mergeCell ref="N585:N586"/>
    <mergeCell ref="O585:O586"/>
    <mergeCell ref="D581:G581"/>
    <mergeCell ref="B584:G584"/>
    <mergeCell ref="A585:A586"/>
    <mergeCell ref="B585:G585"/>
    <mergeCell ref="H585:H586"/>
    <mergeCell ref="I585:I586"/>
    <mergeCell ref="J585:J586"/>
    <mergeCell ref="D597:G597"/>
    <mergeCell ref="K402:K403"/>
    <mergeCell ref="L402:L403"/>
    <mergeCell ref="M402:M403"/>
    <mergeCell ref="N402:N403"/>
    <mergeCell ref="O402:O403"/>
    <mergeCell ref="D398:G398"/>
    <mergeCell ref="B401:G401"/>
    <mergeCell ref="A402:A403"/>
    <mergeCell ref="B402:G402"/>
    <mergeCell ref="H402:H403"/>
    <mergeCell ref="I402:I403"/>
    <mergeCell ref="J402:J403"/>
    <mergeCell ref="K418:K419"/>
    <mergeCell ref="L418:L419"/>
    <mergeCell ref="M418:M419"/>
    <mergeCell ref="N418:N419"/>
    <mergeCell ref="O418:O419"/>
    <mergeCell ref="D414:G414"/>
    <mergeCell ref="B417:G417"/>
    <mergeCell ref="A418:A419"/>
    <mergeCell ref="B418:G418"/>
    <mergeCell ref="H418:H419"/>
    <mergeCell ref="I418:I419"/>
    <mergeCell ref="J418:J419"/>
    <mergeCell ref="K434:K435"/>
    <mergeCell ref="L434:L435"/>
    <mergeCell ref="M434:M435"/>
    <mergeCell ref="N434:N435"/>
    <mergeCell ref="O434:O435"/>
    <mergeCell ref="D430:G430"/>
    <mergeCell ref="B433:G433"/>
    <mergeCell ref="A434:A435"/>
    <mergeCell ref="B434:G434"/>
    <mergeCell ref="H434:H435"/>
    <mergeCell ref="I434:I435"/>
    <mergeCell ref="J434:J435"/>
    <mergeCell ref="K450:K451"/>
    <mergeCell ref="L450:L451"/>
    <mergeCell ref="M450:M451"/>
    <mergeCell ref="N450:N451"/>
    <mergeCell ref="O450:O451"/>
    <mergeCell ref="D446:G446"/>
    <mergeCell ref="B449:G449"/>
    <mergeCell ref="A450:A451"/>
    <mergeCell ref="B450:G450"/>
    <mergeCell ref="H450:H451"/>
    <mergeCell ref="I450:I451"/>
    <mergeCell ref="J450:J451"/>
    <mergeCell ref="K466:K467"/>
    <mergeCell ref="L466:L467"/>
    <mergeCell ref="M466:M467"/>
    <mergeCell ref="N466:N467"/>
    <mergeCell ref="O466:O467"/>
    <mergeCell ref="D462:G462"/>
    <mergeCell ref="B465:G465"/>
    <mergeCell ref="A466:A467"/>
    <mergeCell ref="B466:G466"/>
    <mergeCell ref="H466:H467"/>
    <mergeCell ref="I466:I467"/>
    <mergeCell ref="J466:J467"/>
    <mergeCell ref="K482:K483"/>
    <mergeCell ref="L482:L483"/>
    <mergeCell ref="M482:M483"/>
    <mergeCell ref="N482:N483"/>
    <mergeCell ref="O482:O483"/>
    <mergeCell ref="D478:G478"/>
    <mergeCell ref="B481:G481"/>
    <mergeCell ref="A482:A483"/>
    <mergeCell ref="B482:G482"/>
    <mergeCell ref="H482:H483"/>
    <mergeCell ref="I482:I483"/>
    <mergeCell ref="J482:J483"/>
    <mergeCell ref="K515:K516"/>
    <mergeCell ref="L515:L516"/>
    <mergeCell ref="M515:M516"/>
    <mergeCell ref="N515:N516"/>
    <mergeCell ref="O515:O516"/>
    <mergeCell ref="D511:G511"/>
    <mergeCell ref="B514:G514"/>
    <mergeCell ref="A515:A516"/>
    <mergeCell ref="B515:G515"/>
    <mergeCell ref="H515:H516"/>
    <mergeCell ref="I515:I516"/>
    <mergeCell ref="J515:J516"/>
    <mergeCell ref="N617:N618"/>
    <mergeCell ref="O617:O618"/>
    <mergeCell ref="D629:G629"/>
    <mergeCell ref="B616:G616"/>
    <mergeCell ref="A617:A618"/>
    <mergeCell ref="B617:G617"/>
    <mergeCell ref="H617:H618"/>
    <mergeCell ref="I617:I618"/>
    <mergeCell ref="J617:J618"/>
    <mergeCell ref="K617:K618"/>
    <mergeCell ref="L617:L618"/>
    <mergeCell ref="M617:M6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INDUSTRIAL</vt:lpstr>
      <vt:lpstr>ADMINISTRACION</vt:lpstr>
      <vt:lpstr>MEDICO CIR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ClaretDGP</cp:lastModifiedBy>
  <dcterms:created xsi:type="dcterms:W3CDTF">2003-03-18T16:53:22Z</dcterms:created>
  <dcterms:modified xsi:type="dcterms:W3CDTF">2025-01-30T22:54:02Z</dcterms:modified>
</cp:coreProperties>
</file>