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497CC905-FB19-4CD4-8E9C-BC3BF0DDD23D}" xr6:coauthVersionLast="44" xr6:coauthVersionMax="44" xr10:uidLastSave="{00000000-0000-0000-0000-000000000000}"/>
  <bookViews>
    <workbookView xWindow="16140" yWindow="795" windowWidth="18720" windowHeight="19950" activeTab="1" xr2:uid="{00000000-000D-0000-FFFF-FFFF00000000}"/>
  </bookViews>
  <sheets>
    <sheet name="Derecho" sheetId="1" r:id="rId1"/>
    <sheet name="Psicología" sheetId="2" r:id="rId2"/>
    <sheet name="Diseño" sheetId="3" r:id="rId3"/>
    <sheet name="Crea Des Emp" sheetId="4" r:id="rId4"/>
    <sheet name="Bachillera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MH6OFFcPkOInMtTELMkrSN8X6WA=="/>
    </ext>
  </extLst>
</workbook>
</file>

<file path=xl/calcChain.xml><?xml version="1.0" encoding="utf-8"?>
<calcChain xmlns="http://schemas.openxmlformats.org/spreadsheetml/2006/main">
  <c r="M947" i="2" l="1"/>
  <c r="L947" i="2"/>
  <c r="K799" i="3"/>
  <c r="J799" i="3"/>
  <c r="P704" i="3"/>
  <c r="L944" i="1"/>
  <c r="K944" i="1"/>
  <c r="I267" i="5" l="1"/>
  <c r="H267" i="5"/>
  <c r="J267" i="5" s="1"/>
  <c r="K267" i="5" s="1"/>
  <c r="O262" i="5"/>
  <c r="N262" i="5"/>
  <c r="L262" i="5"/>
  <c r="O261" i="5"/>
  <c r="N261" i="5"/>
  <c r="L261" i="5"/>
  <c r="O260" i="5"/>
  <c r="N260" i="5"/>
  <c r="L260" i="5"/>
  <c r="O259" i="5"/>
  <c r="N259" i="5"/>
  <c r="L259" i="5"/>
  <c r="L258" i="5"/>
  <c r="M257" i="5"/>
  <c r="P259" i="5" s="1"/>
  <c r="K422" i="4"/>
  <c r="J422" i="4"/>
  <c r="L422" i="4" s="1"/>
  <c r="M422" i="4" s="1"/>
  <c r="O420" i="4"/>
  <c r="P419" i="4"/>
  <c r="P420" i="4" s="1"/>
  <c r="Q414" i="4"/>
  <c r="P414" i="4"/>
  <c r="N414" i="4"/>
  <c r="Q413" i="4"/>
  <c r="P413" i="4"/>
  <c r="N413" i="4"/>
  <c r="Q412" i="4"/>
  <c r="P412" i="4"/>
  <c r="N412" i="4"/>
  <c r="Q411" i="4"/>
  <c r="P411" i="4"/>
  <c r="N411" i="4"/>
  <c r="Q410" i="4"/>
  <c r="P410" i="4"/>
  <c r="N410" i="4"/>
  <c r="Q409" i="4"/>
  <c r="P409" i="4"/>
  <c r="N409" i="4"/>
  <c r="Q408" i="4"/>
  <c r="P408" i="4"/>
  <c r="N408" i="4"/>
  <c r="Q407" i="4"/>
  <c r="P407" i="4"/>
  <c r="N407" i="4"/>
  <c r="Q406" i="4"/>
  <c r="P406" i="4"/>
  <c r="N406" i="4"/>
  <c r="O405" i="4"/>
  <c r="R407" i="4" s="1"/>
  <c r="N249" i="4"/>
  <c r="K963" i="3"/>
  <c r="J963" i="3"/>
  <c r="L963" i="3" s="1"/>
  <c r="M963" i="3" s="1"/>
  <c r="O961" i="3"/>
  <c r="P960" i="3"/>
  <c r="P961" i="3" s="1"/>
  <c r="Q955" i="3"/>
  <c r="P955" i="3"/>
  <c r="N955" i="3"/>
  <c r="Q954" i="3"/>
  <c r="P954" i="3"/>
  <c r="N954" i="3"/>
  <c r="Q953" i="3"/>
  <c r="P953" i="3"/>
  <c r="N953" i="3"/>
  <c r="Q952" i="3"/>
  <c r="P952" i="3"/>
  <c r="N952" i="3"/>
  <c r="Q951" i="3"/>
  <c r="P951" i="3"/>
  <c r="N951" i="3"/>
  <c r="Q950" i="3"/>
  <c r="P950" i="3"/>
  <c r="N950" i="3"/>
  <c r="Q949" i="3"/>
  <c r="P949" i="3"/>
  <c r="N949" i="3"/>
  <c r="Q948" i="3"/>
  <c r="P948" i="3"/>
  <c r="N948" i="3"/>
  <c r="N947" i="3"/>
  <c r="O946" i="3"/>
  <c r="P947" i="3" s="1"/>
  <c r="Q947" i="3" s="1"/>
  <c r="O1131" i="2"/>
  <c r="M1131" i="2"/>
  <c r="L1131" i="2"/>
  <c r="N1131" i="2" s="1"/>
  <c r="Q1129" i="2"/>
  <c r="R1128" i="2"/>
  <c r="R1129" i="2" s="1"/>
  <c r="S1123" i="2"/>
  <c r="R1123" i="2"/>
  <c r="P1123" i="2"/>
  <c r="S1122" i="2"/>
  <c r="R1122" i="2"/>
  <c r="P1122" i="2"/>
  <c r="S1121" i="2"/>
  <c r="R1121" i="2"/>
  <c r="P1121" i="2"/>
  <c r="S1120" i="2"/>
  <c r="R1120" i="2"/>
  <c r="P1120" i="2"/>
  <c r="S1119" i="2"/>
  <c r="R1119" i="2"/>
  <c r="P1119" i="2"/>
  <c r="S1118" i="2"/>
  <c r="R1118" i="2"/>
  <c r="P1118" i="2"/>
  <c r="S1117" i="2"/>
  <c r="R1117" i="2"/>
  <c r="P1117" i="2"/>
  <c r="S1116" i="2"/>
  <c r="R1116" i="2"/>
  <c r="P1116" i="2"/>
  <c r="S1115" i="2"/>
  <c r="R1115" i="2"/>
  <c r="P1115" i="2"/>
  <c r="Q1114" i="2"/>
  <c r="T1116" i="2" s="1"/>
  <c r="N258" i="5" l="1"/>
  <c r="O258" i="5" s="1"/>
  <c r="R948" i="3"/>
  <c r="N1131" i="1" l="1"/>
  <c r="L1131" i="1"/>
  <c r="K1131" i="1"/>
  <c r="M1131" i="1" s="1"/>
  <c r="P1129" i="1"/>
  <c r="Q1128" i="1"/>
  <c r="Q1129" i="1" s="1"/>
  <c r="R1123" i="1"/>
  <c r="Q1123" i="1"/>
  <c r="O1123" i="1"/>
  <c r="R1122" i="1"/>
  <c r="Q1122" i="1"/>
  <c r="O1122" i="1"/>
  <c r="R1121" i="1"/>
  <c r="Q1121" i="1"/>
  <c r="O1121" i="1"/>
  <c r="R1120" i="1"/>
  <c r="Q1120" i="1"/>
  <c r="O1120" i="1"/>
  <c r="R1119" i="1"/>
  <c r="Q1119" i="1"/>
  <c r="O1119" i="1"/>
  <c r="R1118" i="1"/>
  <c r="Q1118" i="1"/>
  <c r="O1118" i="1"/>
  <c r="R1117" i="1"/>
  <c r="Q1117" i="1"/>
  <c r="O1117" i="1"/>
  <c r="R1116" i="1"/>
  <c r="Q1116" i="1"/>
  <c r="O1116" i="1"/>
  <c r="R1115" i="1"/>
  <c r="Q1115" i="1"/>
  <c r="O1115" i="1"/>
  <c r="P1114" i="1"/>
  <c r="S1116" i="1" s="1"/>
  <c r="M924" i="2" l="1"/>
  <c r="L924" i="2"/>
  <c r="K921" i="1"/>
  <c r="L921" i="1"/>
  <c r="J236" i="4"/>
  <c r="K236" i="4"/>
  <c r="K776" i="3"/>
  <c r="J776" i="3"/>
  <c r="I218" i="5"/>
  <c r="K399" i="4" l="1"/>
  <c r="J399" i="4"/>
  <c r="L399" i="4" s="1"/>
  <c r="M399" i="4" s="1"/>
  <c r="O397" i="4"/>
  <c r="P396" i="4"/>
  <c r="P397" i="4" s="1"/>
  <c r="Q391" i="4"/>
  <c r="P391" i="4"/>
  <c r="N391" i="4"/>
  <c r="Q390" i="4"/>
  <c r="P390" i="4"/>
  <c r="N390" i="4"/>
  <c r="Q389" i="4"/>
  <c r="P389" i="4"/>
  <c r="N389" i="4"/>
  <c r="Q388" i="4"/>
  <c r="P388" i="4"/>
  <c r="N388" i="4"/>
  <c r="Q387" i="4"/>
  <c r="P387" i="4"/>
  <c r="N387" i="4"/>
  <c r="Q386" i="4"/>
  <c r="P386" i="4"/>
  <c r="N386" i="4"/>
  <c r="Q385" i="4"/>
  <c r="P385" i="4"/>
  <c r="N385" i="4"/>
  <c r="Q384" i="4"/>
  <c r="P384" i="4"/>
  <c r="N384" i="4"/>
  <c r="Q383" i="4"/>
  <c r="P383" i="4"/>
  <c r="N383" i="4"/>
  <c r="O382" i="4"/>
  <c r="R384" i="4" s="1"/>
  <c r="N226" i="4"/>
  <c r="L939" i="3"/>
  <c r="K939" i="3"/>
  <c r="J939" i="3"/>
  <c r="O937" i="3"/>
  <c r="P936" i="3"/>
  <c r="P937" i="3" s="1"/>
  <c r="Q931" i="3"/>
  <c r="P931" i="3"/>
  <c r="N931" i="3"/>
  <c r="Q930" i="3"/>
  <c r="P930" i="3"/>
  <c r="N930" i="3"/>
  <c r="Q929" i="3"/>
  <c r="P929" i="3"/>
  <c r="N929" i="3"/>
  <c r="Q928" i="3"/>
  <c r="P928" i="3"/>
  <c r="N928" i="3"/>
  <c r="Q927" i="3"/>
  <c r="P927" i="3"/>
  <c r="N927" i="3"/>
  <c r="Q926" i="3"/>
  <c r="P926" i="3"/>
  <c r="N926" i="3"/>
  <c r="Q925" i="3"/>
  <c r="P925" i="3"/>
  <c r="N925" i="3"/>
  <c r="Q924" i="3"/>
  <c r="P924" i="3"/>
  <c r="N924" i="3"/>
  <c r="P923" i="3"/>
  <c r="Q923" i="3" s="1"/>
  <c r="N923" i="3"/>
  <c r="O922" i="3"/>
  <c r="R924" i="3" s="1"/>
  <c r="O1108" i="2"/>
  <c r="N1108" i="2"/>
  <c r="M1108" i="2"/>
  <c r="L1108" i="2"/>
  <c r="Q1106" i="2"/>
  <c r="R1105" i="2"/>
  <c r="R1106" i="2" s="1"/>
  <c r="S1100" i="2"/>
  <c r="R1100" i="2"/>
  <c r="P1100" i="2"/>
  <c r="S1099" i="2"/>
  <c r="R1099" i="2"/>
  <c r="P1099" i="2"/>
  <c r="S1098" i="2"/>
  <c r="R1098" i="2"/>
  <c r="P1098" i="2"/>
  <c r="S1097" i="2"/>
  <c r="R1097" i="2"/>
  <c r="P1097" i="2"/>
  <c r="S1096" i="2"/>
  <c r="R1096" i="2"/>
  <c r="P1096" i="2"/>
  <c r="S1095" i="2"/>
  <c r="R1095" i="2"/>
  <c r="P1095" i="2"/>
  <c r="S1094" i="2"/>
  <c r="R1094" i="2"/>
  <c r="P1094" i="2"/>
  <c r="T1093" i="2"/>
  <c r="S1093" i="2"/>
  <c r="R1093" i="2"/>
  <c r="P1093" i="2"/>
  <c r="R1092" i="2"/>
  <c r="S1092" i="2" s="1"/>
  <c r="P1092" i="2"/>
  <c r="Q1091" i="2"/>
  <c r="N1108" i="1"/>
  <c r="L1108" i="1"/>
  <c r="K1108" i="1"/>
  <c r="M1108" i="1" s="1"/>
  <c r="P1106" i="1"/>
  <c r="Q1105" i="1"/>
  <c r="Q1106" i="1" s="1"/>
  <c r="R1100" i="1"/>
  <c r="Q1100" i="1"/>
  <c r="O1100" i="1"/>
  <c r="R1099" i="1"/>
  <c r="Q1099" i="1"/>
  <c r="O1099" i="1"/>
  <c r="R1098" i="1"/>
  <c r="Q1098" i="1"/>
  <c r="O1098" i="1"/>
  <c r="R1097" i="1"/>
  <c r="Q1097" i="1"/>
  <c r="O1097" i="1"/>
  <c r="R1096" i="1"/>
  <c r="Q1096" i="1"/>
  <c r="O1096" i="1"/>
  <c r="R1095" i="1"/>
  <c r="Q1095" i="1"/>
  <c r="O1095" i="1"/>
  <c r="R1094" i="1"/>
  <c r="Q1094" i="1"/>
  <c r="O1094" i="1"/>
  <c r="R1093" i="1"/>
  <c r="Q1093" i="1"/>
  <c r="O1093" i="1"/>
  <c r="Q1092" i="1"/>
  <c r="R1092" i="1" s="1"/>
  <c r="O1092" i="1"/>
  <c r="P1091" i="1"/>
  <c r="S1093" i="1" s="1"/>
  <c r="M939" i="3" l="1"/>
  <c r="K213" i="4"/>
  <c r="J753" i="3"/>
  <c r="L753" i="3"/>
  <c r="K753" i="3"/>
  <c r="P589" i="3"/>
  <c r="J592" i="3"/>
  <c r="M901" i="2"/>
  <c r="L901" i="2"/>
  <c r="L898" i="1" l="1"/>
  <c r="K898" i="1"/>
  <c r="I251" i="5" l="1"/>
  <c r="H251" i="5"/>
  <c r="J251" i="5" s="1"/>
  <c r="O246" i="5"/>
  <c r="N246" i="5"/>
  <c r="L246" i="5"/>
  <c r="O245" i="5"/>
  <c r="N245" i="5"/>
  <c r="L245" i="5"/>
  <c r="O244" i="5"/>
  <c r="N244" i="5"/>
  <c r="L244" i="5"/>
  <c r="O243" i="5"/>
  <c r="N243" i="5"/>
  <c r="L243" i="5"/>
  <c r="L242" i="5"/>
  <c r="M241" i="5"/>
  <c r="N242" i="5" s="1"/>
  <c r="O242" i="5" s="1"/>
  <c r="K376" i="4"/>
  <c r="J376" i="4"/>
  <c r="L376" i="4" s="1"/>
  <c r="M376" i="4" s="1"/>
  <c r="O374" i="4"/>
  <c r="P373" i="4"/>
  <c r="P374" i="4" s="1"/>
  <c r="Q368" i="4"/>
  <c r="P368" i="4"/>
  <c r="N368" i="4"/>
  <c r="Q367" i="4"/>
  <c r="P367" i="4"/>
  <c r="N367" i="4"/>
  <c r="Q366" i="4"/>
  <c r="P366" i="4"/>
  <c r="N366" i="4"/>
  <c r="Q365" i="4"/>
  <c r="P365" i="4"/>
  <c r="N365" i="4"/>
  <c r="Q364" i="4"/>
  <c r="P364" i="4"/>
  <c r="N364" i="4"/>
  <c r="Q363" i="4"/>
  <c r="P363" i="4"/>
  <c r="N363" i="4"/>
  <c r="Q362" i="4"/>
  <c r="P362" i="4"/>
  <c r="N362" i="4"/>
  <c r="P361" i="4"/>
  <c r="Q361" i="4" s="1"/>
  <c r="N361" i="4"/>
  <c r="P360" i="4"/>
  <c r="Q360" i="4" s="1"/>
  <c r="N360" i="4"/>
  <c r="O359" i="4"/>
  <c r="R361" i="4" s="1"/>
  <c r="K916" i="3"/>
  <c r="J916" i="3"/>
  <c r="L916" i="3" s="1"/>
  <c r="M916" i="3" s="1"/>
  <c r="O914" i="3"/>
  <c r="P913" i="3"/>
  <c r="P914" i="3" s="1"/>
  <c r="Q908" i="3"/>
  <c r="P908" i="3"/>
  <c r="N908" i="3"/>
  <c r="Q907" i="3"/>
  <c r="P907" i="3"/>
  <c r="N907" i="3"/>
  <c r="Q906" i="3"/>
  <c r="P906" i="3"/>
  <c r="N906" i="3"/>
  <c r="Q905" i="3"/>
  <c r="P905" i="3"/>
  <c r="N905" i="3"/>
  <c r="Q904" i="3"/>
  <c r="P904" i="3"/>
  <c r="N904" i="3"/>
  <c r="Q903" i="3"/>
  <c r="P903" i="3"/>
  <c r="N903" i="3"/>
  <c r="P902" i="3"/>
  <c r="Q902" i="3" s="1"/>
  <c r="N902" i="3"/>
  <c r="P901" i="3"/>
  <c r="Q901" i="3" s="1"/>
  <c r="N901" i="3"/>
  <c r="P900" i="3"/>
  <c r="Q900" i="3" s="1"/>
  <c r="N900" i="3"/>
  <c r="O899" i="3"/>
  <c r="R901" i="3" s="1"/>
  <c r="O1085" i="2"/>
  <c r="M1085" i="2"/>
  <c r="L1085" i="2"/>
  <c r="N1085" i="2" s="1"/>
  <c r="Q1083" i="2"/>
  <c r="R1082" i="2"/>
  <c r="R1083" i="2" s="1"/>
  <c r="S1077" i="2"/>
  <c r="R1077" i="2"/>
  <c r="P1077" i="2"/>
  <c r="S1076" i="2"/>
  <c r="R1076" i="2"/>
  <c r="P1076" i="2"/>
  <c r="S1075" i="2"/>
  <c r="R1075" i="2"/>
  <c r="P1075" i="2"/>
  <c r="S1074" i="2"/>
  <c r="R1074" i="2"/>
  <c r="P1074" i="2"/>
  <c r="S1073" i="2"/>
  <c r="R1073" i="2"/>
  <c r="P1073" i="2"/>
  <c r="S1072" i="2"/>
  <c r="R1072" i="2"/>
  <c r="P1072" i="2"/>
  <c r="S1071" i="2"/>
  <c r="R1071" i="2"/>
  <c r="P1071" i="2"/>
  <c r="R1070" i="2"/>
  <c r="S1070" i="2" s="1"/>
  <c r="P1070" i="2"/>
  <c r="R1069" i="2"/>
  <c r="S1069" i="2" s="1"/>
  <c r="P1069" i="2"/>
  <c r="Q1068" i="2"/>
  <c r="T1070" i="2" s="1"/>
  <c r="N1085" i="1"/>
  <c r="M1085" i="1"/>
  <c r="L1085" i="1"/>
  <c r="K1085" i="1"/>
  <c r="P1083" i="1"/>
  <c r="Q1082" i="1"/>
  <c r="Q1083" i="1" s="1"/>
  <c r="R1077" i="1"/>
  <c r="Q1077" i="1"/>
  <c r="O1077" i="1"/>
  <c r="R1076" i="1"/>
  <c r="Q1076" i="1"/>
  <c r="O1076" i="1"/>
  <c r="R1075" i="1"/>
  <c r="Q1075" i="1"/>
  <c r="O1075" i="1"/>
  <c r="R1074" i="1"/>
  <c r="Q1074" i="1"/>
  <c r="O1074" i="1"/>
  <c r="R1073" i="1"/>
  <c r="Q1073" i="1"/>
  <c r="O1073" i="1"/>
  <c r="R1072" i="1"/>
  <c r="Q1072" i="1"/>
  <c r="O1072" i="1"/>
  <c r="R1071" i="1"/>
  <c r="Q1071" i="1"/>
  <c r="O1071" i="1"/>
  <c r="Q1070" i="1"/>
  <c r="R1070" i="1" s="1"/>
  <c r="O1070" i="1"/>
  <c r="Q1069" i="1"/>
  <c r="R1069" i="1" s="1"/>
  <c r="O1069" i="1"/>
  <c r="P1068" i="1"/>
  <c r="S1070" i="1" s="1"/>
  <c r="K251" i="5" l="1"/>
  <c r="P243" i="5"/>
  <c r="O211" i="4" l="1"/>
  <c r="O188" i="4"/>
  <c r="O165" i="4"/>
  <c r="O142" i="4"/>
  <c r="O119" i="4"/>
  <c r="I199" i="5" l="1"/>
  <c r="J213" i="4"/>
  <c r="K190" i="4"/>
  <c r="J190" i="4"/>
  <c r="K730" i="3"/>
  <c r="J730" i="3"/>
  <c r="L878" i="2"/>
  <c r="K878" i="2"/>
  <c r="K353" i="4" l="1"/>
  <c r="J353" i="4"/>
  <c r="L353" i="4" s="1"/>
  <c r="O351" i="4"/>
  <c r="P350" i="4"/>
  <c r="P351" i="4" s="1"/>
  <c r="Q345" i="4"/>
  <c r="P345" i="4"/>
  <c r="N345" i="4"/>
  <c r="Q344" i="4"/>
  <c r="P344" i="4"/>
  <c r="N344" i="4"/>
  <c r="Q343" i="4"/>
  <c r="P343" i="4"/>
  <c r="N343" i="4"/>
  <c r="Q342" i="4"/>
  <c r="P342" i="4"/>
  <c r="N342" i="4"/>
  <c r="Q341" i="4"/>
  <c r="P341" i="4"/>
  <c r="N341" i="4"/>
  <c r="Q340" i="4"/>
  <c r="P340" i="4"/>
  <c r="N340" i="4"/>
  <c r="P339" i="4"/>
  <c r="Q339" i="4" s="1"/>
  <c r="N339" i="4"/>
  <c r="P338" i="4"/>
  <c r="Q338" i="4" s="1"/>
  <c r="N338" i="4"/>
  <c r="P337" i="4"/>
  <c r="Q337" i="4" s="1"/>
  <c r="N337" i="4"/>
  <c r="O336" i="4"/>
  <c r="R338" i="4" s="1"/>
  <c r="K893" i="3"/>
  <c r="J893" i="3"/>
  <c r="L893" i="3" s="1"/>
  <c r="M893" i="3" s="1"/>
  <c r="O891" i="3"/>
  <c r="P890" i="3"/>
  <c r="P891" i="3" s="1"/>
  <c r="Q885" i="3"/>
  <c r="P885" i="3"/>
  <c r="N885" i="3"/>
  <c r="Q884" i="3"/>
  <c r="P884" i="3"/>
  <c r="N884" i="3"/>
  <c r="Q883" i="3"/>
  <c r="P883" i="3"/>
  <c r="N883" i="3"/>
  <c r="Q882" i="3"/>
  <c r="P882" i="3"/>
  <c r="N882" i="3"/>
  <c r="Q881" i="3"/>
  <c r="P881" i="3"/>
  <c r="N881" i="3"/>
  <c r="Q880" i="3"/>
  <c r="P880" i="3"/>
  <c r="N880" i="3"/>
  <c r="P879" i="3"/>
  <c r="Q879" i="3" s="1"/>
  <c r="N879" i="3"/>
  <c r="P878" i="3"/>
  <c r="Q878" i="3" s="1"/>
  <c r="N878" i="3"/>
  <c r="P877" i="3"/>
  <c r="Q877" i="3" s="1"/>
  <c r="N877" i="3"/>
  <c r="O876" i="3"/>
  <c r="R878" i="3" s="1"/>
  <c r="O1062" i="2"/>
  <c r="M1062" i="2"/>
  <c r="L1062" i="2"/>
  <c r="N1062" i="2" s="1"/>
  <c r="Q1060" i="2"/>
  <c r="R1059" i="2"/>
  <c r="R1060" i="2" s="1"/>
  <c r="S1054" i="2"/>
  <c r="R1054" i="2"/>
  <c r="P1054" i="2"/>
  <c r="S1053" i="2"/>
  <c r="R1053" i="2"/>
  <c r="P1053" i="2"/>
  <c r="S1052" i="2"/>
  <c r="R1052" i="2"/>
  <c r="P1052" i="2"/>
  <c r="S1051" i="2"/>
  <c r="R1051" i="2"/>
  <c r="P1051" i="2"/>
  <c r="S1050" i="2"/>
  <c r="R1050" i="2"/>
  <c r="P1050" i="2"/>
  <c r="S1049" i="2"/>
  <c r="R1049" i="2"/>
  <c r="P1049" i="2"/>
  <c r="R1048" i="2"/>
  <c r="S1048" i="2" s="1"/>
  <c r="P1048" i="2"/>
  <c r="R1047" i="2"/>
  <c r="S1047" i="2" s="1"/>
  <c r="P1047" i="2"/>
  <c r="S1046" i="2"/>
  <c r="R1046" i="2"/>
  <c r="P1046" i="2"/>
  <c r="Q1045" i="2"/>
  <c r="T1047" i="2" s="1"/>
  <c r="P1045" i="1"/>
  <c r="S1047" i="1" s="1"/>
  <c r="O1046" i="1"/>
  <c r="Q1046" i="1"/>
  <c r="R1046" i="1" s="1"/>
  <c r="O1047" i="1"/>
  <c r="Q1047" i="1"/>
  <c r="R1047" i="1" s="1"/>
  <c r="O1048" i="1"/>
  <c r="Q1048" i="1"/>
  <c r="R1048" i="1" s="1"/>
  <c r="O1049" i="1"/>
  <c r="Q1049" i="1"/>
  <c r="R1049" i="1"/>
  <c r="O1050" i="1"/>
  <c r="Q1050" i="1"/>
  <c r="R1050" i="1"/>
  <c r="O1051" i="1"/>
  <c r="Q1051" i="1"/>
  <c r="R1051" i="1"/>
  <c r="O1052" i="1"/>
  <c r="Q1052" i="1"/>
  <c r="R1052" i="1"/>
  <c r="O1053" i="1"/>
  <c r="Q1053" i="1"/>
  <c r="R1053" i="1"/>
  <c r="O1054" i="1"/>
  <c r="Q1054" i="1"/>
  <c r="R1054" i="1"/>
  <c r="Q1059" i="1"/>
  <c r="P1060" i="1"/>
  <c r="Q1060" i="1"/>
  <c r="K1062" i="1"/>
  <c r="L1062" i="1"/>
  <c r="M1062" i="1"/>
  <c r="N1062" i="1"/>
  <c r="M353" i="4" l="1"/>
  <c r="T687" i="3" l="1"/>
  <c r="T147" i="4" l="1"/>
  <c r="V832" i="1"/>
  <c r="W258" i="4" l="1"/>
  <c r="W797" i="3"/>
  <c r="X967" i="1"/>
  <c r="M330" i="4" l="1"/>
  <c r="M307" i="4"/>
  <c r="M284" i="4"/>
  <c r="M259" i="4"/>
  <c r="M51" i="4"/>
  <c r="M28" i="4"/>
  <c r="M870" i="3"/>
  <c r="M847" i="3"/>
  <c r="M824" i="3"/>
  <c r="M753" i="3"/>
  <c r="K167" i="4" l="1"/>
  <c r="J167" i="4"/>
  <c r="L167" i="4" s="1"/>
  <c r="M167" i="4" s="1"/>
  <c r="K707" i="3"/>
  <c r="J707" i="3"/>
  <c r="K684" i="3"/>
  <c r="L875" i="1"/>
  <c r="K875" i="1"/>
  <c r="L852" i="1"/>
  <c r="K852" i="1"/>
  <c r="L714" i="1"/>
  <c r="J235" i="5"/>
  <c r="I235" i="5"/>
  <c r="H235" i="5"/>
  <c r="O230" i="5"/>
  <c r="N230" i="5"/>
  <c r="L230" i="5"/>
  <c r="N229" i="5"/>
  <c r="O229" i="5" s="1"/>
  <c r="L229" i="5"/>
  <c r="N228" i="5"/>
  <c r="O228" i="5" s="1"/>
  <c r="L228" i="5"/>
  <c r="P227" i="5"/>
  <c r="N227" i="5"/>
  <c r="O227" i="5" s="1"/>
  <c r="L227" i="5"/>
  <c r="L226" i="5"/>
  <c r="M225" i="5"/>
  <c r="N226" i="5" s="1"/>
  <c r="O226" i="5" s="1"/>
  <c r="H218" i="5"/>
  <c r="J218" i="5" s="1"/>
  <c r="K218" i="5" s="1"/>
  <c r="N213" i="5"/>
  <c r="O213" i="5" s="1"/>
  <c r="L213" i="5"/>
  <c r="N212" i="5"/>
  <c r="O212" i="5" s="1"/>
  <c r="L212" i="5"/>
  <c r="N211" i="5"/>
  <c r="O211" i="5" s="1"/>
  <c r="L211" i="5"/>
  <c r="O210" i="5"/>
  <c r="N210" i="5"/>
  <c r="L210" i="5"/>
  <c r="L209" i="5"/>
  <c r="M208" i="5"/>
  <c r="P210" i="5" s="1"/>
  <c r="H199" i="5"/>
  <c r="J199" i="5" s="1"/>
  <c r="K199" i="5" s="1"/>
  <c r="N194" i="5"/>
  <c r="O194" i="5" s="1"/>
  <c r="L194" i="5"/>
  <c r="N193" i="5"/>
  <c r="O193" i="5" s="1"/>
  <c r="L193" i="5"/>
  <c r="O192" i="5"/>
  <c r="N192" i="5"/>
  <c r="L192" i="5"/>
  <c r="N191" i="5"/>
  <c r="O191" i="5" s="1"/>
  <c r="L191" i="5"/>
  <c r="L190" i="5"/>
  <c r="M189" i="5"/>
  <c r="N190" i="5" s="1"/>
  <c r="O190" i="5" s="1"/>
  <c r="I181" i="5"/>
  <c r="H181" i="5"/>
  <c r="J181" i="5" s="1"/>
  <c r="N176" i="5"/>
  <c r="O176" i="5" s="1"/>
  <c r="L176" i="5"/>
  <c r="N175" i="5"/>
  <c r="O175" i="5" s="1"/>
  <c r="L175" i="5"/>
  <c r="N174" i="5"/>
  <c r="O174" i="5" s="1"/>
  <c r="L174" i="5"/>
  <c r="P173" i="5"/>
  <c r="O173" i="5"/>
  <c r="N173" i="5"/>
  <c r="L173" i="5"/>
  <c r="L172" i="5"/>
  <c r="M171" i="5"/>
  <c r="N172" i="5" s="1"/>
  <c r="O172" i="5" s="1"/>
  <c r="I165" i="5"/>
  <c r="H165" i="5"/>
  <c r="J165" i="5" s="1"/>
  <c r="N160" i="5"/>
  <c r="O160" i="5" s="1"/>
  <c r="L160" i="5"/>
  <c r="O159" i="5"/>
  <c r="N159" i="5"/>
  <c r="L159" i="5"/>
  <c r="N158" i="5"/>
  <c r="O158" i="5" s="1"/>
  <c r="L158" i="5"/>
  <c r="N157" i="5"/>
  <c r="O157" i="5" s="1"/>
  <c r="L157" i="5"/>
  <c r="L156" i="5"/>
  <c r="M155" i="5"/>
  <c r="P157" i="5" s="1"/>
  <c r="I149" i="5"/>
  <c r="H149" i="5"/>
  <c r="J149" i="5" s="1"/>
  <c r="K149" i="5" s="1"/>
  <c r="N144" i="5"/>
  <c r="O144" i="5" s="1"/>
  <c r="L144" i="5"/>
  <c r="N143" i="5"/>
  <c r="O143" i="5" s="1"/>
  <c r="L143" i="5"/>
  <c r="O142" i="5"/>
  <c r="N142" i="5"/>
  <c r="L142" i="5"/>
  <c r="N141" i="5"/>
  <c r="O141" i="5" s="1"/>
  <c r="L141" i="5"/>
  <c r="L140" i="5"/>
  <c r="M139" i="5"/>
  <c r="P141" i="5" s="1"/>
  <c r="J133" i="5"/>
  <c r="K133" i="5" s="1"/>
  <c r="I133" i="5"/>
  <c r="H133" i="5"/>
  <c r="N128" i="5"/>
  <c r="O128" i="5" s="1"/>
  <c r="L128" i="5"/>
  <c r="N127" i="5"/>
  <c r="O127" i="5" s="1"/>
  <c r="L127" i="5"/>
  <c r="N126" i="5"/>
  <c r="O126" i="5" s="1"/>
  <c r="L126" i="5"/>
  <c r="P125" i="5"/>
  <c r="O125" i="5"/>
  <c r="N125" i="5"/>
  <c r="L125" i="5"/>
  <c r="L124" i="5"/>
  <c r="M123" i="5"/>
  <c r="N124" i="5" s="1"/>
  <c r="O124" i="5" s="1"/>
  <c r="I117" i="5"/>
  <c r="H117" i="5"/>
  <c r="J117" i="5" s="1"/>
  <c r="K117" i="5" s="1"/>
  <c r="N111" i="5"/>
  <c r="O111" i="5" s="1"/>
  <c r="L111" i="5"/>
  <c r="N110" i="5"/>
  <c r="O110" i="5" s="1"/>
  <c r="L110" i="5"/>
  <c r="O109" i="5"/>
  <c r="N109" i="5"/>
  <c r="L109" i="5"/>
  <c r="N108" i="5"/>
  <c r="O108" i="5" s="1"/>
  <c r="L108" i="5"/>
  <c r="L107" i="5"/>
  <c r="M106" i="5"/>
  <c r="P108" i="5" s="1"/>
  <c r="I100" i="5"/>
  <c r="H100" i="5"/>
  <c r="J100" i="5" s="1"/>
  <c r="K100" i="5" s="1"/>
  <c r="N95" i="5"/>
  <c r="O95" i="5" s="1"/>
  <c r="L95" i="5"/>
  <c r="N94" i="5"/>
  <c r="O94" i="5" s="1"/>
  <c r="L94" i="5"/>
  <c r="N93" i="5"/>
  <c r="O93" i="5" s="1"/>
  <c r="L93" i="5"/>
  <c r="N92" i="5"/>
  <c r="O92" i="5" s="1"/>
  <c r="L92" i="5"/>
  <c r="L91" i="5"/>
  <c r="M90" i="5"/>
  <c r="N91" i="5" s="1"/>
  <c r="O91" i="5" s="1"/>
  <c r="I84" i="5"/>
  <c r="H84" i="5"/>
  <c r="J84" i="5" s="1"/>
  <c r="K84" i="5" s="1"/>
  <c r="N79" i="5"/>
  <c r="O79" i="5" s="1"/>
  <c r="L79" i="5"/>
  <c r="N78" i="5"/>
  <c r="O78" i="5" s="1"/>
  <c r="L78" i="5"/>
  <c r="N77" i="5"/>
  <c r="O77" i="5" s="1"/>
  <c r="L77" i="5"/>
  <c r="O76" i="5"/>
  <c r="N76" i="5"/>
  <c r="L76" i="5"/>
  <c r="L75" i="5"/>
  <c r="M74" i="5"/>
  <c r="P76" i="5" s="1"/>
  <c r="I68" i="5"/>
  <c r="H68" i="5"/>
  <c r="J68" i="5" s="1"/>
  <c r="K68" i="5" s="1"/>
  <c r="N63" i="5"/>
  <c r="O63" i="5" s="1"/>
  <c r="L63" i="5"/>
  <c r="N62" i="5"/>
  <c r="O62" i="5" s="1"/>
  <c r="L62" i="5"/>
  <c r="N61" i="5"/>
  <c r="O61" i="5" s="1"/>
  <c r="L61" i="5"/>
  <c r="N60" i="5"/>
  <c r="O60" i="5" s="1"/>
  <c r="L60" i="5"/>
  <c r="L59" i="5"/>
  <c r="M58" i="5"/>
  <c r="N59" i="5" s="1"/>
  <c r="O59" i="5" s="1"/>
  <c r="I52" i="5"/>
  <c r="H52" i="5"/>
  <c r="J52" i="5" s="1"/>
  <c r="O47" i="5"/>
  <c r="N47" i="5"/>
  <c r="L47" i="5"/>
  <c r="N46" i="5"/>
  <c r="O46" i="5" s="1"/>
  <c r="L46" i="5"/>
  <c r="O45" i="5"/>
  <c r="N45" i="5"/>
  <c r="L45" i="5"/>
  <c r="N44" i="5"/>
  <c r="O44" i="5" s="1"/>
  <c r="L44" i="5"/>
  <c r="O43" i="5"/>
  <c r="N43" i="5"/>
  <c r="L43" i="5"/>
  <c r="I36" i="5"/>
  <c r="H36" i="5"/>
  <c r="J36" i="5" s="1"/>
  <c r="K36" i="5" s="1"/>
  <c r="N31" i="5"/>
  <c r="O31" i="5" s="1"/>
  <c r="L31" i="5"/>
  <c r="N30" i="5"/>
  <c r="O30" i="5" s="1"/>
  <c r="L30" i="5"/>
  <c r="N29" i="5"/>
  <c r="O29" i="5" s="1"/>
  <c r="L29" i="5"/>
  <c r="P28" i="5"/>
  <c r="N28" i="5"/>
  <c r="O28" i="5" s="1"/>
  <c r="L28" i="5"/>
  <c r="N27" i="5"/>
  <c r="O27" i="5" s="1"/>
  <c r="L27" i="5"/>
  <c r="I20" i="5"/>
  <c r="H20" i="5"/>
  <c r="J20" i="5" s="1"/>
  <c r="N15" i="5"/>
  <c r="O15" i="5" s="1"/>
  <c r="L15" i="5"/>
  <c r="N14" i="5"/>
  <c r="O14" i="5" s="1"/>
  <c r="L14" i="5"/>
  <c r="N13" i="5"/>
  <c r="O13" i="5" s="1"/>
  <c r="L13" i="5"/>
  <c r="P12" i="5"/>
  <c r="N12" i="5"/>
  <c r="O12" i="5" s="1"/>
  <c r="L12" i="5"/>
  <c r="O11" i="5"/>
  <c r="N11" i="5"/>
  <c r="L11" i="5"/>
  <c r="K330" i="4"/>
  <c r="J330" i="4"/>
  <c r="L330" i="4" s="1"/>
  <c r="P328" i="4"/>
  <c r="O328" i="4"/>
  <c r="P327" i="4"/>
  <c r="Q322" i="4"/>
  <c r="P322" i="4"/>
  <c r="N322" i="4"/>
  <c r="Q321" i="4"/>
  <c r="P321" i="4"/>
  <c r="N321" i="4"/>
  <c r="Q320" i="4"/>
  <c r="P320" i="4"/>
  <c r="N320" i="4"/>
  <c r="Q319" i="4"/>
  <c r="P319" i="4"/>
  <c r="N319" i="4"/>
  <c r="Q318" i="4"/>
  <c r="P318" i="4"/>
  <c r="N318" i="4"/>
  <c r="Q317" i="4"/>
  <c r="P317" i="4"/>
  <c r="N317" i="4"/>
  <c r="P316" i="4"/>
  <c r="Q316" i="4" s="1"/>
  <c r="N316" i="4"/>
  <c r="R315" i="4"/>
  <c r="Q315" i="4"/>
  <c r="P315" i="4"/>
  <c r="N315" i="4"/>
  <c r="Q314" i="4"/>
  <c r="P314" i="4"/>
  <c r="N314" i="4"/>
  <c r="O313" i="4"/>
  <c r="K307" i="4"/>
  <c r="J307" i="4"/>
  <c r="L307" i="4" s="1"/>
  <c r="P305" i="4"/>
  <c r="O305" i="4"/>
  <c r="P304" i="4"/>
  <c r="Q299" i="4"/>
  <c r="P299" i="4"/>
  <c r="N299" i="4"/>
  <c r="Q298" i="4"/>
  <c r="P298" i="4"/>
  <c r="N298" i="4"/>
  <c r="Q297" i="4"/>
  <c r="P297" i="4"/>
  <c r="N297" i="4"/>
  <c r="Q296" i="4"/>
  <c r="P296" i="4"/>
  <c r="N296" i="4"/>
  <c r="P295" i="4"/>
  <c r="Q295" i="4" s="1"/>
  <c r="N295" i="4"/>
  <c r="P294" i="4"/>
  <c r="Q294" i="4" s="1"/>
  <c r="N294" i="4"/>
  <c r="P293" i="4"/>
  <c r="Q293" i="4" s="1"/>
  <c r="N293" i="4"/>
  <c r="R292" i="4"/>
  <c r="P292" i="4"/>
  <c r="Q292" i="4" s="1"/>
  <c r="N292" i="4"/>
  <c r="N291" i="4"/>
  <c r="O290" i="4"/>
  <c r="P291" i="4" s="1"/>
  <c r="Q291" i="4" s="1"/>
  <c r="K284" i="4"/>
  <c r="J284" i="4"/>
  <c r="L284" i="4" s="1"/>
  <c r="O282" i="4"/>
  <c r="P281" i="4"/>
  <c r="P282" i="4" s="1"/>
  <c r="Q276" i="4"/>
  <c r="P276" i="4"/>
  <c r="N276" i="4"/>
  <c r="Q275" i="4"/>
  <c r="P275" i="4"/>
  <c r="N275" i="4"/>
  <c r="Q274" i="4"/>
  <c r="P274" i="4"/>
  <c r="N274" i="4"/>
  <c r="Q273" i="4"/>
  <c r="P273" i="4"/>
  <c r="N273" i="4"/>
  <c r="P272" i="4"/>
  <c r="Q272" i="4" s="1"/>
  <c r="N272" i="4"/>
  <c r="P271" i="4"/>
  <c r="Q271" i="4" s="1"/>
  <c r="N271" i="4"/>
  <c r="Q270" i="4"/>
  <c r="P270" i="4"/>
  <c r="N270" i="4"/>
  <c r="P269" i="4"/>
  <c r="Q269" i="4" s="1"/>
  <c r="N269" i="4"/>
  <c r="N268" i="4"/>
  <c r="O267" i="4"/>
  <c r="P268" i="4" s="1"/>
  <c r="Q268" i="4" s="1"/>
  <c r="L259" i="4"/>
  <c r="K259" i="4"/>
  <c r="J259" i="4"/>
  <c r="O257" i="4"/>
  <c r="P256" i="4"/>
  <c r="P257" i="4" s="1"/>
  <c r="Q251" i="4"/>
  <c r="P251" i="4"/>
  <c r="N251" i="4"/>
  <c r="Q250" i="4"/>
  <c r="P250" i="4"/>
  <c r="N250" i="4"/>
  <c r="P249" i="4"/>
  <c r="Q249" i="4" s="1"/>
  <c r="P248" i="4"/>
  <c r="Q248" i="4" s="1"/>
  <c r="N248" i="4"/>
  <c r="Q247" i="4"/>
  <c r="P247" i="4"/>
  <c r="N247" i="4"/>
  <c r="P246" i="4"/>
  <c r="Q246" i="4" s="1"/>
  <c r="N246" i="4"/>
  <c r="Q245" i="4"/>
  <c r="P245" i="4"/>
  <c r="N245" i="4"/>
  <c r="P244" i="4"/>
  <c r="Q244" i="4" s="1"/>
  <c r="N244" i="4"/>
  <c r="N243" i="4"/>
  <c r="O242" i="4"/>
  <c r="P243" i="4" s="1"/>
  <c r="Q243" i="4" s="1"/>
  <c r="L236" i="4"/>
  <c r="M236" i="4" s="1"/>
  <c r="P234" i="4"/>
  <c r="O234" i="4"/>
  <c r="P233" i="4"/>
  <c r="Q228" i="4"/>
  <c r="P228" i="4"/>
  <c r="N228" i="4"/>
  <c r="N227" i="4"/>
  <c r="P226" i="4"/>
  <c r="Q226" i="4" s="1"/>
  <c r="P225" i="4"/>
  <c r="Q225" i="4" s="1"/>
  <c r="N225" i="4"/>
  <c r="Q224" i="4"/>
  <c r="P224" i="4"/>
  <c r="N224" i="4"/>
  <c r="P223" i="4"/>
  <c r="Q223" i="4" s="1"/>
  <c r="N223" i="4"/>
  <c r="P222" i="4"/>
  <c r="Q222" i="4" s="1"/>
  <c r="N222" i="4"/>
  <c r="R221" i="4"/>
  <c r="Q221" i="4"/>
  <c r="P221" i="4"/>
  <c r="N221" i="4"/>
  <c r="N220" i="4"/>
  <c r="O219" i="4"/>
  <c r="P220" i="4" s="1"/>
  <c r="Q220" i="4" s="1"/>
  <c r="L213" i="4"/>
  <c r="M213" i="4" s="1"/>
  <c r="P210" i="4"/>
  <c r="P211" i="4" s="1"/>
  <c r="P203" i="4"/>
  <c r="Q203" i="4" s="1"/>
  <c r="N203" i="4"/>
  <c r="P202" i="4"/>
  <c r="Q202" i="4" s="1"/>
  <c r="N202" i="4"/>
  <c r="Q201" i="4"/>
  <c r="P201" i="4"/>
  <c r="N201" i="4"/>
  <c r="P200" i="4"/>
  <c r="Q200" i="4" s="1"/>
  <c r="N200" i="4"/>
  <c r="Q199" i="4"/>
  <c r="P199" i="4"/>
  <c r="N199" i="4"/>
  <c r="R198" i="4"/>
  <c r="P198" i="4"/>
  <c r="Q198" i="4" s="1"/>
  <c r="N198" i="4"/>
  <c r="P197" i="4"/>
  <c r="Q197" i="4" s="1"/>
  <c r="N197" i="4"/>
  <c r="O196" i="4"/>
  <c r="L190" i="4"/>
  <c r="M190" i="4" s="1"/>
  <c r="P187" i="4"/>
  <c r="P188" i="4" s="1"/>
  <c r="P180" i="4"/>
  <c r="Q180" i="4" s="1"/>
  <c r="N180" i="4"/>
  <c r="P179" i="4"/>
  <c r="Q179" i="4" s="1"/>
  <c r="N179" i="4"/>
  <c r="Q178" i="4"/>
  <c r="P178" i="4"/>
  <c r="N178" i="4"/>
  <c r="P177" i="4"/>
  <c r="Q177" i="4" s="1"/>
  <c r="N177" i="4"/>
  <c r="P176" i="4"/>
  <c r="Q176" i="4" s="1"/>
  <c r="N176" i="4"/>
  <c r="R175" i="4"/>
  <c r="P175" i="4"/>
  <c r="Q175" i="4" s="1"/>
  <c r="N175" i="4"/>
  <c r="P174" i="4"/>
  <c r="Q174" i="4" s="1"/>
  <c r="N174" i="4"/>
  <c r="O173" i="4"/>
  <c r="P164" i="4"/>
  <c r="P165" i="4" s="1"/>
  <c r="P157" i="4"/>
  <c r="Q157" i="4" s="1"/>
  <c r="N157" i="4"/>
  <c r="Q156" i="4"/>
  <c r="P156" i="4"/>
  <c r="N156" i="4"/>
  <c r="Q155" i="4"/>
  <c r="P155" i="4"/>
  <c r="N155" i="4"/>
  <c r="P154" i="4"/>
  <c r="Q154" i="4" s="1"/>
  <c r="N154" i="4"/>
  <c r="P153" i="4"/>
  <c r="Q153" i="4" s="1"/>
  <c r="N153" i="4"/>
  <c r="Q152" i="4"/>
  <c r="P152" i="4"/>
  <c r="N152" i="4"/>
  <c r="N151" i="4"/>
  <c r="O150" i="4"/>
  <c r="R152" i="4" s="1"/>
  <c r="K144" i="4"/>
  <c r="J144" i="4"/>
  <c r="P141" i="4" s="1"/>
  <c r="P142" i="4" s="1"/>
  <c r="N136" i="4"/>
  <c r="N135" i="4"/>
  <c r="P134" i="4"/>
  <c r="Q134" i="4" s="1"/>
  <c r="N134" i="4"/>
  <c r="P133" i="4"/>
  <c r="Q133" i="4" s="1"/>
  <c r="N133" i="4"/>
  <c r="Q132" i="4"/>
  <c r="P132" i="4"/>
  <c r="N132" i="4"/>
  <c r="P131" i="4"/>
  <c r="Q131" i="4" s="1"/>
  <c r="N131" i="4"/>
  <c r="P130" i="4"/>
  <c r="Q130" i="4" s="1"/>
  <c r="N130" i="4"/>
  <c r="R129" i="4"/>
  <c r="P129" i="4"/>
  <c r="Q129" i="4" s="1"/>
  <c r="N129" i="4"/>
  <c r="N128" i="4"/>
  <c r="O127" i="4"/>
  <c r="P128" i="4" s="1"/>
  <c r="Q128" i="4" s="1"/>
  <c r="K121" i="4"/>
  <c r="J121" i="4"/>
  <c r="L121" i="4" s="1"/>
  <c r="P111" i="4"/>
  <c r="Q111" i="4" s="1"/>
  <c r="N111" i="4"/>
  <c r="Q110" i="4"/>
  <c r="P110" i="4"/>
  <c r="N110" i="4"/>
  <c r="P109" i="4"/>
  <c r="Q109" i="4" s="1"/>
  <c r="N109" i="4"/>
  <c r="Q108" i="4"/>
  <c r="P108" i="4"/>
  <c r="N108" i="4"/>
  <c r="P107" i="4"/>
  <c r="Q107" i="4" s="1"/>
  <c r="N107" i="4"/>
  <c r="R106" i="4"/>
  <c r="P106" i="4"/>
  <c r="Q106" i="4" s="1"/>
  <c r="N106" i="4"/>
  <c r="Q105" i="4"/>
  <c r="P105" i="4"/>
  <c r="N105" i="4"/>
  <c r="O104" i="4"/>
  <c r="L98" i="4"/>
  <c r="M98" i="4" s="1"/>
  <c r="K98" i="4"/>
  <c r="J98" i="4"/>
  <c r="P95" i="4" s="1"/>
  <c r="P96" i="4" s="1"/>
  <c r="O96" i="4"/>
  <c r="V101" i="4" s="1"/>
  <c r="P88" i="4"/>
  <c r="Q88" i="4" s="1"/>
  <c r="N88" i="4"/>
  <c r="Q87" i="4"/>
  <c r="P87" i="4"/>
  <c r="N87" i="4"/>
  <c r="P86" i="4"/>
  <c r="Q86" i="4" s="1"/>
  <c r="N86" i="4"/>
  <c r="Q85" i="4"/>
  <c r="P85" i="4"/>
  <c r="N85" i="4"/>
  <c r="P84" i="4"/>
  <c r="Q84" i="4" s="1"/>
  <c r="N84" i="4"/>
  <c r="R83" i="4"/>
  <c r="P83" i="4"/>
  <c r="Q83" i="4" s="1"/>
  <c r="N83" i="4"/>
  <c r="P82" i="4"/>
  <c r="Q82" i="4" s="1"/>
  <c r="N82" i="4"/>
  <c r="O81" i="4"/>
  <c r="L75" i="4"/>
  <c r="M75" i="4" s="1"/>
  <c r="K75" i="4"/>
  <c r="J75" i="4"/>
  <c r="P73" i="4"/>
  <c r="O73" i="4"/>
  <c r="P72" i="4"/>
  <c r="P67" i="4"/>
  <c r="Q67" i="4" s="1"/>
  <c r="Q65" i="4"/>
  <c r="P65" i="4"/>
  <c r="N65" i="4"/>
  <c r="P64" i="4"/>
  <c r="Q64" i="4" s="1"/>
  <c r="N64" i="4"/>
  <c r="P63" i="4"/>
  <c r="Q63" i="4" s="1"/>
  <c r="N63" i="4"/>
  <c r="Q62" i="4"/>
  <c r="P62" i="4"/>
  <c r="N62" i="4"/>
  <c r="P61" i="4"/>
  <c r="Q61" i="4" s="1"/>
  <c r="N61" i="4"/>
  <c r="P60" i="4"/>
  <c r="Q60" i="4" s="1"/>
  <c r="N60" i="4"/>
  <c r="N59" i="4"/>
  <c r="O58" i="4"/>
  <c r="P59" i="4" s="1"/>
  <c r="Q59" i="4" s="1"/>
  <c r="K51" i="4"/>
  <c r="J51" i="4"/>
  <c r="L51" i="4" s="1"/>
  <c r="P49" i="4"/>
  <c r="O49" i="4"/>
  <c r="P48" i="4"/>
  <c r="Q43" i="4"/>
  <c r="P43" i="4"/>
  <c r="P41" i="4"/>
  <c r="Q41" i="4" s="1"/>
  <c r="N41" i="4"/>
  <c r="Q40" i="4"/>
  <c r="P40" i="4"/>
  <c r="N40" i="4"/>
  <c r="P39" i="4"/>
  <c r="Q39" i="4" s="1"/>
  <c r="N39" i="4"/>
  <c r="Q38" i="4"/>
  <c r="P38" i="4"/>
  <c r="N38" i="4"/>
  <c r="P37" i="4"/>
  <c r="Q37" i="4" s="1"/>
  <c r="N37" i="4"/>
  <c r="R36" i="4"/>
  <c r="Q36" i="4"/>
  <c r="P36" i="4"/>
  <c r="N36" i="4"/>
  <c r="P35" i="4"/>
  <c r="Q35" i="4" s="1"/>
  <c r="N35" i="4"/>
  <c r="O34" i="4"/>
  <c r="K28" i="4"/>
  <c r="J28" i="4"/>
  <c r="L28" i="4" s="1"/>
  <c r="O26" i="4"/>
  <c r="P25" i="4"/>
  <c r="P26" i="4" s="1"/>
  <c r="Q20" i="4"/>
  <c r="P20" i="4"/>
  <c r="Q19" i="4"/>
  <c r="P19" i="4"/>
  <c r="P18" i="4"/>
  <c r="Q18" i="4" s="1"/>
  <c r="N18" i="4"/>
  <c r="Q17" i="4"/>
  <c r="P17" i="4"/>
  <c r="N17" i="4"/>
  <c r="Q16" i="4"/>
  <c r="P16" i="4"/>
  <c r="N16" i="4"/>
  <c r="Q15" i="4"/>
  <c r="P15" i="4"/>
  <c r="N15" i="4"/>
  <c r="P14" i="4"/>
  <c r="Q14" i="4" s="1"/>
  <c r="N14" i="4"/>
  <c r="R13" i="4"/>
  <c r="Q13" i="4"/>
  <c r="P13" i="4"/>
  <c r="N13" i="4"/>
  <c r="Q12" i="4"/>
  <c r="P12" i="4"/>
  <c r="N12" i="4"/>
  <c r="O11" i="4"/>
  <c r="K870" i="3"/>
  <c r="J870" i="3"/>
  <c r="L870" i="3" s="1"/>
  <c r="O868" i="3"/>
  <c r="P867" i="3"/>
  <c r="P868" i="3" s="1"/>
  <c r="Q862" i="3"/>
  <c r="P862" i="3"/>
  <c r="N862" i="3"/>
  <c r="Q861" i="3"/>
  <c r="P861" i="3"/>
  <c r="N861" i="3"/>
  <c r="Q860" i="3"/>
  <c r="P860" i="3"/>
  <c r="N860" i="3"/>
  <c r="Q859" i="3"/>
  <c r="P859" i="3"/>
  <c r="N859" i="3"/>
  <c r="Q858" i="3"/>
  <c r="P858" i="3"/>
  <c r="N858" i="3"/>
  <c r="P857" i="3"/>
  <c r="Q857" i="3" s="1"/>
  <c r="N857" i="3"/>
  <c r="Q856" i="3"/>
  <c r="P856" i="3"/>
  <c r="N856" i="3"/>
  <c r="Q855" i="3"/>
  <c r="P855" i="3"/>
  <c r="N855" i="3"/>
  <c r="P854" i="3"/>
  <c r="Q854" i="3" s="1"/>
  <c r="N854" i="3"/>
  <c r="O853" i="3"/>
  <c r="R855" i="3" s="1"/>
  <c r="K847" i="3"/>
  <c r="J847" i="3"/>
  <c r="L847" i="3" s="1"/>
  <c r="O845" i="3"/>
  <c r="P844" i="3"/>
  <c r="P845" i="3" s="1"/>
  <c r="Q839" i="3"/>
  <c r="P839" i="3"/>
  <c r="N839" i="3"/>
  <c r="Q838" i="3"/>
  <c r="P838" i="3"/>
  <c r="N838" i="3"/>
  <c r="Q837" i="3"/>
  <c r="P837" i="3"/>
  <c r="N837" i="3"/>
  <c r="Q836" i="3"/>
  <c r="P836" i="3"/>
  <c r="N836" i="3"/>
  <c r="P835" i="3"/>
  <c r="Q835" i="3" s="1"/>
  <c r="N835" i="3"/>
  <c r="Q834" i="3"/>
  <c r="P834" i="3"/>
  <c r="N834" i="3"/>
  <c r="Q833" i="3"/>
  <c r="P833" i="3"/>
  <c r="N833" i="3"/>
  <c r="P832" i="3"/>
  <c r="Q832" i="3" s="1"/>
  <c r="N832" i="3"/>
  <c r="N831" i="3"/>
  <c r="O830" i="3"/>
  <c r="R832" i="3" s="1"/>
  <c r="K824" i="3"/>
  <c r="J824" i="3"/>
  <c r="L824" i="3" s="1"/>
  <c r="O822" i="3"/>
  <c r="P821" i="3"/>
  <c r="P822" i="3" s="1"/>
  <c r="Q816" i="3"/>
  <c r="P816" i="3"/>
  <c r="N816" i="3"/>
  <c r="Q815" i="3"/>
  <c r="P815" i="3"/>
  <c r="N815" i="3"/>
  <c r="Q814" i="3"/>
  <c r="P814" i="3"/>
  <c r="N814" i="3"/>
  <c r="P813" i="3"/>
  <c r="Q813" i="3" s="1"/>
  <c r="N813" i="3"/>
  <c r="P812" i="3"/>
  <c r="Q812" i="3" s="1"/>
  <c r="N812" i="3"/>
  <c r="Q811" i="3"/>
  <c r="P811" i="3"/>
  <c r="N811" i="3"/>
  <c r="P810" i="3"/>
  <c r="Q810" i="3" s="1"/>
  <c r="N810" i="3"/>
  <c r="P809" i="3"/>
  <c r="Q809" i="3" s="1"/>
  <c r="N809" i="3"/>
  <c r="N808" i="3"/>
  <c r="O807" i="3"/>
  <c r="R809" i="3" s="1"/>
  <c r="L799" i="3"/>
  <c r="M799" i="3" s="1"/>
  <c r="O797" i="3"/>
  <c r="P796" i="3"/>
  <c r="P797" i="3" s="1"/>
  <c r="Q791" i="3"/>
  <c r="P791" i="3"/>
  <c r="N791" i="3"/>
  <c r="Q790" i="3"/>
  <c r="P790" i="3"/>
  <c r="N790" i="3"/>
  <c r="P789" i="3"/>
  <c r="Q789" i="3" s="1"/>
  <c r="N789" i="3"/>
  <c r="Q788" i="3"/>
  <c r="P788" i="3"/>
  <c r="N788" i="3"/>
  <c r="P787" i="3"/>
  <c r="Q787" i="3" s="1"/>
  <c r="N787" i="3"/>
  <c r="P786" i="3"/>
  <c r="Q786" i="3" s="1"/>
  <c r="N786" i="3"/>
  <c r="P785" i="3"/>
  <c r="Q785" i="3" s="1"/>
  <c r="N785" i="3"/>
  <c r="P784" i="3"/>
  <c r="Q784" i="3" s="1"/>
  <c r="N784" i="3"/>
  <c r="N783" i="3"/>
  <c r="O782" i="3"/>
  <c r="P783" i="3" s="1"/>
  <c r="Q783" i="3" s="1"/>
  <c r="L776" i="3"/>
  <c r="M776" i="3" s="1"/>
  <c r="O774" i="3"/>
  <c r="P773" i="3"/>
  <c r="P774" i="3" s="1"/>
  <c r="Q768" i="3"/>
  <c r="P768" i="3"/>
  <c r="N768" i="3"/>
  <c r="P766" i="3"/>
  <c r="Q766" i="3" s="1"/>
  <c r="N766" i="3"/>
  <c r="P765" i="3"/>
  <c r="Q765" i="3" s="1"/>
  <c r="N765" i="3"/>
  <c r="P764" i="3"/>
  <c r="Q764" i="3" s="1"/>
  <c r="N764" i="3"/>
  <c r="P763" i="3"/>
  <c r="Q763" i="3" s="1"/>
  <c r="N763" i="3"/>
  <c r="P762" i="3"/>
  <c r="Q762" i="3" s="1"/>
  <c r="N762" i="3"/>
  <c r="P761" i="3"/>
  <c r="Q761" i="3" s="1"/>
  <c r="N761" i="3"/>
  <c r="N760" i="3"/>
  <c r="O759" i="3"/>
  <c r="R761" i="3" s="1"/>
  <c r="O751" i="3"/>
  <c r="P750" i="3"/>
  <c r="P751" i="3" s="1"/>
  <c r="Q743" i="3"/>
  <c r="P743" i="3"/>
  <c r="N743" i="3"/>
  <c r="P742" i="3"/>
  <c r="Q742" i="3" s="1"/>
  <c r="N742" i="3"/>
  <c r="P741" i="3"/>
  <c r="Q741" i="3" s="1"/>
  <c r="N741" i="3"/>
  <c r="P740" i="3"/>
  <c r="Q740" i="3" s="1"/>
  <c r="N740" i="3"/>
  <c r="P739" i="3"/>
  <c r="Q739" i="3" s="1"/>
  <c r="N739" i="3"/>
  <c r="P738" i="3"/>
  <c r="Q738" i="3" s="1"/>
  <c r="N738" i="3"/>
  <c r="N737" i="3"/>
  <c r="O736" i="3"/>
  <c r="R738" i="3" s="1"/>
  <c r="L730" i="3"/>
  <c r="M730" i="3" s="1"/>
  <c r="O728" i="3"/>
  <c r="P727" i="3"/>
  <c r="P728" i="3" s="1"/>
  <c r="P720" i="3"/>
  <c r="Q720" i="3" s="1"/>
  <c r="N720" i="3"/>
  <c r="P719" i="3"/>
  <c r="Q719" i="3" s="1"/>
  <c r="N719" i="3"/>
  <c r="P718" i="3"/>
  <c r="Q718" i="3" s="1"/>
  <c r="N718" i="3"/>
  <c r="P717" i="3"/>
  <c r="Q717" i="3" s="1"/>
  <c r="N717" i="3"/>
  <c r="P716" i="3"/>
  <c r="Q716" i="3" s="1"/>
  <c r="N716" i="3"/>
  <c r="P715" i="3"/>
  <c r="Q715" i="3" s="1"/>
  <c r="N715" i="3"/>
  <c r="N714" i="3"/>
  <c r="O713" i="3"/>
  <c r="R715" i="3" s="1"/>
  <c r="L707" i="3"/>
  <c r="M707" i="3" s="1"/>
  <c r="O705" i="3"/>
  <c r="P705" i="3"/>
  <c r="P697" i="3"/>
  <c r="Q697" i="3" s="1"/>
  <c r="N697" i="3"/>
  <c r="P696" i="3"/>
  <c r="Q696" i="3" s="1"/>
  <c r="N696" i="3"/>
  <c r="P695" i="3"/>
  <c r="Q695" i="3" s="1"/>
  <c r="N695" i="3"/>
  <c r="P694" i="3"/>
  <c r="Q694" i="3" s="1"/>
  <c r="N694" i="3"/>
  <c r="P693" i="3"/>
  <c r="Q693" i="3" s="1"/>
  <c r="N693" i="3"/>
  <c r="P692" i="3"/>
  <c r="Q692" i="3" s="1"/>
  <c r="N692" i="3"/>
  <c r="N691" i="3"/>
  <c r="O690" i="3"/>
  <c r="R692" i="3" s="1"/>
  <c r="J684" i="3"/>
  <c r="L684" i="3" s="1"/>
  <c r="O682" i="3"/>
  <c r="P681" i="3"/>
  <c r="P682" i="3" s="1"/>
  <c r="P674" i="3"/>
  <c r="Q674" i="3" s="1"/>
  <c r="N674" i="3"/>
  <c r="P673" i="3"/>
  <c r="Q673" i="3" s="1"/>
  <c r="N673" i="3"/>
  <c r="P672" i="3"/>
  <c r="Q672" i="3" s="1"/>
  <c r="N672" i="3"/>
  <c r="P671" i="3"/>
  <c r="Q671" i="3" s="1"/>
  <c r="N671" i="3"/>
  <c r="P670" i="3"/>
  <c r="Q670" i="3" s="1"/>
  <c r="N670" i="3"/>
  <c r="P669" i="3"/>
  <c r="Q669" i="3" s="1"/>
  <c r="N669" i="3"/>
  <c r="N668" i="3"/>
  <c r="O667" i="3"/>
  <c r="R669" i="3" s="1"/>
  <c r="K661" i="3"/>
  <c r="J661" i="3"/>
  <c r="L661" i="3" s="1"/>
  <c r="O659" i="3"/>
  <c r="P658" i="3"/>
  <c r="P659" i="3" s="1"/>
  <c r="P651" i="3"/>
  <c r="Q651" i="3" s="1"/>
  <c r="N651" i="3"/>
  <c r="P650" i="3"/>
  <c r="Q650" i="3" s="1"/>
  <c r="N650" i="3"/>
  <c r="P649" i="3"/>
  <c r="Q649" i="3" s="1"/>
  <c r="N649" i="3"/>
  <c r="P648" i="3"/>
  <c r="Q648" i="3" s="1"/>
  <c r="N648" i="3"/>
  <c r="P647" i="3"/>
  <c r="Q647" i="3" s="1"/>
  <c r="N647" i="3"/>
  <c r="P646" i="3"/>
  <c r="Q646" i="3" s="1"/>
  <c r="N646" i="3"/>
  <c r="N645" i="3"/>
  <c r="O644" i="3"/>
  <c r="R646" i="3" s="1"/>
  <c r="K638" i="3"/>
  <c r="J638" i="3"/>
  <c r="O636" i="3"/>
  <c r="P628" i="3"/>
  <c r="Q628" i="3" s="1"/>
  <c r="N628" i="3"/>
  <c r="P627" i="3"/>
  <c r="Q627" i="3" s="1"/>
  <c r="N627" i="3"/>
  <c r="P626" i="3"/>
  <c r="Q626" i="3" s="1"/>
  <c r="N626" i="3"/>
  <c r="P625" i="3"/>
  <c r="Q625" i="3" s="1"/>
  <c r="N625" i="3"/>
  <c r="P624" i="3"/>
  <c r="Q624" i="3" s="1"/>
  <c r="N624" i="3"/>
  <c r="P623" i="3"/>
  <c r="Q623" i="3" s="1"/>
  <c r="N623" i="3"/>
  <c r="N622" i="3"/>
  <c r="O621" i="3"/>
  <c r="P622" i="3" s="1"/>
  <c r="Q622" i="3" s="1"/>
  <c r="K615" i="3"/>
  <c r="J615" i="3"/>
  <c r="L615" i="3" s="1"/>
  <c r="O613" i="3"/>
  <c r="P612" i="3"/>
  <c r="P613" i="3" s="1"/>
  <c r="P605" i="3"/>
  <c r="Q605" i="3" s="1"/>
  <c r="N605" i="3"/>
  <c r="P604" i="3"/>
  <c r="Q604" i="3" s="1"/>
  <c r="N604" i="3"/>
  <c r="P603" i="3"/>
  <c r="Q603" i="3" s="1"/>
  <c r="N603" i="3"/>
  <c r="P602" i="3"/>
  <c r="Q602" i="3" s="1"/>
  <c r="N602" i="3"/>
  <c r="P601" i="3"/>
  <c r="Q601" i="3" s="1"/>
  <c r="N601" i="3"/>
  <c r="P600" i="3"/>
  <c r="Q600" i="3" s="1"/>
  <c r="N600" i="3"/>
  <c r="N599" i="3"/>
  <c r="O598" i="3"/>
  <c r="P599" i="3" s="1"/>
  <c r="Q599" i="3" s="1"/>
  <c r="K592" i="3"/>
  <c r="L592" i="3"/>
  <c r="O590" i="3"/>
  <c r="P590" i="3"/>
  <c r="P582" i="3"/>
  <c r="Q582" i="3" s="1"/>
  <c r="N582" i="3"/>
  <c r="P581" i="3"/>
  <c r="Q581" i="3" s="1"/>
  <c r="N581" i="3"/>
  <c r="P580" i="3"/>
  <c r="Q580" i="3" s="1"/>
  <c r="N580" i="3"/>
  <c r="P579" i="3"/>
  <c r="Q579" i="3" s="1"/>
  <c r="N579" i="3"/>
  <c r="P578" i="3"/>
  <c r="Q578" i="3" s="1"/>
  <c r="N578" i="3"/>
  <c r="P577" i="3"/>
  <c r="Q577" i="3" s="1"/>
  <c r="N577" i="3"/>
  <c r="N576" i="3"/>
  <c r="O575" i="3"/>
  <c r="R577" i="3" s="1"/>
  <c r="L569" i="3"/>
  <c r="K569" i="3"/>
  <c r="M569" i="3" s="1"/>
  <c r="P567" i="3"/>
  <c r="Q566" i="3"/>
  <c r="Q567" i="3" s="1"/>
  <c r="Q560" i="3"/>
  <c r="R560" i="3" s="1"/>
  <c r="O560" i="3"/>
  <c r="Q559" i="3"/>
  <c r="R559" i="3" s="1"/>
  <c r="O559" i="3"/>
  <c r="Q558" i="3"/>
  <c r="R558" i="3" s="1"/>
  <c r="O558" i="3"/>
  <c r="Q557" i="3"/>
  <c r="R557" i="3" s="1"/>
  <c r="O557" i="3"/>
  <c r="Q556" i="3"/>
  <c r="R556" i="3" s="1"/>
  <c r="O556" i="3"/>
  <c r="Q555" i="3"/>
  <c r="R555" i="3" s="1"/>
  <c r="O555" i="3"/>
  <c r="Q554" i="3"/>
  <c r="R554" i="3" s="1"/>
  <c r="O554" i="3"/>
  <c r="O553" i="3"/>
  <c r="P552" i="3"/>
  <c r="S554" i="3" s="1"/>
  <c r="L546" i="3"/>
  <c r="K546" i="3"/>
  <c r="M546" i="3" s="1"/>
  <c r="P544" i="3"/>
  <c r="Q543" i="3"/>
  <c r="Q544" i="3" s="1"/>
  <c r="Q537" i="3"/>
  <c r="R537" i="3" s="1"/>
  <c r="O537" i="3"/>
  <c r="R536" i="3"/>
  <c r="Q536" i="3"/>
  <c r="O536" i="3"/>
  <c r="Q535" i="3"/>
  <c r="R535" i="3" s="1"/>
  <c r="O535" i="3"/>
  <c r="Q534" i="3"/>
  <c r="R534" i="3" s="1"/>
  <c r="O534" i="3"/>
  <c r="Q533" i="3"/>
  <c r="R533" i="3" s="1"/>
  <c r="O533" i="3"/>
  <c r="Q532" i="3"/>
  <c r="R532" i="3" s="1"/>
  <c r="O532" i="3"/>
  <c r="S531" i="3"/>
  <c r="Q531" i="3"/>
  <c r="R531" i="3" s="1"/>
  <c r="O531" i="3"/>
  <c r="Q530" i="3"/>
  <c r="R530" i="3" s="1"/>
  <c r="O530" i="3"/>
  <c r="L523" i="3"/>
  <c r="K523" i="3"/>
  <c r="M523" i="3" s="1"/>
  <c r="P521" i="3"/>
  <c r="Q520" i="3"/>
  <c r="Q521" i="3" s="1"/>
  <c r="Q514" i="3"/>
  <c r="R514" i="3" s="1"/>
  <c r="O514" i="3"/>
  <c r="Q513" i="3"/>
  <c r="R513" i="3" s="1"/>
  <c r="O513" i="3"/>
  <c r="Q512" i="3"/>
  <c r="R512" i="3" s="1"/>
  <c r="O512" i="3"/>
  <c r="Q511" i="3"/>
  <c r="R511" i="3" s="1"/>
  <c r="O511" i="3"/>
  <c r="Q510" i="3"/>
  <c r="R510" i="3" s="1"/>
  <c r="O510" i="3"/>
  <c r="Q509" i="3"/>
  <c r="R509" i="3" s="1"/>
  <c r="O509" i="3"/>
  <c r="S508" i="3"/>
  <c r="Q508" i="3"/>
  <c r="R508" i="3" s="1"/>
  <c r="O508" i="3"/>
  <c r="Q507" i="3"/>
  <c r="R507" i="3" s="1"/>
  <c r="O507" i="3"/>
  <c r="L500" i="3"/>
  <c r="K500" i="3"/>
  <c r="M500" i="3" s="1"/>
  <c r="P498" i="3"/>
  <c r="Q497" i="3"/>
  <c r="Q498" i="3" s="1"/>
  <c r="Q491" i="3"/>
  <c r="R491" i="3" s="1"/>
  <c r="O491" i="3"/>
  <c r="Q490" i="3"/>
  <c r="R490" i="3" s="1"/>
  <c r="O490" i="3"/>
  <c r="Q489" i="3"/>
  <c r="R489" i="3" s="1"/>
  <c r="O489" i="3"/>
  <c r="Q488" i="3"/>
  <c r="R488" i="3" s="1"/>
  <c r="O488" i="3"/>
  <c r="Q487" i="3"/>
  <c r="R487" i="3" s="1"/>
  <c r="O487" i="3"/>
  <c r="Q486" i="3"/>
  <c r="R486" i="3" s="1"/>
  <c r="O486" i="3"/>
  <c r="S485" i="3"/>
  <c r="Q485" i="3"/>
  <c r="R485" i="3" s="1"/>
  <c r="O485" i="3"/>
  <c r="Q484" i="3"/>
  <c r="R484" i="3" s="1"/>
  <c r="O484" i="3"/>
  <c r="L477" i="3"/>
  <c r="K477" i="3"/>
  <c r="M477" i="3" s="1"/>
  <c r="P475" i="3"/>
  <c r="Q474" i="3"/>
  <c r="Q475" i="3" s="1"/>
  <c r="Q468" i="3"/>
  <c r="R468" i="3" s="1"/>
  <c r="O468" i="3"/>
  <c r="Q467" i="3"/>
  <c r="R467" i="3" s="1"/>
  <c r="O467" i="3"/>
  <c r="Q466" i="3"/>
  <c r="R466" i="3" s="1"/>
  <c r="O466" i="3"/>
  <c r="Q465" i="3"/>
  <c r="R465" i="3" s="1"/>
  <c r="O465" i="3"/>
  <c r="Q464" i="3"/>
  <c r="R464" i="3" s="1"/>
  <c r="O464" i="3"/>
  <c r="R463" i="3"/>
  <c r="Q463" i="3"/>
  <c r="O463" i="3"/>
  <c r="S462" i="3"/>
  <c r="Q462" i="3"/>
  <c r="R462" i="3" s="1"/>
  <c r="O462" i="3"/>
  <c r="Q461" i="3"/>
  <c r="R461" i="3" s="1"/>
  <c r="O461" i="3"/>
  <c r="L454" i="3"/>
  <c r="K454" i="3"/>
  <c r="Q451" i="3" s="1"/>
  <c r="Q452" i="3" s="1"/>
  <c r="P452" i="3"/>
  <c r="Q445" i="3"/>
  <c r="R445" i="3" s="1"/>
  <c r="O445" i="3"/>
  <c r="Q444" i="3"/>
  <c r="R444" i="3" s="1"/>
  <c r="O444" i="3"/>
  <c r="Q443" i="3"/>
  <c r="R443" i="3" s="1"/>
  <c r="O443" i="3"/>
  <c r="Q442" i="3"/>
  <c r="R442" i="3" s="1"/>
  <c r="O442" i="3"/>
  <c r="Q441" i="3"/>
  <c r="R441" i="3" s="1"/>
  <c r="O441" i="3"/>
  <c r="Q440" i="3"/>
  <c r="R440" i="3" s="1"/>
  <c r="O440" i="3"/>
  <c r="S439" i="3"/>
  <c r="Q439" i="3"/>
  <c r="R439" i="3" s="1"/>
  <c r="O439" i="3"/>
  <c r="Q438" i="3"/>
  <c r="R438" i="3" s="1"/>
  <c r="O438" i="3"/>
  <c r="L431" i="3"/>
  <c r="K431" i="3"/>
  <c r="M431" i="3" s="1"/>
  <c r="N431" i="3" s="1"/>
  <c r="P429" i="3"/>
  <c r="Q422" i="3"/>
  <c r="R422" i="3" s="1"/>
  <c r="O422" i="3"/>
  <c r="Q421" i="3"/>
  <c r="R421" i="3" s="1"/>
  <c r="O421" i="3"/>
  <c r="Q420" i="3"/>
  <c r="R420" i="3" s="1"/>
  <c r="O420" i="3"/>
  <c r="Q419" i="3"/>
  <c r="R419" i="3" s="1"/>
  <c r="O419" i="3"/>
  <c r="Q418" i="3"/>
  <c r="R418" i="3" s="1"/>
  <c r="O418" i="3"/>
  <c r="Q417" i="3"/>
  <c r="R417" i="3" s="1"/>
  <c r="O417" i="3"/>
  <c r="S416" i="3"/>
  <c r="Q416" i="3"/>
  <c r="R416" i="3" s="1"/>
  <c r="O416" i="3"/>
  <c r="Q415" i="3"/>
  <c r="R415" i="3" s="1"/>
  <c r="O415" i="3"/>
  <c r="L408" i="3"/>
  <c r="K408" i="3"/>
  <c r="M408" i="3" s="1"/>
  <c r="P406" i="3"/>
  <c r="Q399" i="3"/>
  <c r="R399" i="3" s="1"/>
  <c r="O399" i="3"/>
  <c r="Q398" i="3"/>
  <c r="R398" i="3" s="1"/>
  <c r="O398" i="3"/>
  <c r="Q397" i="3"/>
  <c r="R397" i="3" s="1"/>
  <c r="O397" i="3"/>
  <c r="Q396" i="3"/>
  <c r="R396" i="3" s="1"/>
  <c r="O396" i="3"/>
  <c r="Q395" i="3"/>
  <c r="R395" i="3" s="1"/>
  <c r="O395" i="3"/>
  <c r="Q394" i="3"/>
  <c r="R394" i="3" s="1"/>
  <c r="O394" i="3"/>
  <c r="S393" i="3"/>
  <c r="Q393" i="3"/>
  <c r="R393" i="3" s="1"/>
  <c r="O393" i="3"/>
  <c r="Q392" i="3"/>
  <c r="R392" i="3" s="1"/>
  <c r="O392" i="3"/>
  <c r="L385" i="3"/>
  <c r="K385" i="3"/>
  <c r="M385" i="3" s="1"/>
  <c r="P383" i="3"/>
  <c r="Q376" i="3"/>
  <c r="R376" i="3" s="1"/>
  <c r="O376" i="3"/>
  <c r="Q375" i="3"/>
  <c r="R375" i="3" s="1"/>
  <c r="O375" i="3"/>
  <c r="Q374" i="3"/>
  <c r="R374" i="3" s="1"/>
  <c r="O374" i="3"/>
  <c r="Q373" i="3"/>
  <c r="R373" i="3" s="1"/>
  <c r="O373" i="3"/>
  <c r="Q372" i="3"/>
  <c r="R372" i="3" s="1"/>
  <c r="O372" i="3"/>
  <c r="Q371" i="3"/>
  <c r="R371" i="3" s="1"/>
  <c r="O371" i="3"/>
  <c r="S370" i="3"/>
  <c r="Q370" i="3"/>
  <c r="R370" i="3" s="1"/>
  <c r="O370" i="3"/>
  <c r="Q369" i="3"/>
  <c r="R369" i="3" s="1"/>
  <c r="O369" i="3"/>
  <c r="L362" i="3"/>
  <c r="K362" i="3"/>
  <c r="Q359" i="3" s="1"/>
  <c r="Q360" i="3" s="1"/>
  <c r="P360" i="3"/>
  <c r="Q353" i="3"/>
  <c r="R353" i="3" s="1"/>
  <c r="O353" i="3"/>
  <c r="Q352" i="3"/>
  <c r="R352" i="3" s="1"/>
  <c r="O352" i="3"/>
  <c r="Q351" i="3"/>
  <c r="R351" i="3" s="1"/>
  <c r="O351" i="3"/>
  <c r="Q350" i="3"/>
  <c r="R350" i="3" s="1"/>
  <c r="O350" i="3"/>
  <c r="Q349" i="3"/>
  <c r="R349" i="3" s="1"/>
  <c r="O349" i="3"/>
  <c r="Q348" i="3"/>
  <c r="R348" i="3" s="1"/>
  <c r="O348" i="3"/>
  <c r="S347" i="3"/>
  <c r="Q347" i="3"/>
  <c r="R347" i="3" s="1"/>
  <c r="O347" i="3"/>
  <c r="Q346" i="3"/>
  <c r="R346" i="3" s="1"/>
  <c r="O346" i="3"/>
  <c r="L339" i="3"/>
  <c r="K339" i="3"/>
  <c r="Q336" i="3" s="1"/>
  <c r="Q337" i="3" s="1"/>
  <c r="P337" i="3"/>
  <c r="Q330" i="3"/>
  <c r="R330" i="3" s="1"/>
  <c r="O330" i="3"/>
  <c r="Q329" i="3"/>
  <c r="R329" i="3" s="1"/>
  <c r="O329" i="3"/>
  <c r="Q328" i="3"/>
  <c r="R328" i="3" s="1"/>
  <c r="O328" i="3"/>
  <c r="Q327" i="3"/>
  <c r="R327" i="3" s="1"/>
  <c r="O327" i="3"/>
  <c r="Q326" i="3"/>
  <c r="R326" i="3" s="1"/>
  <c r="O326" i="3"/>
  <c r="Q325" i="3"/>
  <c r="R325" i="3" s="1"/>
  <c r="O325" i="3"/>
  <c r="S324" i="3"/>
  <c r="Q324" i="3"/>
  <c r="R324" i="3" s="1"/>
  <c r="O324" i="3"/>
  <c r="Q323" i="3"/>
  <c r="R323" i="3" s="1"/>
  <c r="O323" i="3"/>
  <c r="L316" i="3"/>
  <c r="K316" i="3"/>
  <c r="M316" i="3" s="1"/>
  <c r="P314" i="3"/>
  <c r="Q307" i="3"/>
  <c r="R307" i="3" s="1"/>
  <c r="O307" i="3"/>
  <c r="Q306" i="3"/>
  <c r="R306" i="3" s="1"/>
  <c r="O306" i="3"/>
  <c r="Q305" i="3"/>
  <c r="R305" i="3" s="1"/>
  <c r="O305" i="3"/>
  <c r="Q304" i="3"/>
  <c r="R304" i="3" s="1"/>
  <c r="O304" i="3"/>
  <c r="Q303" i="3"/>
  <c r="R303" i="3" s="1"/>
  <c r="O303" i="3"/>
  <c r="Q302" i="3"/>
  <c r="R302" i="3" s="1"/>
  <c r="O302" i="3"/>
  <c r="S301" i="3"/>
  <c r="Q301" i="3"/>
  <c r="R301" i="3" s="1"/>
  <c r="O301" i="3"/>
  <c r="Q300" i="3"/>
  <c r="R300" i="3" s="1"/>
  <c r="O300" i="3"/>
  <c r="L293" i="3"/>
  <c r="K293" i="3"/>
  <c r="P291" i="3"/>
  <c r="Q282" i="3"/>
  <c r="R282" i="3" s="1"/>
  <c r="O282" i="3"/>
  <c r="Q281" i="3"/>
  <c r="R281" i="3" s="1"/>
  <c r="O281" i="3"/>
  <c r="Q280" i="3"/>
  <c r="R280" i="3" s="1"/>
  <c r="O280" i="3"/>
  <c r="Q279" i="3"/>
  <c r="R279" i="3" s="1"/>
  <c r="O279" i="3"/>
  <c r="Q278" i="3"/>
  <c r="R278" i="3" s="1"/>
  <c r="O278" i="3"/>
  <c r="Q277" i="3"/>
  <c r="R277" i="3" s="1"/>
  <c r="O277" i="3"/>
  <c r="S276" i="3"/>
  <c r="Q276" i="3"/>
  <c r="R276" i="3" s="1"/>
  <c r="O276" i="3"/>
  <c r="Q275" i="3"/>
  <c r="R275" i="3" s="1"/>
  <c r="O275" i="3"/>
  <c r="L268" i="3"/>
  <c r="K268" i="3"/>
  <c r="M268" i="3" s="1"/>
  <c r="P266" i="3"/>
  <c r="Q259" i="3"/>
  <c r="R259" i="3" s="1"/>
  <c r="O259" i="3"/>
  <c r="Q258" i="3"/>
  <c r="R258" i="3" s="1"/>
  <c r="O258" i="3"/>
  <c r="Q257" i="3"/>
  <c r="R257" i="3" s="1"/>
  <c r="O257" i="3"/>
  <c r="Q256" i="3"/>
  <c r="R256" i="3" s="1"/>
  <c r="O256" i="3"/>
  <c r="Q255" i="3"/>
  <c r="R255" i="3" s="1"/>
  <c r="O255" i="3"/>
  <c r="Q254" i="3"/>
  <c r="R254" i="3" s="1"/>
  <c r="O254" i="3"/>
  <c r="S253" i="3"/>
  <c r="Q253" i="3"/>
  <c r="R253" i="3" s="1"/>
  <c r="O253" i="3"/>
  <c r="Q252" i="3"/>
  <c r="R252" i="3" s="1"/>
  <c r="O252" i="3"/>
  <c r="L245" i="3"/>
  <c r="K245" i="3"/>
  <c r="Q242" i="3" s="1"/>
  <c r="Q243" i="3" s="1"/>
  <c r="P243" i="3"/>
  <c r="Q235" i="3"/>
  <c r="R235" i="3" s="1"/>
  <c r="O235" i="3"/>
  <c r="Q234" i="3"/>
  <c r="R234" i="3" s="1"/>
  <c r="O234" i="3"/>
  <c r="Q233" i="3"/>
  <c r="R233" i="3" s="1"/>
  <c r="O233" i="3"/>
  <c r="Q232" i="3"/>
  <c r="R232" i="3" s="1"/>
  <c r="O232" i="3"/>
  <c r="Q231" i="3"/>
  <c r="R231" i="3" s="1"/>
  <c r="O231" i="3"/>
  <c r="Q230" i="3"/>
  <c r="R230" i="3" s="1"/>
  <c r="O230" i="3"/>
  <c r="S229" i="3"/>
  <c r="Q229" i="3"/>
  <c r="R229" i="3" s="1"/>
  <c r="O229" i="3"/>
  <c r="Q228" i="3"/>
  <c r="R228" i="3" s="1"/>
  <c r="O228" i="3"/>
  <c r="L221" i="3"/>
  <c r="K221" i="3"/>
  <c r="M221" i="3" s="1"/>
  <c r="P219" i="3"/>
  <c r="Q211" i="3"/>
  <c r="R211" i="3" s="1"/>
  <c r="O211" i="3"/>
  <c r="Q210" i="3"/>
  <c r="R210" i="3" s="1"/>
  <c r="O210" i="3"/>
  <c r="Q209" i="3"/>
  <c r="R209" i="3" s="1"/>
  <c r="O209" i="3"/>
  <c r="Q208" i="3"/>
  <c r="R208" i="3" s="1"/>
  <c r="O208" i="3"/>
  <c r="Q207" i="3"/>
  <c r="R207" i="3" s="1"/>
  <c r="O207" i="3"/>
  <c r="Q206" i="3"/>
  <c r="R206" i="3" s="1"/>
  <c r="O206" i="3"/>
  <c r="S205" i="3"/>
  <c r="Q205" i="3"/>
  <c r="R205" i="3" s="1"/>
  <c r="O205" i="3"/>
  <c r="Q204" i="3"/>
  <c r="R204" i="3" s="1"/>
  <c r="O204" i="3"/>
  <c r="L197" i="3"/>
  <c r="K197" i="3"/>
  <c r="M197" i="3" s="1"/>
  <c r="P195" i="3"/>
  <c r="Q187" i="3"/>
  <c r="R187" i="3" s="1"/>
  <c r="O187" i="3"/>
  <c r="Q186" i="3"/>
  <c r="R186" i="3" s="1"/>
  <c r="O186" i="3"/>
  <c r="Q185" i="3"/>
  <c r="R185" i="3" s="1"/>
  <c r="O185" i="3"/>
  <c r="Q184" i="3"/>
  <c r="R184" i="3" s="1"/>
  <c r="O184" i="3"/>
  <c r="Q183" i="3"/>
  <c r="R183" i="3" s="1"/>
  <c r="O183" i="3"/>
  <c r="Q182" i="3"/>
  <c r="R182" i="3" s="1"/>
  <c r="O182" i="3"/>
  <c r="S181" i="3"/>
  <c r="Q181" i="3"/>
  <c r="R181" i="3" s="1"/>
  <c r="O181" i="3"/>
  <c r="Q180" i="3"/>
  <c r="R180" i="3" s="1"/>
  <c r="O180" i="3"/>
  <c r="L173" i="3"/>
  <c r="K173" i="3"/>
  <c r="Q170" i="3" s="1"/>
  <c r="Q171" i="3" s="1"/>
  <c r="P171" i="3"/>
  <c r="Q163" i="3"/>
  <c r="R163" i="3" s="1"/>
  <c r="O163" i="3"/>
  <c r="Q162" i="3"/>
  <c r="R162" i="3" s="1"/>
  <c r="O162" i="3"/>
  <c r="Q161" i="3"/>
  <c r="R161" i="3" s="1"/>
  <c r="O161" i="3"/>
  <c r="Q160" i="3"/>
  <c r="R160" i="3" s="1"/>
  <c r="O160" i="3"/>
  <c r="Q159" i="3"/>
  <c r="R159" i="3" s="1"/>
  <c r="O159" i="3"/>
  <c r="Q158" i="3"/>
  <c r="R158" i="3" s="1"/>
  <c r="O158" i="3"/>
  <c r="S157" i="3"/>
  <c r="Q157" i="3"/>
  <c r="R157" i="3" s="1"/>
  <c r="O157" i="3"/>
  <c r="Q156" i="3"/>
  <c r="R156" i="3" s="1"/>
  <c r="O156" i="3"/>
  <c r="L149" i="3"/>
  <c r="K149" i="3"/>
  <c r="M149" i="3" s="1"/>
  <c r="P147" i="3"/>
  <c r="Q140" i="3"/>
  <c r="R140" i="3" s="1"/>
  <c r="O140" i="3"/>
  <c r="Q139" i="3"/>
  <c r="R139" i="3" s="1"/>
  <c r="O139" i="3"/>
  <c r="Q138" i="3"/>
  <c r="R138" i="3" s="1"/>
  <c r="O138" i="3"/>
  <c r="Q137" i="3"/>
  <c r="R137" i="3" s="1"/>
  <c r="O137" i="3"/>
  <c r="Q136" i="3"/>
  <c r="R136" i="3" s="1"/>
  <c r="O136" i="3"/>
  <c r="Q135" i="3"/>
  <c r="R135" i="3" s="1"/>
  <c r="O135" i="3"/>
  <c r="S134" i="3"/>
  <c r="Q134" i="3"/>
  <c r="R134" i="3" s="1"/>
  <c r="O134" i="3"/>
  <c r="Q133" i="3"/>
  <c r="R133" i="3" s="1"/>
  <c r="O133" i="3"/>
  <c r="L126" i="3"/>
  <c r="K126" i="3"/>
  <c r="M126" i="3" s="1"/>
  <c r="P124" i="3"/>
  <c r="Q116" i="3"/>
  <c r="R116" i="3" s="1"/>
  <c r="O116" i="3"/>
  <c r="Q115" i="3"/>
  <c r="R115" i="3" s="1"/>
  <c r="O115" i="3"/>
  <c r="Q114" i="3"/>
  <c r="R114" i="3" s="1"/>
  <c r="O114" i="3"/>
  <c r="Q113" i="3"/>
  <c r="R113" i="3" s="1"/>
  <c r="O113" i="3"/>
  <c r="Q112" i="3"/>
  <c r="R112" i="3" s="1"/>
  <c r="O112" i="3"/>
  <c r="Q111" i="3"/>
  <c r="R111" i="3" s="1"/>
  <c r="O111" i="3"/>
  <c r="Q110" i="3"/>
  <c r="R110" i="3" s="1"/>
  <c r="O110" i="3"/>
  <c r="Q109" i="3"/>
  <c r="R109" i="3" s="1"/>
  <c r="O109" i="3"/>
  <c r="L102" i="3"/>
  <c r="K102" i="3"/>
  <c r="M102" i="3" s="1"/>
  <c r="Q93" i="3"/>
  <c r="R93" i="3" s="1"/>
  <c r="O93" i="3"/>
  <c r="Q92" i="3"/>
  <c r="R92" i="3" s="1"/>
  <c r="O92" i="3"/>
  <c r="Q91" i="3"/>
  <c r="R91" i="3" s="1"/>
  <c r="O91" i="3"/>
  <c r="Q90" i="3"/>
  <c r="R90" i="3" s="1"/>
  <c r="O90" i="3"/>
  <c r="Q89" i="3"/>
  <c r="R89" i="3" s="1"/>
  <c r="O89" i="3"/>
  <c r="Q88" i="3"/>
  <c r="R88" i="3" s="1"/>
  <c r="O88" i="3"/>
  <c r="Q87" i="3"/>
  <c r="R87" i="3" s="1"/>
  <c r="O87" i="3"/>
  <c r="Q86" i="3"/>
  <c r="R86" i="3" s="1"/>
  <c r="O86" i="3"/>
  <c r="L79" i="3"/>
  <c r="K79" i="3"/>
  <c r="M79" i="3" s="1"/>
  <c r="Q67" i="3"/>
  <c r="R67" i="3" s="1"/>
  <c r="O67" i="3"/>
  <c r="Q66" i="3"/>
  <c r="R66" i="3" s="1"/>
  <c r="O66" i="3"/>
  <c r="Q65" i="3"/>
  <c r="R65" i="3" s="1"/>
  <c r="O65" i="3"/>
  <c r="Q64" i="3"/>
  <c r="R64" i="3" s="1"/>
  <c r="O64" i="3"/>
  <c r="Q63" i="3"/>
  <c r="R63" i="3" s="1"/>
  <c r="O63" i="3"/>
  <c r="Q62" i="3"/>
  <c r="R62" i="3" s="1"/>
  <c r="O62" i="3"/>
  <c r="Q61" i="3"/>
  <c r="R61" i="3" s="1"/>
  <c r="O61" i="3"/>
  <c r="Q60" i="3"/>
  <c r="R60" i="3" s="1"/>
  <c r="O60" i="3"/>
  <c r="L53" i="3"/>
  <c r="K53" i="3"/>
  <c r="M53" i="3" s="1"/>
  <c r="Q43" i="3"/>
  <c r="R43" i="3" s="1"/>
  <c r="O43" i="3"/>
  <c r="Q42" i="3"/>
  <c r="R42" i="3" s="1"/>
  <c r="O42" i="3"/>
  <c r="Q41" i="3"/>
  <c r="R41" i="3" s="1"/>
  <c r="O41" i="3"/>
  <c r="Q40" i="3"/>
  <c r="R40" i="3" s="1"/>
  <c r="O40" i="3"/>
  <c r="Q39" i="3"/>
  <c r="R39" i="3" s="1"/>
  <c r="O39" i="3"/>
  <c r="Q38" i="3"/>
  <c r="R38" i="3" s="1"/>
  <c r="O38" i="3"/>
  <c r="Q37" i="3"/>
  <c r="R37" i="3" s="1"/>
  <c r="O37" i="3"/>
  <c r="Q36" i="3"/>
  <c r="R36" i="3" s="1"/>
  <c r="O36" i="3"/>
  <c r="L29" i="3"/>
  <c r="K29" i="3"/>
  <c r="M29" i="3" s="1"/>
  <c r="Q18" i="3"/>
  <c r="R18" i="3" s="1"/>
  <c r="O18" i="3"/>
  <c r="Q17" i="3"/>
  <c r="R17" i="3" s="1"/>
  <c r="O17" i="3"/>
  <c r="Q16" i="3"/>
  <c r="R16" i="3" s="1"/>
  <c r="O16" i="3"/>
  <c r="Q15" i="3"/>
  <c r="R15" i="3" s="1"/>
  <c r="O15" i="3"/>
  <c r="Q14" i="3"/>
  <c r="R14" i="3" s="1"/>
  <c r="O14" i="3"/>
  <c r="Q13" i="3"/>
  <c r="R13" i="3" s="1"/>
  <c r="O13" i="3"/>
  <c r="Q12" i="3"/>
  <c r="R12" i="3" s="1"/>
  <c r="O12" i="3"/>
  <c r="Q11" i="3"/>
  <c r="R11" i="3" s="1"/>
  <c r="O11" i="3"/>
  <c r="O1039" i="2"/>
  <c r="N1039" i="2"/>
  <c r="M1039" i="2"/>
  <c r="L1039" i="2"/>
  <c r="R1037" i="2"/>
  <c r="Q1037" i="2"/>
  <c r="R1036" i="2"/>
  <c r="S1031" i="2"/>
  <c r="R1031" i="2"/>
  <c r="P1031" i="2"/>
  <c r="S1030" i="2"/>
  <c r="R1030" i="2"/>
  <c r="P1030" i="2"/>
  <c r="S1029" i="2"/>
  <c r="R1029" i="2"/>
  <c r="P1029" i="2"/>
  <c r="S1028" i="2"/>
  <c r="R1028" i="2"/>
  <c r="P1028" i="2"/>
  <c r="S1027" i="2"/>
  <c r="R1027" i="2"/>
  <c r="P1027" i="2"/>
  <c r="S1026" i="2"/>
  <c r="R1026" i="2"/>
  <c r="P1026" i="2"/>
  <c r="S1025" i="2"/>
  <c r="R1025" i="2"/>
  <c r="P1025" i="2"/>
  <c r="T1024" i="2"/>
  <c r="R1024" i="2"/>
  <c r="S1024" i="2" s="1"/>
  <c r="P1024" i="2"/>
  <c r="R1023" i="2"/>
  <c r="S1023" i="2" s="1"/>
  <c r="P1023" i="2"/>
  <c r="Q1022" i="2"/>
  <c r="O1016" i="2"/>
  <c r="M1016" i="2"/>
  <c r="L1016" i="2"/>
  <c r="N1016" i="2" s="1"/>
  <c r="Q1014" i="2"/>
  <c r="R1013" i="2"/>
  <c r="R1014" i="2" s="1"/>
  <c r="S1008" i="2"/>
  <c r="R1008" i="2"/>
  <c r="P1008" i="2"/>
  <c r="S1007" i="2"/>
  <c r="R1007" i="2"/>
  <c r="P1007" i="2"/>
  <c r="S1006" i="2"/>
  <c r="R1006" i="2"/>
  <c r="P1006" i="2"/>
  <c r="S1005" i="2"/>
  <c r="R1005" i="2"/>
  <c r="P1005" i="2"/>
  <c r="R1004" i="2"/>
  <c r="S1004" i="2" s="1"/>
  <c r="P1004" i="2"/>
  <c r="R1003" i="2"/>
  <c r="S1003" i="2" s="1"/>
  <c r="P1003" i="2"/>
  <c r="R1002" i="2"/>
  <c r="S1002" i="2" s="1"/>
  <c r="P1002" i="2"/>
  <c r="R1001" i="2"/>
  <c r="S1001" i="2" s="1"/>
  <c r="P1001" i="2"/>
  <c r="P1000" i="2"/>
  <c r="Q999" i="2"/>
  <c r="R1000" i="2" s="1"/>
  <c r="S1000" i="2" s="1"/>
  <c r="O993" i="2"/>
  <c r="M993" i="2"/>
  <c r="L993" i="2"/>
  <c r="N993" i="2" s="1"/>
  <c r="R991" i="2"/>
  <c r="Q991" i="2"/>
  <c r="R990" i="2"/>
  <c r="S985" i="2"/>
  <c r="R985" i="2"/>
  <c r="P985" i="2"/>
  <c r="S984" i="2"/>
  <c r="R984" i="2"/>
  <c r="P984" i="2"/>
  <c r="S983" i="2"/>
  <c r="R983" i="2"/>
  <c r="P983" i="2"/>
  <c r="R982" i="2"/>
  <c r="S982" i="2" s="1"/>
  <c r="P982" i="2"/>
  <c r="R981" i="2"/>
  <c r="S981" i="2" s="1"/>
  <c r="P981" i="2"/>
  <c r="R980" i="2"/>
  <c r="S980" i="2" s="1"/>
  <c r="P980" i="2"/>
  <c r="R979" i="2"/>
  <c r="S979" i="2" s="1"/>
  <c r="P979" i="2"/>
  <c r="R978" i="2"/>
  <c r="S978" i="2" s="1"/>
  <c r="P978" i="2"/>
  <c r="P977" i="2"/>
  <c r="Q976" i="2"/>
  <c r="R977" i="2" s="1"/>
  <c r="S977" i="2" s="1"/>
  <c r="O970" i="2"/>
  <c r="M970" i="2"/>
  <c r="L970" i="2"/>
  <c r="N970" i="2" s="1"/>
  <c r="R968" i="2"/>
  <c r="Q968" i="2"/>
  <c r="R967" i="2"/>
  <c r="S962" i="2"/>
  <c r="R962" i="2"/>
  <c r="P962" i="2"/>
  <c r="S961" i="2"/>
  <c r="R961" i="2"/>
  <c r="P961" i="2"/>
  <c r="R960" i="2"/>
  <c r="S960" i="2" s="1"/>
  <c r="P960" i="2"/>
  <c r="R959" i="2"/>
  <c r="S959" i="2" s="1"/>
  <c r="P959" i="2"/>
  <c r="S958" i="2"/>
  <c r="R958" i="2"/>
  <c r="P958" i="2"/>
  <c r="R957" i="2"/>
  <c r="S957" i="2" s="1"/>
  <c r="P957" i="2"/>
  <c r="R956" i="2"/>
  <c r="S956" i="2" s="1"/>
  <c r="P956" i="2"/>
  <c r="T955" i="2"/>
  <c r="R955" i="2"/>
  <c r="S955" i="2" s="1"/>
  <c r="P955" i="2"/>
  <c r="P954" i="2"/>
  <c r="Q953" i="2"/>
  <c r="R954" i="2" s="1"/>
  <c r="S954" i="2" s="1"/>
  <c r="O947" i="2"/>
  <c r="N947" i="2"/>
  <c r="Q945" i="2"/>
  <c r="R944" i="2"/>
  <c r="R945" i="2" s="1"/>
  <c r="S939" i="2"/>
  <c r="R939" i="2"/>
  <c r="P939" i="2"/>
  <c r="R938" i="2"/>
  <c r="S938" i="2" s="1"/>
  <c r="P938" i="2"/>
  <c r="R937" i="2"/>
  <c r="S937" i="2" s="1"/>
  <c r="P937" i="2"/>
  <c r="R936" i="2"/>
  <c r="S936" i="2" s="1"/>
  <c r="P936" i="2"/>
  <c r="R935" i="2"/>
  <c r="S935" i="2" s="1"/>
  <c r="P935" i="2"/>
  <c r="R934" i="2"/>
  <c r="S934" i="2" s="1"/>
  <c r="P934" i="2"/>
  <c r="R933" i="2"/>
  <c r="S933" i="2" s="1"/>
  <c r="P933" i="2"/>
  <c r="R932" i="2"/>
  <c r="S932" i="2" s="1"/>
  <c r="P932" i="2"/>
  <c r="P931" i="2"/>
  <c r="Q930" i="2"/>
  <c r="R931" i="2" s="1"/>
  <c r="S931" i="2" s="1"/>
  <c r="N924" i="2"/>
  <c r="O924" i="2" s="1"/>
  <c r="Q922" i="2"/>
  <c r="R921" i="2"/>
  <c r="R922" i="2" s="1"/>
  <c r="P916" i="2"/>
  <c r="R915" i="2"/>
  <c r="S915" i="2" s="1"/>
  <c r="P915" i="2"/>
  <c r="R914" i="2"/>
  <c r="S914" i="2" s="1"/>
  <c r="P914" i="2"/>
  <c r="R913" i="2"/>
  <c r="S913" i="2" s="1"/>
  <c r="P913" i="2"/>
  <c r="R912" i="2"/>
  <c r="S912" i="2" s="1"/>
  <c r="P912" i="2"/>
  <c r="R911" i="2"/>
  <c r="S911" i="2" s="1"/>
  <c r="P911" i="2"/>
  <c r="R910" i="2"/>
  <c r="S910" i="2" s="1"/>
  <c r="P910" i="2"/>
  <c r="T909" i="2"/>
  <c r="R909" i="2"/>
  <c r="S909" i="2" s="1"/>
  <c r="P909" i="2"/>
  <c r="P908" i="2"/>
  <c r="Q907" i="2"/>
  <c r="R908" i="2" s="1"/>
  <c r="S908" i="2" s="1"/>
  <c r="O901" i="2"/>
  <c r="N901" i="2"/>
  <c r="Q899" i="2"/>
  <c r="R898" i="2"/>
  <c r="R899" i="2" s="1"/>
  <c r="P893" i="2"/>
  <c r="R892" i="2"/>
  <c r="S892" i="2" s="1"/>
  <c r="P892" i="2"/>
  <c r="R891" i="2"/>
  <c r="S891" i="2" s="1"/>
  <c r="P891" i="2"/>
  <c r="R890" i="2"/>
  <c r="S890" i="2" s="1"/>
  <c r="P890" i="2"/>
  <c r="R889" i="2"/>
  <c r="S889" i="2" s="1"/>
  <c r="P889" i="2"/>
  <c r="R888" i="2"/>
  <c r="S888" i="2" s="1"/>
  <c r="P888" i="2"/>
  <c r="R887" i="2"/>
  <c r="S887" i="2" s="1"/>
  <c r="P887" i="2"/>
  <c r="R886" i="2"/>
  <c r="S886" i="2" s="1"/>
  <c r="P886" i="2"/>
  <c r="P885" i="2"/>
  <c r="Q884" i="2"/>
  <c r="R885" i="2" s="1"/>
  <c r="S885" i="2" s="1"/>
  <c r="M878" i="2"/>
  <c r="N878" i="2" s="1"/>
  <c r="P876" i="2"/>
  <c r="Q875" i="2"/>
  <c r="Q876" i="2" s="1"/>
  <c r="R869" i="2"/>
  <c r="Q869" i="2"/>
  <c r="O869" i="2"/>
  <c r="Q868" i="2"/>
  <c r="R868" i="2" s="1"/>
  <c r="O868" i="2"/>
  <c r="Q867" i="2"/>
  <c r="R867" i="2" s="1"/>
  <c r="O867" i="2"/>
  <c r="Q866" i="2"/>
  <c r="R866" i="2" s="1"/>
  <c r="O866" i="2"/>
  <c r="Q865" i="2"/>
  <c r="R865" i="2" s="1"/>
  <c r="O865" i="2"/>
  <c r="Q864" i="2"/>
  <c r="R864" i="2" s="1"/>
  <c r="O864" i="2"/>
  <c r="S863" i="2"/>
  <c r="Q863" i="2"/>
  <c r="R863" i="2" s="1"/>
  <c r="O863" i="2"/>
  <c r="O862" i="2"/>
  <c r="P861" i="2"/>
  <c r="Q862" i="2" s="1"/>
  <c r="R862" i="2" s="1"/>
  <c r="L855" i="2"/>
  <c r="K855" i="2"/>
  <c r="M855" i="2" s="1"/>
  <c r="P853" i="2"/>
  <c r="Q852" i="2"/>
  <c r="Q853" i="2" s="1"/>
  <c r="Q846" i="2"/>
  <c r="R846" i="2" s="1"/>
  <c r="O846" i="2"/>
  <c r="Q845" i="2"/>
  <c r="R845" i="2" s="1"/>
  <c r="O845" i="2"/>
  <c r="Q844" i="2"/>
  <c r="R844" i="2" s="1"/>
  <c r="O844" i="2"/>
  <c r="Q843" i="2"/>
  <c r="R843" i="2" s="1"/>
  <c r="O843" i="2"/>
  <c r="Q842" i="2"/>
  <c r="R842" i="2" s="1"/>
  <c r="O842" i="2"/>
  <c r="Q841" i="2"/>
  <c r="R841" i="2" s="1"/>
  <c r="O841" i="2"/>
  <c r="Q840" i="2"/>
  <c r="R840" i="2" s="1"/>
  <c r="O840" i="2"/>
  <c r="O839" i="2"/>
  <c r="P838" i="2"/>
  <c r="L832" i="2"/>
  <c r="K832" i="2"/>
  <c r="M832" i="2" s="1"/>
  <c r="P830" i="2"/>
  <c r="Q829" i="2"/>
  <c r="Q830" i="2" s="1"/>
  <c r="Q823" i="2"/>
  <c r="R823" i="2" s="1"/>
  <c r="O823" i="2"/>
  <c r="Q822" i="2"/>
  <c r="R822" i="2" s="1"/>
  <c r="O822" i="2"/>
  <c r="Q821" i="2"/>
  <c r="R821" i="2" s="1"/>
  <c r="O821" i="2"/>
  <c r="Q820" i="2"/>
  <c r="R820" i="2" s="1"/>
  <c r="O820" i="2"/>
  <c r="Q819" i="2"/>
  <c r="R819" i="2" s="1"/>
  <c r="O819" i="2"/>
  <c r="Q818" i="2"/>
  <c r="R818" i="2" s="1"/>
  <c r="O818" i="2"/>
  <c r="Q817" i="2"/>
  <c r="R817" i="2" s="1"/>
  <c r="O817" i="2"/>
  <c r="O816" i="2"/>
  <c r="P815" i="2"/>
  <c r="Q816" i="2" s="1"/>
  <c r="R816" i="2" s="1"/>
  <c r="L809" i="2"/>
  <c r="K809" i="2"/>
  <c r="M809" i="2" s="1"/>
  <c r="P807" i="2"/>
  <c r="Q806" i="2"/>
  <c r="Q807" i="2" s="1"/>
  <c r="R800" i="2"/>
  <c r="Q800" i="2"/>
  <c r="O800" i="2"/>
  <c r="Q799" i="2"/>
  <c r="R799" i="2" s="1"/>
  <c r="O799" i="2"/>
  <c r="Q798" i="2"/>
  <c r="R798" i="2" s="1"/>
  <c r="O798" i="2"/>
  <c r="Q797" i="2"/>
  <c r="R797" i="2" s="1"/>
  <c r="O797" i="2"/>
  <c r="Q796" i="2"/>
  <c r="R796" i="2" s="1"/>
  <c r="O796" i="2"/>
  <c r="Q795" i="2"/>
  <c r="R795" i="2" s="1"/>
  <c r="O795" i="2"/>
  <c r="Q794" i="2"/>
  <c r="R794" i="2" s="1"/>
  <c r="O794" i="2"/>
  <c r="O793" i="2"/>
  <c r="P792" i="2"/>
  <c r="Q793" i="2" s="1"/>
  <c r="R793" i="2" s="1"/>
  <c r="L786" i="2"/>
  <c r="K786" i="2"/>
  <c r="M786" i="2" s="1"/>
  <c r="P784" i="2"/>
  <c r="Q783" i="2"/>
  <c r="Q784" i="2" s="1"/>
  <c r="Q777" i="2"/>
  <c r="R777" i="2" s="1"/>
  <c r="O777" i="2"/>
  <c r="Q776" i="2"/>
  <c r="R776" i="2" s="1"/>
  <c r="O776" i="2"/>
  <c r="Q775" i="2"/>
  <c r="R775" i="2" s="1"/>
  <c r="O775" i="2"/>
  <c r="Q774" i="2"/>
  <c r="R774" i="2" s="1"/>
  <c r="O774" i="2"/>
  <c r="Q773" i="2"/>
  <c r="R773" i="2" s="1"/>
  <c r="O773" i="2"/>
  <c r="Q772" i="2"/>
  <c r="R772" i="2" s="1"/>
  <c r="O772" i="2"/>
  <c r="Q771" i="2"/>
  <c r="R771" i="2" s="1"/>
  <c r="O771" i="2"/>
  <c r="O770" i="2"/>
  <c r="P769" i="2"/>
  <c r="Q770" i="2" s="1"/>
  <c r="R770" i="2" s="1"/>
  <c r="L763" i="2"/>
  <c r="K763" i="2"/>
  <c r="M763" i="2" s="1"/>
  <c r="N763" i="2" s="1"/>
  <c r="P761" i="2"/>
  <c r="Q760" i="2"/>
  <c r="Q761" i="2" s="1"/>
  <c r="Q754" i="2"/>
  <c r="R754" i="2" s="1"/>
  <c r="O754" i="2"/>
  <c r="Q753" i="2"/>
  <c r="R753" i="2" s="1"/>
  <c r="O753" i="2"/>
  <c r="Q752" i="2"/>
  <c r="R752" i="2" s="1"/>
  <c r="O752" i="2"/>
  <c r="Q751" i="2"/>
  <c r="R751" i="2" s="1"/>
  <c r="O751" i="2"/>
  <c r="R750" i="2"/>
  <c r="Q750" i="2"/>
  <c r="O750" i="2"/>
  <c r="Q749" i="2"/>
  <c r="R749" i="2" s="1"/>
  <c r="O749" i="2"/>
  <c r="Q748" i="2"/>
  <c r="R748" i="2" s="1"/>
  <c r="O748" i="2"/>
  <c r="O747" i="2"/>
  <c r="P746" i="2"/>
  <c r="Q747" i="2" s="1"/>
  <c r="R747" i="2" s="1"/>
  <c r="L740" i="2"/>
  <c r="K740" i="2"/>
  <c r="M740" i="2" s="1"/>
  <c r="P738" i="2"/>
  <c r="Q737" i="2"/>
  <c r="Q738" i="2" s="1"/>
  <c r="Q731" i="2"/>
  <c r="R731" i="2" s="1"/>
  <c r="O731" i="2"/>
  <c r="Q730" i="2"/>
  <c r="R730" i="2" s="1"/>
  <c r="O730" i="2"/>
  <c r="Q729" i="2"/>
  <c r="R729" i="2" s="1"/>
  <c r="O729" i="2"/>
  <c r="Q728" i="2"/>
  <c r="R728" i="2" s="1"/>
  <c r="O728" i="2"/>
  <c r="Q727" i="2"/>
  <c r="R727" i="2" s="1"/>
  <c r="O727" i="2"/>
  <c r="Q726" i="2"/>
  <c r="R726" i="2" s="1"/>
  <c r="O726" i="2"/>
  <c r="S725" i="2"/>
  <c r="Q725" i="2"/>
  <c r="R725" i="2" s="1"/>
  <c r="O725" i="2"/>
  <c r="Q724" i="2"/>
  <c r="R724" i="2" s="1"/>
  <c r="O724" i="2"/>
  <c r="L717" i="2"/>
  <c r="K717" i="2"/>
  <c r="M717" i="2" s="1"/>
  <c r="N717" i="2" s="1"/>
  <c r="P715" i="2"/>
  <c r="Q714" i="2"/>
  <c r="Q715" i="2" s="1"/>
  <c r="Q708" i="2"/>
  <c r="R708" i="2" s="1"/>
  <c r="O708" i="2"/>
  <c r="Q707" i="2"/>
  <c r="R707" i="2" s="1"/>
  <c r="O707" i="2"/>
  <c r="R706" i="2"/>
  <c r="Q706" i="2"/>
  <c r="O706" i="2"/>
  <c r="Q705" i="2"/>
  <c r="R705" i="2" s="1"/>
  <c r="O705" i="2"/>
  <c r="Q704" i="2"/>
  <c r="R704" i="2" s="1"/>
  <c r="O704" i="2"/>
  <c r="Q703" i="2"/>
  <c r="R703" i="2" s="1"/>
  <c r="O703" i="2"/>
  <c r="S702" i="2"/>
  <c r="Q702" i="2"/>
  <c r="R702" i="2" s="1"/>
  <c r="O702" i="2"/>
  <c r="R701" i="2"/>
  <c r="Q701" i="2"/>
  <c r="O701" i="2"/>
  <c r="L694" i="2"/>
  <c r="K694" i="2"/>
  <c r="M694" i="2" s="1"/>
  <c r="P692" i="2"/>
  <c r="Q691" i="2"/>
  <c r="Q692" i="2" s="1"/>
  <c r="Q685" i="2"/>
  <c r="R685" i="2" s="1"/>
  <c r="O685" i="2"/>
  <c r="R684" i="2"/>
  <c r="Q684" i="2"/>
  <c r="O684" i="2"/>
  <c r="Q683" i="2"/>
  <c r="R683" i="2" s="1"/>
  <c r="O683" i="2"/>
  <c r="Q682" i="2"/>
  <c r="R682" i="2" s="1"/>
  <c r="O682" i="2"/>
  <c r="Q681" i="2"/>
  <c r="R681" i="2" s="1"/>
  <c r="O681" i="2"/>
  <c r="R680" i="2"/>
  <c r="Q680" i="2"/>
  <c r="O680" i="2"/>
  <c r="S679" i="2"/>
  <c r="Q679" i="2"/>
  <c r="R679" i="2" s="1"/>
  <c r="O679" i="2"/>
  <c r="Q678" i="2"/>
  <c r="R678" i="2" s="1"/>
  <c r="O678" i="2"/>
  <c r="L671" i="2"/>
  <c r="K671" i="2"/>
  <c r="M671" i="2" s="1"/>
  <c r="P669" i="2"/>
  <c r="Q668" i="2"/>
  <c r="Q669" i="2" s="1"/>
  <c r="Q662" i="2"/>
  <c r="R662" i="2" s="1"/>
  <c r="O662" i="2"/>
  <c r="Q661" i="2"/>
  <c r="R661" i="2" s="1"/>
  <c r="O661" i="2"/>
  <c r="Q660" i="2"/>
  <c r="R660" i="2" s="1"/>
  <c r="O660" i="2"/>
  <c r="Q659" i="2"/>
  <c r="R659" i="2" s="1"/>
  <c r="O659" i="2"/>
  <c r="Q658" i="2"/>
  <c r="R658" i="2" s="1"/>
  <c r="O658" i="2"/>
  <c r="R657" i="2"/>
  <c r="Q657" i="2"/>
  <c r="O657" i="2"/>
  <c r="S656" i="2"/>
  <c r="Q656" i="2"/>
  <c r="R656" i="2" s="1"/>
  <c r="O656" i="2"/>
  <c r="Q655" i="2"/>
  <c r="R655" i="2" s="1"/>
  <c r="O655" i="2"/>
  <c r="L648" i="2"/>
  <c r="K648" i="2"/>
  <c r="M648" i="2" s="1"/>
  <c r="P646" i="2"/>
  <c r="Q645" i="2"/>
  <c r="Q646" i="2" s="1"/>
  <c r="Q639" i="2"/>
  <c r="R639" i="2" s="1"/>
  <c r="O639" i="2"/>
  <c r="Q638" i="2"/>
  <c r="R638" i="2" s="1"/>
  <c r="O638" i="2"/>
  <c r="Q637" i="2"/>
  <c r="R637" i="2" s="1"/>
  <c r="O637" i="2"/>
  <c r="Q636" i="2"/>
  <c r="R636" i="2" s="1"/>
  <c r="O636" i="2"/>
  <c r="Q635" i="2"/>
  <c r="R635" i="2" s="1"/>
  <c r="O635" i="2"/>
  <c r="Q634" i="2"/>
  <c r="R634" i="2" s="1"/>
  <c r="O634" i="2"/>
  <c r="S633" i="2"/>
  <c r="Q633" i="2"/>
  <c r="R633" i="2" s="1"/>
  <c r="O633" i="2"/>
  <c r="Q632" i="2"/>
  <c r="R632" i="2" s="1"/>
  <c r="O632" i="2"/>
  <c r="L625" i="2"/>
  <c r="K625" i="2"/>
  <c r="M625" i="2" s="1"/>
  <c r="N625" i="2" s="1"/>
  <c r="P623" i="2"/>
  <c r="Q616" i="2"/>
  <c r="R616" i="2" s="1"/>
  <c r="O616" i="2"/>
  <c r="Q615" i="2"/>
  <c r="R615" i="2" s="1"/>
  <c r="O615" i="2"/>
  <c r="Q614" i="2"/>
  <c r="R614" i="2" s="1"/>
  <c r="O614" i="2"/>
  <c r="Q613" i="2"/>
  <c r="R613" i="2" s="1"/>
  <c r="O613" i="2"/>
  <c r="Q612" i="2"/>
  <c r="R612" i="2" s="1"/>
  <c r="O612" i="2"/>
  <c r="Q611" i="2"/>
  <c r="R611" i="2" s="1"/>
  <c r="O611" i="2"/>
  <c r="S610" i="2"/>
  <c r="R610" i="2"/>
  <c r="Q610" i="2"/>
  <c r="O610" i="2"/>
  <c r="Q609" i="2"/>
  <c r="R609" i="2" s="1"/>
  <c r="O609" i="2"/>
  <c r="M602" i="2"/>
  <c r="L602" i="2"/>
  <c r="K602" i="2"/>
  <c r="P600" i="2"/>
  <c r="Q599" i="2"/>
  <c r="Q600" i="2" s="1"/>
  <c r="Q593" i="2"/>
  <c r="R593" i="2" s="1"/>
  <c r="O593" i="2"/>
  <c r="R592" i="2"/>
  <c r="Q592" i="2"/>
  <c r="O592" i="2"/>
  <c r="Q591" i="2"/>
  <c r="R591" i="2" s="1"/>
  <c r="O591" i="2"/>
  <c r="Q590" i="2"/>
  <c r="R590" i="2" s="1"/>
  <c r="O590" i="2"/>
  <c r="Q589" i="2"/>
  <c r="R589" i="2" s="1"/>
  <c r="O589" i="2"/>
  <c r="Q588" i="2"/>
  <c r="R588" i="2" s="1"/>
  <c r="O588" i="2"/>
  <c r="S587" i="2"/>
  <c r="Q587" i="2"/>
  <c r="R587" i="2" s="1"/>
  <c r="O587" i="2"/>
  <c r="Q586" i="2"/>
  <c r="R586" i="2" s="1"/>
  <c r="O586" i="2"/>
  <c r="L579" i="2"/>
  <c r="K579" i="2"/>
  <c r="M579" i="2" s="1"/>
  <c r="N579" i="2" s="1"/>
  <c r="P577" i="2"/>
  <c r="Q570" i="2"/>
  <c r="R570" i="2" s="1"/>
  <c r="O570" i="2"/>
  <c r="Q569" i="2"/>
  <c r="R569" i="2" s="1"/>
  <c r="O569" i="2"/>
  <c r="Q568" i="2"/>
  <c r="R568" i="2" s="1"/>
  <c r="O568" i="2"/>
  <c r="Q567" i="2"/>
  <c r="R567" i="2" s="1"/>
  <c r="O567" i="2"/>
  <c r="Q566" i="2"/>
  <c r="R566" i="2" s="1"/>
  <c r="O566" i="2"/>
  <c r="Q565" i="2"/>
  <c r="R565" i="2" s="1"/>
  <c r="O565" i="2"/>
  <c r="S564" i="2"/>
  <c r="R564" i="2"/>
  <c r="Q564" i="2"/>
  <c r="O564" i="2"/>
  <c r="Q563" i="2"/>
  <c r="R563" i="2" s="1"/>
  <c r="O563" i="2"/>
  <c r="L556" i="2"/>
  <c r="K556" i="2"/>
  <c r="P554" i="2"/>
  <c r="Q547" i="2"/>
  <c r="R547" i="2" s="1"/>
  <c r="O547" i="2"/>
  <c r="Q546" i="2"/>
  <c r="R546" i="2" s="1"/>
  <c r="O546" i="2"/>
  <c r="R545" i="2"/>
  <c r="Q545" i="2"/>
  <c r="O545" i="2"/>
  <c r="Q544" i="2"/>
  <c r="R544" i="2" s="1"/>
  <c r="O544" i="2"/>
  <c r="Q543" i="2"/>
  <c r="R543" i="2" s="1"/>
  <c r="O543" i="2"/>
  <c r="Q542" i="2"/>
  <c r="R542" i="2" s="1"/>
  <c r="O542" i="2"/>
  <c r="S541" i="2"/>
  <c r="Q541" i="2"/>
  <c r="R541" i="2" s="1"/>
  <c r="O541" i="2"/>
  <c r="Q540" i="2"/>
  <c r="R540" i="2" s="1"/>
  <c r="O540" i="2"/>
  <c r="L533" i="2"/>
  <c r="K533" i="2"/>
  <c r="M533" i="2" s="1"/>
  <c r="P531" i="2"/>
  <c r="Q524" i="2"/>
  <c r="R524" i="2" s="1"/>
  <c r="O524" i="2"/>
  <c r="Q523" i="2"/>
  <c r="R523" i="2" s="1"/>
  <c r="O523" i="2"/>
  <c r="Q522" i="2"/>
  <c r="R522" i="2" s="1"/>
  <c r="O522" i="2"/>
  <c r="Q521" i="2"/>
  <c r="R521" i="2" s="1"/>
  <c r="O521" i="2"/>
  <c r="Q520" i="2"/>
  <c r="R520" i="2" s="1"/>
  <c r="O520" i="2"/>
  <c r="R519" i="2"/>
  <c r="Q519" i="2"/>
  <c r="O519" i="2"/>
  <c r="S518" i="2"/>
  <c r="Q518" i="2"/>
  <c r="R518" i="2" s="1"/>
  <c r="O518" i="2"/>
  <c r="R517" i="2"/>
  <c r="Q517" i="2"/>
  <c r="O517" i="2"/>
  <c r="L510" i="2"/>
  <c r="K510" i="2"/>
  <c r="M510" i="2" s="1"/>
  <c r="P508" i="2"/>
  <c r="Q501" i="2"/>
  <c r="R501" i="2" s="1"/>
  <c r="O501" i="2"/>
  <c r="Q500" i="2"/>
  <c r="R500" i="2" s="1"/>
  <c r="O500" i="2"/>
  <c r="Q499" i="2"/>
  <c r="R499" i="2" s="1"/>
  <c r="O499" i="2"/>
  <c r="Q498" i="2"/>
  <c r="R498" i="2" s="1"/>
  <c r="O498" i="2"/>
  <c r="Q497" i="2"/>
  <c r="R497" i="2" s="1"/>
  <c r="O497" i="2"/>
  <c r="R496" i="2"/>
  <c r="Q496" i="2"/>
  <c r="O496" i="2"/>
  <c r="S495" i="2"/>
  <c r="Q495" i="2"/>
  <c r="R495" i="2" s="1"/>
  <c r="O495" i="2"/>
  <c r="Q494" i="2"/>
  <c r="R494" i="2" s="1"/>
  <c r="O494" i="2"/>
  <c r="L487" i="2"/>
  <c r="K487" i="2"/>
  <c r="M487" i="2" s="1"/>
  <c r="P485" i="2"/>
  <c r="Q484" i="2"/>
  <c r="Q485" i="2" s="1"/>
  <c r="Q478" i="2"/>
  <c r="R478" i="2" s="1"/>
  <c r="O478" i="2"/>
  <c r="Q477" i="2"/>
  <c r="R477" i="2" s="1"/>
  <c r="O477" i="2"/>
  <c r="Q476" i="2"/>
  <c r="R476" i="2" s="1"/>
  <c r="O476" i="2"/>
  <c r="Q475" i="2"/>
  <c r="R475" i="2" s="1"/>
  <c r="O475" i="2"/>
  <c r="Q474" i="2"/>
  <c r="R474" i="2" s="1"/>
  <c r="O474" i="2"/>
  <c r="R473" i="2"/>
  <c r="Q473" i="2"/>
  <c r="O473" i="2"/>
  <c r="S472" i="2"/>
  <c r="Q472" i="2"/>
  <c r="R472" i="2" s="1"/>
  <c r="O472" i="2"/>
  <c r="Q471" i="2"/>
  <c r="R471" i="2" s="1"/>
  <c r="O471" i="2"/>
  <c r="L464" i="2"/>
  <c r="K464" i="2"/>
  <c r="Q461" i="2" s="1"/>
  <c r="Q462" i="2" s="1"/>
  <c r="P462" i="2"/>
  <c r="Q455" i="2"/>
  <c r="R455" i="2" s="1"/>
  <c r="O455" i="2"/>
  <c r="Q454" i="2"/>
  <c r="R454" i="2" s="1"/>
  <c r="O454" i="2"/>
  <c r="Q453" i="2"/>
  <c r="R453" i="2" s="1"/>
  <c r="O453" i="2"/>
  <c r="Q452" i="2"/>
  <c r="R452" i="2" s="1"/>
  <c r="O452" i="2"/>
  <c r="Q451" i="2"/>
  <c r="R451" i="2" s="1"/>
  <c r="O451" i="2"/>
  <c r="Q450" i="2"/>
  <c r="R450" i="2" s="1"/>
  <c r="O450" i="2"/>
  <c r="S449" i="2"/>
  <c r="R449" i="2"/>
  <c r="Q449" i="2"/>
  <c r="O449" i="2"/>
  <c r="Q448" i="2"/>
  <c r="R448" i="2" s="1"/>
  <c r="O448" i="2"/>
  <c r="L441" i="2"/>
  <c r="K441" i="2"/>
  <c r="M441" i="2" s="1"/>
  <c r="N441" i="2" s="1"/>
  <c r="P439" i="2"/>
  <c r="Q432" i="2"/>
  <c r="R432" i="2" s="1"/>
  <c r="O432" i="2"/>
  <c r="Q431" i="2"/>
  <c r="R431" i="2" s="1"/>
  <c r="O431" i="2"/>
  <c r="Q430" i="2"/>
  <c r="R430" i="2" s="1"/>
  <c r="O430" i="2"/>
  <c r="Q429" i="2"/>
  <c r="R429" i="2" s="1"/>
  <c r="O429" i="2"/>
  <c r="Q428" i="2"/>
  <c r="R428" i="2" s="1"/>
  <c r="O428" i="2"/>
  <c r="Q427" i="2"/>
  <c r="R427" i="2" s="1"/>
  <c r="O427" i="2"/>
  <c r="S426" i="2"/>
  <c r="Q426" i="2"/>
  <c r="R426" i="2" s="1"/>
  <c r="O426" i="2"/>
  <c r="Q425" i="2"/>
  <c r="R425" i="2" s="1"/>
  <c r="O425" i="2"/>
  <c r="L418" i="2"/>
  <c r="K418" i="2"/>
  <c r="Q415" i="2" s="1"/>
  <c r="Q416" i="2" s="1"/>
  <c r="P416" i="2"/>
  <c r="Q409" i="2"/>
  <c r="R409" i="2" s="1"/>
  <c r="O409" i="2"/>
  <c r="Q408" i="2"/>
  <c r="R408" i="2" s="1"/>
  <c r="O408" i="2"/>
  <c r="Q407" i="2"/>
  <c r="R407" i="2" s="1"/>
  <c r="O407" i="2"/>
  <c r="Q406" i="2"/>
  <c r="R406" i="2" s="1"/>
  <c r="O406" i="2"/>
  <c r="Q405" i="2"/>
  <c r="R405" i="2" s="1"/>
  <c r="O405" i="2"/>
  <c r="Q404" i="2"/>
  <c r="R404" i="2" s="1"/>
  <c r="O404" i="2"/>
  <c r="S403" i="2"/>
  <c r="Q403" i="2"/>
  <c r="R403" i="2" s="1"/>
  <c r="O403" i="2"/>
  <c r="Q402" i="2"/>
  <c r="R402" i="2" s="1"/>
  <c r="O402" i="2"/>
  <c r="L395" i="2"/>
  <c r="K395" i="2"/>
  <c r="M395" i="2" s="1"/>
  <c r="N395" i="2" s="1"/>
  <c r="P393" i="2"/>
  <c r="Q386" i="2"/>
  <c r="R386" i="2" s="1"/>
  <c r="O386" i="2"/>
  <c r="Q385" i="2"/>
  <c r="R385" i="2" s="1"/>
  <c r="O385" i="2"/>
  <c r="Q384" i="2"/>
  <c r="R384" i="2" s="1"/>
  <c r="O384" i="2"/>
  <c r="R383" i="2"/>
  <c r="Q383" i="2"/>
  <c r="O383" i="2"/>
  <c r="Q382" i="2"/>
  <c r="R382" i="2" s="1"/>
  <c r="O382" i="2"/>
  <c r="Q381" i="2"/>
  <c r="R381" i="2" s="1"/>
  <c r="O381" i="2"/>
  <c r="S380" i="2"/>
  <c r="Q380" i="2"/>
  <c r="R380" i="2" s="1"/>
  <c r="O380" i="2"/>
  <c r="Q379" i="2"/>
  <c r="R379" i="2" s="1"/>
  <c r="O379" i="2"/>
  <c r="L372" i="2"/>
  <c r="K372" i="2"/>
  <c r="P370" i="2"/>
  <c r="Q363" i="2"/>
  <c r="R363" i="2" s="1"/>
  <c r="O363" i="2"/>
  <c r="Q362" i="2"/>
  <c r="R362" i="2" s="1"/>
  <c r="O362" i="2"/>
  <c r="Q361" i="2"/>
  <c r="R361" i="2" s="1"/>
  <c r="O361" i="2"/>
  <c r="Q360" i="2"/>
  <c r="R360" i="2" s="1"/>
  <c r="O360" i="2"/>
  <c r="Q359" i="2"/>
  <c r="R359" i="2" s="1"/>
  <c r="O359" i="2"/>
  <c r="Q358" i="2"/>
  <c r="R358" i="2" s="1"/>
  <c r="O358" i="2"/>
  <c r="S357" i="2"/>
  <c r="Q357" i="2"/>
  <c r="R357" i="2" s="1"/>
  <c r="O357" i="2"/>
  <c r="Q356" i="2"/>
  <c r="R356" i="2" s="1"/>
  <c r="O356" i="2"/>
  <c r="L349" i="2"/>
  <c r="K349" i="2"/>
  <c r="M349" i="2" s="1"/>
  <c r="P347" i="2"/>
  <c r="Q340" i="2"/>
  <c r="R340" i="2" s="1"/>
  <c r="O340" i="2"/>
  <c r="Q339" i="2"/>
  <c r="R339" i="2" s="1"/>
  <c r="O339" i="2"/>
  <c r="Q338" i="2"/>
  <c r="R338" i="2" s="1"/>
  <c r="O338" i="2"/>
  <c r="Q337" i="2"/>
  <c r="R337" i="2" s="1"/>
  <c r="O337" i="2"/>
  <c r="Q336" i="2"/>
  <c r="R336" i="2" s="1"/>
  <c r="O336" i="2"/>
  <c r="Q335" i="2"/>
  <c r="R335" i="2" s="1"/>
  <c r="O335" i="2"/>
  <c r="S334" i="2"/>
  <c r="Q334" i="2"/>
  <c r="R334" i="2" s="1"/>
  <c r="O334" i="2"/>
  <c r="Q333" i="2"/>
  <c r="R333" i="2" s="1"/>
  <c r="O333" i="2"/>
  <c r="M326" i="2"/>
  <c r="N326" i="2" s="1"/>
  <c r="L326" i="2"/>
  <c r="K326" i="2"/>
  <c r="P324" i="2"/>
  <c r="Q323" i="2"/>
  <c r="Q324" i="2" s="1"/>
  <c r="Q317" i="2"/>
  <c r="R317" i="2" s="1"/>
  <c r="O317" i="2"/>
  <c r="Q316" i="2"/>
  <c r="R316" i="2" s="1"/>
  <c r="O316" i="2"/>
  <c r="Q315" i="2"/>
  <c r="R315" i="2" s="1"/>
  <c r="O315" i="2"/>
  <c r="Q314" i="2"/>
  <c r="R314" i="2" s="1"/>
  <c r="O314" i="2"/>
  <c r="Q313" i="2"/>
  <c r="R313" i="2" s="1"/>
  <c r="O313" i="2"/>
  <c r="Q312" i="2"/>
  <c r="R312" i="2" s="1"/>
  <c r="O312" i="2"/>
  <c r="S311" i="2"/>
  <c r="Q311" i="2"/>
  <c r="R311" i="2" s="1"/>
  <c r="O311" i="2"/>
  <c r="Q310" i="2"/>
  <c r="R310" i="2" s="1"/>
  <c r="O310" i="2"/>
  <c r="L303" i="2"/>
  <c r="K303" i="2"/>
  <c r="M303" i="2" s="1"/>
  <c r="Q294" i="2"/>
  <c r="R294" i="2" s="1"/>
  <c r="O294" i="2"/>
  <c r="Q293" i="2"/>
  <c r="R293" i="2" s="1"/>
  <c r="O293" i="2"/>
  <c r="Q292" i="2"/>
  <c r="R292" i="2" s="1"/>
  <c r="O292" i="2"/>
  <c r="Q291" i="2"/>
  <c r="R291" i="2" s="1"/>
  <c r="O291" i="2"/>
  <c r="Q290" i="2"/>
  <c r="R290" i="2" s="1"/>
  <c r="O290" i="2"/>
  <c r="Q289" i="2"/>
  <c r="R289" i="2" s="1"/>
  <c r="O289" i="2"/>
  <c r="S288" i="2"/>
  <c r="Q288" i="2"/>
  <c r="R288" i="2" s="1"/>
  <c r="O288" i="2"/>
  <c r="R287" i="2"/>
  <c r="Q287" i="2"/>
  <c r="O287" i="2"/>
  <c r="L280" i="2"/>
  <c r="K280" i="2"/>
  <c r="M280" i="2" s="1"/>
  <c r="Q271" i="2"/>
  <c r="R271" i="2" s="1"/>
  <c r="O271" i="2"/>
  <c r="R270" i="2"/>
  <c r="Q270" i="2"/>
  <c r="O270" i="2"/>
  <c r="Q269" i="2"/>
  <c r="R269" i="2" s="1"/>
  <c r="O269" i="2"/>
  <c r="R268" i="2"/>
  <c r="Q268" i="2"/>
  <c r="O268" i="2"/>
  <c r="Q267" i="2"/>
  <c r="R267" i="2" s="1"/>
  <c r="O267" i="2"/>
  <c r="Q266" i="2"/>
  <c r="R266" i="2" s="1"/>
  <c r="O266" i="2"/>
  <c r="S265" i="2"/>
  <c r="Q265" i="2"/>
  <c r="R265" i="2" s="1"/>
  <c r="O265" i="2"/>
  <c r="Q264" i="2"/>
  <c r="R264" i="2" s="1"/>
  <c r="O264" i="2"/>
  <c r="L257" i="2"/>
  <c r="K257" i="2"/>
  <c r="M257" i="2" s="1"/>
  <c r="Q248" i="2"/>
  <c r="R248" i="2" s="1"/>
  <c r="O248" i="2"/>
  <c r="Q247" i="2"/>
  <c r="R247" i="2" s="1"/>
  <c r="O247" i="2"/>
  <c r="Q246" i="2"/>
  <c r="R246" i="2" s="1"/>
  <c r="O246" i="2"/>
  <c r="Q245" i="2"/>
  <c r="R245" i="2" s="1"/>
  <c r="O245" i="2"/>
  <c r="Q244" i="2"/>
  <c r="R244" i="2" s="1"/>
  <c r="O244" i="2"/>
  <c r="Q243" i="2"/>
  <c r="R243" i="2" s="1"/>
  <c r="O243" i="2"/>
  <c r="S242" i="2"/>
  <c r="Q242" i="2"/>
  <c r="R242" i="2" s="1"/>
  <c r="O242" i="2"/>
  <c r="Q241" i="2"/>
  <c r="R241" i="2" s="1"/>
  <c r="O241" i="2"/>
  <c r="L234" i="2"/>
  <c r="K234" i="2"/>
  <c r="M234" i="2" s="1"/>
  <c r="N234" i="2" s="1"/>
  <c r="Q225" i="2"/>
  <c r="R225" i="2" s="1"/>
  <c r="O225" i="2"/>
  <c r="R224" i="2"/>
  <c r="Q224" i="2"/>
  <c r="O224" i="2"/>
  <c r="Q223" i="2"/>
  <c r="R223" i="2" s="1"/>
  <c r="O223" i="2"/>
  <c r="Q222" i="2"/>
  <c r="R222" i="2" s="1"/>
  <c r="O222" i="2"/>
  <c r="Q221" i="2"/>
  <c r="R221" i="2" s="1"/>
  <c r="O221" i="2"/>
  <c r="Q220" i="2"/>
  <c r="R220" i="2" s="1"/>
  <c r="O220" i="2"/>
  <c r="S219" i="2"/>
  <c r="Q219" i="2"/>
  <c r="R219" i="2" s="1"/>
  <c r="O219" i="2"/>
  <c r="Q218" i="2"/>
  <c r="R218" i="2" s="1"/>
  <c r="O218" i="2"/>
  <c r="L211" i="2"/>
  <c r="K211" i="2"/>
  <c r="M211" i="2" s="1"/>
  <c r="Q202" i="2"/>
  <c r="R202" i="2" s="1"/>
  <c r="O202" i="2"/>
  <c r="Q201" i="2"/>
  <c r="R201" i="2" s="1"/>
  <c r="O201" i="2"/>
  <c r="Q200" i="2"/>
  <c r="R200" i="2" s="1"/>
  <c r="O200" i="2"/>
  <c r="Q199" i="2"/>
  <c r="R199" i="2" s="1"/>
  <c r="O199" i="2"/>
  <c r="Q198" i="2"/>
  <c r="R198" i="2" s="1"/>
  <c r="O198" i="2"/>
  <c r="R197" i="2"/>
  <c r="Q197" i="2"/>
  <c r="O197" i="2"/>
  <c r="S196" i="2"/>
  <c r="Q196" i="2"/>
  <c r="R196" i="2" s="1"/>
  <c r="O196" i="2"/>
  <c r="Q195" i="2"/>
  <c r="R195" i="2" s="1"/>
  <c r="O195" i="2"/>
  <c r="L188" i="2"/>
  <c r="K188" i="2"/>
  <c r="M188" i="2" s="1"/>
  <c r="Q179" i="2"/>
  <c r="R179" i="2" s="1"/>
  <c r="O179" i="2"/>
  <c r="R178" i="2"/>
  <c r="Q178" i="2"/>
  <c r="O178" i="2"/>
  <c r="Q177" i="2"/>
  <c r="R177" i="2" s="1"/>
  <c r="O177" i="2"/>
  <c r="R176" i="2"/>
  <c r="Q176" i="2"/>
  <c r="O176" i="2"/>
  <c r="Q175" i="2"/>
  <c r="R175" i="2" s="1"/>
  <c r="O175" i="2"/>
  <c r="Q174" i="2"/>
  <c r="R174" i="2" s="1"/>
  <c r="O174" i="2"/>
  <c r="S173" i="2"/>
  <c r="Q173" i="2"/>
  <c r="R173" i="2" s="1"/>
  <c r="O173" i="2"/>
  <c r="Q172" i="2"/>
  <c r="R172" i="2" s="1"/>
  <c r="O172" i="2"/>
  <c r="L165" i="2"/>
  <c r="K165" i="2"/>
  <c r="M165" i="2" s="1"/>
  <c r="Q156" i="2"/>
  <c r="R156" i="2" s="1"/>
  <c r="O156" i="2"/>
  <c r="Q155" i="2"/>
  <c r="R155" i="2" s="1"/>
  <c r="O155" i="2"/>
  <c r="Q154" i="2"/>
  <c r="R154" i="2" s="1"/>
  <c r="O154" i="2"/>
  <c r="Q153" i="2"/>
  <c r="R153" i="2" s="1"/>
  <c r="O153" i="2"/>
  <c r="R152" i="2"/>
  <c r="Q152" i="2"/>
  <c r="O152" i="2"/>
  <c r="Q151" i="2"/>
  <c r="R151" i="2" s="1"/>
  <c r="O151" i="2"/>
  <c r="S150" i="2"/>
  <c r="Q150" i="2"/>
  <c r="R150" i="2" s="1"/>
  <c r="O150" i="2"/>
  <c r="Q149" i="2"/>
  <c r="R149" i="2" s="1"/>
  <c r="O149" i="2"/>
  <c r="L142" i="2"/>
  <c r="K142" i="2"/>
  <c r="M142" i="2" s="1"/>
  <c r="N142" i="2" s="1"/>
  <c r="Q133" i="2"/>
  <c r="R133" i="2" s="1"/>
  <c r="O133" i="2"/>
  <c r="R132" i="2"/>
  <c r="Q132" i="2"/>
  <c r="O132" i="2"/>
  <c r="Q131" i="2"/>
  <c r="R131" i="2" s="1"/>
  <c r="O131" i="2"/>
  <c r="Q130" i="2"/>
  <c r="R130" i="2" s="1"/>
  <c r="O130" i="2"/>
  <c r="Q129" i="2"/>
  <c r="R129" i="2" s="1"/>
  <c r="O129" i="2"/>
  <c r="R128" i="2"/>
  <c r="Q128" i="2"/>
  <c r="O128" i="2"/>
  <c r="Q127" i="2"/>
  <c r="R127" i="2" s="1"/>
  <c r="O127" i="2"/>
  <c r="Q126" i="2"/>
  <c r="R126" i="2" s="1"/>
  <c r="O126" i="2"/>
  <c r="L119" i="2"/>
  <c r="K119" i="2"/>
  <c r="M119" i="2" s="1"/>
  <c r="Q110" i="2"/>
  <c r="R110" i="2" s="1"/>
  <c r="O110" i="2"/>
  <c r="Q109" i="2"/>
  <c r="R109" i="2" s="1"/>
  <c r="O109" i="2"/>
  <c r="Q108" i="2"/>
  <c r="R108" i="2" s="1"/>
  <c r="O108" i="2"/>
  <c r="Q107" i="2"/>
  <c r="R107" i="2" s="1"/>
  <c r="O107" i="2"/>
  <c r="Q106" i="2"/>
  <c r="R106" i="2" s="1"/>
  <c r="O106" i="2"/>
  <c r="Q105" i="2"/>
  <c r="R105" i="2" s="1"/>
  <c r="O105" i="2"/>
  <c r="Q104" i="2"/>
  <c r="R104" i="2" s="1"/>
  <c r="O104" i="2"/>
  <c r="R103" i="2"/>
  <c r="Q103" i="2"/>
  <c r="O103" i="2"/>
  <c r="L96" i="2"/>
  <c r="K96" i="2"/>
  <c r="M96" i="2" s="1"/>
  <c r="Q87" i="2"/>
  <c r="R87" i="2" s="1"/>
  <c r="O87" i="2"/>
  <c r="Q86" i="2"/>
  <c r="R86" i="2" s="1"/>
  <c r="O86" i="2"/>
  <c r="Q85" i="2"/>
  <c r="R85" i="2" s="1"/>
  <c r="O85" i="2"/>
  <c r="Q84" i="2"/>
  <c r="R84" i="2" s="1"/>
  <c r="O84" i="2"/>
  <c r="Q83" i="2"/>
  <c r="R83" i="2" s="1"/>
  <c r="O83" i="2"/>
  <c r="Q82" i="2"/>
  <c r="R82" i="2" s="1"/>
  <c r="O82" i="2"/>
  <c r="R81" i="2"/>
  <c r="Q81" i="2"/>
  <c r="O81" i="2"/>
  <c r="Q80" i="2"/>
  <c r="R80" i="2" s="1"/>
  <c r="O80" i="2"/>
  <c r="L73" i="2"/>
  <c r="K73" i="2"/>
  <c r="M73" i="2" s="1"/>
  <c r="N73" i="2" s="1"/>
  <c r="Q64" i="2"/>
  <c r="R64" i="2" s="1"/>
  <c r="O64" i="2"/>
  <c r="Q63" i="2"/>
  <c r="R63" i="2" s="1"/>
  <c r="O63" i="2"/>
  <c r="R62" i="2"/>
  <c r="Q62" i="2"/>
  <c r="O62" i="2"/>
  <c r="Q61" i="2"/>
  <c r="R61" i="2" s="1"/>
  <c r="O61" i="2"/>
  <c r="Q60" i="2"/>
  <c r="R60" i="2" s="1"/>
  <c r="O60" i="2"/>
  <c r="Q59" i="2"/>
  <c r="R59" i="2" s="1"/>
  <c r="O59" i="2"/>
  <c r="Q58" i="2"/>
  <c r="R58" i="2" s="1"/>
  <c r="O58" i="2"/>
  <c r="Q57" i="2"/>
  <c r="R57" i="2" s="1"/>
  <c r="O57" i="2"/>
  <c r="L50" i="2"/>
  <c r="K50" i="2"/>
  <c r="M50" i="2" s="1"/>
  <c r="N50" i="2" s="1"/>
  <c r="Q41" i="2"/>
  <c r="R41" i="2" s="1"/>
  <c r="O41" i="2"/>
  <c r="R40" i="2"/>
  <c r="Q40" i="2"/>
  <c r="O40" i="2"/>
  <c r="Q39" i="2"/>
  <c r="R39" i="2" s="1"/>
  <c r="O39" i="2"/>
  <c r="Q38" i="2"/>
  <c r="R38" i="2" s="1"/>
  <c r="O38" i="2"/>
  <c r="Q37" i="2"/>
  <c r="R37" i="2" s="1"/>
  <c r="O37" i="2"/>
  <c r="Q36" i="2"/>
  <c r="R36" i="2" s="1"/>
  <c r="O36" i="2"/>
  <c r="Q35" i="2"/>
  <c r="R35" i="2" s="1"/>
  <c r="O35" i="2"/>
  <c r="Q34" i="2"/>
  <c r="R34" i="2" s="1"/>
  <c r="O34" i="2"/>
  <c r="L27" i="2"/>
  <c r="K27" i="2"/>
  <c r="M27" i="2" s="1"/>
  <c r="N27" i="2" s="1"/>
  <c r="Q18" i="2"/>
  <c r="R18" i="2" s="1"/>
  <c r="O18" i="2"/>
  <c r="Q17" i="2"/>
  <c r="R17" i="2" s="1"/>
  <c r="O17" i="2"/>
  <c r="R16" i="2"/>
  <c r="Q16" i="2"/>
  <c r="O16" i="2"/>
  <c r="R15" i="2"/>
  <c r="Q15" i="2"/>
  <c r="O15" i="2"/>
  <c r="Q14" i="2"/>
  <c r="R14" i="2" s="1"/>
  <c r="O14" i="2"/>
  <c r="Q13" i="2"/>
  <c r="R13" i="2" s="1"/>
  <c r="O13" i="2"/>
  <c r="Q12" i="2"/>
  <c r="R12" i="2" s="1"/>
  <c r="O12" i="2"/>
  <c r="Q11" i="2"/>
  <c r="R11" i="2" s="1"/>
  <c r="O11" i="2"/>
  <c r="N1039" i="1"/>
  <c r="L1039" i="1"/>
  <c r="K1039" i="1"/>
  <c r="M1039" i="1" s="1"/>
  <c r="P1037" i="1"/>
  <c r="Q1036" i="1"/>
  <c r="Q1037" i="1" s="1"/>
  <c r="R1031" i="1"/>
  <c r="Q1031" i="1"/>
  <c r="O1031" i="1"/>
  <c r="R1030" i="1"/>
  <c r="Q1030" i="1"/>
  <c r="O1030" i="1"/>
  <c r="R1029" i="1"/>
  <c r="Q1029" i="1"/>
  <c r="O1029" i="1"/>
  <c r="R1028" i="1"/>
  <c r="Q1028" i="1"/>
  <c r="O1028" i="1"/>
  <c r="R1027" i="1"/>
  <c r="Q1027" i="1"/>
  <c r="O1027" i="1"/>
  <c r="R1026" i="1"/>
  <c r="Q1026" i="1"/>
  <c r="O1026" i="1"/>
  <c r="Q1025" i="1"/>
  <c r="R1025" i="1" s="1"/>
  <c r="O1025" i="1"/>
  <c r="Q1024" i="1"/>
  <c r="R1024" i="1" s="1"/>
  <c r="O1024" i="1"/>
  <c r="Q1023" i="1"/>
  <c r="R1023" i="1" s="1"/>
  <c r="O1023" i="1"/>
  <c r="P1022" i="1"/>
  <c r="S1024" i="1" s="1"/>
  <c r="N1016" i="1"/>
  <c r="L1016" i="1"/>
  <c r="K1016" i="1"/>
  <c r="M1016" i="1" s="1"/>
  <c r="P1014" i="1"/>
  <c r="Q1013" i="1"/>
  <c r="Q1014" i="1" s="1"/>
  <c r="R1008" i="1"/>
  <c r="Q1008" i="1"/>
  <c r="O1008" i="1"/>
  <c r="R1007" i="1"/>
  <c r="Q1007" i="1"/>
  <c r="O1007" i="1"/>
  <c r="R1006" i="1"/>
  <c r="Q1006" i="1"/>
  <c r="O1006" i="1"/>
  <c r="R1005" i="1"/>
  <c r="Q1005" i="1"/>
  <c r="O1005" i="1"/>
  <c r="Q1004" i="1"/>
  <c r="R1004" i="1" s="1"/>
  <c r="O1004" i="1"/>
  <c r="R1003" i="1"/>
  <c r="Q1003" i="1"/>
  <c r="O1003" i="1"/>
  <c r="Q1002" i="1"/>
  <c r="R1002" i="1" s="1"/>
  <c r="O1002" i="1"/>
  <c r="R1001" i="1"/>
  <c r="Q1001" i="1"/>
  <c r="O1001" i="1"/>
  <c r="O1000" i="1"/>
  <c r="P999" i="1"/>
  <c r="S1001" i="1" s="1"/>
  <c r="N993" i="1"/>
  <c r="L993" i="1"/>
  <c r="K993" i="1"/>
  <c r="M993" i="1" s="1"/>
  <c r="P991" i="1"/>
  <c r="Q990" i="1"/>
  <c r="Q991" i="1" s="1"/>
  <c r="R985" i="1"/>
  <c r="Q985" i="1"/>
  <c r="O985" i="1"/>
  <c r="R984" i="1"/>
  <c r="Q984" i="1"/>
  <c r="O984" i="1"/>
  <c r="R983" i="1"/>
  <c r="Q983" i="1"/>
  <c r="O983" i="1"/>
  <c r="Q982" i="1"/>
  <c r="R982" i="1" s="1"/>
  <c r="O982" i="1"/>
  <c r="Q981" i="1"/>
  <c r="R981" i="1" s="1"/>
  <c r="O981" i="1"/>
  <c r="Q980" i="1"/>
  <c r="R980" i="1" s="1"/>
  <c r="O980" i="1"/>
  <c r="Q979" i="1"/>
  <c r="R979" i="1" s="1"/>
  <c r="O979" i="1"/>
  <c r="Q978" i="1"/>
  <c r="R978" i="1" s="1"/>
  <c r="O978" i="1"/>
  <c r="O977" i="1"/>
  <c r="P976" i="1"/>
  <c r="S978" i="1" s="1"/>
  <c r="N968" i="1"/>
  <c r="L968" i="1"/>
  <c r="K968" i="1"/>
  <c r="M968" i="1" s="1"/>
  <c r="P966" i="1"/>
  <c r="Q965" i="1"/>
  <c r="Q966" i="1" s="1"/>
  <c r="R960" i="1"/>
  <c r="Q960" i="1"/>
  <c r="O960" i="1"/>
  <c r="R959" i="1"/>
  <c r="Q959" i="1"/>
  <c r="O959" i="1"/>
  <c r="R958" i="1"/>
  <c r="Q958" i="1"/>
  <c r="O958" i="1"/>
  <c r="Q957" i="1"/>
  <c r="R957" i="1" s="1"/>
  <c r="O957" i="1"/>
  <c r="R956" i="1"/>
  <c r="Q956" i="1"/>
  <c r="O956" i="1"/>
  <c r="R955" i="1"/>
  <c r="Q955" i="1"/>
  <c r="O955" i="1"/>
  <c r="Q954" i="1"/>
  <c r="R954" i="1" s="1"/>
  <c r="O954" i="1"/>
  <c r="Q953" i="1"/>
  <c r="R953" i="1" s="1"/>
  <c r="O953" i="1"/>
  <c r="O952" i="1"/>
  <c r="P951" i="1"/>
  <c r="S953" i="1" s="1"/>
  <c r="N944" i="1"/>
  <c r="M944" i="1"/>
  <c r="P942" i="1"/>
  <c r="Q941" i="1"/>
  <c r="Q942" i="1" s="1"/>
  <c r="R936" i="1"/>
  <c r="Q936" i="1"/>
  <c r="R935" i="1"/>
  <c r="Q935" i="1"/>
  <c r="O935" i="1"/>
  <c r="R934" i="1"/>
  <c r="Q934" i="1"/>
  <c r="O934" i="1"/>
  <c r="Q933" i="1"/>
  <c r="R933" i="1" s="1"/>
  <c r="O933" i="1"/>
  <c r="Q932" i="1"/>
  <c r="R932" i="1" s="1"/>
  <c r="O932" i="1"/>
  <c r="Q931" i="1"/>
  <c r="R931" i="1" s="1"/>
  <c r="O931" i="1"/>
  <c r="Q930" i="1"/>
  <c r="R930" i="1" s="1"/>
  <c r="O930" i="1"/>
  <c r="Q929" i="1"/>
  <c r="R929" i="1" s="1"/>
  <c r="O929" i="1"/>
  <c r="O928" i="1"/>
  <c r="P927" i="1"/>
  <c r="Q928" i="1" s="1"/>
  <c r="R928" i="1" s="1"/>
  <c r="M921" i="1"/>
  <c r="N921" i="1" s="1"/>
  <c r="P919" i="1"/>
  <c r="Q918" i="1"/>
  <c r="Q919" i="1" s="1"/>
  <c r="Q912" i="1"/>
  <c r="R912" i="1" s="1"/>
  <c r="O912" i="1"/>
  <c r="Q911" i="1"/>
  <c r="R911" i="1" s="1"/>
  <c r="O911" i="1"/>
  <c r="R910" i="1"/>
  <c r="Q910" i="1"/>
  <c r="O910" i="1"/>
  <c r="Q909" i="1"/>
  <c r="R909" i="1" s="1"/>
  <c r="O909" i="1"/>
  <c r="Q908" i="1"/>
  <c r="R908" i="1" s="1"/>
  <c r="O908" i="1"/>
  <c r="Q907" i="1"/>
  <c r="R907" i="1" s="1"/>
  <c r="O907" i="1"/>
  <c r="Q906" i="1"/>
  <c r="R906" i="1" s="1"/>
  <c r="O906" i="1"/>
  <c r="O905" i="1"/>
  <c r="P904" i="1"/>
  <c r="Q905" i="1" s="1"/>
  <c r="R905" i="1" s="1"/>
  <c r="M898" i="1"/>
  <c r="N898" i="1" s="1"/>
  <c r="P896" i="1"/>
  <c r="Q895" i="1"/>
  <c r="Q896" i="1" s="1"/>
  <c r="Q889" i="1"/>
  <c r="R889" i="1" s="1"/>
  <c r="O889" i="1"/>
  <c r="Q888" i="1"/>
  <c r="R888" i="1" s="1"/>
  <c r="O888" i="1"/>
  <c r="Q887" i="1"/>
  <c r="R887" i="1" s="1"/>
  <c r="O887" i="1"/>
  <c r="Q886" i="1"/>
  <c r="R886" i="1" s="1"/>
  <c r="O886" i="1"/>
  <c r="Q885" i="1"/>
  <c r="R885" i="1" s="1"/>
  <c r="O885" i="1"/>
  <c r="Q884" i="1"/>
  <c r="R884" i="1" s="1"/>
  <c r="O884" i="1"/>
  <c r="Q883" i="1"/>
  <c r="R883" i="1" s="1"/>
  <c r="O883" i="1"/>
  <c r="O882" i="1"/>
  <c r="P881" i="1"/>
  <c r="Q882" i="1" s="1"/>
  <c r="R882" i="1" s="1"/>
  <c r="M875" i="1"/>
  <c r="N875" i="1" s="1"/>
  <c r="P873" i="1"/>
  <c r="Q872" i="1"/>
  <c r="Q873" i="1" s="1"/>
  <c r="R866" i="1"/>
  <c r="Q866" i="1"/>
  <c r="O866" i="1"/>
  <c r="Q865" i="1"/>
  <c r="R865" i="1" s="1"/>
  <c r="O865" i="1"/>
  <c r="Q864" i="1"/>
  <c r="R864" i="1" s="1"/>
  <c r="O864" i="1"/>
  <c r="Q863" i="1"/>
  <c r="R863" i="1" s="1"/>
  <c r="O863" i="1"/>
  <c r="Q862" i="1"/>
  <c r="R862" i="1" s="1"/>
  <c r="O862" i="1"/>
  <c r="Q861" i="1"/>
  <c r="R861" i="1" s="1"/>
  <c r="O861" i="1"/>
  <c r="Q860" i="1"/>
  <c r="R860" i="1" s="1"/>
  <c r="O860" i="1"/>
  <c r="O859" i="1"/>
  <c r="P858" i="1"/>
  <c r="S860" i="1" s="1"/>
  <c r="M852" i="1"/>
  <c r="N852" i="1" s="1"/>
  <c r="P850" i="1"/>
  <c r="Q849" i="1"/>
  <c r="Q850" i="1" s="1"/>
  <c r="Q843" i="1"/>
  <c r="R843" i="1" s="1"/>
  <c r="O843" i="1"/>
  <c r="Q842" i="1"/>
  <c r="R842" i="1" s="1"/>
  <c r="O842" i="1"/>
  <c r="Q841" i="1"/>
  <c r="R841" i="1" s="1"/>
  <c r="O841" i="1"/>
  <c r="Q840" i="1"/>
  <c r="R840" i="1" s="1"/>
  <c r="O840" i="1"/>
  <c r="Q839" i="1"/>
  <c r="R839" i="1" s="1"/>
  <c r="O839" i="1"/>
  <c r="Q838" i="1"/>
  <c r="R838" i="1" s="1"/>
  <c r="O838" i="1"/>
  <c r="Q837" i="1"/>
  <c r="R837" i="1" s="1"/>
  <c r="O837" i="1"/>
  <c r="O836" i="1"/>
  <c r="P835" i="1"/>
  <c r="S837" i="1" s="1"/>
  <c r="L829" i="1"/>
  <c r="K829" i="1"/>
  <c r="P827" i="1"/>
  <c r="Q820" i="1"/>
  <c r="R820" i="1" s="1"/>
  <c r="O820" i="1"/>
  <c r="Q819" i="1"/>
  <c r="R819" i="1" s="1"/>
  <c r="O819" i="1"/>
  <c r="Q818" i="1"/>
  <c r="R818" i="1" s="1"/>
  <c r="O818" i="1"/>
  <c r="Q817" i="1"/>
  <c r="R817" i="1" s="1"/>
  <c r="O817" i="1"/>
  <c r="Q816" i="1"/>
  <c r="R816" i="1" s="1"/>
  <c r="O816" i="1"/>
  <c r="Q815" i="1"/>
  <c r="R815" i="1" s="1"/>
  <c r="O815" i="1"/>
  <c r="Q814" i="1"/>
  <c r="R814" i="1" s="1"/>
  <c r="O814" i="1"/>
  <c r="O813" i="1"/>
  <c r="P812" i="1"/>
  <c r="Q813" i="1" s="1"/>
  <c r="R813" i="1" s="1"/>
  <c r="L806" i="1"/>
  <c r="K806" i="1"/>
  <c r="P804" i="1"/>
  <c r="Q797" i="1"/>
  <c r="R797" i="1" s="1"/>
  <c r="O797" i="1"/>
  <c r="Q796" i="1"/>
  <c r="R796" i="1" s="1"/>
  <c r="O796" i="1"/>
  <c r="Q795" i="1"/>
  <c r="R795" i="1" s="1"/>
  <c r="O795" i="1"/>
  <c r="Q794" i="1"/>
  <c r="R794" i="1" s="1"/>
  <c r="O794" i="1"/>
  <c r="Q793" i="1"/>
  <c r="R793" i="1" s="1"/>
  <c r="O793" i="1"/>
  <c r="Q792" i="1"/>
  <c r="R792" i="1" s="1"/>
  <c r="O792" i="1"/>
  <c r="Q791" i="1"/>
  <c r="R791" i="1" s="1"/>
  <c r="O791" i="1"/>
  <c r="O790" i="1"/>
  <c r="P789" i="1"/>
  <c r="Q790" i="1" s="1"/>
  <c r="R790" i="1" s="1"/>
  <c r="L783" i="1"/>
  <c r="K783" i="1"/>
  <c r="P781" i="1"/>
  <c r="Q774" i="1"/>
  <c r="R774" i="1" s="1"/>
  <c r="O774" i="1"/>
  <c r="Q773" i="1"/>
  <c r="R773" i="1" s="1"/>
  <c r="O773" i="1"/>
  <c r="Q772" i="1"/>
  <c r="R772" i="1" s="1"/>
  <c r="O772" i="1"/>
  <c r="Q771" i="1"/>
  <c r="R771" i="1" s="1"/>
  <c r="O771" i="1"/>
  <c r="Q770" i="1"/>
  <c r="R770" i="1" s="1"/>
  <c r="O770" i="1"/>
  <c r="Q769" i="1"/>
  <c r="R769" i="1" s="1"/>
  <c r="O769" i="1"/>
  <c r="Q768" i="1"/>
  <c r="R768" i="1" s="1"/>
  <c r="O768" i="1"/>
  <c r="O767" i="1"/>
  <c r="P766" i="1"/>
  <c r="Q767" i="1" s="1"/>
  <c r="R767" i="1" s="1"/>
  <c r="L760" i="1"/>
  <c r="K760" i="1"/>
  <c r="M760" i="1" s="1"/>
  <c r="P758" i="1"/>
  <c r="Q757" i="1"/>
  <c r="Q758" i="1" s="1"/>
  <c r="Q751" i="1"/>
  <c r="R751" i="1" s="1"/>
  <c r="O751" i="1"/>
  <c r="Q750" i="1"/>
  <c r="R750" i="1" s="1"/>
  <c r="O750" i="1"/>
  <c r="Q749" i="1"/>
  <c r="R749" i="1" s="1"/>
  <c r="O749" i="1"/>
  <c r="Q748" i="1"/>
  <c r="R748" i="1" s="1"/>
  <c r="O748" i="1"/>
  <c r="Q747" i="1"/>
  <c r="R747" i="1" s="1"/>
  <c r="O747" i="1"/>
  <c r="Q746" i="1"/>
  <c r="R746" i="1" s="1"/>
  <c r="O746" i="1"/>
  <c r="Q745" i="1"/>
  <c r="R745" i="1" s="1"/>
  <c r="O745" i="1"/>
  <c r="O744" i="1"/>
  <c r="P743" i="1"/>
  <c r="S745" i="1" s="1"/>
  <c r="L737" i="1"/>
  <c r="K737" i="1"/>
  <c r="M737" i="1" s="1"/>
  <c r="P735" i="1"/>
  <c r="Q728" i="1"/>
  <c r="R728" i="1" s="1"/>
  <c r="O728" i="1"/>
  <c r="Q727" i="1"/>
  <c r="R727" i="1" s="1"/>
  <c r="O727" i="1"/>
  <c r="Q726" i="1"/>
  <c r="R726" i="1" s="1"/>
  <c r="O726" i="1"/>
  <c r="Q725" i="1"/>
  <c r="R725" i="1" s="1"/>
  <c r="O725" i="1"/>
  <c r="Q724" i="1"/>
  <c r="R724" i="1" s="1"/>
  <c r="O724" i="1"/>
  <c r="Q723" i="1"/>
  <c r="R723" i="1" s="1"/>
  <c r="O723" i="1"/>
  <c r="Q722" i="1"/>
  <c r="R722" i="1" s="1"/>
  <c r="O722" i="1"/>
  <c r="O721" i="1"/>
  <c r="P720" i="1"/>
  <c r="S722" i="1" s="1"/>
  <c r="K714" i="1"/>
  <c r="M714" i="1" s="1"/>
  <c r="N714" i="1" s="1"/>
  <c r="P712" i="1"/>
  <c r="Q711" i="1"/>
  <c r="Q712" i="1" s="1"/>
  <c r="Q705" i="1"/>
  <c r="R705" i="1" s="1"/>
  <c r="O705" i="1"/>
  <c r="Q704" i="1"/>
  <c r="R704" i="1" s="1"/>
  <c r="O704" i="1"/>
  <c r="Q703" i="1"/>
  <c r="R703" i="1" s="1"/>
  <c r="O703" i="1"/>
  <c r="Q702" i="1"/>
  <c r="R702" i="1" s="1"/>
  <c r="O702" i="1"/>
  <c r="Q701" i="1"/>
  <c r="R701" i="1" s="1"/>
  <c r="O701" i="1"/>
  <c r="Q700" i="1"/>
  <c r="R700" i="1" s="1"/>
  <c r="O700" i="1"/>
  <c r="Q699" i="1"/>
  <c r="R699" i="1" s="1"/>
  <c r="O699" i="1"/>
  <c r="O698" i="1"/>
  <c r="P697" i="1"/>
  <c r="S699" i="1" s="1"/>
  <c r="M691" i="1"/>
  <c r="L691" i="1"/>
  <c r="N691" i="1" s="1"/>
  <c r="Q689" i="1"/>
  <c r="R688" i="1"/>
  <c r="R689" i="1" s="1"/>
  <c r="R683" i="1"/>
  <c r="S683" i="1" s="1"/>
  <c r="P683" i="1"/>
  <c r="R682" i="1"/>
  <c r="S682" i="1" s="1"/>
  <c r="P682" i="1"/>
  <c r="R681" i="1"/>
  <c r="S681" i="1" s="1"/>
  <c r="P681" i="1"/>
  <c r="R680" i="1"/>
  <c r="S680" i="1" s="1"/>
  <c r="P680" i="1"/>
  <c r="R679" i="1"/>
  <c r="S679" i="1" s="1"/>
  <c r="P679" i="1"/>
  <c r="R678" i="1"/>
  <c r="S678" i="1" s="1"/>
  <c r="P678" i="1"/>
  <c r="R677" i="1"/>
  <c r="S677" i="1" s="1"/>
  <c r="P677" i="1"/>
  <c r="R676" i="1"/>
  <c r="S676" i="1" s="1"/>
  <c r="P676" i="1"/>
  <c r="P675" i="1"/>
  <c r="Q674" i="1"/>
  <c r="T676" i="1" s="1"/>
  <c r="M668" i="1"/>
  <c r="L668" i="1"/>
  <c r="N668" i="1" s="1"/>
  <c r="Q666" i="1"/>
  <c r="R665" i="1"/>
  <c r="R666" i="1" s="1"/>
  <c r="R660" i="1"/>
  <c r="S660" i="1" s="1"/>
  <c r="P660" i="1"/>
  <c r="R659" i="1"/>
  <c r="S659" i="1" s="1"/>
  <c r="P659" i="1"/>
  <c r="R658" i="1"/>
  <c r="S658" i="1" s="1"/>
  <c r="P658" i="1"/>
  <c r="R657" i="1"/>
  <c r="S657" i="1" s="1"/>
  <c r="P657" i="1"/>
  <c r="R656" i="1"/>
  <c r="S656" i="1" s="1"/>
  <c r="P656" i="1"/>
  <c r="R655" i="1"/>
  <c r="S655" i="1" s="1"/>
  <c r="P655" i="1"/>
  <c r="R654" i="1"/>
  <c r="S654" i="1" s="1"/>
  <c r="P654" i="1"/>
  <c r="R653" i="1"/>
  <c r="S653" i="1" s="1"/>
  <c r="P653" i="1"/>
  <c r="P652" i="1"/>
  <c r="Q651" i="1"/>
  <c r="T653" i="1" s="1"/>
  <c r="M645" i="1"/>
  <c r="L645" i="1"/>
  <c r="N645" i="1" s="1"/>
  <c r="Q643" i="1"/>
  <c r="R637" i="1"/>
  <c r="S637" i="1" s="1"/>
  <c r="P637" i="1"/>
  <c r="R636" i="1"/>
  <c r="S636" i="1" s="1"/>
  <c r="P636" i="1"/>
  <c r="R635" i="1"/>
  <c r="S635" i="1" s="1"/>
  <c r="P635" i="1"/>
  <c r="R634" i="1"/>
  <c r="S634" i="1" s="1"/>
  <c r="P634" i="1"/>
  <c r="R633" i="1"/>
  <c r="S633" i="1" s="1"/>
  <c r="P633" i="1"/>
  <c r="R632" i="1"/>
  <c r="S632" i="1" s="1"/>
  <c r="P632" i="1"/>
  <c r="R631" i="1"/>
  <c r="S631" i="1" s="1"/>
  <c r="P631" i="1"/>
  <c r="R630" i="1"/>
  <c r="S630" i="1" s="1"/>
  <c r="P630" i="1"/>
  <c r="P629" i="1"/>
  <c r="Q628" i="1"/>
  <c r="T630" i="1" s="1"/>
  <c r="M622" i="1"/>
  <c r="L622" i="1"/>
  <c r="N622" i="1" s="1"/>
  <c r="Q620" i="1"/>
  <c r="R614" i="1"/>
  <c r="S614" i="1" s="1"/>
  <c r="P614" i="1"/>
  <c r="R613" i="1"/>
  <c r="S613" i="1" s="1"/>
  <c r="P613" i="1"/>
  <c r="R612" i="1"/>
  <c r="S612" i="1" s="1"/>
  <c r="P612" i="1"/>
  <c r="R611" i="1"/>
  <c r="S611" i="1" s="1"/>
  <c r="P611" i="1"/>
  <c r="R610" i="1"/>
  <c r="S610" i="1" s="1"/>
  <c r="P610" i="1"/>
  <c r="R609" i="1"/>
  <c r="S609" i="1" s="1"/>
  <c r="P609" i="1"/>
  <c r="R608" i="1"/>
  <c r="S608" i="1" s="1"/>
  <c r="P608" i="1"/>
  <c r="R607" i="1"/>
  <c r="S607" i="1" s="1"/>
  <c r="P607" i="1"/>
  <c r="P606" i="1"/>
  <c r="Q605" i="1"/>
  <c r="T607" i="1" s="1"/>
  <c r="M599" i="1"/>
  <c r="L599" i="1"/>
  <c r="N599" i="1" s="1"/>
  <c r="Q597" i="1"/>
  <c r="R591" i="1"/>
  <c r="S591" i="1" s="1"/>
  <c r="P591" i="1"/>
  <c r="R590" i="1"/>
  <c r="S590" i="1" s="1"/>
  <c r="P590" i="1"/>
  <c r="R589" i="1"/>
  <c r="S589" i="1" s="1"/>
  <c r="P589" i="1"/>
  <c r="R588" i="1"/>
  <c r="S588" i="1" s="1"/>
  <c r="P588" i="1"/>
  <c r="R587" i="1"/>
  <c r="S587" i="1" s="1"/>
  <c r="P587" i="1"/>
  <c r="R586" i="1"/>
  <c r="S586" i="1" s="1"/>
  <c r="P586" i="1"/>
  <c r="R585" i="1"/>
  <c r="S585" i="1" s="1"/>
  <c r="P585" i="1"/>
  <c r="R584" i="1"/>
  <c r="S584" i="1" s="1"/>
  <c r="P584" i="1"/>
  <c r="P583" i="1"/>
  <c r="Q582" i="1"/>
  <c r="T584" i="1" s="1"/>
  <c r="M576" i="1"/>
  <c r="L576" i="1"/>
  <c r="N576" i="1" s="1"/>
  <c r="Q574" i="1"/>
  <c r="R568" i="1"/>
  <c r="S568" i="1" s="1"/>
  <c r="P568" i="1"/>
  <c r="R567" i="1"/>
  <c r="S567" i="1" s="1"/>
  <c r="P567" i="1"/>
  <c r="R566" i="1"/>
  <c r="S566" i="1" s="1"/>
  <c r="P566" i="1"/>
  <c r="R565" i="1"/>
  <c r="S565" i="1" s="1"/>
  <c r="P565" i="1"/>
  <c r="R564" i="1"/>
  <c r="S564" i="1" s="1"/>
  <c r="P564" i="1"/>
  <c r="R563" i="1"/>
  <c r="S563" i="1" s="1"/>
  <c r="P563" i="1"/>
  <c r="R562" i="1"/>
  <c r="S562" i="1" s="1"/>
  <c r="P562" i="1"/>
  <c r="R561" i="1"/>
  <c r="S561" i="1" s="1"/>
  <c r="P561" i="1"/>
  <c r="P560" i="1"/>
  <c r="Q559" i="1"/>
  <c r="T561" i="1" s="1"/>
  <c r="M553" i="1"/>
  <c r="L553" i="1"/>
  <c r="N553" i="1" s="1"/>
  <c r="Q551" i="1"/>
  <c r="R545" i="1"/>
  <c r="S545" i="1" s="1"/>
  <c r="P545" i="1"/>
  <c r="R544" i="1"/>
  <c r="S544" i="1" s="1"/>
  <c r="P544" i="1"/>
  <c r="R543" i="1"/>
  <c r="S543" i="1" s="1"/>
  <c r="P543" i="1"/>
  <c r="R542" i="1"/>
  <c r="S542" i="1" s="1"/>
  <c r="P542" i="1"/>
  <c r="R541" i="1"/>
  <c r="S541" i="1" s="1"/>
  <c r="P541" i="1"/>
  <c r="R540" i="1"/>
  <c r="S540" i="1" s="1"/>
  <c r="P540" i="1"/>
  <c r="R539" i="1"/>
  <c r="S539" i="1" s="1"/>
  <c r="P539" i="1"/>
  <c r="R538" i="1"/>
  <c r="S538" i="1" s="1"/>
  <c r="P538" i="1"/>
  <c r="P537" i="1"/>
  <c r="Q536" i="1"/>
  <c r="T538" i="1" s="1"/>
  <c r="M531" i="1"/>
  <c r="L531" i="1"/>
  <c r="N531" i="1" s="1"/>
  <c r="Q529" i="1"/>
  <c r="R523" i="1"/>
  <c r="S523" i="1" s="1"/>
  <c r="P523" i="1"/>
  <c r="R522" i="1"/>
  <c r="S522" i="1" s="1"/>
  <c r="P522" i="1"/>
  <c r="R521" i="1"/>
  <c r="S521" i="1" s="1"/>
  <c r="P521" i="1"/>
  <c r="R520" i="1"/>
  <c r="S520" i="1" s="1"/>
  <c r="P520" i="1"/>
  <c r="R519" i="1"/>
  <c r="S519" i="1" s="1"/>
  <c r="P519" i="1"/>
  <c r="R518" i="1"/>
  <c r="S518" i="1" s="1"/>
  <c r="P518" i="1"/>
  <c r="R517" i="1"/>
  <c r="S517" i="1" s="1"/>
  <c r="P517" i="1"/>
  <c r="R516" i="1"/>
  <c r="S516" i="1" s="1"/>
  <c r="P516" i="1"/>
  <c r="P515" i="1"/>
  <c r="Q514" i="1"/>
  <c r="T516" i="1" s="1"/>
  <c r="M508" i="1"/>
  <c r="L508" i="1"/>
  <c r="N508" i="1" s="1"/>
  <c r="Q506" i="1"/>
  <c r="R505" i="1"/>
  <c r="R506" i="1" s="1"/>
  <c r="R500" i="1"/>
  <c r="S500" i="1" s="1"/>
  <c r="P500" i="1"/>
  <c r="R499" i="1"/>
  <c r="S499" i="1" s="1"/>
  <c r="P499" i="1"/>
  <c r="R498" i="1"/>
  <c r="S498" i="1" s="1"/>
  <c r="P498" i="1"/>
  <c r="R497" i="1"/>
  <c r="S497" i="1" s="1"/>
  <c r="P497" i="1"/>
  <c r="R496" i="1"/>
  <c r="S496" i="1" s="1"/>
  <c r="P496" i="1"/>
  <c r="R495" i="1"/>
  <c r="S495" i="1" s="1"/>
  <c r="P495" i="1"/>
  <c r="R494" i="1"/>
  <c r="S494" i="1" s="1"/>
  <c r="P494" i="1"/>
  <c r="R493" i="1"/>
  <c r="S493" i="1" s="1"/>
  <c r="P493" i="1"/>
  <c r="P492" i="1"/>
  <c r="Q491" i="1"/>
  <c r="T493" i="1" s="1"/>
  <c r="M485" i="1"/>
  <c r="L485" i="1"/>
  <c r="N485" i="1" s="1"/>
  <c r="Q483" i="1"/>
  <c r="R476" i="1"/>
  <c r="S476" i="1" s="1"/>
  <c r="P476" i="1"/>
  <c r="R475" i="1"/>
  <c r="S475" i="1" s="1"/>
  <c r="P475" i="1"/>
  <c r="R474" i="1"/>
  <c r="S474" i="1" s="1"/>
  <c r="P474" i="1"/>
  <c r="R473" i="1"/>
  <c r="S473" i="1" s="1"/>
  <c r="P473" i="1"/>
  <c r="R472" i="1"/>
  <c r="S472" i="1" s="1"/>
  <c r="P472" i="1"/>
  <c r="R471" i="1"/>
  <c r="S471" i="1" s="1"/>
  <c r="P471" i="1"/>
  <c r="R470" i="1"/>
  <c r="S470" i="1" s="1"/>
  <c r="P470" i="1"/>
  <c r="R469" i="1"/>
  <c r="S469" i="1" s="1"/>
  <c r="P469" i="1"/>
  <c r="P468" i="1"/>
  <c r="Q467" i="1"/>
  <c r="T469" i="1" s="1"/>
  <c r="M461" i="1"/>
  <c r="L461" i="1"/>
  <c r="N461" i="1" s="1"/>
  <c r="Q459" i="1"/>
  <c r="R452" i="1"/>
  <c r="S452" i="1" s="1"/>
  <c r="P452" i="1"/>
  <c r="R451" i="1"/>
  <c r="S451" i="1" s="1"/>
  <c r="P451" i="1"/>
  <c r="R450" i="1"/>
  <c r="S450" i="1" s="1"/>
  <c r="P450" i="1"/>
  <c r="R449" i="1"/>
  <c r="S449" i="1" s="1"/>
  <c r="P449" i="1"/>
  <c r="R448" i="1"/>
  <c r="S448" i="1" s="1"/>
  <c r="P448" i="1"/>
  <c r="R447" i="1"/>
  <c r="S447" i="1" s="1"/>
  <c r="P447" i="1"/>
  <c r="R446" i="1"/>
  <c r="S446" i="1" s="1"/>
  <c r="P446" i="1"/>
  <c r="R445" i="1"/>
  <c r="S445" i="1" s="1"/>
  <c r="P445" i="1"/>
  <c r="P444" i="1"/>
  <c r="Q443" i="1"/>
  <c r="T445" i="1" s="1"/>
  <c r="M437" i="1"/>
  <c r="L437" i="1"/>
  <c r="N437" i="1" s="1"/>
  <c r="Q435" i="1"/>
  <c r="R428" i="1"/>
  <c r="S428" i="1" s="1"/>
  <c r="P428" i="1"/>
  <c r="R427" i="1"/>
  <c r="S427" i="1" s="1"/>
  <c r="P427" i="1"/>
  <c r="R426" i="1"/>
  <c r="S426" i="1" s="1"/>
  <c r="P426" i="1"/>
  <c r="R425" i="1"/>
  <c r="S425" i="1" s="1"/>
  <c r="P425" i="1"/>
  <c r="R424" i="1"/>
  <c r="S424" i="1" s="1"/>
  <c r="P424" i="1"/>
  <c r="R423" i="1"/>
  <c r="S423" i="1" s="1"/>
  <c r="P423" i="1"/>
  <c r="R422" i="1"/>
  <c r="S422" i="1" s="1"/>
  <c r="P422" i="1"/>
  <c r="R421" i="1"/>
  <c r="S421" i="1" s="1"/>
  <c r="P421" i="1"/>
  <c r="P420" i="1"/>
  <c r="Q419" i="1"/>
  <c r="T421" i="1" s="1"/>
  <c r="M413" i="1"/>
  <c r="L413" i="1"/>
  <c r="N413" i="1" s="1"/>
  <c r="Q411" i="1"/>
  <c r="R405" i="1"/>
  <c r="S405" i="1" s="1"/>
  <c r="P405" i="1"/>
  <c r="R404" i="1"/>
  <c r="S404" i="1" s="1"/>
  <c r="P404" i="1"/>
  <c r="R403" i="1"/>
  <c r="S403" i="1" s="1"/>
  <c r="P403" i="1"/>
  <c r="R402" i="1"/>
  <c r="S402" i="1" s="1"/>
  <c r="P402" i="1"/>
  <c r="R401" i="1"/>
  <c r="S401" i="1" s="1"/>
  <c r="P401" i="1"/>
  <c r="R400" i="1"/>
  <c r="S400" i="1" s="1"/>
  <c r="P400" i="1"/>
  <c r="R399" i="1"/>
  <c r="S399" i="1" s="1"/>
  <c r="P399" i="1"/>
  <c r="R398" i="1"/>
  <c r="S398" i="1" s="1"/>
  <c r="P398" i="1"/>
  <c r="P397" i="1"/>
  <c r="Q396" i="1"/>
  <c r="T398" i="1" s="1"/>
  <c r="M390" i="1"/>
  <c r="L390" i="1"/>
  <c r="N390" i="1" s="1"/>
  <c r="Q388" i="1"/>
  <c r="R380" i="1"/>
  <c r="S380" i="1" s="1"/>
  <c r="P380" i="1"/>
  <c r="R379" i="1"/>
  <c r="S379" i="1" s="1"/>
  <c r="P379" i="1"/>
  <c r="R378" i="1"/>
  <c r="S378" i="1" s="1"/>
  <c r="P378" i="1"/>
  <c r="R377" i="1"/>
  <c r="S377" i="1" s="1"/>
  <c r="P377" i="1"/>
  <c r="R376" i="1"/>
  <c r="S376" i="1" s="1"/>
  <c r="P376" i="1"/>
  <c r="R375" i="1"/>
  <c r="S375" i="1" s="1"/>
  <c r="P375" i="1"/>
  <c r="R374" i="1"/>
  <c r="S374" i="1" s="1"/>
  <c r="P374" i="1"/>
  <c r="R373" i="1"/>
  <c r="S373" i="1" s="1"/>
  <c r="P373" i="1"/>
  <c r="P372" i="1"/>
  <c r="Q371" i="1"/>
  <c r="T373" i="1" s="1"/>
  <c r="M365" i="1"/>
  <c r="L365" i="1"/>
  <c r="N365" i="1" s="1"/>
  <c r="Q363" i="1"/>
  <c r="R362" i="1"/>
  <c r="R363" i="1" s="1"/>
  <c r="R357" i="1"/>
  <c r="S357" i="1" s="1"/>
  <c r="P357" i="1"/>
  <c r="R356" i="1"/>
  <c r="S356" i="1" s="1"/>
  <c r="P356" i="1"/>
  <c r="R355" i="1"/>
  <c r="S355" i="1" s="1"/>
  <c r="P355" i="1"/>
  <c r="R354" i="1"/>
  <c r="S354" i="1" s="1"/>
  <c r="P354" i="1"/>
  <c r="R353" i="1"/>
  <c r="S353" i="1" s="1"/>
  <c r="P353" i="1"/>
  <c r="R352" i="1"/>
  <c r="S352" i="1" s="1"/>
  <c r="P352" i="1"/>
  <c r="R351" i="1"/>
  <c r="S351" i="1" s="1"/>
  <c r="P351" i="1"/>
  <c r="R350" i="1"/>
  <c r="S350" i="1" s="1"/>
  <c r="P350" i="1"/>
  <c r="P349" i="1"/>
  <c r="Q348" i="1"/>
  <c r="T350" i="1" s="1"/>
  <c r="M342" i="1"/>
  <c r="L342" i="1"/>
  <c r="N342" i="1" s="1"/>
  <c r="Q340" i="1"/>
  <c r="R334" i="1"/>
  <c r="S334" i="1" s="1"/>
  <c r="P334" i="1"/>
  <c r="R333" i="1"/>
  <c r="S333" i="1" s="1"/>
  <c r="P333" i="1"/>
  <c r="R332" i="1"/>
  <c r="S332" i="1" s="1"/>
  <c r="P332" i="1"/>
  <c r="R331" i="1"/>
  <c r="S331" i="1" s="1"/>
  <c r="P331" i="1"/>
  <c r="R330" i="1"/>
  <c r="S330" i="1" s="1"/>
  <c r="P330" i="1"/>
  <c r="R329" i="1"/>
  <c r="S329" i="1" s="1"/>
  <c r="P329" i="1"/>
  <c r="R328" i="1"/>
  <c r="S328" i="1" s="1"/>
  <c r="P328" i="1"/>
  <c r="R327" i="1"/>
  <c r="S327" i="1" s="1"/>
  <c r="P327" i="1"/>
  <c r="P326" i="1"/>
  <c r="Q325" i="1"/>
  <c r="R326" i="1" s="1"/>
  <c r="S326" i="1" s="1"/>
  <c r="M319" i="1"/>
  <c r="L319" i="1"/>
  <c r="R316" i="1" s="1"/>
  <c r="R317" i="1" s="1"/>
  <c r="Q317" i="1"/>
  <c r="R311" i="1"/>
  <c r="S311" i="1" s="1"/>
  <c r="P311" i="1"/>
  <c r="R310" i="1"/>
  <c r="S310" i="1" s="1"/>
  <c r="P310" i="1"/>
  <c r="R309" i="1"/>
  <c r="S309" i="1" s="1"/>
  <c r="P309" i="1"/>
  <c r="R308" i="1"/>
  <c r="S308" i="1" s="1"/>
  <c r="P308" i="1"/>
  <c r="R307" i="1"/>
  <c r="S307" i="1" s="1"/>
  <c r="P307" i="1"/>
  <c r="R306" i="1"/>
  <c r="S306" i="1" s="1"/>
  <c r="P306" i="1"/>
  <c r="R305" i="1"/>
  <c r="S305" i="1" s="1"/>
  <c r="P305" i="1"/>
  <c r="R304" i="1"/>
  <c r="S304" i="1" s="1"/>
  <c r="P304" i="1"/>
  <c r="P303" i="1"/>
  <c r="Q302" i="1"/>
  <c r="R303" i="1" s="1"/>
  <c r="S303" i="1" s="1"/>
  <c r="M296" i="1"/>
  <c r="L296" i="1"/>
  <c r="R293" i="1" s="1"/>
  <c r="R294" i="1" s="1"/>
  <c r="Q294" i="1"/>
  <c r="R288" i="1"/>
  <c r="S288" i="1" s="1"/>
  <c r="P288" i="1"/>
  <c r="R287" i="1"/>
  <c r="S287" i="1" s="1"/>
  <c r="P287" i="1"/>
  <c r="R286" i="1"/>
  <c r="S286" i="1" s="1"/>
  <c r="P286" i="1"/>
  <c r="R285" i="1"/>
  <c r="S285" i="1" s="1"/>
  <c r="P285" i="1"/>
  <c r="R284" i="1"/>
  <c r="S284" i="1" s="1"/>
  <c r="P284" i="1"/>
  <c r="R283" i="1"/>
  <c r="S283" i="1" s="1"/>
  <c r="P283" i="1"/>
  <c r="R282" i="1"/>
  <c r="S282" i="1" s="1"/>
  <c r="P282" i="1"/>
  <c r="R281" i="1"/>
  <c r="S281" i="1" s="1"/>
  <c r="P281" i="1"/>
  <c r="P280" i="1"/>
  <c r="Q279" i="1"/>
  <c r="R280" i="1" s="1"/>
  <c r="S280" i="1" s="1"/>
  <c r="M273" i="1"/>
  <c r="L273" i="1"/>
  <c r="N273" i="1" s="1"/>
  <c r="R265" i="1"/>
  <c r="S265" i="1" s="1"/>
  <c r="P265" i="1"/>
  <c r="R264" i="1"/>
  <c r="S264" i="1" s="1"/>
  <c r="P264" i="1"/>
  <c r="R263" i="1"/>
  <c r="S263" i="1" s="1"/>
  <c r="P263" i="1"/>
  <c r="R262" i="1"/>
  <c r="S262" i="1" s="1"/>
  <c r="P262" i="1"/>
  <c r="R261" i="1"/>
  <c r="S261" i="1" s="1"/>
  <c r="P261" i="1"/>
  <c r="R260" i="1"/>
  <c r="S260" i="1" s="1"/>
  <c r="P260" i="1"/>
  <c r="R259" i="1"/>
  <c r="S259" i="1" s="1"/>
  <c r="P259" i="1"/>
  <c r="R258" i="1"/>
  <c r="S258" i="1" s="1"/>
  <c r="P258" i="1"/>
  <c r="P257" i="1"/>
  <c r="Q256" i="1"/>
  <c r="R257" i="1" s="1"/>
  <c r="S257" i="1" s="1"/>
  <c r="M250" i="1"/>
  <c r="L250" i="1"/>
  <c r="N250" i="1" s="1"/>
  <c r="R242" i="1"/>
  <c r="S242" i="1" s="1"/>
  <c r="P242" i="1"/>
  <c r="R241" i="1"/>
  <c r="S241" i="1" s="1"/>
  <c r="P241" i="1"/>
  <c r="R240" i="1"/>
  <c r="S240" i="1" s="1"/>
  <c r="P240" i="1"/>
  <c r="R239" i="1"/>
  <c r="S239" i="1" s="1"/>
  <c r="P239" i="1"/>
  <c r="R238" i="1"/>
  <c r="S238" i="1" s="1"/>
  <c r="P238" i="1"/>
  <c r="R237" i="1"/>
  <c r="S237" i="1" s="1"/>
  <c r="P237" i="1"/>
  <c r="R236" i="1"/>
  <c r="S236" i="1" s="1"/>
  <c r="P236" i="1"/>
  <c r="R235" i="1"/>
  <c r="S235" i="1" s="1"/>
  <c r="P235" i="1"/>
  <c r="P234" i="1"/>
  <c r="Q233" i="1"/>
  <c r="R234" i="1" s="1"/>
  <c r="S234" i="1" s="1"/>
  <c r="M227" i="1"/>
  <c r="L227" i="1"/>
  <c r="N227" i="1" s="1"/>
  <c r="R223" i="1"/>
  <c r="S223" i="1" s="1"/>
  <c r="P223" i="1"/>
  <c r="R222" i="1"/>
  <c r="S222" i="1" s="1"/>
  <c r="P222" i="1"/>
  <c r="R221" i="1"/>
  <c r="S221" i="1" s="1"/>
  <c r="P221" i="1"/>
  <c r="R220" i="1"/>
  <c r="S220" i="1" s="1"/>
  <c r="P220" i="1"/>
  <c r="R219" i="1"/>
  <c r="S219" i="1" s="1"/>
  <c r="P219" i="1"/>
  <c r="R218" i="1"/>
  <c r="S218" i="1" s="1"/>
  <c r="P218" i="1"/>
  <c r="R217" i="1"/>
  <c r="S217" i="1" s="1"/>
  <c r="P217" i="1"/>
  <c r="R216" i="1"/>
  <c r="S216" i="1" s="1"/>
  <c r="P216" i="1"/>
  <c r="P215" i="1"/>
  <c r="Q214" i="1"/>
  <c r="R215" i="1" s="1"/>
  <c r="S215" i="1" s="1"/>
  <c r="M208" i="1"/>
  <c r="L208" i="1"/>
  <c r="N208" i="1" s="1"/>
  <c r="R204" i="1"/>
  <c r="S204" i="1" s="1"/>
  <c r="P204" i="1"/>
  <c r="R203" i="1"/>
  <c r="S203" i="1" s="1"/>
  <c r="P203" i="1"/>
  <c r="R202" i="1"/>
  <c r="S202" i="1" s="1"/>
  <c r="P202" i="1"/>
  <c r="R201" i="1"/>
  <c r="S201" i="1" s="1"/>
  <c r="P201" i="1"/>
  <c r="R200" i="1"/>
  <c r="S200" i="1" s="1"/>
  <c r="P200" i="1"/>
  <c r="R199" i="1"/>
  <c r="S199" i="1" s="1"/>
  <c r="P199" i="1"/>
  <c r="R198" i="1"/>
  <c r="S198" i="1" s="1"/>
  <c r="P198" i="1"/>
  <c r="R197" i="1"/>
  <c r="S197" i="1" s="1"/>
  <c r="P197" i="1"/>
  <c r="P196" i="1"/>
  <c r="Q195" i="1"/>
  <c r="R196" i="1" s="1"/>
  <c r="S196" i="1" s="1"/>
  <c r="M189" i="1"/>
  <c r="L189" i="1"/>
  <c r="N189" i="1" s="1"/>
  <c r="R181" i="1"/>
  <c r="S181" i="1" s="1"/>
  <c r="P181" i="1"/>
  <c r="R180" i="1"/>
  <c r="S180" i="1" s="1"/>
  <c r="P180" i="1"/>
  <c r="R179" i="1"/>
  <c r="S179" i="1" s="1"/>
  <c r="P179" i="1"/>
  <c r="R178" i="1"/>
  <c r="S178" i="1" s="1"/>
  <c r="P178" i="1"/>
  <c r="R177" i="1"/>
  <c r="S177" i="1" s="1"/>
  <c r="P177" i="1"/>
  <c r="R176" i="1"/>
  <c r="S176" i="1" s="1"/>
  <c r="P176" i="1"/>
  <c r="R175" i="1"/>
  <c r="S175" i="1" s="1"/>
  <c r="P175" i="1"/>
  <c r="R174" i="1"/>
  <c r="S174" i="1" s="1"/>
  <c r="P174" i="1"/>
  <c r="P173" i="1"/>
  <c r="Q172" i="1"/>
  <c r="R173" i="1" s="1"/>
  <c r="S173" i="1" s="1"/>
  <c r="M166" i="1"/>
  <c r="L166" i="1"/>
  <c r="N166" i="1" s="1"/>
  <c r="R158" i="1"/>
  <c r="S158" i="1" s="1"/>
  <c r="P158" i="1"/>
  <c r="R157" i="1"/>
  <c r="S157" i="1" s="1"/>
  <c r="P157" i="1"/>
  <c r="R156" i="1"/>
  <c r="S156" i="1" s="1"/>
  <c r="P156" i="1"/>
  <c r="R155" i="1"/>
  <c r="S155" i="1" s="1"/>
  <c r="P155" i="1"/>
  <c r="R154" i="1"/>
  <c r="S154" i="1" s="1"/>
  <c r="P154" i="1"/>
  <c r="R153" i="1"/>
  <c r="S153" i="1" s="1"/>
  <c r="P153" i="1"/>
  <c r="R152" i="1"/>
  <c r="S152" i="1" s="1"/>
  <c r="P152" i="1"/>
  <c r="R151" i="1"/>
  <c r="S151" i="1" s="1"/>
  <c r="P151" i="1"/>
  <c r="P150" i="1"/>
  <c r="Q149" i="1"/>
  <c r="R150" i="1" s="1"/>
  <c r="S150" i="1" s="1"/>
  <c r="M143" i="1"/>
  <c r="L143" i="1"/>
  <c r="N143" i="1" s="1"/>
  <c r="R135" i="1"/>
  <c r="S135" i="1" s="1"/>
  <c r="P135" i="1"/>
  <c r="R134" i="1"/>
  <c r="S134" i="1" s="1"/>
  <c r="P134" i="1"/>
  <c r="R133" i="1"/>
  <c r="S133" i="1" s="1"/>
  <c r="P133" i="1"/>
  <c r="R132" i="1"/>
  <c r="S132" i="1" s="1"/>
  <c r="P132" i="1"/>
  <c r="R131" i="1"/>
  <c r="S131" i="1" s="1"/>
  <c r="P131" i="1"/>
  <c r="R130" i="1"/>
  <c r="S130" i="1" s="1"/>
  <c r="P130" i="1"/>
  <c r="R129" i="1"/>
  <c r="S129" i="1" s="1"/>
  <c r="P129" i="1"/>
  <c r="R128" i="1"/>
  <c r="S128" i="1" s="1"/>
  <c r="P128" i="1"/>
  <c r="P127" i="1"/>
  <c r="Q126" i="1"/>
  <c r="R127" i="1" s="1"/>
  <c r="S127" i="1" s="1"/>
  <c r="M120" i="1"/>
  <c r="L120" i="1"/>
  <c r="N120" i="1" s="1"/>
  <c r="R111" i="1"/>
  <c r="S111" i="1" s="1"/>
  <c r="P111" i="1"/>
  <c r="R110" i="1"/>
  <c r="S110" i="1" s="1"/>
  <c r="P110" i="1"/>
  <c r="R109" i="1"/>
  <c r="S109" i="1" s="1"/>
  <c r="P109" i="1"/>
  <c r="R108" i="1"/>
  <c r="S108" i="1" s="1"/>
  <c r="P108" i="1"/>
  <c r="R107" i="1"/>
  <c r="S107" i="1" s="1"/>
  <c r="P107" i="1"/>
  <c r="R106" i="1"/>
  <c r="S106" i="1" s="1"/>
  <c r="P106" i="1"/>
  <c r="R105" i="1"/>
  <c r="S105" i="1" s="1"/>
  <c r="P105" i="1"/>
  <c r="R104" i="1"/>
  <c r="S104" i="1" s="1"/>
  <c r="P104" i="1"/>
  <c r="P103" i="1"/>
  <c r="Q102" i="1"/>
  <c r="R103" i="1" s="1"/>
  <c r="S103" i="1" s="1"/>
  <c r="M96" i="1"/>
  <c r="L96" i="1"/>
  <c r="N96" i="1" s="1"/>
  <c r="R88" i="1"/>
  <c r="S88" i="1" s="1"/>
  <c r="P88" i="1"/>
  <c r="R87" i="1"/>
  <c r="S87" i="1" s="1"/>
  <c r="P87" i="1"/>
  <c r="R86" i="1"/>
  <c r="S86" i="1" s="1"/>
  <c r="P86" i="1"/>
  <c r="R85" i="1"/>
  <c r="S85" i="1" s="1"/>
  <c r="P85" i="1"/>
  <c r="R84" i="1"/>
  <c r="S84" i="1" s="1"/>
  <c r="P84" i="1"/>
  <c r="R83" i="1"/>
  <c r="S83" i="1" s="1"/>
  <c r="P83" i="1"/>
  <c r="R82" i="1"/>
  <c r="S82" i="1" s="1"/>
  <c r="P82" i="1"/>
  <c r="R81" i="1"/>
  <c r="S81" i="1" s="1"/>
  <c r="P81" i="1"/>
  <c r="P80" i="1"/>
  <c r="Q79" i="1"/>
  <c r="R80" i="1" s="1"/>
  <c r="S80" i="1" s="1"/>
  <c r="M73" i="1"/>
  <c r="L73" i="1"/>
  <c r="N73" i="1" s="1"/>
  <c r="R65" i="1"/>
  <c r="S65" i="1" s="1"/>
  <c r="P65" i="1"/>
  <c r="R64" i="1"/>
  <c r="S64" i="1" s="1"/>
  <c r="P64" i="1"/>
  <c r="R63" i="1"/>
  <c r="S63" i="1" s="1"/>
  <c r="P63" i="1"/>
  <c r="R62" i="1"/>
  <c r="S62" i="1" s="1"/>
  <c r="P62" i="1"/>
  <c r="R61" i="1"/>
  <c r="S61" i="1" s="1"/>
  <c r="P61" i="1"/>
  <c r="R60" i="1"/>
  <c r="S60" i="1" s="1"/>
  <c r="P60" i="1"/>
  <c r="R59" i="1"/>
  <c r="S59" i="1" s="1"/>
  <c r="P59" i="1"/>
  <c r="R58" i="1"/>
  <c r="S58" i="1" s="1"/>
  <c r="P58" i="1"/>
  <c r="P57" i="1"/>
  <c r="Q56" i="1"/>
  <c r="R57" i="1" s="1"/>
  <c r="S57" i="1" s="1"/>
  <c r="M50" i="1"/>
  <c r="L50" i="1"/>
  <c r="N50" i="1" s="1"/>
  <c r="R42" i="1"/>
  <c r="S42" i="1" s="1"/>
  <c r="P42" i="1"/>
  <c r="R41" i="1"/>
  <c r="S41" i="1" s="1"/>
  <c r="P41" i="1"/>
  <c r="R40" i="1"/>
  <c r="S40" i="1" s="1"/>
  <c r="P40" i="1"/>
  <c r="R39" i="1"/>
  <c r="S39" i="1" s="1"/>
  <c r="P39" i="1"/>
  <c r="R38" i="1"/>
  <c r="S38" i="1" s="1"/>
  <c r="P38" i="1"/>
  <c r="R37" i="1"/>
  <c r="S37" i="1" s="1"/>
  <c r="P37" i="1"/>
  <c r="R36" i="1"/>
  <c r="S36" i="1" s="1"/>
  <c r="P36" i="1"/>
  <c r="R35" i="1"/>
  <c r="S35" i="1" s="1"/>
  <c r="P35" i="1"/>
  <c r="P34" i="1"/>
  <c r="Q33" i="1"/>
  <c r="R34" i="1" s="1"/>
  <c r="S34" i="1" s="1"/>
  <c r="M27" i="1"/>
  <c r="L27" i="1"/>
  <c r="N27" i="1" s="1"/>
  <c r="R19" i="1"/>
  <c r="S19" i="1" s="1"/>
  <c r="P19" i="1"/>
  <c r="R18" i="1"/>
  <c r="S18" i="1" s="1"/>
  <c r="P18" i="1"/>
  <c r="R17" i="1"/>
  <c r="S17" i="1" s="1"/>
  <c r="P17" i="1"/>
  <c r="R16" i="1"/>
  <c r="S16" i="1" s="1"/>
  <c r="P16" i="1"/>
  <c r="R15" i="1"/>
  <c r="S15" i="1" s="1"/>
  <c r="P15" i="1"/>
  <c r="R14" i="1"/>
  <c r="S14" i="1" s="1"/>
  <c r="P14" i="1"/>
  <c r="R13" i="1"/>
  <c r="S13" i="1" s="1"/>
  <c r="P13" i="1"/>
  <c r="R12" i="1"/>
  <c r="S12" i="1" s="1"/>
  <c r="P12" i="1"/>
  <c r="P11" i="1"/>
  <c r="Q10" i="1"/>
  <c r="R11" i="1" s="1"/>
  <c r="S11" i="1" s="1"/>
  <c r="M829" i="1" l="1"/>
  <c r="Q826" i="1"/>
  <c r="Q827" i="1" s="1"/>
  <c r="T641" i="3"/>
  <c r="K235" i="5"/>
  <c r="K52" i="5"/>
  <c r="P92" i="5"/>
  <c r="N107" i="5"/>
  <c r="O107" i="5" s="1"/>
  <c r="K165" i="5"/>
  <c r="N209" i="5"/>
  <c r="O209" i="5" s="1"/>
  <c r="N75" i="5"/>
  <c r="O75" i="5" s="1"/>
  <c r="N156" i="5"/>
  <c r="O156" i="5" s="1"/>
  <c r="K20" i="5"/>
  <c r="K181" i="5"/>
  <c r="V789" i="2"/>
  <c r="U786" i="1"/>
  <c r="L144" i="4"/>
  <c r="M144" i="4" s="1"/>
  <c r="P118" i="4"/>
  <c r="P119" i="4" s="1"/>
  <c r="M121" i="4"/>
  <c r="L638" i="3"/>
  <c r="P635" i="3"/>
  <c r="P636" i="3" s="1"/>
  <c r="N786" i="2"/>
  <c r="Q346" i="2"/>
  <c r="Q347" i="2" s="1"/>
  <c r="N510" i="2"/>
  <c r="Q622" i="2"/>
  <c r="Q623" i="2" s="1"/>
  <c r="N119" i="2"/>
  <c r="N303" i="2"/>
  <c r="Q576" i="2"/>
  <c r="Q577" i="2" s="1"/>
  <c r="N671" i="2"/>
  <c r="N740" i="2"/>
  <c r="T886" i="2"/>
  <c r="Q392" i="2"/>
  <c r="Q393" i="2" s="1"/>
  <c r="N280" i="2"/>
  <c r="N809" i="2"/>
  <c r="N257" i="2"/>
  <c r="M418" i="2"/>
  <c r="N602" i="2"/>
  <c r="S771" i="2"/>
  <c r="N188" i="2"/>
  <c r="Q507" i="2"/>
  <c r="Q508" i="2" s="1"/>
  <c r="T932" i="2"/>
  <c r="T1001" i="2"/>
  <c r="N165" i="2"/>
  <c r="N349" i="2"/>
  <c r="M464" i="2"/>
  <c r="N464" i="2" s="1"/>
  <c r="N487" i="2"/>
  <c r="N855" i="2"/>
  <c r="N648" i="2"/>
  <c r="T978" i="2"/>
  <c r="Q530" i="2"/>
  <c r="Q531" i="2" s="1"/>
  <c r="N832" i="2"/>
  <c r="Q438" i="2"/>
  <c r="Q439" i="2" s="1"/>
  <c r="V835" i="2"/>
  <c r="X969" i="2"/>
  <c r="N533" i="2"/>
  <c r="N418" i="2"/>
  <c r="N694" i="2"/>
  <c r="M806" i="1"/>
  <c r="N806" i="1" s="1"/>
  <c r="Q803" i="1"/>
  <c r="Q804" i="1" s="1"/>
  <c r="M783" i="1"/>
  <c r="Q780" i="1"/>
  <c r="Q781" i="1" s="1"/>
  <c r="V574" i="3"/>
  <c r="P808" i="3"/>
  <c r="Q808" i="3" s="1"/>
  <c r="Q123" i="3"/>
  <c r="Q124" i="3" s="1"/>
  <c r="N268" i="3"/>
  <c r="N500" i="3"/>
  <c r="N385" i="3"/>
  <c r="N546" i="3"/>
  <c r="N29" i="3"/>
  <c r="N149" i="3"/>
  <c r="P760" i="3"/>
  <c r="Q760" i="3" s="1"/>
  <c r="M592" i="3"/>
  <c r="N53" i="3"/>
  <c r="W574" i="3"/>
  <c r="P737" i="3"/>
  <c r="Q737" i="3" s="1"/>
  <c r="N79" i="3"/>
  <c r="N126" i="3"/>
  <c r="N221" i="3"/>
  <c r="M454" i="3"/>
  <c r="N454" i="3" s="1"/>
  <c r="M638" i="3"/>
  <c r="P714" i="3"/>
  <c r="Q714" i="3" s="1"/>
  <c r="Q553" i="3"/>
  <c r="R553" i="3" s="1"/>
  <c r="N316" i="3"/>
  <c r="P668" i="3"/>
  <c r="Q668" i="3" s="1"/>
  <c r="N102" i="3"/>
  <c r="Q382" i="3"/>
  <c r="Q383" i="3" s="1"/>
  <c r="N408" i="3"/>
  <c r="R784" i="3"/>
  <c r="M173" i="3"/>
  <c r="N173" i="3" s="1"/>
  <c r="N523" i="3"/>
  <c r="N569" i="3"/>
  <c r="M684" i="3"/>
  <c r="N197" i="3"/>
  <c r="Q265" i="3"/>
  <c r="Q266" i="3" s="1"/>
  <c r="M615" i="3"/>
  <c r="M339" i="3"/>
  <c r="N339" i="3" s="1"/>
  <c r="Q146" i="3"/>
  <c r="Q147" i="3" s="1"/>
  <c r="M245" i="3"/>
  <c r="N245" i="3" s="1"/>
  <c r="Q313" i="3"/>
  <c r="Q314" i="3" s="1"/>
  <c r="Q405" i="3"/>
  <c r="Q406" i="3" s="1"/>
  <c r="Q428" i="3"/>
  <c r="Q429" i="3" s="1"/>
  <c r="M661" i="3"/>
  <c r="P831" i="3"/>
  <c r="Q831" i="3" s="1"/>
  <c r="M362" i="3"/>
  <c r="N362" i="3" s="1"/>
  <c r="P576" i="3"/>
  <c r="Q576" i="3" s="1"/>
  <c r="R623" i="3"/>
  <c r="P645" i="3"/>
  <c r="Q645" i="3" s="1"/>
  <c r="P691" i="3"/>
  <c r="Q691" i="3" s="1"/>
  <c r="R600" i="3"/>
  <c r="Q194" i="3"/>
  <c r="Q195" i="3" s="1"/>
  <c r="Q218" i="3"/>
  <c r="Q219" i="3" s="1"/>
  <c r="N477" i="3"/>
  <c r="N737" i="1"/>
  <c r="N760" i="1"/>
  <c r="R515" i="1"/>
  <c r="S515" i="1" s="1"/>
  <c r="O342" i="1"/>
  <c r="R492" i="1"/>
  <c r="S492" i="1" s="1"/>
  <c r="N319" i="1"/>
  <c r="O319" i="1" s="1"/>
  <c r="R349" i="1"/>
  <c r="S349" i="1" s="1"/>
  <c r="O691" i="1"/>
  <c r="S906" i="1"/>
  <c r="R397" i="1"/>
  <c r="S397" i="1" s="1"/>
  <c r="O208" i="1"/>
  <c r="O576" i="1"/>
  <c r="O668" i="1"/>
  <c r="O553" i="1"/>
  <c r="O166" i="1"/>
  <c r="O485" i="1"/>
  <c r="O508" i="1"/>
  <c r="Q836" i="1"/>
  <c r="R836" i="1" s="1"/>
  <c r="S929" i="1"/>
  <c r="R372" i="1"/>
  <c r="S372" i="1" s="1"/>
  <c r="R537" i="1"/>
  <c r="S537" i="1" s="1"/>
  <c r="O96" i="1"/>
  <c r="O143" i="1"/>
  <c r="R468" i="1"/>
  <c r="S468" i="1" s="1"/>
  <c r="O73" i="1"/>
  <c r="O250" i="1"/>
  <c r="R606" i="1"/>
  <c r="S606" i="1" s="1"/>
  <c r="O365" i="1"/>
  <c r="O645" i="1"/>
  <c r="O461" i="1"/>
  <c r="R583" i="1"/>
  <c r="S583" i="1" s="1"/>
  <c r="N829" i="1"/>
  <c r="N296" i="1"/>
  <c r="O296" i="1" s="1"/>
  <c r="O437" i="1"/>
  <c r="R560" i="1"/>
  <c r="S560" i="1" s="1"/>
  <c r="Q744" i="1"/>
  <c r="R744" i="1" s="1"/>
  <c r="N783" i="1"/>
  <c r="O413" i="1"/>
  <c r="O27" i="1"/>
  <c r="O390" i="1"/>
  <c r="Q734" i="1"/>
  <c r="Q735" i="1" s="1"/>
  <c r="R444" i="1"/>
  <c r="S444" i="1" s="1"/>
  <c r="O50" i="1"/>
  <c r="R420" i="1"/>
  <c r="S420" i="1" s="1"/>
  <c r="O622" i="1"/>
  <c r="Q1000" i="1"/>
  <c r="R1000" i="1" s="1"/>
  <c r="O599" i="1"/>
  <c r="O120" i="1"/>
  <c r="O227" i="1"/>
  <c r="O273" i="1"/>
  <c r="R652" i="1"/>
  <c r="S652" i="1" s="1"/>
  <c r="R675" i="1"/>
  <c r="S675" i="1" s="1"/>
  <c r="Q698" i="1"/>
  <c r="R698" i="1" s="1"/>
  <c r="Q721" i="1"/>
  <c r="R721" i="1" s="1"/>
  <c r="O189" i="1"/>
  <c r="O531" i="1"/>
  <c r="R629" i="1"/>
  <c r="S629" i="1" s="1"/>
  <c r="Q977" i="1"/>
  <c r="R977" i="1" s="1"/>
  <c r="R339" i="1"/>
  <c r="R340" i="1" s="1"/>
  <c r="R387" i="1"/>
  <c r="R388" i="1" s="1"/>
  <c r="R410" i="1"/>
  <c r="R411" i="1" s="1"/>
  <c r="R434" i="1"/>
  <c r="R435" i="1" s="1"/>
  <c r="R458" i="1"/>
  <c r="R459" i="1" s="1"/>
  <c r="R482" i="1"/>
  <c r="R483" i="1" s="1"/>
  <c r="R528" i="1"/>
  <c r="R529" i="1" s="1"/>
  <c r="R550" i="1"/>
  <c r="R551" i="1" s="1"/>
  <c r="R573" i="1"/>
  <c r="R574" i="1" s="1"/>
  <c r="R596" i="1"/>
  <c r="R597" i="1" s="1"/>
  <c r="R619" i="1"/>
  <c r="R620" i="1" s="1"/>
  <c r="R642" i="1"/>
  <c r="R643" i="1" s="1"/>
  <c r="S814" i="1"/>
  <c r="Q859" i="1"/>
  <c r="R859" i="1" s="1"/>
  <c r="Q952" i="1"/>
  <c r="R952" i="1" s="1"/>
  <c r="S791" i="1"/>
  <c r="S883" i="1"/>
  <c r="S768" i="1"/>
  <c r="N211" i="2"/>
  <c r="M556" i="2"/>
  <c r="N556" i="2" s="1"/>
  <c r="Q553" i="2"/>
  <c r="Q554" i="2" s="1"/>
  <c r="S840" i="2"/>
  <c r="Q839" i="2"/>
  <c r="R839" i="2" s="1"/>
  <c r="M372" i="2"/>
  <c r="N372" i="2" s="1"/>
  <c r="Q369" i="2"/>
  <c r="Q370" i="2" s="1"/>
  <c r="M293" i="3"/>
  <c r="N293" i="3" s="1"/>
  <c r="Q290" i="3"/>
  <c r="Q291" i="3" s="1"/>
  <c r="N96" i="2"/>
  <c r="S748" i="2"/>
  <c r="P151" i="4"/>
  <c r="Q151" i="4" s="1"/>
  <c r="S817" i="2"/>
  <c r="N140" i="5"/>
  <c r="O140" i="5" s="1"/>
  <c r="S794" i="2"/>
  <c r="R269" i="4"/>
  <c r="P191" i="5"/>
  <c r="R244" i="4"/>
  <c r="P60" i="5"/>
  <c r="R60" i="4"/>
</calcChain>
</file>

<file path=xl/sharedStrings.xml><?xml version="1.0" encoding="utf-8"?>
<sst xmlns="http://schemas.openxmlformats.org/spreadsheetml/2006/main" count="5864" uniqueCount="88">
  <si>
    <t>Universidad Autónoma del Estado de Hidalgo</t>
  </si>
  <si>
    <t>Dirección General de Planeación</t>
  </si>
  <si>
    <t>Office of Planning</t>
  </si>
  <si>
    <t>Estadísticas Institucionales</t>
  </si>
  <si>
    <t>Generación</t>
  </si>
  <si>
    <t>0002</t>
  </si>
  <si>
    <t>Ciclo</t>
  </si>
  <si>
    <t>Semestre</t>
  </si>
  <si>
    <t>Egresados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</si>
  <si>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</si>
  <si>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</si>
  <si>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</si>
  <si>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</si>
  <si>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</si>
  <si>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</si>
  <si>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</si>
  <si>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</si>
  <si>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</si>
  <si>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</si>
  <si>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</si>
  <si>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</si>
  <si>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</si>
  <si>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</si>
  <si>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</si>
  <si>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</si>
  <si>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</si>
  <si>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0101</t>
  </si>
  <si>
    <t>0102</t>
  </si>
  <si>
    <t>0201</t>
  </si>
  <si>
    <t>0202</t>
  </si>
  <si>
    <t>0301</t>
  </si>
  <si>
    <t>0302</t>
  </si>
  <si>
    <t>0401</t>
  </si>
  <si>
    <t>0402</t>
  </si>
  <si>
    <t>0501</t>
  </si>
  <si>
    <t>0502</t>
  </si>
  <si>
    <t>0601</t>
  </si>
  <si>
    <t>0602</t>
  </si>
  <si>
    <t>0701</t>
  </si>
  <si>
    <t>0702</t>
  </si>
  <si>
    <t>0801</t>
  </si>
  <si>
    <t>0802</t>
  </si>
  <si>
    <t>Total de Egresados</t>
  </si>
  <si>
    <t>0901</t>
  </si>
  <si>
    <t>0902</t>
  </si>
  <si>
    <t>1001</t>
  </si>
  <si>
    <t>1002</t>
  </si>
  <si>
    <t>1101</t>
  </si>
  <si>
    <t>1102</t>
  </si>
  <si>
    <t>1201</t>
  </si>
  <si>
    <t>1202</t>
  </si>
  <si>
    <t>1301</t>
  </si>
  <si>
    <t>1302</t>
  </si>
  <si>
    <t>Titulados</t>
  </si>
  <si>
    <t>1401</t>
  </si>
  <si>
    <t>Tit. Terminal</t>
  </si>
  <si>
    <t>Tit. Egreso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</si>
  <si>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</si>
  <si>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</si>
  <si>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</si>
  <si>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</si>
  <si>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</si>
  <si>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</si>
  <si>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</si>
  <si>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</si>
  <si>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</si>
  <si>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</si>
  <si>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</si>
  <si>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</si>
  <si>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</si>
  <si>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</si>
  <si>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</si>
  <si>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 xml:space="preserve"> </t>
  </si>
  <si>
    <t>2201</t>
  </si>
  <si>
    <t>2202</t>
  </si>
  <si>
    <t>2301</t>
  </si>
  <si>
    <t>2302</t>
  </si>
  <si>
    <t>Cohorte Generacional:</t>
  </si>
  <si>
    <t>2401</t>
  </si>
  <si>
    <t>2402</t>
  </si>
  <si>
    <t>2501</t>
  </si>
  <si>
    <t>2502</t>
  </si>
  <si>
    <t>2601</t>
  </si>
  <si>
    <t>2602</t>
  </si>
  <si>
    <t>2701</t>
  </si>
  <si>
    <t>2702</t>
  </si>
  <si>
    <t>2801</t>
  </si>
  <si>
    <t>2802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</si>
</sst>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5">
    <font>
      <sz val="10"/>
      <color rgb="FF000000"/>
      <name val="Arial"/>
      <scheme val="minor"/>
    </font>
    <font>
      <b/>
      <sz val="26"/>
      <color theme="1"/>
      <name val="Trajanpro-regular"/>
    </font>
    <font>
      <b/>
      <sz val="25"/>
      <color theme="1"/>
      <name val="Trajanpro-regular"/>
    </font>
    <font>
      <sz val="22"/>
      <color rgb="FFDD0806"/>
      <name val="Arial"/>
      <family val="2"/>
    </font>
    <font>
      <i/>
      <sz val="18"/>
      <color rgb="FF7F7F7F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Trajanpro-regular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0"/>
      <color rgb="FF000000"/>
      <name val="Arial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BFBFBF"/>
        <bgColor rgb="FFBFBFBF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79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0" fontId="6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6" fillId="0" borderId="8" xfId="0" applyNumberFormat="1" applyFont="1" applyBorder="1" applyAlignment="1"/>
    <xf numFmtId="10" fontId="6" fillId="0" borderId="9" xfId="0" applyNumberFormat="1" applyFont="1" applyBorder="1" applyAlignment="1"/>
    <xf numFmtId="0" fontId="6" fillId="0" borderId="9" xfId="0" applyFont="1" applyBorder="1" applyAlignment="1"/>
    <xf numFmtId="10" fontId="6" fillId="0" borderId="5" xfId="0" applyNumberFormat="1" applyFont="1" applyBorder="1" applyAlignment="1"/>
    <xf numFmtId="1" fontId="7" fillId="3" borderId="10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/>
    <xf numFmtId="10" fontId="6" fillId="0" borderId="11" xfId="0" applyNumberFormat="1" applyFont="1" applyBorder="1" applyAlignment="1"/>
    <xf numFmtId="0" fontId="6" fillId="0" borderId="12" xfId="0" applyFont="1" applyBorder="1" applyAlignment="1"/>
    <xf numFmtId="10" fontId="6" fillId="0" borderId="13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/>
    </xf>
    <xf numFmtId="10" fontId="6" fillId="0" borderId="14" xfId="0" applyNumberFormat="1" applyFont="1" applyBorder="1" applyAlignment="1"/>
    <xf numFmtId="0" fontId="6" fillId="3" borderId="1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/>
    <xf numFmtId="10" fontId="6" fillId="0" borderId="12" xfId="0" applyNumberFormat="1" applyFont="1" applyBorder="1" applyAlignment="1"/>
    <xf numFmtId="164" fontId="6" fillId="0" borderId="11" xfId="0" applyNumberFormat="1" applyFont="1" applyBorder="1" applyAlignment="1"/>
    <xf numFmtId="10" fontId="6" fillId="0" borderId="15" xfId="0" applyNumberFormat="1" applyFont="1" applyBorder="1" applyAlignment="1"/>
    <xf numFmtId="10" fontId="6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49" fontId="6" fillId="0" borderId="0" xfId="0" applyNumberFormat="1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/>
    </xf>
    <xf numFmtId="164" fontId="6" fillId="0" borderId="0" xfId="0" applyNumberFormat="1" applyFont="1" applyAlignment="1"/>
    <xf numFmtId="0" fontId="6" fillId="3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3" xfId="0" applyNumberFormat="1" applyFont="1" applyBorder="1" applyAlignment="1"/>
    <xf numFmtId="164" fontId="6" fillId="0" borderId="15" xfId="0" applyNumberFormat="1" applyFont="1" applyBorder="1" applyAlignment="1"/>
    <xf numFmtId="10" fontId="13" fillId="0" borderId="0" xfId="0" applyNumberFormat="1" applyFont="1" applyAlignment="1"/>
    <xf numFmtId="0" fontId="13" fillId="0" borderId="0" xfId="0" applyFont="1" applyAlignment="1"/>
    <xf numFmtId="10" fontId="7" fillId="0" borderId="8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9" fontId="14" fillId="0" borderId="0" xfId="0" applyNumberFormat="1" applyFont="1" applyAlignment="1"/>
    <xf numFmtId="164" fontId="13" fillId="0" borderId="0" xfId="0" applyNumberFormat="1" applyFont="1" applyAlignment="1"/>
    <xf numFmtId="10" fontId="13" fillId="0" borderId="12" xfId="0" applyNumberFormat="1" applyFont="1" applyBorder="1" applyAlignment="1"/>
    <xf numFmtId="10" fontId="11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0" fontId="13" fillId="0" borderId="8" xfId="0" applyNumberFormat="1" applyFont="1" applyBorder="1" applyAlignment="1"/>
    <xf numFmtId="10" fontId="13" fillId="0" borderId="9" xfId="0" applyNumberFormat="1" applyFont="1" applyBorder="1" applyAlignment="1"/>
    <xf numFmtId="0" fontId="13" fillId="0" borderId="9" xfId="0" applyFont="1" applyBorder="1" applyAlignment="1"/>
    <xf numFmtId="10" fontId="13" fillId="0" borderId="5" xfId="0" applyNumberFormat="1" applyFont="1" applyBorder="1" applyAlignment="1"/>
    <xf numFmtId="1" fontId="14" fillId="3" borderId="10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/>
    <xf numFmtId="10" fontId="13" fillId="0" borderId="11" xfId="0" applyNumberFormat="1" applyFont="1" applyBorder="1" applyAlignment="1"/>
    <xf numFmtId="0" fontId="13" fillId="0" borderId="12" xfId="0" applyFont="1" applyBorder="1" applyAlignment="1"/>
    <xf numFmtId="10" fontId="13" fillId="0" borderId="13" xfId="0" applyNumberFormat="1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/>
    </xf>
    <xf numFmtId="10" fontId="13" fillId="0" borderId="14" xfId="0" applyNumberFormat="1" applyFont="1" applyBorder="1" applyAlignment="1"/>
    <xf numFmtId="0" fontId="13" fillId="3" borderId="10" xfId="0" applyFont="1" applyFill="1" applyBorder="1" applyAlignment="1">
      <alignment horizontal="center" vertical="center"/>
    </xf>
    <xf numFmtId="164" fontId="13" fillId="0" borderId="8" xfId="0" applyNumberFormat="1" applyFont="1" applyBorder="1" applyAlignment="1"/>
    <xf numFmtId="164" fontId="13" fillId="0" borderId="11" xfId="0" applyNumberFormat="1" applyFont="1" applyBorder="1" applyAlignment="1"/>
    <xf numFmtId="10" fontId="13" fillId="0" borderId="15" xfId="0" applyNumberFormat="1" applyFont="1" applyBorder="1" applyAlignment="1"/>
    <xf numFmtId="10" fontId="13" fillId="0" borderId="1" xfId="0" applyNumberFormat="1" applyFont="1" applyBorder="1" applyAlignment="1"/>
    <xf numFmtId="0" fontId="13" fillId="0" borderId="1" xfId="0" applyFont="1" applyBorder="1" applyAlignment="1"/>
    <xf numFmtId="0" fontId="8" fillId="0" borderId="1" xfId="0" applyFont="1" applyBorder="1" applyAlignment="1"/>
    <xf numFmtId="0" fontId="14" fillId="2" borderId="7" xfId="0" applyFont="1" applyFill="1" applyBorder="1" applyAlignment="1">
      <alignment horizontal="center" vertical="center"/>
    </xf>
    <xf numFmtId="0" fontId="16" fillId="0" borderId="0" xfId="0" applyFont="1" applyAlignment="1"/>
    <xf numFmtId="10" fontId="13" fillId="0" borderId="5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0" fontId="13" fillId="0" borderId="7" xfId="0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9" fontId="7" fillId="0" borderId="0" xfId="0" applyNumberFormat="1" applyFont="1" applyAlignment="1"/>
    <xf numFmtId="0" fontId="13" fillId="0" borderId="0" xfId="0" applyFont="1" applyAlignment="1">
      <alignment horizontal="center"/>
    </xf>
    <xf numFmtId="10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10" fontId="17" fillId="0" borderId="14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4" xfId="0" applyNumberFormat="1" applyFont="1" applyBorder="1" applyAlignment="1">
      <alignment horizontal="center"/>
    </xf>
    <xf numFmtId="165" fontId="6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10" fontId="6" fillId="0" borderId="6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0" fontId="17" fillId="0" borderId="12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/>
    </xf>
    <xf numFmtId="10" fontId="17" fillId="0" borderId="13" xfId="0" applyNumberFormat="1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9" fontId="11" fillId="0" borderId="6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0" borderId="1" xfId="0" applyFont="1" applyBorder="1" applyAlignment="1"/>
    <xf numFmtId="0" fontId="0" fillId="0" borderId="0" xfId="0" applyFont="1" applyAlignment="1"/>
    <xf numFmtId="0" fontId="8" fillId="0" borderId="0" xfId="0" applyFont="1" applyAlignment="1"/>
    <xf numFmtId="9" fontId="0" fillId="0" borderId="0" xfId="0" applyNumberFormat="1" applyFont="1" applyAlignment="1"/>
    <xf numFmtId="10" fontId="0" fillId="0" borderId="0" xfId="0" applyNumberFormat="1" applyFont="1" applyAlignment="1"/>
    <xf numFmtId="10" fontId="16" fillId="0" borderId="0" xfId="0" applyNumberFormat="1" applyFont="1" applyAlignment="1"/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164" fontId="16" fillId="0" borderId="0" xfId="0" applyNumberFormat="1" applyFont="1" applyAlignment="1"/>
    <xf numFmtId="164" fontId="0" fillId="0" borderId="0" xfId="1" applyNumberFormat="1" applyFont="1" applyAlignment="1"/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21" fillId="0" borderId="6" xfId="0" applyFont="1" applyBorder="1"/>
    <xf numFmtId="0" fontId="11" fillId="0" borderId="8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X1131"/>
  <sheetViews>
    <sheetView workbookViewId="0">
      <pane ySplit="4" topLeftCell="A888" activePane="bottomLeft" state="frozen"/>
      <selection pane="bottomLeft" activeCell="P919" sqref="P919"/>
    </sheetView>
  </sheetViews>
  <sheetFormatPr baseColWidth="10" defaultColWidth="12.5703125" defaultRowHeight="15" customHeight="1"/>
  <cols>
    <col min="1" max="1" width="8.5703125" customWidth="1"/>
    <col min="2" max="10" width="6.140625" customWidth="1"/>
    <col min="11" max="11" width="9.5703125" customWidth="1"/>
    <col min="12" max="12" width="13.28515625" customWidth="1"/>
    <col min="13" max="15" width="13" customWidth="1"/>
    <col min="16" max="16" width="11.42578125" customWidth="1"/>
    <col min="17" max="17" width="10" customWidth="1"/>
    <col min="18" max="18" width="12.5703125" customWidth="1"/>
    <col min="19" max="19" width="10.28515625" customWidth="1"/>
    <col min="20" max="26" width="10" customWidth="1"/>
  </cols>
  <sheetData>
    <row r="1" spans="1:19" ht="33.75" customHeight="1">
      <c r="F1" s="1"/>
      <c r="G1" s="168" t="s">
        <v>0</v>
      </c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27" customHeight="1">
      <c r="F2" s="2"/>
      <c r="G2" s="169" t="s">
        <v>1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23.25" customHeight="1">
      <c r="F3" s="3"/>
      <c r="G3" s="170" t="s">
        <v>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24.75" customHeight="1">
      <c r="F4" s="4"/>
      <c r="G4" s="171" t="s">
        <v>3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19" ht="12.75" customHeight="1">
      <c r="M5" s="5"/>
      <c r="N5" s="5"/>
      <c r="P5" s="5"/>
    </row>
    <row r="6" spans="1:19" ht="12.75" customHeight="1">
      <c r="L6" s="6"/>
      <c r="M6" s="5"/>
      <c r="N6" s="5"/>
      <c r="P6" s="5"/>
    </row>
    <row r="7" spans="1:19" ht="26.25" customHeight="1">
      <c r="A7" s="7"/>
      <c r="B7" s="163" t="s">
        <v>4</v>
      </c>
      <c r="C7" s="164"/>
      <c r="D7" s="164"/>
      <c r="E7" s="164"/>
      <c r="F7" s="164"/>
      <c r="G7" s="164"/>
      <c r="H7" s="165" t="s">
        <v>5</v>
      </c>
      <c r="I7" s="166"/>
      <c r="J7" s="166"/>
      <c r="K7" s="166"/>
      <c r="L7" s="6"/>
      <c r="M7" s="5"/>
      <c r="N7" s="5"/>
      <c r="O7" s="6"/>
      <c r="P7" s="5"/>
      <c r="Q7" s="6"/>
      <c r="R7" s="6"/>
      <c r="S7" s="6"/>
    </row>
    <row r="8" spans="1:19" ht="30" customHeight="1">
      <c r="A8" s="142" t="s">
        <v>6</v>
      </c>
      <c r="B8" s="144" t="s">
        <v>7</v>
      </c>
      <c r="C8" s="154"/>
      <c r="D8" s="154"/>
      <c r="E8" s="154"/>
      <c r="F8" s="154"/>
      <c r="G8" s="154"/>
      <c r="H8" s="154"/>
      <c r="I8" s="154"/>
      <c r="J8" s="154"/>
      <c r="K8" s="155"/>
      <c r="L8" s="167" t="s">
        <v>8</v>
      </c>
      <c r="M8" s="137" t="s">
        <v>9</v>
      </c>
      <c r="N8" s="137" t="s">
        <v>10</v>
      </c>
      <c r="O8" s="149" t="s">
        <v>11</v>
      </c>
      <c r="P8" s="137" t="s">
        <v>12</v>
      </c>
      <c r="Q8" s="151" t="s">
        <v>13</v>
      </c>
      <c r="R8" s="151" t="s">
        <v>14</v>
      </c>
      <c r="S8" s="137" t="s">
        <v>15</v>
      </c>
    </row>
    <row r="9" spans="1:19" ht="15.75" customHeight="1">
      <c r="A9" s="153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153"/>
      <c r="M9" s="153"/>
      <c r="N9" s="153"/>
      <c r="O9" s="153"/>
      <c r="P9" s="153"/>
      <c r="Q9" s="153"/>
      <c r="R9" s="153"/>
      <c r="S9" s="153"/>
    </row>
    <row r="10" spans="1:19" ht="15.75" customHeight="1">
      <c r="A10" s="10" t="s">
        <v>5</v>
      </c>
      <c r="B10" s="11">
        <v>103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4"/>
      <c r="O10" s="15"/>
      <c r="P10" s="16"/>
      <c r="Q10" s="17">
        <f>B10</f>
        <v>103</v>
      </c>
      <c r="R10" s="18"/>
      <c r="S10" s="16"/>
    </row>
    <row r="11" spans="1:19" ht="15.75" customHeight="1">
      <c r="A11" s="10" t="s">
        <v>26</v>
      </c>
      <c r="B11" s="11"/>
      <c r="C11" s="11">
        <v>88</v>
      </c>
      <c r="D11" s="11"/>
      <c r="E11" s="11"/>
      <c r="F11" s="11"/>
      <c r="G11" s="11"/>
      <c r="H11" s="11"/>
      <c r="I11" s="11"/>
      <c r="J11" s="11"/>
      <c r="K11" s="11"/>
      <c r="L11" s="12"/>
      <c r="M11" s="19"/>
      <c r="N11" s="5"/>
      <c r="O11" s="20"/>
      <c r="P11" s="21">
        <f>IF(C11=0,"",C11/B10)</f>
        <v>0.85436893203883491</v>
      </c>
      <c r="Q11" s="22">
        <v>88</v>
      </c>
      <c r="R11" s="23">
        <f t="shared" ref="R11:R19" si="0">IF(Q11=0,"",Q11/Q10)</f>
        <v>0.85436893203883491</v>
      </c>
      <c r="S11" s="23">
        <f t="shared" ref="S11:S19" si="1">IF(Q11=0,"",100%-R11)</f>
        <v>0.14563106796116509</v>
      </c>
    </row>
    <row r="12" spans="1:19" ht="15.75" customHeight="1">
      <c r="A12" s="10" t="s">
        <v>27</v>
      </c>
      <c r="B12" s="11"/>
      <c r="C12" s="11"/>
      <c r="D12" s="11">
        <v>83</v>
      </c>
      <c r="E12" s="11"/>
      <c r="F12" s="11"/>
      <c r="G12" s="11"/>
      <c r="H12" s="11"/>
      <c r="I12" s="11"/>
      <c r="J12" s="11"/>
      <c r="K12" s="11"/>
      <c r="L12" s="12"/>
      <c r="M12" s="19"/>
      <c r="N12" s="5"/>
      <c r="O12" s="20"/>
      <c r="P12" s="21">
        <f>IF(D12=0,"",D12/C11)</f>
        <v>0.94318181818181823</v>
      </c>
      <c r="Q12" s="22">
        <v>86</v>
      </c>
      <c r="R12" s="23">
        <f t="shared" si="0"/>
        <v>0.97727272727272729</v>
      </c>
      <c r="S12" s="23">
        <f t="shared" si="1"/>
        <v>2.2727272727272707E-2</v>
      </c>
    </row>
    <row r="13" spans="1:19" ht="15.75" customHeight="1">
      <c r="A13" s="10" t="s">
        <v>28</v>
      </c>
      <c r="B13" s="11"/>
      <c r="C13" s="11"/>
      <c r="D13" s="11"/>
      <c r="E13" s="11">
        <v>76</v>
      </c>
      <c r="F13" s="11"/>
      <c r="G13" s="11"/>
      <c r="H13" s="11"/>
      <c r="I13" s="11"/>
      <c r="J13" s="11"/>
      <c r="K13" s="11"/>
      <c r="L13" s="12"/>
      <c r="M13" s="19"/>
      <c r="N13" s="5"/>
      <c r="O13" s="20"/>
      <c r="P13" s="21">
        <f>IF(E13=0,"",E13/D12)</f>
        <v>0.91566265060240959</v>
      </c>
      <c r="Q13" s="22">
        <v>80</v>
      </c>
      <c r="R13" s="23">
        <f t="shared" si="0"/>
        <v>0.93023255813953487</v>
      </c>
      <c r="S13" s="23">
        <f t="shared" si="1"/>
        <v>6.9767441860465129E-2</v>
      </c>
    </row>
    <row r="14" spans="1:19" ht="15.75" customHeight="1">
      <c r="A14" s="10" t="s">
        <v>29</v>
      </c>
      <c r="B14" s="11"/>
      <c r="C14" s="11"/>
      <c r="D14" s="11"/>
      <c r="E14" s="11"/>
      <c r="F14" s="11">
        <v>73</v>
      </c>
      <c r="G14" s="11"/>
      <c r="H14" s="11"/>
      <c r="I14" s="11"/>
      <c r="J14" s="11"/>
      <c r="K14" s="11"/>
      <c r="L14" s="12"/>
      <c r="M14" s="19"/>
      <c r="N14" s="5"/>
      <c r="O14" s="20"/>
      <c r="P14" s="21">
        <f>IF(F14=0,"",F14/E13)</f>
        <v>0.96052631578947367</v>
      </c>
      <c r="Q14" s="22">
        <v>77</v>
      </c>
      <c r="R14" s="23">
        <f t="shared" si="0"/>
        <v>0.96250000000000002</v>
      </c>
      <c r="S14" s="23">
        <f t="shared" si="1"/>
        <v>3.7499999999999978E-2</v>
      </c>
    </row>
    <row r="15" spans="1:19" ht="15.75" customHeight="1">
      <c r="A15" s="10" t="s">
        <v>30</v>
      </c>
      <c r="B15" s="11"/>
      <c r="C15" s="11"/>
      <c r="D15" s="11"/>
      <c r="E15" s="11"/>
      <c r="F15" s="11"/>
      <c r="G15" s="11">
        <v>68</v>
      </c>
      <c r="H15" s="11"/>
      <c r="I15" s="11"/>
      <c r="J15" s="11"/>
      <c r="K15" s="11"/>
      <c r="L15" s="12"/>
      <c r="M15" s="19"/>
      <c r="N15" s="5"/>
      <c r="O15" s="20"/>
      <c r="P15" s="21">
        <f>IF(G15=0,"",G15/F14)</f>
        <v>0.93150684931506844</v>
      </c>
      <c r="Q15" s="22">
        <v>71</v>
      </c>
      <c r="R15" s="23">
        <f t="shared" si="0"/>
        <v>0.92207792207792205</v>
      </c>
      <c r="S15" s="23">
        <f t="shared" si="1"/>
        <v>7.7922077922077948E-2</v>
      </c>
    </row>
    <row r="16" spans="1:19" ht="15.75" customHeight="1">
      <c r="A16" s="10" t="s">
        <v>31</v>
      </c>
      <c r="B16" s="11"/>
      <c r="C16" s="11"/>
      <c r="D16" s="11"/>
      <c r="E16" s="11"/>
      <c r="F16" s="11"/>
      <c r="G16" s="11"/>
      <c r="H16" s="11">
        <v>68</v>
      </c>
      <c r="I16" s="11"/>
      <c r="J16" s="11"/>
      <c r="K16" s="11"/>
      <c r="L16" s="12"/>
      <c r="M16" s="19"/>
      <c r="N16" s="5"/>
      <c r="O16" s="20"/>
      <c r="P16" s="21">
        <f>IF(H16=0,"",H16/G15)</f>
        <v>1</v>
      </c>
      <c r="Q16" s="22">
        <v>70</v>
      </c>
      <c r="R16" s="23">
        <f t="shared" si="0"/>
        <v>0.9859154929577465</v>
      </c>
      <c r="S16" s="23">
        <f t="shared" si="1"/>
        <v>1.4084507042253502E-2</v>
      </c>
    </row>
    <row r="17" spans="1:19" ht="15.75" customHeight="1">
      <c r="A17" s="10" t="s">
        <v>32</v>
      </c>
      <c r="B17" s="11"/>
      <c r="C17" s="11"/>
      <c r="D17" s="11"/>
      <c r="E17" s="11"/>
      <c r="F17" s="11"/>
      <c r="G17" s="11"/>
      <c r="H17" s="11"/>
      <c r="I17" s="11">
        <v>63</v>
      </c>
      <c r="J17" s="11"/>
      <c r="K17" s="11"/>
      <c r="L17" s="12"/>
      <c r="M17" s="19"/>
      <c r="N17" s="5"/>
      <c r="O17" s="20"/>
      <c r="P17" s="21">
        <f>IF(I17=0,"",I17/H16)</f>
        <v>0.92647058823529416</v>
      </c>
      <c r="Q17" s="22">
        <v>66</v>
      </c>
      <c r="R17" s="23">
        <f t="shared" si="0"/>
        <v>0.94285714285714284</v>
      </c>
      <c r="S17" s="23">
        <f t="shared" si="1"/>
        <v>5.7142857142857162E-2</v>
      </c>
    </row>
    <row r="18" spans="1:19" ht="15.75" customHeight="1">
      <c r="A18" s="10" t="s">
        <v>33</v>
      </c>
      <c r="B18" s="11"/>
      <c r="C18" s="11"/>
      <c r="D18" s="11"/>
      <c r="E18" s="11"/>
      <c r="F18" s="11"/>
      <c r="G18" s="11"/>
      <c r="H18" s="11"/>
      <c r="I18" s="11"/>
      <c r="J18" s="11">
        <v>55</v>
      </c>
      <c r="K18" s="11"/>
      <c r="L18" s="12"/>
      <c r="M18" s="19"/>
      <c r="N18" s="5"/>
      <c r="O18" s="20"/>
      <c r="P18" s="21">
        <f>IF(J18=0,"",J18/I17)</f>
        <v>0.87301587301587302</v>
      </c>
      <c r="Q18" s="22">
        <v>58</v>
      </c>
      <c r="R18" s="23">
        <f t="shared" si="0"/>
        <v>0.87878787878787878</v>
      </c>
      <c r="S18" s="23">
        <f t="shared" si="1"/>
        <v>0.12121212121212122</v>
      </c>
    </row>
    <row r="19" spans="1:19" ht="15.75" customHeight="1">
      <c r="A19" s="10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>
        <v>55</v>
      </c>
      <c r="L19" s="12">
        <v>55</v>
      </c>
      <c r="M19" s="19"/>
      <c r="N19" s="5"/>
      <c r="O19" s="20"/>
      <c r="P19" s="21">
        <f>IF(K19=0,"",K19/J18)</f>
        <v>1</v>
      </c>
      <c r="Q19" s="22">
        <v>56</v>
      </c>
      <c r="R19" s="23">
        <f t="shared" si="0"/>
        <v>0.96551724137931039</v>
      </c>
      <c r="S19" s="23">
        <f t="shared" si="1"/>
        <v>3.4482758620689613E-2</v>
      </c>
    </row>
    <row r="20" spans="1:19" ht="15.75" customHeight="1">
      <c r="A20" s="10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>
        <v>1</v>
      </c>
      <c r="L20" s="12"/>
      <c r="M20" s="19"/>
      <c r="N20" s="5"/>
      <c r="O20" s="6"/>
      <c r="P20" s="24"/>
      <c r="Q20" s="25">
        <v>1</v>
      </c>
      <c r="R20" s="26"/>
      <c r="S20" s="24"/>
    </row>
    <row r="21" spans="1:19" ht="15.75" customHeight="1">
      <c r="A21" s="10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>
        <v>1</v>
      </c>
      <c r="L21" s="12">
        <v>1</v>
      </c>
      <c r="M21" s="19"/>
      <c r="N21" s="5"/>
      <c r="O21" s="6"/>
      <c r="P21" s="27"/>
      <c r="Q21" s="25">
        <v>2</v>
      </c>
      <c r="R21" s="28"/>
      <c r="S21" s="27"/>
    </row>
    <row r="22" spans="1:19" ht="15.75" customHeight="1">
      <c r="A22" s="10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>
        <v>1</v>
      </c>
      <c r="L22" s="12"/>
      <c r="M22" s="19"/>
      <c r="N22" s="5"/>
      <c r="O22" s="6"/>
      <c r="P22" s="27"/>
      <c r="Q22" s="25">
        <v>1</v>
      </c>
      <c r="R22" s="28"/>
      <c r="S22" s="27"/>
    </row>
    <row r="23" spans="1:19" ht="15.75" customHeight="1">
      <c r="A23" s="10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>
        <v>1</v>
      </c>
      <c r="L23" s="12">
        <v>1</v>
      </c>
      <c r="M23" s="19"/>
      <c r="N23" s="5"/>
      <c r="O23" s="6"/>
      <c r="P23" s="27"/>
      <c r="Q23" s="25">
        <v>1</v>
      </c>
      <c r="R23" s="28"/>
      <c r="S23" s="27"/>
    </row>
    <row r="24" spans="1:19" ht="15.75" customHeight="1">
      <c r="A24" s="10" t="s">
        <v>39</v>
      </c>
      <c r="B24" s="11"/>
      <c r="C24" s="11"/>
      <c r="D24" s="11"/>
      <c r="E24" s="11"/>
      <c r="F24" s="11"/>
      <c r="G24" s="11"/>
      <c r="H24" s="11"/>
      <c r="I24" s="11"/>
      <c r="J24" s="11"/>
      <c r="K24" s="11">
        <v>1</v>
      </c>
      <c r="L24" s="12"/>
      <c r="M24" s="19"/>
      <c r="N24" s="5"/>
      <c r="O24" s="6"/>
      <c r="P24" s="27"/>
      <c r="Q24" s="25">
        <v>3</v>
      </c>
      <c r="R24" s="28"/>
      <c r="S24" s="27"/>
    </row>
    <row r="25" spans="1:19" ht="15.75" customHeight="1">
      <c r="A25" s="10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>
        <v>1</v>
      </c>
      <c r="L25" s="12"/>
      <c r="M25" s="19"/>
      <c r="N25" s="5"/>
      <c r="O25" s="6"/>
      <c r="P25" s="27"/>
      <c r="Q25" s="25">
        <v>2</v>
      </c>
      <c r="R25" s="28"/>
      <c r="S25" s="27"/>
    </row>
    <row r="26" spans="1:19" ht="15.75" customHeight="1">
      <c r="A26" s="10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>
        <v>1</v>
      </c>
      <c r="L26" s="12"/>
      <c r="M26" s="29"/>
      <c r="N26" s="30"/>
      <c r="O26" s="31"/>
      <c r="P26" s="30"/>
      <c r="Q26" s="25">
        <v>1</v>
      </c>
      <c r="R26" s="31"/>
      <c r="S26" s="33"/>
    </row>
    <row r="27" spans="1:19" ht="18.75" customHeight="1">
      <c r="A27" s="34"/>
      <c r="B27" s="6"/>
      <c r="C27" s="6"/>
      <c r="D27" s="6"/>
      <c r="E27" s="6"/>
      <c r="F27" s="6"/>
      <c r="G27" s="139" t="s">
        <v>42</v>
      </c>
      <c r="H27" s="154"/>
      <c r="I27" s="154"/>
      <c r="J27" s="154"/>
      <c r="K27" s="155"/>
      <c r="L27" s="35">
        <f>SUM(L19:L23)</f>
        <v>57</v>
      </c>
      <c r="M27" s="36">
        <f>IF(L19=0,"",L19/B10)</f>
        <v>0.53398058252427183</v>
      </c>
      <c r="N27" s="36">
        <f>IF(L27=0,"",L27/B10)</f>
        <v>0.55339805825242716</v>
      </c>
      <c r="O27" s="36">
        <f>IF(L19=0,"",N27-M27)</f>
        <v>1.9417475728155331E-2</v>
      </c>
      <c r="P27" s="5"/>
      <c r="Q27" s="6"/>
      <c r="R27" s="37"/>
      <c r="S27" s="5"/>
    </row>
    <row r="28" spans="1:19" ht="12.75" customHeight="1">
      <c r="M28" s="5"/>
      <c r="N28" s="5"/>
      <c r="P28" s="5"/>
    </row>
    <row r="29" spans="1:19" ht="12.75" customHeight="1">
      <c r="L29" s="6"/>
      <c r="M29" s="5"/>
      <c r="N29" s="5"/>
      <c r="P29" s="5"/>
    </row>
    <row r="30" spans="1:19" ht="26.25" customHeight="1">
      <c r="A30" s="7"/>
      <c r="B30" s="163" t="s">
        <v>4</v>
      </c>
      <c r="C30" s="164"/>
      <c r="D30" s="164"/>
      <c r="E30" s="164"/>
      <c r="F30" s="164"/>
      <c r="G30" s="164"/>
      <c r="H30" s="165" t="s">
        <v>26</v>
      </c>
      <c r="I30" s="166"/>
      <c r="J30" s="166"/>
      <c r="K30" s="166"/>
      <c r="L30" s="6"/>
      <c r="M30" s="5"/>
      <c r="N30" s="5"/>
      <c r="O30" s="6"/>
      <c r="P30" s="5"/>
      <c r="Q30" s="6"/>
      <c r="R30" s="6"/>
      <c r="S30" s="6"/>
    </row>
    <row r="31" spans="1:19" ht="30" customHeight="1">
      <c r="A31" s="142" t="s">
        <v>6</v>
      </c>
      <c r="B31" s="144" t="s">
        <v>7</v>
      </c>
      <c r="C31" s="154"/>
      <c r="D31" s="154"/>
      <c r="E31" s="154"/>
      <c r="F31" s="154"/>
      <c r="G31" s="154"/>
      <c r="H31" s="154"/>
      <c r="I31" s="154"/>
      <c r="J31" s="154"/>
      <c r="K31" s="155"/>
      <c r="L31" s="167" t="s">
        <v>8</v>
      </c>
      <c r="M31" s="137" t="s">
        <v>9</v>
      </c>
      <c r="N31" s="137" t="s">
        <v>10</v>
      </c>
      <c r="O31" s="149" t="s">
        <v>11</v>
      </c>
      <c r="P31" s="137" t="s">
        <v>12</v>
      </c>
      <c r="Q31" s="151" t="s">
        <v>13</v>
      </c>
      <c r="R31" s="151" t="s">
        <v>14</v>
      </c>
      <c r="S31" s="137" t="s">
        <v>15</v>
      </c>
    </row>
    <row r="32" spans="1:19" ht="15.75" customHeight="1">
      <c r="A32" s="153"/>
      <c r="B32" s="9" t="s">
        <v>16</v>
      </c>
      <c r="C32" s="9" t="s">
        <v>17</v>
      </c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23</v>
      </c>
      <c r="J32" s="9" t="s">
        <v>24</v>
      </c>
      <c r="K32" s="9" t="s">
        <v>25</v>
      </c>
      <c r="L32" s="153"/>
      <c r="M32" s="153"/>
      <c r="N32" s="153"/>
      <c r="O32" s="153"/>
      <c r="P32" s="153"/>
      <c r="Q32" s="153"/>
      <c r="R32" s="153"/>
      <c r="S32" s="153"/>
    </row>
    <row r="33" spans="1:19" ht="15.75" customHeight="1">
      <c r="A33" s="10" t="s">
        <v>26</v>
      </c>
      <c r="B33" s="11">
        <v>50</v>
      </c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3"/>
      <c r="N33" s="14"/>
      <c r="O33" s="15"/>
      <c r="P33" s="16"/>
      <c r="Q33" s="17">
        <f>B33</f>
        <v>50</v>
      </c>
      <c r="R33" s="18"/>
      <c r="S33" s="16"/>
    </row>
    <row r="34" spans="1:19" ht="15.75" customHeight="1">
      <c r="A34" s="10" t="s">
        <v>27</v>
      </c>
      <c r="B34" s="11"/>
      <c r="C34" s="11">
        <v>42</v>
      </c>
      <c r="D34" s="11"/>
      <c r="E34" s="11"/>
      <c r="F34" s="11"/>
      <c r="G34" s="11"/>
      <c r="H34" s="11"/>
      <c r="I34" s="11"/>
      <c r="J34" s="11"/>
      <c r="K34" s="11"/>
      <c r="L34" s="12"/>
      <c r="M34" s="19"/>
      <c r="N34" s="5"/>
      <c r="O34" s="20"/>
      <c r="P34" s="21">
        <f>IF(C34=0,"",C34/B33)</f>
        <v>0.84</v>
      </c>
      <c r="Q34" s="22">
        <v>43</v>
      </c>
      <c r="R34" s="23">
        <f t="shared" ref="R34:R42" si="2">IF(Q34=0,"",Q34/Q33)</f>
        <v>0.86</v>
      </c>
      <c r="S34" s="23">
        <f t="shared" ref="S34:S42" si="3">IF(Q34=0,"",100%-R34)</f>
        <v>0.14000000000000001</v>
      </c>
    </row>
    <row r="35" spans="1:19" ht="15.75" customHeight="1">
      <c r="A35" s="10" t="s">
        <v>28</v>
      </c>
      <c r="B35" s="11"/>
      <c r="C35" s="11"/>
      <c r="D35" s="11">
        <v>40</v>
      </c>
      <c r="E35" s="11"/>
      <c r="F35" s="11"/>
      <c r="G35" s="11"/>
      <c r="H35" s="11"/>
      <c r="I35" s="11"/>
      <c r="J35" s="11"/>
      <c r="K35" s="11"/>
      <c r="L35" s="12"/>
      <c r="M35" s="19"/>
      <c r="N35" s="5"/>
      <c r="O35" s="20"/>
      <c r="P35" s="21">
        <f>IF(D35=0,"",D35/C34)</f>
        <v>0.95238095238095233</v>
      </c>
      <c r="Q35" s="22">
        <v>42</v>
      </c>
      <c r="R35" s="23">
        <f t="shared" si="2"/>
        <v>0.97674418604651159</v>
      </c>
      <c r="S35" s="23">
        <f t="shared" si="3"/>
        <v>2.3255813953488413E-2</v>
      </c>
    </row>
    <row r="36" spans="1:19" ht="15.75" customHeight="1">
      <c r="A36" s="10" t="s">
        <v>29</v>
      </c>
      <c r="B36" s="11"/>
      <c r="C36" s="11"/>
      <c r="D36" s="11"/>
      <c r="E36" s="11">
        <v>37</v>
      </c>
      <c r="F36" s="11"/>
      <c r="G36" s="11"/>
      <c r="H36" s="11"/>
      <c r="I36" s="11"/>
      <c r="J36" s="11"/>
      <c r="K36" s="11"/>
      <c r="L36" s="12"/>
      <c r="M36" s="19"/>
      <c r="N36" s="5"/>
      <c r="O36" s="20"/>
      <c r="P36" s="21">
        <f>IF(E36=0,"",E36/D35)</f>
        <v>0.92500000000000004</v>
      </c>
      <c r="Q36" s="22">
        <v>38</v>
      </c>
      <c r="R36" s="23">
        <f t="shared" si="2"/>
        <v>0.90476190476190477</v>
      </c>
      <c r="S36" s="23">
        <f t="shared" si="3"/>
        <v>9.5238095238095233E-2</v>
      </c>
    </row>
    <row r="37" spans="1:19" ht="15.75" customHeight="1">
      <c r="A37" s="10" t="s">
        <v>30</v>
      </c>
      <c r="B37" s="11"/>
      <c r="C37" s="11"/>
      <c r="D37" s="11"/>
      <c r="E37" s="11"/>
      <c r="F37" s="11">
        <v>34</v>
      </c>
      <c r="G37" s="11"/>
      <c r="H37" s="11"/>
      <c r="I37" s="11"/>
      <c r="J37" s="11"/>
      <c r="K37" s="11"/>
      <c r="L37" s="12"/>
      <c r="M37" s="19"/>
      <c r="N37" s="5"/>
      <c r="O37" s="20"/>
      <c r="P37" s="21">
        <f>IF(F37=0,"",F37/E36)</f>
        <v>0.91891891891891897</v>
      </c>
      <c r="Q37" s="22">
        <v>37</v>
      </c>
      <c r="R37" s="23">
        <f t="shared" si="2"/>
        <v>0.97368421052631582</v>
      </c>
      <c r="S37" s="23">
        <f t="shared" si="3"/>
        <v>2.6315789473684181E-2</v>
      </c>
    </row>
    <row r="38" spans="1:19" ht="15.75" customHeight="1">
      <c r="A38" s="10" t="s">
        <v>31</v>
      </c>
      <c r="B38" s="11"/>
      <c r="C38" s="11"/>
      <c r="D38" s="11"/>
      <c r="E38" s="11"/>
      <c r="F38" s="11"/>
      <c r="G38" s="11">
        <v>32</v>
      </c>
      <c r="H38" s="11"/>
      <c r="I38" s="11"/>
      <c r="J38" s="11"/>
      <c r="K38" s="11"/>
      <c r="L38" s="12"/>
      <c r="M38" s="19"/>
      <c r="N38" s="5"/>
      <c r="O38" s="20"/>
      <c r="P38" s="21">
        <f>IF(G38=0,"",G38/F37)</f>
        <v>0.94117647058823528</v>
      </c>
      <c r="Q38" s="22">
        <v>36</v>
      </c>
      <c r="R38" s="23">
        <f t="shared" si="2"/>
        <v>0.97297297297297303</v>
      </c>
      <c r="S38" s="23">
        <f t="shared" si="3"/>
        <v>2.7027027027026973E-2</v>
      </c>
    </row>
    <row r="39" spans="1:19" ht="15.75" customHeight="1">
      <c r="A39" s="10" t="s">
        <v>32</v>
      </c>
      <c r="B39" s="11"/>
      <c r="C39" s="11"/>
      <c r="D39" s="11"/>
      <c r="E39" s="11"/>
      <c r="F39" s="11"/>
      <c r="G39" s="11"/>
      <c r="H39" s="11">
        <v>28</v>
      </c>
      <c r="I39" s="11"/>
      <c r="J39" s="11"/>
      <c r="K39" s="11"/>
      <c r="L39" s="12"/>
      <c r="M39" s="19"/>
      <c r="N39" s="5"/>
      <c r="O39" s="20"/>
      <c r="P39" s="21">
        <f>IF(H39=0,"",H39/G38)</f>
        <v>0.875</v>
      </c>
      <c r="Q39" s="22">
        <v>31</v>
      </c>
      <c r="R39" s="23">
        <f t="shared" si="2"/>
        <v>0.86111111111111116</v>
      </c>
      <c r="S39" s="23">
        <f t="shared" si="3"/>
        <v>0.13888888888888884</v>
      </c>
    </row>
    <row r="40" spans="1:19" ht="15.75" customHeight="1">
      <c r="A40" s="10" t="s">
        <v>33</v>
      </c>
      <c r="B40" s="11"/>
      <c r="C40" s="11"/>
      <c r="D40" s="11"/>
      <c r="E40" s="11"/>
      <c r="F40" s="11"/>
      <c r="G40" s="11"/>
      <c r="H40" s="11"/>
      <c r="I40" s="11">
        <v>27</v>
      </c>
      <c r="J40" s="11"/>
      <c r="K40" s="11"/>
      <c r="L40" s="12"/>
      <c r="M40" s="19"/>
      <c r="N40" s="5"/>
      <c r="O40" s="20"/>
      <c r="P40" s="21">
        <f>IF(I40=0,"",I40/H39)</f>
        <v>0.9642857142857143</v>
      </c>
      <c r="Q40" s="22">
        <v>30</v>
      </c>
      <c r="R40" s="23">
        <f t="shared" si="2"/>
        <v>0.967741935483871</v>
      </c>
      <c r="S40" s="23">
        <f t="shared" si="3"/>
        <v>3.2258064516129004E-2</v>
      </c>
    </row>
    <row r="41" spans="1:19" ht="15.75" customHeight="1">
      <c r="A41" s="10" t="s">
        <v>34</v>
      </c>
      <c r="B41" s="11"/>
      <c r="C41" s="11"/>
      <c r="D41" s="11"/>
      <c r="E41" s="11"/>
      <c r="F41" s="11"/>
      <c r="G41" s="11"/>
      <c r="H41" s="11"/>
      <c r="I41" s="11"/>
      <c r="J41" s="11">
        <v>27</v>
      </c>
      <c r="K41" s="11"/>
      <c r="L41" s="12"/>
      <c r="M41" s="19"/>
      <c r="N41" s="5"/>
      <c r="O41" s="20"/>
      <c r="P41" s="21">
        <f>IF(J41=0,"",J41/I40)</f>
        <v>1</v>
      </c>
      <c r="Q41" s="22">
        <v>30</v>
      </c>
      <c r="R41" s="23">
        <f t="shared" si="2"/>
        <v>1</v>
      </c>
      <c r="S41" s="23">
        <f t="shared" si="3"/>
        <v>0</v>
      </c>
    </row>
    <row r="42" spans="1:19" ht="15.75" customHeight="1">
      <c r="A42" s="10" t="s">
        <v>35</v>
      </c>
      <c r="B42" s="11"/>
      <c r="C42" s="11"/>
      <c r="D42" s="11"/>
      <c r="E42" s="11"/>
      <c r="F42" s="11"/>
      <c r="G42" s="11"/>
      <c r="H42" s="11"/>
      <c r="I42" s="11"/>
      <c r="J42" s="11"/>
      <c r="K42" s="11">
        <v>27</v>
      </c>
      <c r="L42" s="12">
        <v>27</v>
      </c>
      <c r="M42" s="19"/>
      <c r="N42" s="5"/>
      <c r="O42" s="20"/>
      <c r="P42" s="21">
        <f>IF(K42=0,"",K42/J41)</f>
        <v>1</v>
      </c>
      <c r="Q42" s="22">
        <v>30</v>
      </c>
      <c r="R42" s="23">
        <f t="shared" si="2"/>
        <v>1</v>
      </c>
      <c r="S42" s="23">
        <f t="shared" si="3"/>
        <v>0</v>
      </c>
    </row>
    <row r="43" spans="1:19" ht="15.75" customHeight="1">
      <c r="A43" s="10" t="s">
        <v>36</v>
      </c>
      <c r="B43" s="11"/>
      <c r="C43" s="11"/>
      <c r="D43" s="11"/>
      <c r="E43" s="11"/>
      <c r="F43" s="11"/>
      <c r="G43" s="11"/>
      <c r="H43" s="11"/>
      <c r="I43" s="11"/>
      <c r="J43" s="11"/>
      <c r="K43" s="11">
        <v>3</v>
      </c>
      <c r="L43" s="12">
        <v>3</v>
      </c>
      <c r="M43" s="19"/>
      <c r="N43" s="5"/>
      <c r="O43" s="6"/>
      <c r="P43" s="24"/>
      <c r="Q43" s="25">
        <v>3</v>
      </c>
      <c r="R43" s="26"/>
      <c r="S43" s="24"/>
    </row>
    <row r="44" spans="1:19" ht="15.75" customHeight="1">
      <c r="A44" s="10" t="s">
        <v>37</v>
      </c>
      <c r="B44" s="11"/>
      <c r="C44" s="11"/>
      <c r="D44" s="11"/>
      <c r="E44" s="11"/>
      <c r="F44" s="11"/>
      <c r="G44" s="11"/>
      <c r="H44" s="11"/>
      <c r="I44" s="11"/>
      <c r="J44" s="11"/>
      <c r="K44" s="11">
        <v>1</v>
      </c>
      <c r="L44" s="12"/>
      <c r="M44" s="19"/>
      <c r="N44" s="5"/>
      <c r="O44" s="6"/>
      <c r="P44" s="27"/>
      <c r="Q44" s="25">
        <v>2</v>
      </c>
      <c r="R44" s="28"/>
      <c r="S44" s="27"/>
    </row>
    <row r="45" spans="1:19" ht="15.75" customHeight="1">
      <c r="A45" s="10" t="s">
        <v>38</v>
      </c>
      <c r="B45" s="11"/>
      <c r="C45" s="11"/>
      <c r="D45" s="11"/>
      <c r="E45" s="11"/>
      <c r="F45" s="11"/>
      <c r="G45" s="11"/>
      <c r="H45" s="11"/>
      <c r="I45" s="11"/>
      <c r="J45" s="11"/>
      <c r="K45" s="11">
        <v>1</v>
      </c>
      <c r="L45" s="12"/>
      <c r="M45" s="19"/>
      <c r="N45" s="5"/>
      <c r="O45" s="6"/>
      <c r="P45" s="27"/>
      <c r="Q45" s="25">
        <v>1</v>
      </c>
      <c r="R45" s="28"/>
      <c r="S45" s="27"/>
    </row>
    <row r="46" spans="1:19" ht="15.75" customHeight="1">
      <c r="A46" s="10" t="s">
        <v>39</v>
      </c>
      <c r="B46" s="11"/>
      <c r="C46" s="11"/>
      <c r="D46" s="11"/>
      <c r="E46" s="11"/>
      <c r="F46" s="11"/>
      <c r="G46" s="11"/>
      <c r="H46" s="11"/>
      <c r="I46" s="11"/>
      <c r="J46" s="11"/>
      <c r="K46" s="11">
        <v>1</v>
      </c>
      <c r="L46" s="12"/>
      <c r="M46" s="19"/>
      <c r="N46" s="5"/>
      <c r="O46" s="6"/>
      <c r="P46" s="27"/>
      <c r="Q46" s="25">
        <v>1</v>
      </c>
      <c r="R46" s="28"/>
      <c r="S46" s="27"/>
    </row>
    <row r="47" spans="1:19" ht="15.7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9"/>
      <c r="N47" s="5"/>
      <c r="O47" s="6"/>
      <c r="P47" s="27"/>
      <c r="Q47" s="25"/>
      <c r="R47" s="28"/>
      <c r="S47" s="27"/>
    </row>
    <row r="48" spans="1:19" ht="15.7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9"/>
      <c r="N48" s="5"/>
      <c r="O48" s="6"/>
      <c r="P48" s="27"/>
      <c r="Q48" s="25"/>
      <c r="R48" s="28"/>
      <c r="S48" s="27"/>
    </row>
    <row r="49" spans="1:19" ht="15.7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29"/>
      <c r="N49" s="30"/>
      <c r="O49" s="31"/>
      <c r="P49" s="30"/>
      <c r="Q49" s="32"/>
      <c r="R49" s="31"/>
      <c r="S49" s="33"/>
    </row>
    <row r="50" spans="1:19" ht="18.75" customHeight="1">
      <c r="A50" s="34"/>
      <c r="B50" s="6"/>
      <c r="C50" s="6"/>
      <c r="D50" s="6"/>
      <c r="E50" s="6"/>
      <c r="F50" s="6"/>
      <c r="G50" s="139" t="s">
        <v>42</v>
      </c>
      <c r="H50" s="154"/>
      <c r="I50" s="154"/>
      <c r="J50" s="154"/>
      <c r="K50" s="155"/>
      <c r="L50" s="35">
        <f>SUM(L42:L46)</f>
        <v>30</v>
      </c>
      <c r="M50" s="36">
        <f>IF(L42=0,"",L42/B33)</f>
        <v>0.54</v>
      </c>
      <c r="N50" s="36">
        <f>IF(L50=0,"",L50/B33)</f>
        <v>0.6</v>
      </c>
      <c r="O50" s="36">
        <f>IF(L42=0,"",N50-M50)</f>
        <v>5.9999999999999942E-2</v>
      </c>
      <c r="P50" s="5"/>
      <c r="Q50" s="6"/>
      <c r="R50" s="37"/>
      <c r="S50" s="5"/>
    </row>
    <row r="51" spans="1:19" ht="12.75" customHeight="1">
      <c r="M51" s="5"/>
      <c r="N51" s="5"/>
      <c r="P51" s="5"/>
    </row>
    <row r="52" spans="1:19" ht="12.75" customHeight="1">
      <c r="L52" s="6"/>
      <c r="M52" s="5"/>
      <c r="N52" s="5"/>
      <c r="P52" s="5"/>
    </row>
    <row r="53" spans="1:19" ht="26.25" customHeight="1">
      <c r="A53" s="7"/>
      <c r="B53" s="163" t="s">
        <v>4</v>
      </c>
      <c r="C53" s="164"/>
      <c r="D53" s="164"/>
      <c r="E53" s="164"/>
      <c r="F53" s="164"/>
      <c r="G53" s="164"/>
      <c r="H53" s="165" t="s">
        <v>27</v>
      </c>
      <c r="I53" s="166"/>
      <c r="J53" s="166"/>
      <c r="K53" s="166"/>
      <c r="L53" s="6"/>
      <c r="M53" s="5"/>
      <c r="N53" s="5"/>
      <c r="O53" s="6"/>
      <c r="P53" s="5"/>
      <c r="Q53" s="6"/>
      <c r="R53" s="6"/>
      <c r="S53" s="6"/>
    </row>
    <row r="54" spans="1:19" ht="30" customHeight="1">
      <c r="A54" s="142" t="s">
        <v>6</v>
      </c>
      <c r="B54" s="144" t="s">
        <v>7</v>
      </c>
      <c r="C54" s="154"/>
      <c r="D54" s="154"/>
      <c r="E54" s="154"/>
      <c r="F54" s="154"/>
      <c r="G54" s="154"/>
      <c r="H54" s="154"/>
      <c r="I54" s="154"/>
      <c r="J54" s="154"/>
      <c r="K54" s="155"/>
      <c r="L54" s="167" t="s">
        <v>8</v>
      </c>
      <c r="M54" s="137" t="s">
        <v>9</v>
      </c>
      <c r="N54" s="137" t="s">
        <v>10</v>
      </c>
      <c r="O54" s="149" t="s">
        <v>11</v>
      </c>
      <c r="P54" s="137" t="s">
        <v>12</v>
      </c>
      <c r="Q54" s="151" t="s">
        <v>13</v>
      </c>
      <c r="R54" s="151" t="s">
        <v>14</v>
      </c>
      <c r="S54" s="137" t="s">
        <v>15</v>
      </c>
    </row>
    <row r="55" spans="1:19" ht="15.75" customHeight="1">
      <c r="A55" s="153"/>
      <c r="B55" s="9" t="s">
        <v>16</v>
      </c>
      <c r="C55" s="9" t="s">
        <v>17</v>
      </c>
      <c r="D55" s="9" t="s">
        <v>18</v>
      </c>
      <c r="E55" s="9" t="s">
        <v>19</v>
      </c>
      <c r="F55" s="9" t="s">
        <v>20</v>
      </c>
      <c r="G55" s="9" t="s">
        <v>21</v>
      </c>
      <c r="H55" s="9" t="s">
        <v>22</v>
      </c>
      <c r="I55" s="9" t="s">
        <v>23</v>
      </c>
      <c r="J55" s="9" t="s">
        <v>24</v>
      </c>
      <c r="K55" s="9" t="s">
        <v>25</v>
      </c>
      <c r="L55" s="153"/>
      <c r="M55" s="153"/>
      <c r="N55" s="153"/>
      <c r="O55" s="153"/>
      <c r="P55" s="153"/>
      <c r="Q55" s="153"/>
      <c r="R55" s="153"/>
      <c r="S55" s="153"/>
    </row>
    <row r="56" spans="1:19" ht="15.75" customHeight="1">
      <c r="A56" s="10" t="s">
        <v>27</v>
      </c>
      <c r="B56" s="11">
        <v>112</v>
      </c>
      <c r="C56" s="11"/>
      <c r="D56" s="11"/>
      <c r="E56" s="11"/>
      <c r="F56" s="11"/>
      <c r="G56" s="11"/>
      <c r="H56" s="11"/>
      <c r="I56" s="11"/>
      <c r="J56" s="11"/>
      <c r="K56" s="11"/>
      <c r="L56" s="12"/>
      <c r="M56" s="13"/>
      <c r="N56" s="14"/>
      <c r="O56" s="15"/>
      <c r="P56" s="16"/>
      <c r="Q56" s="17">
        <f>B56</f>
        <v>112</v>
      </c>
      <c r="R56" s="18"/>
      <c r="S56" s="16"/>
    </row>
    <row r="57" spans="1:19" ht="15.75" customHeight="1">
      <c r="A57" s="10" t="s">
        <v>28</v>
      </c>
      <c r="B57" s="11"/>
      <c r="C57" s="11">
        <v>101</v>
      </c>
      <c r="D57" s="11"/>
      <c r="E57" s="11"/>
      <c r="F57" s="11"/>
      <c r="G57" s="11"/>
      <c r="H57" s="11"/>
      <c r="I57" s="11"/>
      <c r="J57" s="11"/>
      <c r="K57" s="11"/>
      <c r="L57" s="12"/>
      <c r="M57" s="19"/>
      <c r="N57" s="5"/>
      <c r="O57" s="20"/>
      <c r="P57" s="21">
        <f>IF(C57=0,"",C57/B56)</f>
        <v>0.9017857142857143</v>
      </c>
      <c r="Q57" s="22">
        <v>101</v>
      </c>
      <c r="R57" s="23">
        <f t="shared" ref="R57:R65" si="4">IF(Q57=0,"",Q57/Q56)</f>
        <v>0.9017857142857143</v>
      </c>
      <c r="S57" s="23">
        <f t="shared" ref="S57:S65" si="5">IF(Q57=0,"",100%-R57)</f>
        <v>9.8214285714285698E-2</v>
      </c>
    </row>
    <row r="58" spans="1:19" ht="15.75" customHeight="1">
      <c r="A58" s="10" t="s">
        <v>29</v>
      </c>
      <c r="B58" s="11"/>
      <c r="C58" s="11"/>
      <c r="D58" s="11">
        <v>81</v>
      </c>
      <c r="E58" s="11"/>
      <c r="F58" s="11"/>
      <c r="G58" s="11"/>
      <c r="H58" s="11"/>
      <c r="I58" s="11"/>
      <c r="J58" s="11"/>
      <c r="K58" s="11"/>
      <c r="L58" s="12"/>
      <c r="M58" s="19"/>
      <c r="N58" s="5"/>
      <c r="O58" s="20"/>
      <c r="P58" s="21">
        <f>IF(D58=0,"",D58/C57)</f>
        <v>0.80198019801980203</v>
      </c>
      <c r="Q58" s="22">
        <v>96</v>
      </c>
      <c r="R58" s="23">
        <f t="shared" si="4"/>
        <v>0.95049504950495045</v>
      </c>
      <c r="S58" s="23">
        <f t="shared" si="5"/>
        <v>4.9504950495049549E-2</v>
      </c>
    </row>
    <row r="59" spans="1:19" ht="15.75" customHeight="1">
      <c r="A59" s="10" t="s">
        <v>30</v>
      </c>
      <c r="B59" s="11"/>
      <c r="C59" s="11"/>
      <c r="D59" s="11"/>
      <c r="E59" s="11">
        <v>74</v>
      </c>
      <c r="F59" s="11"/>
      <c r="G59" s="11"/>
      <c r="H59" s="11"/>
      <c r="I59" s="11"/>
      <c r="J59" s="11"/>
      <c r="K59" s="11"/>
      <c r="L59" s="12"/>
      <c r="M59" s="19"/>
      <c r="N59" s="5"/>
      <c r="O59" s="20"/>
      <c r="P59" s="21">
        <f>IF(E59=0,"",E59/D58)</f>
        <v>0.9135802469135802</v>
      </c>
      <c r="Q59" s="22">
        <v>92</v>
      </c>
      <c r="R59" s="23">
        <f t="shared" si="4"/>
        <v>0.95833333333333337</v>
      </c>
      <c r="S59" s="23">
        <f t="shared" si="5"/>
        <v>4.166666666666663E-2</v>
      </c>
    </row>
    <row r="60" spans="1:19" ht="15.75" customHeight="1">
      <c r="A60" s="10" t="s">
        <v>31</v>
      </c>
      <c r="B60" s="11"/>
      <c r="C60" s="11"/>
      <c r="D60" s="11"/>
      <c r="E60" s="11"/>
      <c r="F60" s="11">
        <v>72</v>
      </c>
      <c r="G60" s="11"/>
      <c r="H60" s="11"/>
      <c r="I60" s="11"/>
      <c r="J60" s="11"/>
      <c r="K60" s="11"/>
      <c r="L60" s="12"/>
      <c r="M60" s="19"/>
      <c r="N60" s="5"/>
      <c r="O60" s="20"/>
      <c r="P60" s="21">
        <f>IF(F60=0,"",F60/E59)</f>
        <v>0.97297297297297303</v>
      </c>
      <c r="Q60" s="22">
        <v>88</v>
      </c>
      <c r="R60" s="23">
        <f t="shared" si="4"/>
        <v>0.95652173913043481</v>
      </c>
      <c r="S60" s="23">
        <f t="shared" si="5"/>
        <v>4.3478260869565188E-2</v>
      </c>
    </row>
    <row r="61" spans="1:19" ht="15.75" customHeight="1">
      <c r="A61" s="10" t="s">
        <v>32</v>
      </c>
      <c r="B61" s="11"/>
      <c r="C61" s="11"/>
      <c r="D61" s="11"/>
      <c r="E61" s="11"/>
      <c r="F61" s="11"/>
      <c r="G61" s="11">
        <v>63</v>
      </c>
      <c r="H61" s="11"/>
      <c r="I61" s="11"/>
      <c r="J61" s="11"/>
      <c r="K61" s="11"/>
      <c r="L61" s="12"/>
      <c r="M61" s="19"/>
      <c r="N61" s="5"/>
      <c r="O61" s="20"/>
      <c r="P61" s="21">
        <f>IF(G61=0,"",G61/F60)</f>
        <v>0.875</v>
      </c>
      <c r="Q61" s="22">
        <v>82</v>
      </c>
      <c r="R61" s="23">
        <f t="shared" si="4"/>
        <v>0.93181818181818177</v>
      </c>
      <c r="S61" s="23">
        <f t="shared" si="5"/>
        <v>6.8181818181818232E-2</v>
      </c>
    </row>
    <row r="62" spans="1:19" ht="15.75" customHeight="1">
      <c r="A62" s="10" t="s">
        <v>33</v>
      </c>
      <c r="B62" s="11"/>
      <c r="C62" s="11"/>
      <c r="D62" s="11"/>
      <c r="E62" s="11"/>
      <c r="F62" s="11"/>
      <c r="G62" s="11"/>
      <c r="H62" s="11">
        <v>58</v>
      </c>
      <c r="I62" s="11"/>
      <c r="J62" s="11"/>
      <c r="K62" s="11"/>
      <c r="L62" s="12"/>
      <c r="M62" s="19"/>
      <c r="N62" s="5"/>
      <c r="O62" s="20"/>
      <c r="P62" s="21">
        <f>IF(H62=0,"",H62/G61)</f>
        <v>0.92063492063492058</v>
      </c>
      <c r="Q62" s="22">
        <v>75</v>
      </c>
      <c r="R62" s="23">
        <f t="shared" si="4"/>
        <v>0.91463414634146345</v>
      </c>
      <c r="S62" s="23">
        <f t="shared" si="5"/>
        <v>8.536585365853655E-2</v>
      </c>
    </row>
    <row r="63" spans="1:19" ht="15.75" customHeight="1">
      <c r="A63" s="10" t="s">
        <v>34</v>
      </c>
      <c r="B63" s="11"/>
      <c r="C63" s="11"/>
      <c r="D63" s="11"/>
      <c r="E63" s="11"/>
      <c r="F63" s="11"/>
      <c r="G63" s="11"/>
      <c r="H63" s="11"/>
      <c r="I63" s="11">
        <v>54</v>
      </c>
      <c r="J63" s="11"/>
      <c r="K63" s="11"/>
      <c r="L63" s="12"/>
      <c r="M63" s="19"/>
      <c r="N63" s="5"/>
      <c r="O63" s="20"/>
      <c r="P63" s="21">
        <f>IF(I63=0,"",I63/H62)</f>
        <v>0.93103448275862066</v>
      </c>
      <c r="Q63" s="22">
        <v>68</v>
      </c>
      <c r="R63" s="23">
        <f t="shared" si="4"/>
        <v>0.90666666666666662</v>
      </c>
      <c r="S63" s="23">
        <f t="shared" si="5"/>
        <v>9.3333333333333379E-2</v>
      </c>
    </row>
    <row r="64" spans="1:19" ht="15.75" customHeight="1">
      <c r="A64" s="10" t="s">
        <v>35</v>
      </c>
      <c r="B64" s="11"/>
      <c r="C64" s="11"/>
      <c r="D64" s="11"/>
      <c r="E64" s="11"/>
      <c r="F64" s="11"/>
      <c r="G64" s="11"/>
      <c r="H64" s="11"/>
      <c r="I64" s="11"/>
      <c r="J64" s="11">
        <v>53</v>
      </c>
      <c r="K64" s="11"/>
      <c r="L64" s="12"/>
      <c r="M64" s="19"/>
      <c r="N64" s="5"/>
      <c r="O64" s="20"/>
      <c r="P64" s="21">
        <f>IF(J64=0,"",J64/I63)</f>
        <v>0.98148148148148151</v>
      </c>
      <c r="Q64" s="22">
        <v>65</v>
      </c>
      <c r="R64" s="23">
        <f t="shared" si="4"/>
        <v>0.95588235294117652</v>
      </c>
      <c r="S64" s="23">
        <f t="shared" si="5"/>
        <v>4.4117647058823484E-2</v>
      </c>
    </row>
    <row r="65" spans="1:19" ht="15.75" customHeight="1">
      <c r="A65" s="10" t="s">
        <v>36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51</v>
      </c>
      <c r="L65" s="12">
        <v>51</v>
      </c>
      <c r="M65" s="19"/>
      <c r="N65" s="5"/>
      <c r="O65" s="20"/>
      <c r="P65" s="21">
        <f>IF(K65=0,"",K65/J64)</f>
        <v>0.96226415094339623</v>
      </c>
      <c r="Q65" s="22">
        <v>64</v>
      </c>
      <c r="R65" s="23">
        <f t="shared" si="4"/>
        <v>0.98461538461538467</v>
      </c>
      <c r="S65" s="23">
        <f t="shared" si="5"/>
        <v>1.538461538461533E-2</v>
      </c>
    </row>
    <row r="66" spans="1:19" ht="15.75" customHeight="1">
      <c r="A66" s="10" t="s">
        <v>37</v>
      </c>
      <c r="B66" s="11"/>
      <c r="C66" s="11"/>
      <c r="D66" s="11"/>
      <c r="E66" s="11"/>
      <c r="F66" s="11"/>
      <c r="G66" s="11"/>
      <c r="H66" s="11"/>
      <c r="I66" s="11"/>
      <c r="J66" s="11"/>
      <c r="K66" s="11">
        <v>12</v>
      </c>
      <c r="L66" s="12">
        <v>12</v>
      </c>
      <c r="M66" s="19"/>
      <c r="N66" s="5"/>
      <c r="O66" s="6"/>
      <c r="P66" s="24"/>
      <c r="Q66" s="25">
        <v>16</v>
      </c>
      <c r="R66" s="26"/>
      <c r="S66" s="24"/>
    </row>
    <row r="67" spans="1:19" ht="15.75" customHeight="1">
      <c r="A67" s="10" t="s">
        <v>38</v>
      </c>
      <c r="B67" s="11"/>
      <c r="C67" s="11"/>
      <c r="D67" s="11"/>
      <c r="E67" s="11"/>
      <c r="F67" s="11"/>
      <c r="G67" s="11"/>
      <c r="H67" s="11"/>
      <c r="I67" s="11"/>
      <c r="J67" s="11"/>
      <c r="K67" s="11">
        <v>2</v>
      </c>
      <c r="L67" s="12">
        <v>2</v>
      </c>
      <c r="M67" s="19"/>
      <c r="N67" s="5"/>
      <c r="O67" s="6"/>
      <c r="P67" s="27"/>
      <c r="Q67" s="25">
        <v>3</v>
      </c>
      <c r="R67" s="28"/>
      <c r="S67" s="27"/>
    </row>
    <row r="68" spans="1:19" ht="15.75" customHeight="1">
      <c r="A68" s="10" t="s">
        <v>39</v>
      </c>
      <c r="B68" s="11"/>
      <c r="C68" s="11"/>
      <c r="D68" s="11"/>
      <c r="E68" s="11"/>
      <c r="F68" s="11"/>
      <c r="G68" s="11"/>
      <c r="H68" s="11"/>
      <c r="I68" s="11"/>
      <c r="J68" s="11"/>
      <c r="K68" s="11">
        <v>1</v>
      </c>
      <c r="L68" s="12"/>
      <c r="M68" s="19"/>
      <c r="N68" s="5"/>
      <c r="O68" s="6"/>
      <c r="P68" s="27"/>
      <c r="Q68" s="25">
        <v>1</v>
      </c>
      <c r="R68" s="28"/>
      <c r="S68" s="27"/>
    </row>
    <row r="69" spans="1:19" ht="15.75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  <c r="M69" s="19"/>
      <c r="N69" s="5"/>
      <c r="O69" s="6"/>
      <c r="P69" s="27"/>
      <c r="Q69" s="25"/>
      <c r="R69" s="28"/>
      <c r="S69" s="27"/>
    </row>
    <row r="70" spans="1:19" ht="15.7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9"/>
      <c r="N70" s="5"/>
      <c r="O70" s="6"/>
      <c r="P70" s="27"/>
      <c r="Q70" s="25"/>
      <c r="R70" s="28"/>
      <c r="S70" s="27"/>
    </row>
    <row r="71" spans="1:19" ht="15.7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9"/>
      <c r="N71" s="5"/>
      <c r="O71" s="6"/>
      <c r="P71" s="27"/>
      <c r="Q71" s="25"/>
      <c r="R71" s="28"/>
      <c r="S71" s="27"/>
    </row>
    <row r="72" spans="1:19" ht="15.7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29"/>
      <c r="N72" s="30"/>
      <c r="O72" s="31"/>
      <c r="P72" s="30"/>
      <c r="Q72" s="32"/>
      <c r="R72" s="31"/>
      <c r="S72" s="33"/>
    </row>
    <row r="73" spans="1:19" ht="18.75" customHeight="1">
      <c r="A73" s="34"/>
      <c r="B73" s="6"/>
      <c r="C73" s="6"/>
      <c r="D73" s="6"/>
      <c r="E73" s="6"/>
      <c r="F73" s="6"/>
      <c r="G73" s="139" t="s">
        <v>42</v>
      </c>
      <c r="H73" s="154"/>
      <c r="I73" s="154"/>
      <c r="J73" s="154"/>
      <c r="K73" s="155"/>
      <c r="L73" s="35">
        <f>SUM(L65:L68)</f>
        <v>65</v>
      </c>
      <c r="M73" s="36">
        <f>IF(L65=0,"",L65/B56)</f>
        <v>0.45535714285714285</v>
      </c>
      <c r="N73" s="36">
        <f>IF(L73=0,"",L73/B56)</f>
        <v>0.5803571428571429</v>
      </c>
      <c r="O73" s="36">
        <f>IF(L65=0,"",N73-M73)</f>
        <v>0.12500000000000006</v>
      </c>
      <c r="P73" s="5"/>
      <c r="Q73" s="6"/>
      <c r="R73" s="37"/>
      <c r="S73" s="5"/>
    </row>
    <row r="74" spans="1:19" ht="12.75" customHeight="1">
      <c r="M74" s="5"/>
      <c r="N74" s="5"/>
      <c r="P74" s="5"/>
    </row>
    <row r="75" spans="1:19" ht="12.75" customHeight="1">
      <c r="L75" s="6"/>
      <c r="M75" s="5"/>
      <c r="N75" s="5"/>
      <c r="P75" s="5"/>
    </row>
    <row r="76" spans="1:19" ht="26.25" customHeight="1">
      <c r="A76" s="7"/>
      <c r="B76" s="163" t="s">
        <v>4</v>
      </c>
      <c r="C76" s="164"/>
      <c r="D76" s="164"/>
      <c r="E76" s="164"/>
      <c r="F76" s="164"/>
      <c r="G76" s="164"/>
      <c r="H76" s="165" t="s">
        <v>28</v>
      </c>
      <c r="I76" s="166"/>
      <c r="J76" s="166"/>
      <c r="K76" s="166"/>
      <c r="L76" s="6"/>
      <c r="M76" s="5"/>
      <c r="N76" s="5"/>
      <c r="O76" s="6"/>
      <c r="P76" s="5"/>
      <c r="Q76" s="6"/>
      <c r="R76" s="6"/>
      <c r="S76" s="6"/>
    </row>
    <row r="77" spans="1:19" ht="30" customHeight="1">
      <c r="A77" s="142" t="s">
        <v>6</v>
      </c>
      <c r="B77" s="144" t="s">
        <v>7</v>
      </c>
      <c r="C77" s="154"/>
      <c r="D77" s="154"/>
      <c r="E77" s="154"/>
      <c r="F77" s="154"/>
      <c r="G77" s="154"/>
      <c r="H77" s="154"/>
      <c r="I77" s="154"/>
      <c r="J77" s="154"/>
      <c r="K77" s="155"/>
      <c r="L77" s="167" t="s">
        <v>8</v>
      </c>
      <c r="M77" s="137" t="s">
        <v>9</v>
      </c>
      <c r="N77" s="137" t="s">
        <v>10</v>
      </c>
      <c r="O77" s="149" t="s">
        <v>11</v>
      </c>
      <c r="P77" s="137" t="s">
        <v>12</v>
      </c>
      <c r="Q77" s="151" t="s">
        <v>13</v>
      </c>
      <c r="R77" s="151" t="s">
        <v>14</v>
      </c>
      <c r="S77" s="137" t="s">
        <v>15</v>
      </c>
    </row>
    <row r="78" spans="1:19" ht="15.75" customHeight="1">
      <c r="A78" s="153"/>
      <c r="B78" s="9" t="s">
        <v>16</v>
      </c>
      <c r="C78" s="9" t="s">
        <v>17</v>
      </c>
      <c r="D78" s="9" t="s">
        <v>18</v>
      </c>
      <c r="E78" s="9" t="s">
        <v>19</v>
      </c>
      <c r="F78" s="9" t="s">
        <v>20</v>
      </c>
      <c r="G78" s="9" t="s">
        <v>21</v>
      </c>
      <c r="H78" s="9" t="s">
        <v>22</v>
      </c>
      <c r="I78" s="9" t="s">
        <v>23</v>
      </c>
      <c r="J78" s="9" t="s">
        <v>24</v>
      </c>
      <c r="K78" s="9" t="s">
        <v>25</v>
      </c>
      <c r="L78" s="153"/>
      <c r="M78" s="153"/>
      <c r="N78" s="153"/>
      <c r="O78" s="153"/>
      <c r="P78" s="153"/>
      <c r="Q78" s="153"/>
      <c r="R78" s="153"/>
      <c r="S78" s="153"/>
    </row>
    <row r="79" spans="1:19" ht="15.75" customHeight="1">
      <c r="A79" s="10" t="s">
        <v>28</v>
      </c>
      <c r="B79" s="11">
        <v>46</v>
      </c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4"/>
      <c r="O79" s="15"/>
      <c r="P79" s="16"/>
      <c r="Q79" s="17">
        <f>B79</f>
        <v>46</v>
      </c>
      <c r="R79" s="18"/>
      <c r="S79" s="16"/>
    </row>
    <row r="80" spans="1:19" ht="15.75" customHeight="1">
      <c r="A80" s="10" t="s">
        <v>29</v>
      </c>
      <c r="B80" s="11"/>
      <c r="C80" s="11">
        <v>40</v>
      </c>
      <c r="D80" s="11"/>
      <c r="E80" s="11"/>
      <c r="F80" s="11"/>
      <c r="G80" s="11"/>
      <c r="H80" s="11"/>
      <c r="I80" s="11"/>
      <c r="J80" s="11"/>
      <c r="K80" s="11"/>
      <c r="L80" s="12"/>
      <c r="M80" s="19"/>
      <c r="N80" s="5"/>
      <c r="O80" s="20"/>
      <c r="P80" s="21">
        <f>IF(C80=0,"",C80/B79)</f>
        <v>0.86956521739130432</v>
      </c>
      <c r="Q80" s="22">
        <v>40</v>
      </c>
      <c r="R80" s="23">
        <f t="shared" ref="R80:R88" si="6">IF(Q80=0,"",Q80/Q79)</f>
        <v>0.86956521739130432</v>
      </c>
      <c r="S80" s="23">
        <f t="shared" ref="S80:S88" si="7">IF(Q80=0,"",100%-R80)</f>
        <v>0.13043478260869568</v>
      </c>
    </row>
    <row r="81" spans="1:19" ht="15.75" customHeight="1">
      <c r="A81" s="10" t="s">
        <v>30</v>
      </c>
      <c r="B81" s="11"/>
      <c r="C81" s="11"/>
      <c r="D81" s="11">
        <v>31</v>
      </c>
      <c r="E81" s="11"/>
      <c r="F81" s="11"/>
      <c r="G81" s="11"/>
      <c r="H81" s="11"/>
      <c r="I81" s="11"/>
      <c r="J81" s="11"/>
      <c r="K81" s="11"/>
      <c r="L81" s="12"/>
      <c r="M81" s="19"/>
      <c r="N81" s="5"/>
      <c r="O81" s="20"/>
      <c r="P81" s="21">
        <f>IF(D81=0,"",D81/C80)</f>
        <v>0.77500000000000002</v>
      </c>
      <c r="Q81" s="22">
        <v>38</v>
      </c>
      <c r="R81" s="23">
        <f t="shared" si="6"/>
        <v>0.95</v>
      </c>
      <c r="S81" s="23">
        <f t="shared" si="7"/>
        <v>5.0000000000000044E-2</v>
      </c>
    </row>
    <row r="82" spans="1:19" ht="15.75" customHeight="1">
      <c r="A82" s="10" t="s">
        <v>31</v>
      </c>
      <c r="B82" s="11"/>
      <c r="C82" s="11"/>
      <c r="D82" s="11"/>
      <c r="E82" s="11">
        <v>27</v>
      </c>
      <c r="F82" s="11"/>
      <c r="G82" s="11"/>
      <c r="H82" s="11"/>
      <c r="I82" s="11"/>
      <c r="J82" s="11"/>
      <c r="K82" s="11"/>
      <c r="L82" s="12"/>
      <c r="M82" s="19"/>
      <c r="N82" s="5"/>
      <c r="O82" s="20"/>
      <c r="P82" s="21">
        <f>IF(E82=0,"",E82/D81)</f>
        <v>0.87096774193548387</v>
      </c>
      <c r="Q82" s="22">
        <v>32</v>
      </c>
      <c r="R82" s="23">
        <f t="shared" si="6"/>
        <v>0.84210526315789469</v>
      </c>
      <c r="S82" s="23">
        <f t="shared" si="7"/>
        <v>0.15789473684210531</v>
      </c>
    </row>
    <row r="83" spans="1:19" ht="15.75" customHeight="1">
      <c r="A83" s="10" t="s">
        <v>32</v>
      </c>
      <c r="B83" s="11"/>
      <c r="C83" s="11"/>
      <c r="D83" s="11"/>
      <c r="E83" s="11"/>
      <c r="F83" s="11">
        <v>24</v>
      </c>
      <c r="G83" s="11"/>
      <c r="H83" s="11"/>
      <c r="I83" s="11"/>
      <c r="J83" s="11"/>
      <c r="K83" s="11"/>
      <c r="L83" s="12"/>
      <c r="M83" s="19"/>
      <c r="N83" s="5"/>
      <c r="O83" s="20"/>
      <c r="P83" s="21">
        <f>IF(F83=0,"",F83/E82)</f>
        <v>0.88888888888888884</v>
      </c>
      <c r="Q83" s="22">
        <v>26</v>
      </c>
      <c r="R83" s="23">
        <f t="shared" si="6"/>
        <v>0.8125</v>
      </c>
      <c r="S83" s="23">
        <f t="shared" si="7"/>
        <v>0.1875</v>
      </c>
    </row>
    <row r="84" spans="1:19" ht="15.75" customHeight="1">
      <c r="A84" s="10" t="s">
        <v>33</v>
      </c>
      <c r="B84" s="11"/>
      <c r="C84" s="11"/>
      <c r="D84" s="11"/>
      <c r="E84" s="11"/>
      <c r="F84" s="11"/>
      <c r="G84" s="11">
        <v>24</v>
      </c>
      <c r="H84" s="11"/>
      <c r="I84" s="11"/>
      <c r="J84" s="11"/>
      <c r="K84" s="11"/>
      <c r="L84" s="12"/>
      <c r="M84" s="19"/>
      <c r="N84" s="5"/>
      <c r="O84" s="20"/>
      <c r="P84" s="21">
        <f>IF(G84=0,"",G84/F83)</f>
        <v>1</v>
      </c>
      <c r="Q84" s="22">
        <v>27</v>
      </c>
      <c r="R84" s="23">
        <f t="shared" si="6"/>
        <v>1.0384615384615385</v>
      </c>
      <c r="S84" s="23">
        <f t="shared" si="7"/>
        <v>-3.8461538461538547E-2</v>
      </c>
    </row>
    <row r="85" spans="1:19" ht="15.75" customHeight="1">
      <c r="A85" s="10" t="s">
        <v>34</v>
      </c>
      <c r="B85" s="11"/>
      <c r="C85" s="11"/>
      <c r="D85" s="11"/>
      <c r="E85" s="11"/>
      <c r="F85" s="11"/>
      <c r="G85" s="11"/>
      <c r="H85" s="11">
        <v>22</v>
      </c>
      <c r="I85" s="11"/>
      <c r="J85" s="11"/>
      <c r="K85" s="11"/>
      <c r="L85" s="12"/>
      <c r="M85" s="19"/>
      <c r="N85" s="5"/>
      <c r="O85" s="20"/>
      <c r="P85" s="21">
        <f>IF(H85=0,"",H85/G84)</f>
        <v>0.91666666666666663</v>
      </c>
      <c r="Q85" s="22">
        <v>27</v>
      </c>
      <c r="R85" s="23">
        <f t="shared" si="6"/>
        <v>1</v>
      </c>
      <c r="S85" s="23">
        <f t="shared" si="7"/>
        <v>0</v>
      </c>
    </row>
    <row r="86" spans="1:19" ht="15.75" customHeight="1">
      <c r="A86" s="10" t="s">
        <v>35</v>
      </c>
      <c r="B86" s="11"/>
      <c r="C86" s="11"/>
      <c r="D86" s="11"/>
      <c r="E86" s="11"/>
      <c r="F86" s="11"/>
      <c r="G86" s="11"/>
      <c r="H86" s="11"/>
      <c r="I86" s="11">
        <v>22</v>
      </c>
      <c r="J86" s="11"/>
      <c r="K86" s="11"/>
      <c r="L86" s="12"/>
      <c r="M86" s="19"/>
      <c r="N86" s="5"/>
      <c r="O86" s="20"/>
      <c r="P86" s="21">
        <f>IF(I86=0,"",I86/H85)</f>
        <v>1</v>
      </c>
      <c r="Q86" s="22">
        <v>27</v>
      </c>
      <c r="R86" s="23">
        <f t="shared" si="6"/>
        <v>1</v>
      </c>
      <c r="S86" s="23">
        <f t="shared" si="7"/>
        <v>0</v>
      </c>
    </row>
    <row r="87" spans="1:19" ht="15.75" customHeight="1">
      <c r="A87" s="10" t="s">
        <v>36</v>
      </c>
      <c r="B87" s="11"/>
      <c r="C87" s="11"/>
      <c r="D87" s="11"/>
      <c r="E87" s="11"/>
      <c r="F87" s="11"/>
      <c r="G87" s="11"/>
      <c r="H87" s="11"/>
      <c r="I87" s="11"/>
      <c r="J87" s="11">
        <v>22</v>
      </c>
      <c r="K87" s="11"/>
      <c r="L87" s="12"/>
      <c r="M87" s="19"/>
      <c r="N87" s="5"/>
      <c r="O87" s="20"/>
      <c r="P87" s="21">
        <f>IF(J87=0,"",J87/I86)</f>
        <v>1</v>
      </c>
      <c r="Q87" s="22">
        <v>28</v>
      </c>
      <c r="R87" s="23">
        <f t="shared" si="6"/>
        <v>1.037037037037037</v>
      </c>
      <c r="S87" s="23">
        <f t="shared" si="7"/>
        <v>-3.7037037037036979E-2</v>
      </c>
    </row>
    <row r="88" spans="1:19" ht="15.75" customHeight="1">
      <c r="A88" s="10" t="s">
        <v>37</v>
      </c>
      <c r="B88" s="11"/>
      <c r="C88" s="11"/>
      <c r="D88" s="11"/>
      <c r="E88" s="11"/>
      <c r="F88" s="11"/>
      <c r="G88" s="11"/>
      <c r="H88" s="11"/>
      <c r="I88" s="11"/>
      <c r="J88" s="11"/>
      <c r="K88" s="11">
        <v>22</v>
      </c>
      <c r="L88" s="12">
        <v>21</v>
      </c>
      <c r="M88" s="19"/>
      <c r="N88" s="5"/>
      <c r="O88" s="20"/>
      <c r="P88" s="21">
        <f>IF(K88=0,"",K88/J87)</f>
        <v>1</v>
      </c>
      <c r="Q88" s="22">
        <v>28</v>
      </c>
      <c r="R88" s="23">
        <f t="shared" si="6"/>
        <v>1</v>
      </c>
      <c r="S88" s="23">
        <f t="shared" si="7"/>
        <v>0</v>
      </c>
    </row>
    <row r="89" spans="1:19" ht="15.75" customHeight="1">
      <c r="A89" s="10" t="s">
        <v>38</v>
      </c>
      <c r="B89" s="11"/>
      <c r="C89" s="11"/>
      <c r="D89" s="11"/>
      <c r="E89" s="11"/>
      <c r="F89" s="11"/>
      <c r="G89" s="11"/>
      <c r="H89" s="11"/>
      <c r="I89" s="11"/>
      <c r="J89" s="11"/>
      <c r="K89" s="11">
        <v>1</v>
      </c>
      <c r="L89" s="12">
        <v>1</v>
      </c>
      <c r="M89" s="19"/>
      <c r="N89" s="5"/>
      <c r="O89" s="6"/>
      <c r="P89" s="24"/>
      <c r="Q89" s="25">
        <v>4</v>
      </c>
      <c r="R89" s="26"/>
      <c r="S89" s="24"/>
    </row>
    <row r="90" spans="1:19" ht="15.75" customHeight="1">
      <c r="A90" s="10" t="s">
        <v>39</v>
      </c>
      <c r="B90" s="11"/>
      <c r="C90" s="11"/>
      <c r="D90" s="11"/>
      <c r="E90" s="11"/>
      <c r="F90" s="11"/>
      <c r="G90" s="11"/>
      <c r="H90" s="11"/>
      <c r="I90" s="11"/>
      <c r="J90" s="11"/>
      <c r="K90" s="11">
        <v>1</v>
      </c>
      <c r="L90" s="12">
        <v>1</v>
      </c>
      <c r="M90" s="19"/>
      <c r="N90" s="5"/>
      <c r="O90" s="6"/>
      <c r="P90" s="27"/>
      <c r="Q90" s="25">
        <v>2</v>
      </c>
      <c r="R90" s="28"/>
      <c r="S90" s="27"/>
    </row>
    <row r="91" spans="1:19" ht="15.75" customHeight="1">
      <c r="A91" s="10" t="s">
        <v>40</v>
      </c>
      <c r="B91" s="11"/>
      <c r="C91" s="11"/>
      <c r="D91" s="11"/>
      <c r="E91" s="11"/>
      <c r="F91" s="11"/>
      <c r="G91" s="11"/>
      <c r="H91" s="11"/>
      <c r="I91" s="11"/>
      <c r="J91" s="11"/>
      <c r="K91" s="11">
        <v>1</v>
      </c>
      <c r="L91" s="12">
        <v>1</v>
      </c>
      <c r="M91" s="19"/>
      <c r="N91" s="5"/>
      <c r="O91" s="6"/>
      <c r="P91" s="27"/>
      <c r="Q91" s="25">
        <v>4</v>
      </c>
      <c r="R91" s="28"/>
      <c r="S91" s="27"/>
    </row>
    <row r="92" spans="1:19" ht="15.75" customHeight="1">
      <c r="A92" s="10" t="s">
        <v>41</v>
      </c>
      <c r="B92" s="11"/>
      <c r="C92" s="11"/>
      <c r="D92" s="11"/>
      <c r="E92" s="11"/>
      <c r="F92" s="11"/>
      <c r="G92" s="11"/>
      <c r="H92" s="11"/>
      <c r="I92" s="11"/>
      <c r="J92" s="11"/>
      <c r="K92" s="11">
        <v>1</v>
      </c>
      <c r="L92" s="12"/>
      <c r="M92" s="19"/>
      <c r="N92" s="5"/>
      <c r="O92" s="6"/>
      <c r="P92" s="27"/>
      <c r="Q92" s="25">
        <v>2</v>
      </c>
      <c r="R92" s="28"/>
      <c r="S92" s="27"/>
    </row>
    <row r="93" spans="1:19" ht="15.75" customHeight="1">
      <c r="A93" s="10" t="s">
        <v>43</v>
      </c>
      <c r="B93" s="11"/>
      <c r="C93" s="11"/>
      <c r="D93" s="11"/>
      <c r="E93" s="11"/>
      <c r="F93" s="11"/>
      <c r="G93" s="11"/>
      <c r="H93" s="11"/>
      <c r="I93" s="11"/>
      <c r="J93" s="11">
        <v>2</v>
      </c>
      <c r="K93" s="11"/>
      <c r="L93" s="12"/>
      <c r="M93" s="19"/>
      <c r="N93" s="5"/>
      <c r="O93" s="6"/>
      <c r="P93" s="27"/>
      <c r="Q93" s="25">
        <v>2</v>
      </c>
      <c r="R93" s="28"/>
      <c r="S93" s="27"/>
    </row>
    <row r="94" spans="1:19" ht="15.75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9"/>
      <c r="N94" s="5"/>
      <c r="O94" s="6"/>
      <c r="P94" s="27"/>
      <c r="Q94" s="25"/>
      <c r="R94" s="28"/>
      <c r="S94" s="27"/>
    </row>
    <row r="95" spans="1:19" ht="15.75" customHeight="1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2"/>
      <c r="M95" s="29"/>
      <c r="N95" s="30"/>
      <c r="O95" s="31"/>
      <c r="P95" s="30"/>
      <c r="Q95" s="32"/>
      <c r="R95" s="31"/>
      <c r="S95" s="33"/>
    </row>
    <row r="96" spans="1:19" ht="18.75" customHeight="1">
      <c r="A96" s="34"/>
      <c r="B96" s="6"/>
      <c r="C96" s="6"/>
      <c r="D96" s="6"/>
      <c r="E96" s="6"/>
      <c r="F96" s="6"/>
      <c r="G96" s="139" t="s">
        <v>42</v>
      </c>
      <c r="H96" s="154"/>
      <c r="I96" s="154"/>
      <c r="J96" s="154"/>
      <c r="K96" s="155"/>
      <c r="L96" s="35">
        <f>SUM(L88:L92)</f>
        <v>24</v>
      </c>
      <c r="M96" s="36">
        <f>IF(L88=0,"",L88/B79)</f>
        <v>0.45652173913043476</v>
      </c>
      <c r="N96" s="36">
        <f>IF(L96=0,"",L96/B79)</f>
        <v>0.52173913043478259</v>
      </c>
      <c r="O96" s="36">
        <f>IF(L88=0,"",N96-M96)</f>
        <v>6.5217391304347838E-2</v>
      </c>
      <c r="P96" s="5"/>
      <c r="Q96" s="6"/>
      <c r="R96" s="37"/>
      <c r="S96" s="5"/>
    </row>
    <row r="97" spans="1:19" ht="12.75" customHeight="1">
      <c r="M97" s="5"/>
      <c r="N97" s="5"/>
      <c r="P97" s="5"/>
    </row>
    <row r="98" spans="1:19" ht="12.75" customHeight="1">
      <c r="L98" s="6"/>
      <c r="M98" s="5"/>
      <c r="N98" s="5"/>
      <c r="P98" s="5"/>
    </row>
    <row r="99" spans="1:19" ht="26.25" customHeight="1">
      <c r="A99" s="7"/>
      <c r="B99" s="163" t="s">
        <v>4</v>
      </c>
      <c r="C99" s="164"/>
      <c r="D99" s="164"/>
      <c r="E99" s="164"/>
      <c r="F99" s="164"/>
      <c r="G99" s="164"/>
      <c r="H99" s="165" t="s">
        <v>29</v>
      </c>
      <c r="I99" s="166"/>
      <c r="J99" s="166"/>
      <c r="K99" s="166"/>
      <c r="L99" s="6"/>
      <c r="M99" s="5"/>
      <c r="N99" s="5"/>
      <c r="O99" s="6"/>
      <c r="P99" s="5"/>
      <c r="Q99" s="6"/>
      <c r="R99" s="6"/>
      <c r="S99" s="6"/>
    </row>
    <row r="100" spans="1:19" ht="30" customHeight="1">
      <c r="A100" s="142" t="s">
        <v>6</v>
      </c>
      <c r="B100" s="144" t="s">
        <v>7</v>
      </c>
      <c r="C100" s="154"/>
      <c r="D100" s="154"/>
      <c r="E100" s="154"/>
      <c r="F100" s="154"/>
      <c r="G100" s="154"/>
      <c r="H100" s="154"/>
      <c r="I100" s="154"/>
      <c r="J100" s="154"/>
      <c r="K100" s="155"/>
      <c r="L100" s="167" t="s">
        <v>8</v>
      </c>
      <c r="M100" s="137" t="s">
        <v>9</v>
      </c>
      <c r="N100" s="137" t="s">
        <v>10</v>
      </c>
      <c r="O100" s="149" t="s">
        <v>11</v>
      </c>
      <c r="P100" s="137" t="s">
        <v>12</v>
      </c>
      <c r="Q100" s="151" t="s">
        <v>13</v>
      </c>
      <c r="R100" s="151" t="s">
        <v>14</v>
      </c>
      <c r="S100" s="137" t="s">
        <v>15</v>
      </c>
    </row>
    <row r="101" spans="1:19" ht="15.75" customHeight="1">
      <c r="A101" s="153"/>
      <c r="B101" s="9" t="s">
        <v>16</v>
      </c>
      <c r="C101" s="9" t="s">
        <v>17</v>
      </c>
      <c r="D101" s="9" t="s">
        <v>18</v>
      </c>
      <c r="E101" s="9" t="s">
        <v>19</v>
      </c>
      <c r="F101" s="9" t="s">
        <v>20</v>
      </c>
      <c r="G101" s="9" t="s">
        <v>21</v>
      </c>
      <c r="H101" s="9" t="s">
        <v>22</v>
      </c>
      <c r="I101" s="9" t="s">
        <v>23</v>
      </c>
      <c r="J101" s="9" t="s">
        <v>24</v>
      </c>
      <c r="K101" s="9" t="s">
        <v>25</v>
      </c>
      <c r="L101" s="153"/>
      <c r="M101" s="153"/>
      <c r="N101" s="153"/>
      <c r="O101" s="153"/>
      <c r="P101" s="153"/>
      <c r="Q101" s="153"/>
      <c r="R101" s="153"/>
      <c r="S101" s="153"/>
    </row>
    <row r="102" spans="1:19" ht="15.75" customHeight="1">
      <c r="A102" s="10" t="s">
        <v>29</v>
      </c>
      <c r="B102" s="11">
        <v>121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3"/>
      <c r="N102" s="14"/>
      <c r="O102" s="15"/>
      <c r="P102" s="16"/>
      <c r="Q102" s="17">
        <f>B102</f>
        <v>121</v>
      </c>
      <c r="R102" s="18"/>
      <c r="S102" s="16"/>
    </row>
    <row r="103" spans="1:19" ht="15.75" customHeight="1">
      <c r="A103" s="10" t="s">
        <v>30</v>
      </c>
      <c r="B103" s="11"/>
      <c r="C103" s="11">
        <v>81</v>
      </c>
      <c r="D103" s="11"/>
      <c r="E103" s="11"/>
      <c r="F103" s="11"/>
      <c r="G103" s="11"/>
      <c r="H103" s="11"/>
      <c r="I103" s="11"/>
      <c r="J103" s="11"/>
      <c r="K103" s="11"/>
      <c r="L103" s="12"/>
      <c r="M103" s="19"/>
      <c r="N103" s="5"/>
      <c r="O103" s="20"/>
      <c r="P103" s="21">
        <f>IF(C103=0,"",C103/B102)</f>
        <v>0.66942148760330578</v>
      </c>
      <c r="Q103" s="22">
        <v>81</v>
      </c>
      <c r="R103" s="23">
        <f t="shared" ref="R103:R111" si="8">IF(Q103=0,"",Q103/Q102)</f>
        <v>0.66942148760330578</v>
      </c>
      <c r="S103" s="23">
        <f t="shared" ref="S103:S111" si="9">IF(Q103=0,"",100%-R103)</f>
        <v>0.33057851239669422</v>
      </c>
    </row>
    <row r="104" spans="1:19" ht="15.75" customHeight="1">
      <c r="A104" s="10" t="s">
        <v>31</v>
      </c>
      <c r="B104" s="11"/>
      <c r="C104" s="11"/>
      <c r="D104" s="11">
        <v>63</v>
      </c>
      <c r="E104" s="11"/>
      <c r="F104" s="11"/>
      <c r="G104" s="11"/>
      <c r="H104" s="11"/>
      <c r="I104" s="11"/>
      <c r="J104" s="11"/>
      <c r="K104" s="11"/>
      <c r="L104" s="12"/>
      <c r="M104" s="19"/>
      <c r="N104" s="5"/>
      <c r="O104" s="20"/>
      <c r="P104" s="21">
        <f>IF(D104=0,"",D104/C103)</f>
        <v>0.77777777777777779</v>
      </c>
      <c r="Q104" s="22">
        <v>74</v>
      </c>
      <c r="R104" s="23">
        <f t="shared" si="8"/>
        <v>0.9135802469135802</v>
      </c>
      <c r="S104" s="23">
        <f t="shared" si="9"/>
        <v>8.6419753086419804E-2</v>
      </c>
    </row>
    <row r="105" spans="1:19" ht="15.75" customHeight="1">
      <c r="A105" s="10" t="s">
        <v>32</v>
      </c>
      <c r="B105" s="11"/>
      <c r="C105" s="11"/>
      <c r="D105" s="11"/>
      <c r="E105" s="11">
        <v>62</v>
      </c>
      <c r="F105" s="11"/>
      <c r="G105" s="11"/>
      <c r="H105" s="11"/>
      <c r="I105" s="11"/>
      <c r="J105" s="11"/>
      <c r="K105" s="11"/>
      <c r="L105" s="12"/>
      <c r="M105" s="19"/>
      <c r="N105" s="5"/>
      <c r="O105" s="20"/>
      <c r="P105" s="21">
        <f>IF(E105=0,"",E105/D104)</f>
        <v>0.98412698412698407</v>
      </c>
      <c r="Q105" s="22">
        <v>72</v>
      </c>
      <c r="R105" s="23">
        <f t="shared" si="8"/>
        <v>0.97297297297297303</v>
      </c>
      <c r="S105" s="23">
        <f t="shared" si="9"/>
        <v>2.7027027027026973E-2</v>
      </c>
    </row>
    <row r="106" spans="1:19" ht="15.75" customHeight="1">
      <c r="A106" s="10" t="s">
        <v>33</v>
      </c>
      <c r="B106" s="11"/>
      <c r="C106" s="11"/>
      <c r="D106" s="11"/>
      <c r="E106" s="11"/>
      <c r="F106" s="11">
        <v>62</v>
      </c>
      <c r="G106" s="11"/>
      <c r="H106" s="11"/>
      <c r="I106" s="11"/>
      <c r="J106" s="11"/>
      <c r="K106" s="11"/>
      <c r="L106" s="12"/>
      <c r="M106" s="19"/>
      <c r="N106" s="5"/>
      <c r="O106" s="20"/>
      <c r="P106" s="21">
        <f>IF(F106=0,"",F106/E105)</f>
        <v>1</v>
      </c>
      <c r="Q106" s="22">
        <v>73</v>
      </c>
      <c r="R106" s="23">
        <f t="shared" si="8"/>
        <v>1.0138888888888888</v>
      </c>
      <c r="S106" s="23">
        <f t="shared" si="9"/>
        <v>-1.388888888888884E-2</v>
      </c>
    </row>
    <row r="107" spans="1:19" ht="15.75" customHeight="1">
      <c r="A107" s="10" t="s">
        <v>34</v>
      </c>
      <c r="B107" s="11"/>
      <c r="C107" s="11"/>
      <c r="D107" s="11"/>
      <c r="E107" s="11"/>
      <c r="F107" s="11"/>
      <c r="G107" s="11">
        <v>61</v>
      </c>
      <c r="H107" s="11"/>
      <c r="I107" s="11"/>
      <c r="J107" s="11"/>
      <c r="K107" s="11"/>
      <c r="L107" s="12"/>
      <c r="M107" s="19"/>
      <c r="N107" s="5"/>
      <c r="O107" s="20"/>
      <c r="P107" s="21">
        <f>IF(G107=0,"",G107/F106)</f>
        <v>0.9838709677419355</v>
      </c>
      <c r="Q107" s="22">
        <v>70</v>
      </c>
      <c r="R107" s="23">
        <f t="shared" si="8"/>
        <v>0.95890410958904104</v>
      </c>
      <c r="S107" s="23">
        <f t="shared" si="9"/>
        <v>4.1095890410958957E-2</v>
      </c>
    </row>
    <row r="108" spans="1:19" ht="15.75" customHeight="1">
      <c r="A108" s="10" t="s">
        <v>35</v>
      </c>
      <c r="B108" s="11"/>
      <c r="C108" s="11"/>
      <c r="D108" s="11"/>
      <c r="E108" s="11"/>
      <c r="F108" s="11"/>
      <c r="G108" s="11"/>
      <c r="H108" s="11">
        <v>57</v>
      </c>
      <c r="I108" s="11"/>
      <c r="J108" s="11"/>
      <c r="K108" s="11"/>
      <c r="L108" s="12"/>
      <c r="M108" s="19"/>
      <c r="N108" s="5"/>
      <c r="O108" s="20"/>
      <c r="P108" s="21">
        <f>IF(H108=0,"",H108/G107)</f>
        <v>0.93442622950819676</v>
      </c>
      <c r="Q108" s="22">
        <v>67</v>
      </c>
      <c r="R108" s="23">
        <f t="shared" si="8"/>
        <v>0.95714285714285718</v>
      </c>
      <c r="S108" s="23">
        <f t="shared" si="9"/>
        <v>4.2857142857142816E-2</v>
      </c>
    </row>
    <row r="109" spans="1:19" ht="15.75" customHeight="1">
      <c r="A109" s="10" t="s">
        <v>36</v>
      </c>
      <c r="B109" s="11"/>
      <c r="C109" s="11"/>
      <c r="D109" s="11"/>
      <c r="E109" s="11"/>
      <c r="F109" s="11"/>
      <c r="G109" s="11"/>
      <c r="H109" s="11"/>
      <c r="I109" s="11">
        <v>56</v>
      </c>
      <c r="J109" s="11"/>
      <c r="K109" s="11"/>
      <c r="L109" s="12"/>
      <c r="M109" s="19"/>
      <c r="N109" s="5"/>
      <c r="O109" s="20"/>
      <c r="P109" s="21">
        <f>IF(I109=0,"",I109/H108)</f>
        <v>0.98245614035087714</v>
      </c>
      <c r="Q109" s="22">
        <v>68</v>
      </c>
      <c r="R109" s="23">
        <f t="shared" si="8"/>
        <v>1.0149253731343284</v>
      </c>
      <c r="S109" s="23">
        <f t="shared" si="9"/>
        <v>-1.4925373134328401E-2</v>
      </c>
    </row>
    <row r="110" spans="1:19" ht="15.75" customHeight="1">
      <c r="A110" s="10" t="s">
        <v>37</v>
      </c>
      <c r="B110" s="11"/>
      <c r="C110" s="11"/>
      <c r="D110" s="11"/>
      <c r="E110" s="11"/>
      <c r="F110" s="11"/>
      <c r="G110" s="11"/>
      <c r="H110" s="11"/>
      <c r="I110" s="11"/>
      <c r="J110" s="11">
        <v>56</v>
      </c>
      <c r="K110" s="11"/>
      <c r="L110" s="12"/>
      <c r="M110" s="19"/>
      <c r="N110" s="5"/>
      <c r="O110" s="20"/>
      <c r="P110" s="21">
        <f>IF(J110=0,"",J110/I109)</f>
        <v>1</v>
      </c>
      <c r="Q110" s="22">
        <v>68</v>
      </c>
      <c r="R110" s="23">
        <f t="shared" si="8"/>
        <v>1</v>
      </c>
      <c r="S110" s="23">
        <f t="shared" si="9"/>
        <v>0</v>
      </c>
    </row>
    <row r="111" spans="1:19" ht="15.75" customHeight="1">
      <c r="A111" s="10" t="s">
        <v>38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>
        <v>55</v>
      </c>
      <c r="L111" s="12">
        <v>51</v>
      </c>
      <c r="M111" s="19"/>
      <c r="N111" s="5"/>
      <c r="O111" s="20"/>
      <c r="P111" s="21">
        <f>IF(K111=0,"",K111/J110)</f>
        <v>0.9821428571428571</v>
      </c>
      <c r="Q111" s="22">
        <v>67</v>
      </c>
      <c r="R111" s="23">
        <f t="shared" si="8"/>
        <v>0.98529411764705888</v>
      </c>
      <c r="S111" s="23">
        <f t="shared" si="9"/>
        <v>1.4705882352941124E-2</v>
      </c>
    </row>
    <row r="112" spans="1:19" ht="15.75" customHeight="1">
      <c r="A112" s="10" t="s">
        <v>39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>
        <v>6</v>
      </c>
      <c r="L112" s="12">
        <v>5</v>
      </c>
      <c r="M112" s="19"/>
      <c r="N112" s="5"/>
      <c r="O112" s="6"/>
      <c r="P112" s="24"/>
      <c r="Q112" s="25">
        <v>13</v>
      </c>
      <c r="R112" s="26"/>
      <c r="S112" s="24"/>
    </row>
    <row r="113" spans="1:19" ht="15.75" customHeight="1">
      <c r="A113" s="10" t="s">
        <v>40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>
        <v>2</v>
      </c>
      <c r="L113" s="12">
        <v>2</v>
      </c>
      <c r="M113" s="19"/>
      <c r="N113" s="5"/>
      <c r="O113" s="6"/>
      <c r="P113" s="27"/>
      <c r="Q113" s="25">
        <v>9</v>
      </c>
      <c r="R113" s="28"/>
      <c r="S113" s="27"/>
    </row>
    <row r="114" spans="1:19" ht="15.75" customHeight="1">
      <c r="A114" s="10" t="s">
        <v>41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>
        <v>3</v>
      </c>
      <c r="L114" s="12">
        <v>2</v>
      </c>
      <c r="M114" s="19"/>
      <c r="N114" s="5"/>
      <c r="O114" s="6"/>
      <c r="P114" s="27"/>
      <c r="Q114" s="25">
        <v>5</v>
      </c>
      <c r="R114" s="28"/>
      <c r="S114" s="27"/>
    </row>
    <row r="115" spans="1:19" ht="15.75" customHeight="1">
      <c r="A115" s="10" t="s">
        <v>43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>
        <v>1</v>
      </c>
      <c r="L115" s="12">
        <v>1</v>
      </c>
      <c r="M115" s="19"/>
      <c r="N115" s="5"/>
      <c r="O115" s="6"/>
      <c r="P115" s="27"/>
      <c r="Q115" s="25">
        <v>3</v>
      </c>
      <c r="R115" s="28"/>
      <c r="S115" s="27"/>
    </row>
    <row r="116" spans="1:19" ht="15.75" customHeight="1">
      <c r="A116" s="10" t="s">
        <v>44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>
        <v>1</v>
      </c>
      <c r="L116" s="12">
        <v>1</v>
      </c>
      <c r="M116" s="19"/>
      <c r="N116" s="5"/>
      <c r="O116" s="6"/>
      <c r="P116" s="27"/>
      <c r="Q116" s="25">
        <v>2</v>
      </c>
      <c r="R116" s="28"/>
      <c r="S116" s="27"/>
    </row>
    <row r="117" spans="1:19" ht="15.75" customHeight="1">
      <c r="A117" s="10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>
        <v>1</v>
      </c>
      <c r="L117" s="12"/>
      <c r="M117" s="19"/>
      <c r="N117" s="5"/>
      <c r="O117" s="6"/>
      <c r="P117" s="27"/>
      <c r="Q117" s="38">
        <v>1</v>
      </c>
      <c r="R117" s="28"/>
      <c r="S117" s="27"/>
    </row>
    <row r="118" spans="1:19" ht="15.75" customHeight="1">
      <c r="A118" s="10" t="s">
        <v>46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>
        <v>1</v>
      </c>
      <c r="L118" s="12"/>
      <c r="M118" s="19"/>
      <c r="N118" s="5"/>
      <c r="O118" s="6"/>
      <c r="P118" s="5"/>
      <c r="Q118" s="39">
        <v>1</v>
      </c>
      <c r="R118" s="37"/>
      <c r="S118" s="27"/>
    </row>
    <row r="119" spans="1:19" ht="15.75" customHeight="1">
      <c r="A119" s="10" t="s">
        <v>47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2">
        <v>1</v>
      </c>
      <c r="M119" s="29"/>
      <c r="N119" s="30"/>
      <c r="O119" s="31"/>
      <c r="P119" s="30"/>
      <c r="Q119" s="32">
        <v>1</v>
      </c>
      <c r="R119" s="31"/>
      <c r="S119" s="33"/>
    </row>
    <row r="120" spans="1:19" ht="18.75" customHeight="1">
      <c r="A120" s="34"/>
      <c r="B120" s="6"/>
      <c r="C120" s="6"/>
      <c r="D120" s="6"/>
      <c r="E120" s="6"/>
      <c r="F120" s="6"/>
      <c r="G120" s="139" t="s">
        <v>42</v>
      </c>
      <c r="H120" s="154"/>
      <c r="I120" s="154"/>
      <c r="J120" s="154"/>
      <c r="K120" s="155"/>
      <c r="L120" s="35">
        <f>SUM(L102:L119)</f>
        <v>63</v>
      </c>
      <c r="M120" s="36">
        <f>IF(L111=0,"",L111/B102)</f>
        <v>0.42148760330578511</v>
      </c>
      <c r="N120" s="36">
        <f>IF(L120=0,"",L120/B102)</f>
        <v>0.52066115702479343</v>
      </c>
      <c r="O120" s="36">
        <f>IF(L111=0,"",N120-M120)</f>
        <v>9.9173553719008323E-2</v>
      </c>
      <c r="P120" s="5"/>
      <c r="Q120" s="6"/>
      <c r="R120" s="37"/>
      <c r="S120" s="5"/>
    </row>
    <row r="121" spans="1:19" ht="12.75" customHeight="1">
      <c r="M121" s="5"/>
      <c r="N121" s="5"/>
      <c r="P121" s="5"/>
    </row>
    <row r="122" spans="1:19" ht="12.75" customHeight="1">
      <c r="L122" s="6"/>
      <c r="M122" s="5"/>
      <c r="N122" s="5"/>
      <c r="P122" s="5"/>
    </row>
    <row r="123" spans="1:19" ht="26.25" customHeight="1">
      <c r="A123" s="7"/>
      <c r="B123" s="163" t="s">
        <v>4</v>
      </c>
      <c r="C123" s="164"/>
      <c r="D123" s="164"/>
      <c r="E123" s="164"/>
      <c r="F123" s="164"/>
      <c r="G123" s="164"/>
      <c r="H123" s="165" t="s">
        <v>30</v>
      </c>
      <c r="I123" s="166"/>
      <c r="J123" s="166"/>
      <c r="K123" s="166"/>
      <c r="L123" s="6"/>
      <c r="M123" s="5"/>
      <c r="N123" s="5"/>
      <c r="O123" s="6"/>
      <c r="P123" s="5"/>
      <c r="Q123" s="6"/>
      <c r="R123" s="6"/>
      <c r="S123" s="6"/>
    </row>
    <row r="124" spans="1:19" ht="30" customHeight="1">
      <c r="A124" s="142" t="s">
        <v>6</v>
      </c>
      <c r="B124" s="144" t="s">
        <v>7</v>
      </c>
      <c r="C124" s="154"/>
      <c r="D124" s="154"/>
      <c r="E124" s="154"/>
      <c r="F124" s="154"/>
      <c r="G124" s="154"/>
      <c r="H124" s="154"/>
      <c r="I124" s="154"/>
      <c r="J124" s="154"/>
      <c r="K124" s="155"/>
      <c r="L124" s="167" t="s">
        <v>8</v>
      </c>
      <c r="M124" s="137" t="s">
        <v>9</v>
      </c>
      <c r="N124" s="137" t="s">
        <v>10</v>
      </c>
      <c r="O124" s="149" t="s">
        <v>11</v>
      </c>
      <c r="P124" s="137" t="s">
        <v>12</v>
      </c>
      <c r="Q124" s="151" t="s">
        <v>13</v>
      </c>
      <c r="R124" s="151" t="s">
        <v>14</v>
      </c>
      <c r="S124" s="137" t="s">
        <v>15</v>
      </c>
    </row>
    <row r="125" spans="1:19" ht="15.75" customHeight="1">
      <c r="A125" s="153"/>
      <c r="B125" s="9" t="s">
        <v>16</v>
      </c>
      <c r="C125" s="9" t="s">
        <v>17</v>
      </c>
      <c r="D125" s="9" t="s">
        <v>18</v>
      </c>
      <c r="E125" s="9" t="s">
        <v>19</v>
      </c>
      <c r="F125" s="9" t="s">
        <v>20</v>
      </c>
      <c r="G125" s="9" t="s">
        <v>21</v>
      </c>
      <c r="H125" s="9" t="s">
        <v>22</v>
      </c>
      <c r="I125" s="9" t="s">
        <v>23</v>
      </c>
      <c r="J125" s="9" t="s">
        <v>24</v>
      </c>
      <c r="K125" s="9" t="s">
        <v>25</v>
      </c>
      <c r="L125" s="153"/>
      <c r="M125" s="153"/>
      <c r="N125" s="153"/>
      <c r="O125" s="153"/>
      <c r="P125" s="153"/>
      <c r="Q125" s="153"/>
      <c r="R125" s="153"/>
      <c r="S125" s="153"/>
    </row>
    <row r="126" spans="1:19" ht="15.75" customHeight="1">
      <c r="A126" s="10" t="s">
        <v>30</v>
      </c>
      <c r="B126" s="11">
        <v>63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2"/>
      <c r="M126" s="13"/>
      <c r="N126" s="14"/>
      <c r="O126" s="15"/>
      <c r="P126" s="16"/>
      <c r="Q126" s="17">
        <f>B126</f>
        <v>63</v>
      </c>
      <c r="R126" s="18"/>
      <c r="S126" s="16"/>
    </row>
    <row r="127" spans="1:19" ht="15.75" customHeight="1">
      <c r="A127" s="10" t="s">
        <v>31</v>
      </c>
      <c r="B127" s="11"/>
      <c r="C127" s="11">
        <v>51</v>
      </c>
      <c r="D127" s="11"/>
      <c r="E127" s="11"/>
      <c r="F127" s="11"/>
      <c r="G127" s="11"/>
      <c r="H127" s="11"/>
      <c r="I127" s="11"/>
      <c r="J127" s="11"/>
      <c r="K127" s="11"/>
      <c r="L127" s="12"/>
      <c r="M127" s="19"/>
      <c r="N127" s="5"/>
      <c r="O127" s="20"/>
      <c r="P127" s="21">
        <f>IF(C127=0,"",C127/B126)</f>
        <v>0.80952380952380953</v>
      </c>
      <c r="Q127" s="22">
        <v>50</v>
      </c>
      <c r="R127" s="23">
        <f t="shared" ref="R127:R135" si="10">IF(Q127=0,"",Q127/Q126)</f>
        <v>0.79365079365079361</v>
      </c>
      <c r="S127" s="23">
        <f t="shared" ref="S127:S135" si="11">IF(Q127=0,"",100%-R127)</f>
        <v>0.20634920634920639</v>
      </c>
    </row>
    <row r="128" spans="1:19" ht="15.75" customHeight="1">
      <c r="A128" s="10" t="s">
        <v>32</v>
      </c>
      <c r="B128" s="11"/>
      <c r="C128" s="11"/>
      <c r="D128" s="11">
        <v>37</v>
      </c>
      <c r="E128" s="11"/>
      <c r="F128" s="11"/>
      <c r="G128" s="11"/>
      <c r="H128" s="11"/>
      <c r="I128" s="11"/>
      <c r="J128" s="11"/>
      <c r="K128" s="11"/>
      <c r="L128" s="12"/>
      <c r="M128" s="19"/>
      <c r="N128" s="5"/>
      <c r="O128" s="20"/>
      <c r="P128" s="21">
        <f>IF(D128=0,"",D128/C127)</f>
        <v>0.72549019607843135</v>
      </c>
      <c r="Q128" s="22">
        <v>45</v>
      </c>
      <c r="R128" s="23">
        <f t="shared" si="10"/>
        <v>0.9</v>
      </c>
      <c r="S128" s="23">
        <f t="shared" si="11"/>
        <v>9.9999999999999978E-2</v>
      </c>
    </row>
    <row r="129" spans="1:19" ht="15.75" customHeight="1">
      <c r="A129" s="10" t="s">
        <v>33</v>
      </c>
      <c r="B129" s="11"/>
      <c r="C129" s="11"/>
      <c r="D129" s="11"/>
      <c r="E129" s="11">
        <v>34</v>
      </c>
      <c r="F129" s="11"/>
      <c r="G129" s="11"/>
      <c r="H129" s="11"/>
      <c r="I129" s="11"/>
      <c r="J129" s="11"/>
      <c r="K129" s="11"/>
      <c r="L129" s="12"/>
      <c r="M129" s="19"/>
      <c r="N129" s="5"/>
      <c r="O129" s="20"/>
      <c r="P129" s="21">
        <f>IF(E129=0,"",E129/D128)</f>
        <v>0.91891891891891897</v>
      </c>
      <c r="Q129" s="22">
        <v>38</v>
      </c>
      <c r="R129" s="23">
        <f t="shared" si="10"/>
        <v>0.84444444444444444</v>
      </c>
      <c r="S129" s="23">
        <f t="shared" si="11"/>
        <v>0.15555555555555556</v>
      </c>
    </row>
    <row r="130" spans="1:19" ht="15.75" customHeight="1">
      <c r="A130" s="10" t="s">
        <v>34</v>
      </c>
      <c r="B130" s="11"/>
      <c r="C130" s="11"/>
      <c r="D130" s="11"/>
      <c r="E130" s="11"/>
      <c r="F130" s="11">
        <v>33</v>
      </c>
      <c r="G130" s="11"/>
      <c r="H130" s="11"/>
      <c r="I130" s="11"/>
      <c r="J130" s="11"/>
      <c r="K130" s="11"/>
      <c r="L130" s="12"/>
      <c r="M130" s="19"/>
      <c r="N130" s="5"/>
      <c r="O130" s="20"/>
      <c r="P130" s="21">
        <f>IF(F130=0,"",F130/E129)</f>
        <v>0.97058823529411764</v>
      </c>
      <c r="Q130" s="22">
        <v>37</v>
      </c>
      <c r="R130" s="23">
        <f t="shared" si="10"/>
        <v>0.97368421052631582</v>
      </c>
      <c r="S130" s="23">
        <f t="shared" si="11"/>
        <v>2.6315789473684181E-2</v>
      </c>
    </row>
    <row r="131" spans="1:19" ht="15.75" customHeight="1">
      <c r="A131" s="10" t="s">
        <v>35</v>
      </c>
      <c r="B131" s="11"/>
      <c r="C131" s="11"/>
      <c r="D131" s="11"/>
      <c r="E131" s="11"/>
      <c r="F131" s="11"/>
      <c r="G131" s="11">
        <v>32</v>
      </c>
      <c r="H131" s="11"/>
      <c r="I131" s="11"/>
      <c r="J131" s="11"/>
      <c r="K131" s="11"/>
      <c r="L131" s="12"/>
      <c r="M131" s="19"/>
      <c r="N131" s="5"/>
      <c r="O131" s="20"/>
      <c r="P131" s="21">
        <f>IF(G131=0,"",G131/F130)</f>
        <v>0.96969696969696972</v>
      </c>
      <c r="Q131" s="22">
        <v>37</v>
      </c>
      <c r="R131" s="23">
        <f t="shared" si="10"/>
        <v>1</v>
      </c>
      <c r="S131" s="23">
        <f t="shared" si="11"/>
        <v>0</v>
      </c>
    </row>
    <row r="132" spans="1:19" ht="15.75" customHeight="1">
      <c r="A132" s="10" t="s">
        <v>36</v>
      </c>
      <c r="B132" s="11"/>
      <c r="C132" s="11"/>
      <c r="D132" s="11"/>
      <c r="E132" s="11"/>
      <c r="F132" s="11"/>
      <c r="G132" s="11"/>
      <c r="H132" s="11">
        <v>34</v>
      </c>
      <c r="I132" s="11"/>
      <c r="J132" s="11"/>
      <c r="K132" s="11"/>
      <c r="L132" s="12"/>
      <c r="M132" s="19"/>
      <c r="N132" s="5"/>
      <c r="O132" s="20"/>
      <c r="P132" s="21">
        <f>IF(H132=0,"",H132/G131)</f>
        <v>1.0625</v>
      </c>
      <c r="Q132" s="22">
        <v>37</v>
      </c>
      <c r="R132" s="23">
        <f t="shared" si="10"/>
        <v>1</v>
      </c>
      <c r="S132" s="23">
        <f t="shared" si="11"/>
        <v>0</v>
      </c>
    </row>
    <row r="133" spans="1:19" ht="15.75" customHeight="1">
      <c r="A133" s="10" t="s">
        <v>37</v>
      </c>
      <c r="B133" s="11"/>
      <c r="C133" s="11"/>
      <c r="D133" s="11"/>
      <c r="E133" s="11"/>
      <c r="F133" s="11"/>
      <c r="G133" s="11"/>
      <c r="H133" s="11"/>
      <c r="I133" s="11">
        <v>31</v>
      </c>
      <c r="J133" s="11"/>
      <c r="K133" s="11"/>
      <c r="L133" s="12"/>
      <c r="M133" s="19"/>
      <c r="N133" s="5"/>
      <c r="O133" s="20"/>
      <c r="P133" s="21">
        <f>IF(I133=0,"",I133/H132)</f>
        <v>0.91176470588235292</v>
      </c>
      <c r="Q133" s="22">
        <v>36</v>
      </c>
      <c r="R133" s="23">
        <f t="shared" si="10"/>
        <v>0.97297297297297303</v>
      </c>
      <c r="S133" s="23">
        <f t="shared" si="11"/>
        <v>2.7027027027026973E-2</v>
      </c>
    </row>
    <row r="134" spans="1:19" ht="15.75" customHeight="1">
      <c r="A134" s="10" t="s">
        <v>38</v>
      </c>
      <c r="B134" s="11"/>
      <c r="C134" s="11"/>
      <c r="D134" s="11"/>
      <c r="E134" s="11"/>
      <c r="F134" s="11"/>
      <c r="G134" s="11"/>
      <c r="H134" s="11"/>
      <c r="I134" s="11"/>
      <c r="J134" s="11">
        <v>31</v>
      </c>
      <c r="K134" s="11"/>
      <c r="L134" s="12">
        <v>1</v>
      </c>
      <c r="M134" s="19"/>
      <c r="N134" s="5"/>
      <c r="O134" s="20"/>
      <c r="P134" s="21">
        <f>IF(J134=0,"",J134/I133)</f>
        <v>1</v>
      </c>
      <c r="Q134" s="22">
        <v>35</v>
      </c>
      <c r="R134" s="23">
        <f t="shared" si="10"/>
        <v>0.97222222222222221</v>
      </c>
      <c r="S134" s="23">
        <f t="shared" si="11"/>
        <v>2.777777777777779E-2</v>
      </c>
    </row>
    <row r="135" spans="1:19" ht="15.75" customHeight="1">
      <c r="A135" s="10" t="s">
        <v>39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>
        <v>30</v>
      </c>
      <c r="L135" s="12">
        <v>27</v>
      </c>
      <c r="M135" s="19"/>
      <c r="N135" s="5"/>
      <c r="O135" s="20"/>
      <c r="P135" s="21">
        <f>IF(K135=0,"",K135/J134)</f>
        <v>0.967741935483871</v>
      </c>
      <c r="Q135" s="22">
        <v>34</v>
      </c>
      <c r="R135" s="23">
        <f t="shared" si="10"/>
        <v>0.97142857142857142</v>
      </c>
      <c r="S135" s="23">
        <f t="shared" si="11"/>
        <v>2.8571428571428581E-2</v>
      </c>
    </row>
    <row r="136" spans="1:19" ht="15.75" customHeight="1">
      <c r="A136" s="10" t="s">
        <v>40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>
        <v>3</v>
      </c>
      <c r="L136" s="12">
        <v>2</v>
      </c>
      <c r="M136" s="19"/>
      <c r="N136" s="5"/>
      <c r="O136" s="6"/>
      <c r="P136" s="24"/>
      <c r="Q136" s="25">
        <v>5</v>
      </c>
      <c r="R136" s="26"/>
      <c r="S136" s="24"/>
    </row>
    <row r="137" spans="1:19" ht="15.75" customHeight="1">
      <c r="A137" s="10" t="s">
        <v>41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>
        <v>2</v>
      </c>
      <c r="L137" s="12">
        <v>1</v>
      </c>
      <c r="M137" s="19"/>
      <c r="N137" s="5"/>
      <c r="O137" s="6"/>
      <c r="P137" s="27"/>
      <c r="Q137" s="25">
        <v>4</v>
      </c>
      <c r="R137" s="28"/>
      <c r="S137" s="27"/>
    </row>
    <row r="138" spans="1:19" ht="15.75" customHeight="1">
      <c r="A138" s="10" t="s">
        <v>43</v>
      </c>
      <c r="B138" s="11"/>
      <c r="C138" s="11"/>
      <c r="D138" s="11"/>
      <c r="E138" s="11"/>
      <c r="F138" s="11"/>
      <c r="G138" s="11"/>
      <c r="H138" s="11"/>
      <c r="I138" s="11"/>
      <c r="J138" s="11">
        <v>2</v>
      </c>
      <c r="K138" s="11"/>
      <c r="L138" s="12"/>
      <c r="M138" s="19"/>
      <c r="N138" s="5"/>
      <c r="O138" s="6"/>
      <c r="P138" s="27"/>
      <c r="Q138" s="25">
        <v>2</v>
      </c>
      <c r="R138" s="28"/>
      <c r="S138" s="27"/>
    </row>
    <row r="139" spans="1:19" ht="15.75" customHeight="1">
      <c r="A139" s="10" t="s">
        <v>44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>
        <v>1</v>
      </c>
      <c r="L139" s="12">
        <v>1</v>
      </c>
      <c r="M139" s="19"/>
      <c r="N139" s="5"/>
      <c r="O139" s="6"/>
      <c r="P139" s="27"/>
      <c r="Q139" s="25">
        <v>2</v>
      </c>
      <c r="R139" s="28"/>
      <c r="S139" s="27"/>
    </row>
    <row r="140" spans="1:19" ht="15.75" customHeight="1">
      <c r="A140" s="10" t="s">
        <v>45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>
        <v>1</v>
      </c>
      <c r="L140" s="12"/>
      <c r="M140" s="19"/>
      <c r="N140" s="5"/>
      <c r="O140" s="6"/>
      <c r="P140" s="27"/>
      <c r="Q140" s="25">
        <v>1</v>
      </c>
      <c r="R140" s="28"/>
      <c r="S140" s="27"/>
    </row>
    <row r="141" spans="1:19" ht="15.75" customHeight="1">
      <c r="A141" s="10" t="s">
        <v>46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>
        <v>1</v>
      </c>
      <c r="L141" s="12">
        <v>1</v>
      </c>
      <c r="M141" s="19"/>
      <c r="N141" s="5"/>
      <c r="O141" s="6"/>
      <c r="P141" s="27"/>
      <c r="Q141" s="25">
        <v>1</v>
      </c>
      <c r="R141" s="28"/>
      <c r="S141" s="27"/>
    </row>
    <row r="142" spans="1:19" ht="15.75" customHeight="1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2"/>
      <c r="M142" s="29"/>
      <c r="N142" s="30"/>
      <c r="O142" s="31"/>
      <c r="P142" s="30"/>
      <c r="Q142" s="32"/>
      <c r="R142" s="31"/>
      <c r="S142" s="33"/>
    </row>
    <row r="143" spans="1:19" ht="18.75" customHeight="1">
      <c r="A143" s="34"/>
      <c r="B143" s="6"/>
      <c r="C143" s="6"/>
      <c r="D143" s="6"/>
      <c r="E143" s="6"/>
      <c r="F143" s="6"/>
      <c r="G143" s="139" t="s">
        <v>42</v>
      </c>
      <c r="H143" s="154"/>
      <c r="I143" s="154"/>
      <c r="J143" s="154"/>
      <c r="K143" s="155"/>
      <c r="L143" s="35">
        <f>SUM(L126:L141)</f>
        <v>33</v>
      </c>
      <c r="M143" s="36">
        <f>IF(L135=0,"",(L135+L134)/B126)</f>
        <v>0.44444444444444442</v>
      </c>
      <c r="N143" s="36">
        <f>IF(L143=0,"",L143/B126)</f>
        <v>0.52380952380952384</v>
      </c>
      <c r="O143" s="36">
        <f>IF(L135=0,"",N143-M143)</f>
        <v>7.9365079365079416E-2</v>
      </c>
      <c r="P143" s="5"/>
      <c r="Q143" s="6"/>
      <c r="R143" s="37"/>
      <c r="S143" s="5"/>
    </row>
    <row r="144" spans="1:19" ht="12.75" customHeight="1">
      <c r="M144" s="5"/>
      <c r="N144" s="5"/>
      <c r="P144" s="5"/>
    </row>
    <row r="145" spans="1:19" ht="12.75" customHeight="1">
      <c r="L145" s="6"/>
      <c r="M145" s="5"/>
      <c r="N145" s="5"/>
      <c r="P145" s="5"/>
    </row>
    <row r="146" spans="1:19" ht="26.25" customHeight="1">
      <c r="A146" s="7"/>
      <c r="B146" s="163" t="s">
        <v>4</v>
      </c>
      <c r="C146" s="164"/>
      <c r="D146" s="164"/>
      <c r="E146" s="164"/>
      <c r="F146" s="164"/>
      <c r="G146" s="164"/>
      <c r="H146" s="165" t="s">
        <v>31</v>
      </c>
      <c r="I146" s="166"/>
      <c r="J146" s="166"/>
      <c r="K146" s="166"/>
      <c r="L146" s="6"/>
      <c r="M146" s="5"/>
      <c r="N146" s="5"/>
      <c r="O146" s="6"/>
      <c r="P146" s="5"/>
      <c r="Q146" s="6"/>
      <c r="R146" s="6"/>
      <c r="S146" s="6"/>
    </row>
    <row r="147" spans="1:19" ht="30" customHeight="1">
      <c r="A147" s="142" t="s">
        <v>6</v>
      </c>
      <c r="B147" s="144" t="s">
        <v>7</v>
      </c>
      <c r="C147" s="154"/>
      <c r="D147" s="154"/>
      <c r="E147" s="154"/>
      <c r="F147" s="154"/>
      <c r="G147" s="154"/>
      <c r="H147" s="154"/>
      <c r="I147" s="154"/>
      <c r="J147" s="154"/>
      <c r="K147" s="155"/>
      <c r="L147" s="167" t="s">
        <v>8</v>
      </c>
      <c r="M147" s="137" t="s">
        <v>9</v>
      </c>
      <c r="N147" s="137" t="s">
        <v>10</v>
      </c>
      <c r="O147" s="149" t="s">
        <v>11</v>
      </c>
      <c r="P147" s="137" t="s">
        <v>12</v>
      </c>
      <c r="Q147" s="151" t="s">
        <v>13</v>
      </c>
      <c r="R147" s="151" t="s">
        <v>14</v>
      </c>
      <c r="S147" s="137" t="s">
        <v>15</v>
      </c>
    </row>
    <row r="148" spans="1:19" ht="15.75" customHeight="1">
      <c r="A148" s="153"/>
      <c r="B148" s="9" t="s">
        <v>16</v>
      </c>
      <c r="C148" s="9" t="s">
        <v>17</v>
      </c>
      <c r="D148" s="9" t="s">
        <v>18</v>
      </c>
      <c r="E148" s="9" t="s">
        <v>19</v>
      </c>
      <c r="F148" s="9" t="s">
        <v>20</v>
      </c>
      <c r="G148" s="9" t="s">
        <v>21</v>
      </c>
      <c r="H148" s="9" t="s">
        <v>22</v>
      </c>
      <c r="I148" s="9" t="s">
        <v>23</v>
      </c>
      <c r="J148" s="9" t="s">
        <v>24</v>
      </c>
      <c r="K148" s="9" t="s">
        <v>25</v>
      </c>
      <c r="L148" s="153"/>
      <c r="M148" s="153"/>
      <c r="N148" s="153"/>
      <c r="O148" s="153"/>
      <c r="P148" s="153"/>
      <c r="Q148" s="153"/>
      <c r="R148" s="153"/>
      <c r="S148" s="153"/>
    </row>
    <row r="149" spans="1:19" ht="15.75" customHeight="1">
      <c r="A149" s="10" t="s">
        <v>31</v>
      </c>
      <c r="B149" s="11">
        <v>93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2"/>
      <c r="M149" s="13"/>
      <c r="N149" s="14"/>
      <c r="O149" s="15"/>
      <c r="P149" s="16"/>
      <c r="Q149" s="17">
        <f>B149</f>
        <v>93</v>
      </c>
      <c r="R149" s="18"/>
      <c r="S149" s="16"/>
    </row>
    <row r="150" spans="1:19" ht="15.75" customHeight="1">
      <c r="A150" s="10" t="s">
        <v>32</v>
      </c>
      <c r="B150" s="11"/>
      <c r="C150" s="11">
        <v>73</v>
      </c>
      <c r="D150" s="11"/>
      <c r="E150" s="11"/>
      <c r="F150" s="11"/>
      <c r="G150" s="11"/>
      <c r="H150" s="11"/>
      <c r="I150" s="11"/>
      <c r="J150" s="11"/>
      <c r="K150" s="11"/>
      <c r="L150" s="12"/>
      <c r="M150" s="19"/>
      <c r="N150" s="5"/>
      <c r="O150" s="20"/>
      <c r="P150" s="21">
        <f>IF(C150=0,"",C150/B149)</f>
        <v>0.78494623655913975</v>
      </c>
      <c r="Q150" s="22">
        <v>73</v>
      </c>
      <c r="R150" s="23">
        <f t="shared" ref="R150:R158" si="12">IF(Q150=0,"",Q150/Q149)</f>
        <v>0.78494623655913975</v>
      </c>
      <c r="S150" s="23">
        <f t="shared" ref="S150:S158" si="13">IF(Q150=0,"",100%-R150)</f>
        <v>0.21505376344086025</v>
      </c>
    </row>
    <row r="151" spans="1:19" ht="15.75" customHeight="1">
      <c r="A151" s="10" t="s">
        <v>33</v>
      </c>
      <c r="B151" s="11"/>
      <c r="C151" s="11"/>
      <c r="D151" s="11">
        <v>64</v>
      </c>
      <c r="E151" s="11"/>
      <c r="F151" s="11"/>
      <c r="G151" s="11"/>
      <c r="H151" s="11"/>
      <c r="I151" s="11"/>
      <c r="J151" s="11"/>
      <c r="K151" s="11"/>
      <c r="L151" s="12"/>
      <c r="M151" s="19"/>
      <c r="N151" s="5"/>
      <c r="O151" s="20"/>
      <c r="P151" s="21">
        <f>IF(D151=0,"",D151/C150)</f>
        <v>0.87671232876712324</v>
      </c>
      <c r="Q151" s="22">
        <v>68</v>
      </c>
      <c r="R151" s="23">
        <f t="shared" si="12"/>
        <v>0.93150684931506844</v>
      </c>
      <c r="S151" s="23">
        <f t="shared" si="13"/>
        <v>6.8493150684931559E-2</v>
      </c>
    </row>
    <row r="152" spans="1:19" ht="15.75" customHeight="1">
      <c r="A152" s="10" t="s">
        <v>34</v>
      </c>
      <c r="B152" s="11"/>
      <c r="C152" s="11"/>
      <c r="D152" s="11"/>
      <c r="E152" s="11">
        <v>58</v>
      </c>
      <c r="F152" s="11"/>
      <c r="G152" s="11"/>
      <c r="H152" s="11"/>
      <c r="I152" s="11"/>
      <c r="J152" s="11"/>
      <c r="K152" s="11"/>
      <c r="L152" s="12"/>
      <c r="M152" s="19"/>
      <c r="N152" s="5"/>
      <c r="O152" s="20"/>
      <c r="P152" s="21">
        <f>IF(E152=0,"",E152/D151)</f>
        <v>0.90625</v>
      </c>
      <c r="Q152" s="22">
        <v>64</v>
      </c>
      <c r="R152" s="23">
        <f t="shared" si="12"/>
        <v>0.94117647058823528</v>
      </c>
      <c r="S152" s="23">
        <f t="shared" si="13"/>
        <v>5.8823529411764719E-2</v>
      </c>
    </row>
    <row r="153" spans="1:19" ht="15.75" customHeight="1">
      <c r="A153" s="10" t="s">
        <v>35</v>
      </c>
      <c r="B153" s="11"/>
      <c r="C153" s="11"/>
      <c r="D153" s="11"/>
      <c r="E153" s="11"/>
      <c r="F153" s="11">
        <v>54</v>
      </c>
      <c r="G153" s="11"/>
      <c r="H153" s="11"/>
      <c r="I153" s="11"/>
      <c r="J153" s="11"/>
      <c r="K153" s="11"/>
      <c r="L153" s="12"/>
      <c r="M153" s="19"/>
      <c r="N153" s="5"/>
      <c r="O153" s="20"/>
      <c r="P153" s="21">
        <f>IF(F153=0,"",F153/E152)</f>
        <v>0.93103448275862066</v>
      </c>
      <c r="Q153" s="22">
        <v>60</v>
      </c>
      <c r="R153" s="23">
        <f t="shared" si="12"/>
        <v>0.9375</v>
      </c>
      <c r="S153" s="23">
        <f t="shared" si="13"/>
        <v>6.25E-2</v>
      </c>
    </row>
    <row r="154" spans="1:19" ht="15.75" customHeight="1">
      <c r="A154" s="10" t="s">
        <v>36</v>
      </c>
      <c r="B154" s="11"/>
      <c r="C154" s="11"/>
      <c r="D154" s="11"/>
      <c r="E154" s="11"/>
      <c r="F154" s="11"/>
      <c r="G154" s="11">
        <v>51</v>
      </c>
      <c r="H154" s="11"/>
      <c r="I154" s="11"/>
      <c r="J154" s="11"/>
      <c r="K154" s="11"/>
      <c r="L154" s="12"/>
      <c r="M154" s="19"/>
      <c r="N154" s="5"/>
      <c r="O154" s="20"/>
      <c r="P154" s="21">
        <f>IF(G154=0,"",G154/F153)</f>
        <v>0.94444444444444442</v>
      </c>
      <c r="Q154" s="22">
        <v>56</v>
      </c>
      <c r="R154" s="23">
        <f t="shared" si="12"/>
        <v>0.93333333333333335</v>
      </c>
      <c r="S154" s="23">
        <f t="shared" si="13"/>
        <v>6.6666666666666652E-2</v>
      </c>
    </row>
    <row r="155" spans="1:19" ht="15.75" customHeight="1">
      <c r="A155" s="10" t="s">
        <v>37</v>
      </c>
      <c r="B155" s="11"/>
      <c r="C155" s="11"/>
      <c r="D155" s="11"/>
      <c r="E155" s="11"/>
      <c r="F155" s="11"/>
      <c r="G155" s="11"/>
      <c r="H155" s="11">
        <v>49</v>
      </c>
      <c r="I155" s="11"/>
      <c r="J155" s="11"/>
      <c r="K155" s="11"/>
      <c r="L155" s="12"/>
      <c r="M155" s="19"/>
      <c r="N155" s="5"/>
      <c r="O155" s="20"/>
      <c r="P155" s="21">
        <f>IF(H155=0,"",H155/G154)</f>
        <v>0.96078431372549022</v>
      </c>
      <c r="Q155" s="22">
        <v>55</v>
      </c>
      <c r="R155" s="23">
        <f t="shared" si="12"/>
        <v>0.9821428571428571</v>
      </c>
      <c r="S155" s="23">
        <f t="shared" si="13"/>
        <v>1.7857142857142905E-2</v>
      </c>
    </row>
    <row r="156" spans="1:19" ht="15.75" customHeight="1">
      <c r="A156" s="10" t="s">
        <v>38</v>
      </c>
      <c r="B156" s="11"/>
      <c r="C156" s="11"/>
      <c r="D156" s="11"/>
      <c r="E156" s="11"/>
      <c r="F156" s="11"/>
      <c r="G156" s="11"/>
      <c r="H156" s="11"/>
      <c r="I156" s="11">
        <v>49</v>
      </c>
      <c r="J156" s="11"/>
      <c r="K156" s="11"/>
      <c r="L156" s="12"/>
      <c r="M156" s="19"/>
      <c r="N156" s="5"/>
      <c r="O156" s="20"/>
      <c r="P156" s="21">
        <f>IF(I156=0,"",I156/H155)</f>
        <v>1</v>
      </c>
      <c r="Q156" s="22">
        <v>56</v>
      </c>
      <c r="R156" s="23">
        <f t="shared" si="12"/>
        <v>1.0181818181818181</v>
      </c>
      <c r="S156" s="23">
        <f t="shared" si="13"/>
        <v>-1.8181818181818077E-2</v>
      </c>
    </row>
    <row r="157" spans="1:19" ht="15.75" customHeight="1">
      <c r="A157" s="10" t="s">
        <v>39</v>
      </c>
      <c r="B157" s="11"/>
      <c r="C157" s="11"/>
      <c r="D157" s="11"/>
      <c r="E157" s="11"/>
      <c r="F157" s="11"/>
      <c r="G157" s="11"/>
      <c r="H157" s="11"/>
      <c r="I157" s="11"/>
      <c r="J157" s="11">
        <v>44</v>
      </c>
      <c r="K157" s="11"/>
      <c r="L157" s="12"/>
      <c r="M157" s="19"/>
      <c r="N157" s="5"/>
      <c r="O157" s="20"/>
      <c r="P157" s="21">
        <f>IF(J157=0,"",J157/I156)</f>
        <v>0.89795918367346939</v>
      </c>
      <c r="Q157" s="22">
        <v>53</v>
      </c>
      <c r="R157" s="23">
        <f t="shared" si="12"/>
        <v>0.9464285714285714</v>
      </c>
      <c r="S157" s="23">
        <f t="shared" si="13"/>
        <v>5.3571428571428603E-2</v>
      </c>
    </row>
    <row r="158" spans="1:19" ht="15.75" customHeight="1">
      <c r="A158" s="10" t="s">
        <v>40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>
        <v>44</v>
      </c>
      <c r="L158" s="12">
        <v>41</v>
      </c>
      <c r="M158" s="19"/>
      <c r="N158" s="5"/>
      <c r="O158" s="20"/>
      <c r="P158" s="21">
        <f>IF(K158=0,"",K158/J157)</f>
        <v>1</v>
      </c>
      <c r="Q158" s="22">
        <v>54</v>
      </c>
      <c r="R158" s="23">
        <f t="shared" si="12"/>
        <v>1.0188679245283019</v>
      </c>
      <c r="S158" s="23">
        <f t="shared" si="13"/>
        <v>-1.8867924528301883E-2</v>
      </c>
    </row>
    <row r="159" spans="1:19" ht="15.75" customHeight="1">
      <c r="A159" s="10" t="s">
        <v>41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>
        <v>8</v>
      </c>
      <c r="L159" s="12">
        <v>7</v>
      </c>
      <c r="M159" s="19"/>
      <c r="N159" s="5"/>
      <c r="O159" s="6"/>
      <c r="P159" s="24"/>
      <c r="Q159" s="25">
        <v>10</v>
      </c>
      <c r="R159" s="26"/>
      <c r="S159" s="24"/>
    </row>
    <row r="160" spans="1:19" ht="15.75" customHeight="1">
      <c r="A160" s="10" t="s">
        <v>43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>
        <v>2</v>
      </c>
      <c r="L160" s="12">
        <v>2</v>
      </c>
      <c r="M160" s="19"/>
      <c r="N160" s="5"/>
      <c r="O160" s="6"/>
      <c r="P160" s="27"/>
      <c r="Q160" s="25">
        <v>3</v>
      </c>
      <c r="R160" s="28"/>
      <c r="S160" s="27"/>
    </row>
    <row r="161" spans="1:19" ht="15.75" customHeight="1">
      <c r="A161" s="10" t="s">
        <v>44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>
        <v>1</v>
      </c>
      <c r="L161" s="12"/>
      <c r="M161" s="19"/>
      <c r="N161" s="5"/>
      <c r="O161" s="6"/>
      <c r="P161" s="27"/>
      <c r="Q161" s="25">
        <v>1</v>
      </c>
      <c r="R161" s="28"/>
      <c r="S161" s="27"/>
    </row>
    <row r="162" spans="1:19" ht="15.75" customHeight="1">
      <c r="A162" s="10" t="s">
        <v>45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>
        <v>1</v>
      </c>
      <c r="L162" s="12"/>
      <c r="M162" s="19"/>
      <c r="N162" s="5"/>
      <c r="O162" s="6"/>
      <c r="P162" s="27"/>
      <c r="Q162" s="25">
        <v>1</v>
      </c>
      <c r="R162" s="28"/>
      <c r="S162" s="27"/>
    </row>
    <row r="163" spans="1:19" ht="15.75" customHeight="1">
      <c r="A163" s="10" t="s">
        <v>46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>
        <v>1</v>
      </c>
      <c r="L163" s="12"/>
      <c r="M163" s="19"/>
      <c r="N163" s="5"/>
      <c r="O163" s="6"/>
      <c r="P163" s="27"/>
      <c r="Q163" s="25">
        <v>1</v>
      </c>
      <c r="R163" s="28"/>
      <c r="S163" s="27"/>
    </row>
    <row r="164" spans="1:19" ht="15.75" customHeight="1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2"/>
      <c r="M164" s="19"/>
      <c r="N164" s="5"/>
      <c r="O164" s="6"/>
      <c r="P164" s="27"/>
      <c r="Q164" s="25"/>
      <c r="R164" s="28"/>
      <c r="S164" s="27"/>
    </row>
    <row r="165" spans="1:19" ht="15.75" customHeight="1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2"/>
      <c r="M165" s="29"/>
      <c r="N165" s="30"/>
      <c r="O165" s="31"/>
      <c r="P165" s="30"/>
      <c r="Q165" s="32"/>
      <c r="R165" s="31"/>
      <c r="S165" s="33"/>
    </row>
    <row r="166" spans="1:19" ht="18.75" customHeight="1">
      <c r="A166" s="34"/>
      <c r="B166" s="6"/>
      <c r="C166" s="6"/>
      <c r="D166" s="6"/>
      <c r="E166" s="6"/>
      <c r="F166" s="6"/>
      <c r="G166" s="139" t="s">
        <v>42</v>
      </c>
      <c r="H166" s="154"/>
      <c r="I166" s="154"/>
      <c r="J166" s="154"/>
      <c r="K166" s="155"/>
      <c r="L166" s="35">
        <f>SUM(L158:L162)</f>
        <v>50</v>
      </c>
      <c r="M166" s="36">
        <f>IF(L158=0,"",L158/B149)</f>
        <v>0.44086021505376344</v>
      </c>
      <c r="N166" s="36">
        <f>IF(L166=0,"",L166/B149)</f>
        <v>0.5376344086021505</v>
      </c>
      <c r="O166" s="36">
        <f>IF(L158=0,"",N166-M166)</f>
        <v>9.6774193548387066E-2</v>
      </c>
      <c r="P166" s="5"/>
      <c r="Q166" s="6"/>
      <c r="R166" s="37"/>
      <c r="S166" s="5"/>
    </row>
    <row r="167" spans="1:19" ht="12.75" customHeight="1">
      <c r="M167" s="5"/>
      <c r="N167" s="5"/>
      <c r="P167" s="5"/>
    </row>
    <row r="168" spans="1:19" ht="12.75" customHeight="1">
      <c r="L168" s="6"/>
      <c r="M168" s="5"/>
      <c r="N168" s="5"/>
      <c r="P168" s="5"/>
    </row>
    <row r="169" spans="1:19" ht="26.25" customHeight="1">
      <c r="A169" s="7"/>
      <c r="B169" s="163" t="s">
        <v>4</v>
      </c>
      <c r="C169" s="164"/>
      <c r="D169" s="164"/>
      <c r="E169" s="164"/>
      <c r="F169" s="164"/>
      <c r="G169" s="164"/>
      <c r="H169" s="165" t="s">
        <v>32</v>
      </c>
      <c r="I169" s="166"/>
      <c r="J169" s="166"/>
      <c r="K169" s="166"/>
      <c r="L169" s="6"/>
      <c r="M169" s="5"/>
      <c r="N169" s="5"/>
      <c r="O169" s="6"/>
      <c r="P169" s="5"/>
      <c r="Q169" s="6"/>
      <c r="R169" s="6"/>
      <c r="S169" s="6"/>
    </row>
    <row r="170" spans="1:19" ht="30" customHeight="1">
      <c r="A170" s="142" t="s">
        <v>6</v>
      </c>
      <c r="B170" s="144" t="s">
        <v>7</v>
      </c>
      <c r="C170" s="154"/>
      <c r="D170" s="154"/>
      <c r="E170" s="154"/>
      <c r="F170" s="154"/>
      <c r="G170" s="154"/>
      <c r="H170" s="154"/>
      <c r="I170" s="154"/>
      <c r="J170" s="154"/>
      <c r="K170" s="155"/>
      <c r="L170" s="167" t="s">
        <v>8</v>
      </c>
      <c r="M170" s="137" t="s">
        <v>9</v>
      </c>
      <c r="N170" s="137" t="s">
        <v>10</v>
      </c>
      <c r="O170" s="149" t="s">
        <v>11</v>
      </c>
      <c r="P170" s="137" t="s">
        <v>12</v>
      </c>
      <c r="Q170" s="151" t="s">
        <v>13</v>
      </c>
      <c r="R170" s="151" t="s">
        <v>14</v>
      </c>
      <c r="S170" s="137" t="s">
        <v>15</v>
      </c>
    </row>
    <row r="171" spans="1:19" ht="15.75" customHeight="1">
      <c r="A171" s="153"/>
      <c r="B171" s="9" t="s">
        <v>16</v>
      </c>
      <c r="C171" s="9" t="s">
        <v>17</v>
      </c>
      <c r="D171" s="9" t="s">
        <v>18</v>
      </c>
      <c r="E171" s="9" t="s">
        <v>19</v>
      </c>
      <c r="F171" s="9" t="s">
        <v>20</v>
      </c>
      <c r="G171" s="9" t="s">
        <v>21</v>
      </c>
      <c r="H171" s="9" t="s">
        <v>22</v>
      </c>
      <c r="I171" s="9" t="s">
        <v>23</v>
      </c>
      <c r="J171" s="9" t="s">
        <v>24</v>
      </c>
      <c r="K171" s="9" t="s">
        <v>25</v>
      </c>
      <c r="L171" s="153"/>
      <c r="M171" s="153"/>
      <c r="N171" s="153"/>
      <c r="O171" s="153"/>
      <c r="P171" s="153"/>
      <c r="Q171" s="153"/>
      <c r="R171" s="153"/>
      <c r="S171" s="153"/>
    </row>
    <row r="172" spans="1:19" ht="15.75" customHeight="1">
      <c r="A172" s="10" t="s">
        <v>32</v>
      </c>
      <c r="B172" s="11">
        <v>96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2"/>
      <c r="M172" s="13"/>
      <c r="N172" s="14"/>
      <c r="O172" s="15"/>
      <c r="P172" s="16"/>
      <c r="Q172" s="17">
        <f>B172</f>
        <v>96</v>
      </c>
      <c r="R172" s="18"/>
      <c r="S172" s="16"/>
    </row>
    <row r="173" spans="1:19" ht="15.75" customHeight="1">
      <c r="A173" s="10" t="s">
        <v>33</v>
      </c>
      <c r="B173" s="11"/>
      <c r="C173" s="11">
        <v>82</v>
      </c>
      <c r="D173" s="11"/>
      <c r="E173" s="11"/>
      <c r="F173" s="11"/>
      <c r="G173" s="11"/>
      <c r="H173" s="11"/>
      <c r="I173" s="11"/>
      <c r="J173" s="11"/>
      <c r="K173" s="11"/>
      <c r="L173" s="12"/>
      <c r="M173" s="19"/>
      <c r="N173" s="5"/>
      <c r="O173" s="20"/>
      <c r="P173" s="21">
        <f>IF(C173=0,"",C173/B172)</f>
        <v>0.85416666666666663</v>
      </c>
      <c r="Q173" s="22">
        <v>84</v>
      </c>
      <c r="R173" s="23">
        <f t="shared" ref="R173:R181" si="14">IF(Q173=0,"",Q173/Q172)</f>
        <v>0.875</v>
      </c>
      <c r="S173" s="23">
        <f t="shared" ref="S173:S181" si="15">IF(Q173=0,"",100%-R173)</f>
        <v>0.125</v>
      </c>
    </row>
    <row r="174" spans="1:19" ht="15.75" customHeight="1">
      <c r="A174" s="10" t="s">
        <v>34</v>
      </c>
      <c r="B174" s="11"/>
      <c r="C174" s="11"/>
      <c r="D174" s="11">
        <v>77</v>
      </c>
      <c r="E174" s="11"/>
      <c r="F174" s="11"/>
      <c r="G174" s="11"/>
      <c r="H174" s="11"/>
      <c r="I174" s="11"/>
      <c r="J174" s="11"/>
      <c r="K174" s="11"/>
      <c r="L174" s="12"/>
      <c r="M174" s="19"/>
      <c r="N174" s="5"/>
      <c r="O174" s="20"/>
      <c r="P174" s="21">
        <f>IF(D174=0,"",D174/C173)</f>
        <v>0.93902439024390238</v>
      </c>
      <c r="Q174" s="22">
        <v>80</v>
      </c>
      <c r="R174" s="23">
        <f t="shared" si="14"/>
        <v>0.95238095238095233</v>
      </c>
      <c r="S174" s="23">
        <f t="shared" si="15"/>
        <v>4.7619047619047672E-2</v>
      </c>
    </row>
    <row r="175" spans="1:19" ht="15.75" customHeight="1">
      <c r="A175" s="10" t="s">
        <v>35</v>
      </c>
      <c r="B175" s="11"/>
      <c r="C175" s="11"/>
      <c r="D175" s="11"/>
      <c r="E175" s="11">
        <v>69</v>
      </c>
      <c r="F175" s="11"/>
      <c r="G175" s="11"/>
      <c r="H175" s="11"/>
      <c r="I175" s="11"/>
      <c r="J175" s="11"/>
      <c r="K175" s="11"/>
      <c r="L175" s="12"/>
      <c r="M175" s="19"/>
      <c r="N175" s="5"/>
      <c r="O175" s="20"/>
      <c r="P175" s="21">
        <f>IF(E175=0,"",E175/D174)</f>
        <v>0.89610389610389607</v>
      </c>
      <c r="Q175" s="22">
        <v>79</v>
      </c>
      <c r="R175" s="23">
        <f t="shared" si="14"/>
        <v>0.98750000000000004</v>
      </c>
      <c r="S175" s="23">
        <f t="shared" si="15"/>
        <v>1.2499999999999956E-2</v>
      </c>
    </row>
    <row r="176" spans="1:19" ht="15.75" customHeight="1">
      <c r="A176" s="10" t="s">
        <v>36</v>
      </c>
      <c r="B176" s="11"/>
      <c r="C176" s="11"/>
      <c r="D176" s="11"/>
      <c r="E176" s="11"/>
      <c r="F176" s="11">
        <v>68</v>
      </c>
      <c r="G176" s="11"/>
      <c r="H176" s="11"/>
      <c r="I176" s="11"/>
      <c r="J176" s="11"/>
      <c r="K176" s="11"/>
      <c r="L176" s="12"/>
      <c r="M176" s="19"/>
      <c r="N176" s="5"/>
      <c r="O176" s="20"/>
      <c r="P176" s="21">
        <f>IF(F176=0,"",F176/E175)</f>
        <v>0.98550724637681164</v>
      </c>
      <c r="Q176" s="22">
        <v>74</v>
      </c>
      <c r="R176" s="23">
        <f t="shared" si="14"/>
        <v>0.93670886075949367</v>
      </c>
      <c r="S176" s="23">
        <f t="shared" si="15"/>
        <v>6.3291139240506333E-2</v>
      </c>
    </row>
    <row r="177" spans="1:19" ht="15.75" customHeight="1">
      <c r="A177" s="10" t="s">
        <v>37</v>
      </c>
      <c r="B177" s="11"/>
      <c r="C177" s="11"/>
      <c r="D177" s="11"/>
      <c r="E177" s="11"/>
      <c r="F177" s="11"/>
      <c r="G177" s="11">
        <v>65</v>
      </c>
      <c r="H177" s="11"/>
      <c r="I177" s="11"/>
      <c r="J177" s="11"/>
      <c r="K177" s="11"/>
      <c r="L177" s="12"/>
      <c r="M177" s="19"/>
      <c r="N177" s="5"/>
      <c r="O177" s="20"/>
      <c r="P177" s="21">
        <f>IF(G177=0,"",G177/F176)</f>
        <v>0.95588235294117652</v>
      </c>
      <c r="Q177" s="22">
        <v>72</v>
      </c>
      <c r="R177" s="23">
        <f t="shared" si="14"/>
        <v>0.97297297297297303</v>
      </c>
      <c r="S177" s="23">
        <f t="shared" si="15"/>
        <v>2.7027027027026973E-2</v>
      </c>
    </row>
    <row r="178" spans="1:19" ht="15.75" customHeight="1">
      <c r="A178" s="10" t="s">
        <v>38</v>
      </c>
      <c r="B178" s="11"/>
      <c r="C178" s="11"/>
      <c r="D178" s="11"/>
      <c r="E178" s="11"/>
      <c r="F178" s="11"/>
      <c r="G178" s="11"/>
      <c r="H178" s="11">
        <v>63</v>
      </c>
      <c r="I178" s="11"/>
      <c r="J178" s="11"/>
      <c r="K178" s="11"/>
      <c r="L178" s="12"/>
      <c r="M178" s="19"/>
      <c r="N178" s="5"/>
      <c r="O178" s="20"/>
      <c r="P178" s="21">
        <f>IF(H178=0,"",H178/G177)</f>
        <v>0.96923076923076923</v>
      </c>
      <c r="Q178" s="22">
        <v>70</v>
      </c>
      <c r="R178" s="23">
        <f t="shared" si="14"/>
        <v>0.97222222222222221</v>
      </c>
      <c r="S178" s="23">
        <f t="shared" si="15"/>
        <v>2.777777777777779E-2</v>
      </c>
    </row>
    <row r="179" spans="1:19" ht="15.75" customHeight="1">
      <c r="A179" s="10" t="s">
        <v>39</v>
      </c>
      <c r="B179" s="11"/>
      <c r="C179" s="11"/>
      <c r="D179" s="11"/>
      <c r="E179" s="11"/>
      <c r="F179" s="11"/>
      <c r="G179" s="11"/>
      <c r="H179" s="11"/>
      <c r="I179" s="11">
        <v>61</v>
      </c>
      <c r="J179" s="11"/>
      <c r="K179" s="11"/>
      <c r="L179" s="12"/>
      <c r="M179" s="19"/>
      <c r="N179" s="5"/>
      <c r="O179" s="20"/>
      <c r="P179" s="21">
        <f>IF(I179=0,"",I179/H178)</f>
        <v>0.96825396825396826</v>
      </c>
      <c r="Q179" s="22">
        <v>71</v>
      </c>
      <c r="R179" s="23">
        <f t="shared" si="14"/>
        <v>1.0142857142857142</v>
      </c>
      <c r="S179" s="23">
        <f t="shared" si="15"/>
        <v>-1.4285714285714235E-2</v>
      </c>
    </row>
    <row r="180" spans="1:19" ht="15.75" customHeight="1">
      <c r="A180" s="10" t="s">
        <v>40</v>
      </c>
      <c r="B180" s="11"/>
      <c r="C180" s="11"/>
      <c r="D180" s="11"/>
      <c r="E180" s="11"/>
      <c r="F180" s="11"/>
      <c r="G180" s="11"/>
      <c r="H180" s="11"/>
      <c r="I180" s="11"/>
      <c r="J180" s="11">
        <v>60</v>
      </c>
      <c r="K180" s="11"/>
      <c r="L180" s="12"/>
      <c r="M180" s="19"/>
      <c r="N180" s="5"/>
      <c r="O180" s="20"/>
      <c r="P180" s="21">
        <f>IF(J180=0,"",J180/I179)</f>
        <v>0.98360655737704916</v>
      </c>
      <c r="Q180" s="22">
        <v>73</v>
      </c>
      <c r="R180" s="23">
        <f t="shared" si="14"/>
        <v>1.028169014084507</v>
      </c>
      <c r="S180" s="23">
        <f t="shared" si="15"/>
        <v>-2.8169014084507005E-2</v>
      </c>
    </row>
    <row r="181" spans="1:19" ht="15.75" customHeight="1">
      <c r="A181" s="10" t="s">
        <v>41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>
        <v>59</v>
      </c>
      <c r="L181" s="12">
        <v>59</v>
      </c>
      <c r="M181" s="19"/>
      <c r="N181" s="5"/>
      <c r="O181" s="20"/>
      <c r="P181" s="21">
        <f>IF(K181=0,"",K181/J180)</f>
        <v>0.98333333333333328</v>
      </c>
      <c r="Q181" s="22">
        <v>72</v>
      </c>
      <c r="R181" s="23">
        <f t="shared" si="14"/>
        <v>0.98630136986301364</v>
      </c>
      <c r="S181" s="23">
        <f t="shared" si="15"/>
        <v>1.3698630136986356E-2</v>
      </c>
    </row>
    <row r="182" spans="1:19" ht="15.75" customHeight="1">
      <c r="A182" s="10" t="s">
        <v>43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>
        <v>5</v>
      </c>
      <c r="L182" s="12">
        <v>5</v>
      </c>
      <c r="M182" s="19"/>
      <c r="N182" s="5"/>
      <c r="O182" s="6"/>
      <c r="P182" s="24"/>
      <c r="Q182" s="25">
        <v>15</v>
      </c>
      <c r="R182" s="26"/>
      <c r="S182" s="24"/>
    </row>
    <row r="183" spans="1:19" ht="15.75" customHeight="1">
      <c r="A183" s="10" t="s">
        <v>44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>
        <v>1</v>
      </c>
      <c r="L183" s="12">
        <v>1</v>
      </c>
      <c r="M183" s="19"/>
      <c r="N183" s="5"/>
      <c r="O183" s="6"/>
      <c r="P183" s="27"/>
      <c r="Q183" s="25">
        <v>4</v>
      </c>
      <c r="R183" s="28"/>
      <c r="S183" s="27"/>
    </row>
    <row r="184" spans="1:19" ht="15.75" customHeight="1">
      <c r="A184" s="10" t="s">
        <v>45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>
        <v>1</v>
      </c>
      <c r="L184" s="12"/>
      <c r="M184" s="19"/>
      <c r="N184" s="5"/>
      <c r="O184" s="6"/>
      <c r="P184" s="27"/>
      <c r="Q184" s="25">
        <v>1</v>
      </c>
      <c r="R184" s="28"/>
      <c r="S184" s="27"/>
    </row>
    <row r="185" spans="1:19" ht="15.75" customHeight="1">
      <c r="A185" s="10" t="s">
        <v>46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>
        <v>1</v>
      </c>
      <c r="L185" s="12"/>
      <c r="M185" s="19"/>
      <c r="N185" s="5"/>
      <c r="O185" s="6"/>
      <c r="P185" s="27"/>
      <c r="Q185" s="25">
        <v>1</v>
      </c>
      <c r="R185" s="28"/>
      <c r="S185" s="27"/>
    </row>
    <row r="186" spans="1:19" ht="15.75" customHeight="1">
      <c r="A186" s="10" t="s">
        <v>47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>
        <v>1</v>
      </c>
      <c r="L186" s="12">
        <v>1</v>
      </c>
      <c r="M186" s="19"/>
      <c r="N186" s="5"/>
      <c r="O186" s="6"/>
      <c r="P186" s="27"/>
      <c r="Q186" s="25">
        <v>1</v>
      </c>
      <c r="R186" s="28"/>
      <c r="S186" s="27"/>
    </row>
    <row r="187" spans="1:19" ht="15.75" customHeight="1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2"/>
      <c r="M187" s="19"/>
      <c r="N187" s="5"/>
      <c r="O187" s="6"/>
      <c r="P187" s="27"/>
      <c r="Q187" s="25"/>
      <c r="R187" s="28"/>
      <c r="S187" s="27"/>
    </row>
    <row r="188" spans="1:19" ht="15.75" customHeight="1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2"/>
      <c r="M188" s="29"/>
      <c r="N188" s="30"/>
      <c r="O188" s="31"/>
      <c r="P188" s="30"/>
      <c r="Q188" s="32"/>
      <c r="R188" s="31"/>
      <c r="S188" s="33"/>
    </row>
    <row r="189" spans="1:19" ht="18.75" customHeight="1">
      <c r="A189" s="34"/>
      <c r="B189" s="6"/>
      <c r="C189" s="6"/>
      <c r="D189" s="6"/>
      <c r="E189" s="6"/>
      <c r="F189" s="6"/>
      <c r="G189" s="139" t="s">
        <v>42</v>
      </c>
      <c r="H189" s="154"/>
      <c r="I189" s="154"/>
      <c r="J189" s="154"/>
      <c r="K189" s="155"/>
      <c r="L189" s="35">
        <f>SUM(L181:L186)</f>
        <v>66</v>
      </c>
      <c r="M189" s="36">
        <f>IF(L181=0,"",L181/B172)</f>
        <v>0.61458333333333337</v>
      </c>
      <c r="N189" s="36">
        <f>IF(L189=0,"",L189/B172)</f>
        <v>0.6875</v>
      </c>
      <c r="O189" s="36">
        <f>IF(L181=0,"",N189-M189)</f>
        <v>7.291666666666663E-2</v>
      </c>
      <c r="P189" s="5"/>
      <c r="Q189" s="6"/>
      <c r="R189" s="37"/>
      <c r="S189" s="5"/>
    </row>
    <row r="190" spans="1:19" ht="12.75" customHeight="1">
      <c r="M190" s="5"/>
      <c r="N190" s="5"/>
      <c r="P190" s="5"/>
    </row>
    <row r="191" spans="1:19" ht="12.75" customHeight="1">
      <c r="L191" s="6"/>
      <c r="M191" s="5"/>
      <c r="N191" s="5"/>
      <c r="P191" s="5"/>
    </row>
    <row r="192" spans="1:19" ht="26.25" customHeight="1">
      <c r="A192" s="7"/>
      <c r="B192" s="163" t="s">
        <v>4</v>
      </c>
      <c r="C192" s="164"/>
      <c r="D192" s="164"/>
      <c r="E192" s="164"/>
      <c r="F192" s="164"/>
      <c r="G192" s="164"/>
      <c r="H192" s="165" t="s">
        <v>33</v>
      </c>
      <c r="I192" s="166"/>
      <c r="J192" s="166"/>
      <c r="K192" s="166"/>
      <c r="L192" s="6"/>
      <c r="M192" s="5"/>
      <c r="N192" s="5"/>
      <c r="O192" s="6"/>
      <c r="P192" s="5"/>
      <c r="Q192" s="6"/>
      <c r="R192" s="6"/>
      <c r="S192" s="6"/>
    </row>
    <row r="193" spans="1:19" ht="30" customHeight="1">
      <c r="A193" s="142" t="s">
        <v>6</v>
      </c>
      <c r="B193" s="144" t="s">
        <v>7</v>
      </c>
      <c r="C193" s="154"/>
      <c r="D193" s="154"/>
      <c r="E193" s="154"/>
      <c r="F193" s="154"/>
      <c r="G193" s="154"/>
      <c r="H193" s="154"/>
      <c r="I193" s="154"/>
      <c r="J193" s="154"/>
      <c r="K193" s="155"/>
      <c r="L193" s="167" t="s">
        <v>8</v>
      </c>
      <c r="M193" s="137" t="s">
        <v>9</v>
      </c>
      <c r="N193" s="137" t="s">
        <v>10</v>
      </c>
      <c r="O193" s="149" t="s">
        <v>11</v>
      </c>
      <c r="P193" s="137" t="s">
        <v>12</v>
      </c>
      <c r="Q193" s="151" t="s">
        <v>13</v>
      </c>
      <c r="R193" s="151" t="s">
        <v>14</v>
      </c>
      <c r="S193" s="137" t="s">
        <v>15</v>
      </c>
    </row>
    <row r="194" spans="1:19" ht="15.75" customHeight="1">
      <c r="A194" s="153"/>
      <c r="B194" s="9" t="s">
        <v>16</v>
      </c>
      <c r="C194" s="9" t="s">
        <v>17</v>
      </c>
      <c r="D194" s="9" t="s">
        <v>18</v>
      </c>
      <c r="E194" s="9" t="s">
        <v>19</v>
      </c>
      <c r="F194" s="9" t="s">
        <v>20</v>
      </c>
      <c r="G194" s="9" t="s">
        <v>21</v>
      </c>
      <c r="H194" s="9" t="s">
        <v>22</v>
      </c>
      <c r="I194" s="9" t="s">
        <v>23</v>
      </c>
      <c r="J194" s="9" t="s">
        <v>24</v>
      </c>
      <c r="K194" s="9" t="s">
        <v>25</v>
      </c>
      <c r="L194" s="153"/>
      <c r="M194" s="153"/>
      <c r="N194" s="153"/>
      <c r="O194" s="153"/>
      <c r="P194" s="153"/>
      <c r="Q194" s="153"/>
      <c r="R194" s="153"/>
      <c r="S194" s="153"/>
    </row>
    <row r="195" spans="1:19" ht="15.75" customHeight="1">
      <c r="A195" s="10" t="s">
        <v>33</v>
      </c>
      <c r="B195" s="11">
        <v>95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2"/>
      <c r="M195" s="13"/>
      <c r="N195" s="14"/>
      <c r="O195" s="15"/>
      <c r="P195" s="16"/>
      <c r="Q195" s="17">
        <f>B195</f>
        <v>95</v>
      </c>
      <c r="R195" s="18"/>
      <c r="S195" s="16"/>
    </row>
    <row r="196" spans="1:19" ht="15.75" customHeight="1">
      <c r="A196" s="10" t="s">
        <v>34</v>
      </c>
      <c r="B196" s="11"/>
      <c r="C196" s="11">
        <v>74</v>
      </c>
      <c r="D196" s="11"/>
      <c r="E196" s="11"/>
      <c r="F196" s="11"/>
      <c r="G196" s="11"/>
      <c r="H196" s="11"/>
      <c r="I196" s="11"/>
      <c r="J196" s="11"/>
      <c r="K196" s="11"/>
      <c r="L196" s="12"/>
      <c r="M196" s="19"/>
      <c r="N196" s="5"/>
      <c r="O196" s="20"/>
      <c r="P196" s="21">
        <f>IF(C196=0,"",C196/B195)</f>
        <v>0.77894736842105261</v>
      </c>
      <c r="Q196" s="22">
        <v>74</v>
      </c>
      <c r="R196" s="23">
        <f t="shared" ref="R196:R204" si="16">IF(Q196=0,"",Q196/Q195)</f>
        <v>0.77894736842105261</v>
      </c>
      <c r="S196" s="23">
        <f t="shared" ref="S196:S204" si="17">IF(Q196=0,"",100%-R196)</f>
        <v>0.22105263157894739</v>
      </c>
    </row>
    <row r="197" spans="1:19" ht="15.75" customHeight="1">
      <c r="A197" s="10" t="s">
        <v>35</v>
      </c>
      <c r="B197" s="11"/>
      <c r="C197" s="11"/>
      <c r="D197" s="11">
        <v>66</v>
      </c>
      <c r="E197" s="11"/>
      <c r="F197" s="11"/>
      <c r="G197" s="11"/>
      <c r="H197" s="11"/>
      <c r="I197" s="11"/>
      <c r="J197" s="11"/>
      <c r="K197" s="11"/>
      <c r="L197" s="12"/>
      <c r="M197" s="19"/>
      <c r="N197" s="5"/>
      <c r="O197" s="20"/>
      <c r="P197" s="21">
        <f>IF(D197=0,"",D197/C196)</f>
        <v>0.89189189189189189</v>
      </c>
      <c r="Q197" s="22">
        <v>76</v>
      </c>
      <c r="R197" s="23">
        <f t="shared" si="16"/>
        <v>1.027027027027027</v>
      </c>
      <c r="S197" s="23">
        <f t="shared" si="17"/>
        <v>-2.7027027027026973E-2</v>
      </c>
    </row>
    <row r="198" spans="1:19" ht="15.75" customHeight="1">
      <c r="A198" s="10" t="s">
        <v>36</v>
      </c>
      <c r="B198" s="11"/>
      <c r="C198" s="11"/>
      <c r="D198" s="11"/>
      <c r="E198" s="11">
        <v>64</v>
      </c>
      <c r="F198" s="11"/>
      <c r="G198" s="11"/>
      <c r="H198" s="11"/>
      <c r="I198" s="11"/>
      <c r="J198" s="11"/>
      <c r="K198" s="11"/>
      <c r="L198" s="12"/>
      <c r="M198" s="19"/>
      <c r="N198" s="5"/>
      <c r="O198" s="20"/>
      <c r="P198" s="21">
        <f>IF(E198=0,"",E198/D197)</f>
        <v>0.96969696969696972</v>
      </c>
      <c r="Q198" s="22">
        <v>71</v>
      </c>
      <c r="R198" s="23">
        <f t="shared" si="16"/>
        <v>0.93421052631578949</v>
      </c>
      <c r="S198" s="23">
        <f t="shared" si="17"/>
        <v>6.5789473684210509E-2</v>
      </c>
    </row>
    <row r="199" spans="1:19" ht="15.75" customHeight="1">
      <c r="A199" s="10" t="s">
        <v>37</v>
      </c>
      <c r="B199" s="11"/>
      <c r="C199" s="11"/>
      <c r="D199" s="11"/>
      <c r="E199" s="11"/>
      <c r="F199" s="11">
        <v>59</v>
      </c>
      <c r="G199" s="11"/>
      <c r="H199" s="11"/>
      <c r="I199" s="11"/>
      <c r="J199" s="11"/>
      <c r="K199" s="11"/>
      <c r="L199" s="12"/>
      <c r="M199" s="19"/>
      <c r="N199" s="5"/>
      <c r="O199" s="20"/>
      <c r="P199" s="21">
        <f>IF(F199=0,"",F199/E198)</f>
        <v>0.921875</v>
      </c>
      <c r="Q199" s="22">
        <v>70</v>
      </c>
      <c r="R199" s="23">
        <f t="shared" si="16"/>
        <v>0.9859154929577465</v>
      </c>
      <c r="S199" s="23">
        <f t="shared" si="17"/>
        <v>1.4084507042253502E-2</v>
      </c>
    </row>
    <row r="200" spans="1:19" ht="15.75" customHeight="1">
      <c r="A200" s="10" t="s">
        <v>38</v>
      </c>
      <c r="B200" s="11"/>
      <c r="C200" s="11"/>
      <c r="D200" s="11"/>
      <c r="E200" s="11"/>
      <c r="F200" s="11"/>
      <c r="G200" s="11">
        <v>57</v>
      </c>
      <c r="H200" s="11"/>
      <c r="I200" s="11"/>
      <c r="J200" s="11"/>
      <c r="K200" s="11"/>
      <c r="L200" s="12"/>
      <c r="M200" s="19"/>
      <c r="N200" s="5"/>
      <c r="O200" s="20"/>
      <c r="P200" s="21">
        <f>IF(G200=0,"",G200/F199)</f>
        <v>0.96610169491525422</v>
      </c>
      <c r="Q200" s="22">
        <v>65</v>
      </c>
      <c r="R200" s="23">
        <f t="shared" si="16"/>
        <v>0.9285714285714286</v>
      </c>
      <c r="S200" s="23">
        <f t="shared" si="17"/>
        <v>7.1428571428571397E-2</v>
      </c>
    </row>
    <row r="201" spans="1:19" ht="15.75" customHeight="1">
      <c r="A201" s="10" t="s">
        <v>39</v>
      </c>
      <c r="B201" s="11"/>
      <c r="C201" s="11"/>
      <c r="D201" s="11"/>
      <c r="E201" s="11"/>
      <c r="F201" s="11"/>
      <c r="G201" s="11"/>
      <c r="H201" s="11">
        <v>51</v>
      </c>
      <c r="I201" s="11"/>
      <c r="J201" s="11"/>
      <c r="K201" s="11"/>
      <c r="L201" s="12"/>
      <c r="M201" s="19"/>
      <c r="N201" s="5"/>
      <c r="O201" s="20"/>
      <c r="P201" s="21">
        <f>IF(H201=0,"",H201/G200)</f>
        <v>0.89473684210526316</v>
      </c>
      <c r="Q201" s="22">
        <v>59</v>
      </c>
      <c r="R201" s="23">
        <f t="shared" si="16"/>
        <v>0.90769230769230769</v>
      </c>
      <c r="S201" s="23">
        <f t="shared" si="17"/>
        <v>9.2307692307692313E-2</v>
      </c>
    </row>
    <row r="202" spans="1:19" ht="15.75" customHeight="1">
      <c r="A202" s="10" t="s">
        <v>40</v>
      </c>
      <c r="B202" s="11"/>
      <c r="C202" s="11"/>
      <c r="D202" s="11"/>
      <c r="E202" s="11"/>
      <c r="F202" s="11"/>
      <c r="G202" s="11"/>
      <c r="H202" s="11"/>
      <c r="I202" s="11">
        <v>51</v>
      </c>
      <c r="J202" s="11"/>
      <c r="K202" s="11"/>
      <c r="L202" s="12"/>
      <c r="M202" s="19"/>
      <c r="N202" s="5"/>
      <c r="O202" s="20"/>
      <c r="P202" s="21">
        <f>IF(I202=0,"",I202/H201)</f>
        <v>1</v>
      </c>
      <c r="Q202" s="22">
        <v>58</v>
      </c>
      <c r="R202" s="23">
        <f t="shared" si="16"/>
        <v>0.98305084745762716</v>
      </c>
      <c r="S202" s="23">
        <f t="shared" si="17"/>
        <v>1.6949152542372836E-2</v>
      </c>
    </row>
    <row r="203" spans="1:19" ht="15.75" customHeight="1">
      <c r="A203" s="10" t="s">
        <v>41</v>
      </c>
      <c r="B203" s="11"/>
      <c r="C203" s="11"/>
      <c r="D203" s="11"/>
      <c r="E203" s="11"/>
      <c r="F203" s="11"/>
      <c r="G203" s="11"/>
      <c r="H203" s="11"/>
      <c r="I203" s="11"/>
      <c r="J203" s="11">
        <v>50</v>
      </c>
      <c r="K203" s="11"/>
      <c r="L203" s="12"/>
      <c r="M203" s="19"/>
      <c r="N203" s="5"/>
      <c r="O203" s="20"/>
      <c r="P203" s="21">
        <f>IF(J203=0,"",J203/I202)</f>
        <v>0.98039215686274506</v>
      </c>
      <c r="Q203" s="22">
        <v>64</v>
      </c>
      <c r="R203" s="23">
        <f t="shared" si="16"/>
        <v>1.103448275862069</v>
      </c>
      <c r="S203" s="23">
        <f t="shared" si="17"/>
        <v>-0.10344827586206895</v>
      </c>
    </row>
    <row r="204" spans="1:19" ht="15.75" customHeight="1">
      <c r="A204" s="10" t="s">
        <v>43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>
        <v>49</v>
      </c>
      <c r="L204" s="12">
        <v>49</v>
      </c>
      <c r="M204" s="19"/>
      <c r="N204" s="5"/>
      <c r="O204" s="20"/>
      <c r="P204" s="21">
        <f>IF(K204=0,"",K204/J203)</f>
        <v>0.98</v>
      </c>
      <c r="Q204" s="22">
        <v>61</v>
      </c>
      <c r="R204" s="23">
        <f t="shared" si="16"/>
        <v>0.953125</v>
      </c>
      <c r="S204" s="23">
        <f t="shared" si="17"/>
        <v>4.6875E-2</v>
      </c>
    </row>
    <row r="205" spans="1:19" ht="15.75" customHeight="1">
      <c r="A205" s="10" t="s">
        <v>44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>
        <v>6</v>
      </c>
      <c r="L205" s="12">
        <v>4</v>
      </c>
      <c r="M205" s="19"/>
      <c r="N205" s="5"/>
      <c r="O205" s="6"/>
      <c r="P205" s="24"/>
      <c r="Q205" s="25">
        <v>8</v>
      </c>
      <c r="R205" s="26"/>
      <c r="S205" s="24"/>
    </row>
    <row r="206" spans="1:19" ht="15.75" customHeight="1">
      <c r="A206" s="10" t="s">
        <v>45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>
        <v>2</v>
      </c>
      <c r="L206" s="12">
        <v>2</v>
      </c>
      <c r="M206" s="19"/>
      <c r="N206" s="5"/>
      <c r="O206" s="6"/>
      <c r="P206" s="27"/>
      <c r="Q206" s="25">
        <v>3</v>
      </c>
      <c r="R206" s="28"/>
      <c r="S206" s="27"/>
    </row>
    <row r="207" spans="1:19" ht="15.75" customHeight="1">
      <c r="A207" s="10" t="s">
        <v>46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>
        <v>1</v>
      </c>
      <c r="L207" s="12">
        <v>1</v>
      </c>
      <c r="M207" s="29"/>
      <c r="N207" s="30"/>
      <c r="O207" s="31"/>
      <c r="P207" s="40"/>
      <c r="Q207" s="25">
        <v>2</v>
      </c>
      <c r="R207" s="41"/>
      <c r="S207" s="40"/>
    </row>
    <row r="208" spans="1:19" ht="18.75" customHeight="1">
      <c r="A208" s="34"/>
      <c r="B208" s="6"/>
      <c r="C208" s="6"/>
      <c r="D208" s="6"/>
      <c r="E208" s="6"/>
      <c r="F208" s="6"/>
      <c r="G208" s="139" t="s">
        <v>42</v>
      </c>
      <c r="H208" s="154"/>
      <c r="I208" s="154"/>
      <c r="J208" s="154"/>
      <c r="K208" s="155"/>
      <c r="L208" s="35">
        <f>SUM(L204:L207)</f>
        <v>56</v>
      </c>
      <c r="M208" s="36">
        <f>IF(L204=0,"",L204/B195)</f>
        <v>0.51578947368421058</v>
      </c>
      <c r="N208" s="36">
        <f>IF(L208=0,"",L208/B195)</f>
        <v>0.58947368421052626</v>
      </c>
      <c r="O208" s="36">
        <f>IF(L204=0,"",N208-M208)</f>
        <v>7.3684210526315685E-2</v>
      </c>
      <c r="P208" s="5"/>
      <c r="Q208" s="6"/>
      <c r="R208" s="37"/>
      <c r="S208" s="5"/>
    </row>
    <row r="209" spans="1:19" ht="12.75" customHeight="1">
      <c r="M209" s="5"/>
      <c r="N209" s="5"/>
      <c r="P209" s="5"/>
    </row>
    <row r="210" spans="1:19" ht="12.75" customHeight="1">
      <c r="L210" s="6"/>
      <c r="M210" s="5"/>
      <c r="N210" s="5"/>
      <c r="P210" s="5"/>
    </row>
    <row r="211" spans="1:19" ht="26.25" customHeight="1">
      <c r="A211" s="7"/>
      <c r="B211" s="163" t="s">
        <v>4</v>
      </c>
      <c r="C211" s="164"/>
      <c r="D211" s="164"/>
      <c r="E211" s="164"/>
      <c r="F211" s="164"/>
      <c r="G211" s="164"/>
      <c r="H211" s="165" t="s">
        <v>34</v>
      </c>
      <c r="I211" s="166"/>
      <c r="J211" s="166"/>
      <c r="K211" s="166"/>
      <c r="L211" s="6"/>
      <c r="M211" s="5"/>
      <c r="N211" s="5"/>
      <c r="O211" s="6"/>
      <c r="P211" s="5"/>
      <c r="Q211" s="6"/>
      <c r="R211" s="6"/>
      <c r="S211" s="6"/>
    </row>
    <row r="212" spans="1:19" ht="30" customHeight="1">
      <c r="A212" s="142" t="s">
        <v>6</v>
      </c>
      <c r="B212" s="144" t="s">
        <v>7</v>
      </c>
      <c r="C212" s="154"/>
      <c r="D212" s="154"/>
      <c r="E212" s="154"/>
      <c r="F212" s="154"/>
      <c r="G212" s="154"/>
      <c r="H212" s="154"/>
      <c r="I212" s="154"/>
      <c r="J212" s="154"/>
      <c r="K212" s="155"/>
      <c r="L212" s="167" t="s">
        <v>8</v>
      </c>
      <c r="M212" s="137" t="s">
        <v>9</v>
      </c>
      <c r="N212" s="137" t="s">
        <v>10</v>
      </c>
      <c r="O212" s="149" t="s">
        <v>11</v>
      </c>
      <c r="P212" s="137" t="s">
        <v>12</v>
      </c>
      <c r="Q212" s="151" t="s">
        <v>13</v>
      </c>
      <c r="R212" s="151" t="s">
        <v>14</v>
      </c>
      <c r="S212" s="137" t="s">
        <v>15</v>
      </c>
    </row>
    <row r="213" spans="1:19" ht="15.75" customHeight="1">
      <c r="A213" s="153"/>
      <c r="B213" s="9" t="s">
        <v>16</v>
      </c>
      <c r="C213" s="9" t="s">
        <v>17</v>
      </c>
      <c r="D213" s="9" t="s">
        <v>18</v>
      </c>
      <c r="E213" s="9" t="s">
        <v>19</v>
      </c>
      <c r="F213" s="9" t="s">
        <v>20</v>
      </c>
      <c r="G213" s="9" t="s">
        <v>21</v>
      </c>
      <c r="H213" s="9" t="s">
        <v>22</v>
      </c>
      <c r="I213" s="9" t="s">
        <v>23</v>
      </c>
      <c r="J213" s="9" t="s">
        <v>24</v>
      </c>
      <c r="K213" s="9" t="s">
        <v>25</v>
      </c>
      <c r="L213" s="153"/>
      <c r="M213" s="153"/>
      <c r="N213" s="153"/>
      <c r="O213" s="153"/>
      <c r="P213" s="153"/>
      <c r="Q213" s="153"/>
      <c r="R213" s="153"/>
      <c r="S213" s="153"/>
    </row>
    <row r="214" spans="1:19" ht="15.75" customHeight="1">
      <c r="A214" s="10" t="s">
        <v>34</v>
      </c>
      <c r="B214" s="11">
        <v>46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2"/>
      <c r="M214" s="13"/>
      <c r="N214" s="14"/>
      <c r="O214" s="15"/>
      <c r="P214" s="16"/>
      <c r="Q214" s="17">
        <f>B214</f>
        <v>46</v>
      </c>
      <c r="R214" s="18"/>
      <c r="S214" s="16"/>
    </row>
    <row r="215" spans="1:19" ht="15.75" customHeight="1">
      <c r="A215" s="10" t="s">
        <v>35</v>
      </c>
      <c r="B215" s="11"/>
      <c r="C215" s="11">
        <v>42</v>
      </c>
      <c r="D215" s="11"/>
      <c r="E215" s="11"/>
      <c r="F215" s="11"/>
      <c r="G215" s="11"/>
      <c r="H215" s="11"/>
      <c r="I215" s="11"/>
      <c r="J215" s="11"/>
      <c r="K215" s="11"/>
      <c r="L215" s="12"/>
      <c r="M215" s="19"/>
      <c r="N215" s="5"/>
      <c r="O215" s="20"/>
      <c r="P215" s="21">
        <f>IF(C215=0,"",C215/B214)</f>
        <v>0.91304347826086951</v>
      </c>
      <c r="Q215" s="22">
        <v>42</v>
      </c>
      <c r="R215" s="23">
        <f t="shared" ref="R215:R223" si="18">IF(Q215=0,"",Q215/Q214)</f>
        <v>0.91304347826086951</v>
      </c>
      <c r="S215" s="23">
        <f t="shared" ref="S215:S223" si="19">IF(Q215=0,"",100%-R215)</f>
        <v>8.6956521739130488E-2</v>
      </c>
    </row>
    <row r="216" spans="1:19" ht="15.75" customHeight="1">
      <c r="A216" s="10" t="s">
        <v>36</v>
      </c>
      <c r="B216" s="11"/>
      <c r="C216" s="11"/>
      <c r="D216" s="11">
        <v>33</v>
      </c>
      <c r="E216" s="11"/>
      <c r="F216" s="11"/>
      <c r="G216" s="11"/>
      <c r="H216" s="11"/>
      <c r="I216" s="11"/>
      <c r="J216" s="11"/>
      <c r="K216" s="11"/>
      <c r="L216" s="12"/>
      <c r="M216" s="19"/>
      <c r="N216" s="5"/>
      <c r="O216" s="20"/>
      <c r="P216" s="21">
        <f>IF(D216=0,"",D216/C215)</f>
        <v>0.7857142857142857</v>
      </c>
      <c r="Q216" s="22">
        <v>42</v>
      </c>
      <c r="R216" s="23">
        <f t="shared" si="18"/>
        <v>1</v>
      </c>
      <c r="S216" s="23">
        <f t="shared" si="19"/>
        <v>0</v>
      </c>
    </row>
    <row r="217" spans="1:19" ht="15.75" customHeight="1">
      <c r="A217" s="10" t="s">
        <v>37</v>
      </c>
      <c r="B217" s="11"/>
      <c r="C217" s="11"/>
      <c r="D217" s="11"/>
      <c r="E217" s="11">
        <v>33</v>
      </c>
      <c r="F217" s="11"/>
      <c r="G217" s="11"/>
      <c r="H217" s="11"/>
      <c r="I217" s="11"/>
      <c r="J217" s="11"/>
      <c r="K217" s="11"/>
      <c r="L217" s="12"/>
      <c r="M217" s="19"/>
      <c r="N217" s="5"/>
      <c r="O217" s="20"/>
      <c r="P217" s="21">
        <f>IF(E217=0,"",E217/D216)</f>
        <v>1</v>
      </c>
      <c r="Q217" s="22">
        <v>44</v>
      </c>
      <c r="R217" s="23">
        <f t="shared" si="18"/>
        <v>1.0476190476190477</v>
      </c>
      <c r="S217" s="23">
        <f t="shared" si="19"/>
        <v>-4.7619047619047672E-2</v>
      </c>
    </row>
    <row r="218" spans="1:19" ht="15.75" customHeight="1">
      <c r="A218" s="10" t="s">
        <v>38</v>
      </c>
      <c r="B218" s="11"/>
      <c r="C218" s="11"/>
      <c r="D218" s="11"/>
      <c r="E218" s="11"/>
      <c r="F218" s="11">
        <v>33</v>
      </c>
      <c r="G218" s="11"/>
      <c r="H218" s="11"/>
      <c r="I218" s="11"/>
      <c r="J218" s="11"/>
      <c r="K218" s="11"/>
      <c r="L218" s="12"/>
      <c r="M218" s="19"/>
      <c r="N218" s="5"/>
      <c r="O218" s="20"/>
      <c r="P218" s="21">
        <f>IF(F218=0,"",F218/E217)</f>
        <v>1</v>
      </c>
      <c r="Q218" s="22">
        <v>40</v>
      </c>
      <c r="R218" s="23">
        <f t="shared" si="18"/>
        <v>0.90909090909090906</v>
      </c>
      <c r="S218" s="23">
        <f t="shared" si="19"/>
        <v>9.0909090909090939E-2</v>
      </c>
    </row>
    <row r="219" spans="1:19" ht="15.75" customHeight="1">
      <c r="A219" s="10" t="s">
        <v>39</v>
      </c>
      <c r="B219" s="11"/>
      <c r="C219" s="11"/>
      <c r="D219" s="11"/>
      <c r="E219" s="11"/>
      <c r="F219" s="11"/>
      <c r="G219" s="11">
        <v>32</v>
      </c>
      <c r="H219" s="11"/>
      <c r="I219" s="11"/>
      <c r="J219" s="11"/>
      <c r="K219" s="11"/>
      <c r="L219" s="12"/>
      <c r="M219" s="19"/>
      <c r="N219" s="5"/>
      <c r="O219" s="20"/>
      <c r="P219" s="21">
        <f>IF(G219=0,"",G219/F218)</f>
        <v>0.96969696969696972</v>
      </c>
      <c r="Q219" s="22">
        <v>42</v>
      </c>
      <c r="R219" s="23">
        <f t="shared" si="18"/>
        <v>1.05</v>
      </c>
      <c r="S219" s="23">
        <f t="shared" si="19"/>
        <v>-5.0000000000000044E-2</v>
      </c>
    </row>
    <row r="220" spans="1:19" ht="15.75" customHeight="1">
      <c r="A220" s="10" t="s">
        <v>40</v>
      </c>
      <c r="B220" s="11"/>
      <c r="C220" s="11"/>
      <c r="D220" s="11"/>
      <c r="E220" s="11"/>
      <c r="F220" s="11"/>
      <c r="G220" s="11"/>
      <c r="H220" s="11">
        <v>31</v>
      </c>
      <c r="I220" s="11"/>
      <c r="J220" s="11"/>
      <c r="K220" s="11"/>
      <c r="L220" s="12"/>
      <c r="M220" s="19"/>
      <c r="N220" s="5"/>
      <c r="O220" s="20"/>
      <c r="P220" s="21">
        <f>IF(H220=0,"",H220/G219)</f>
        <v>0.96875</v>
      </c>
      <c r="Q220" s="22">
        <v>40</v>
      </c>
      <c r="R220" s="23">
        <f t="shared" si="18"/>
        <v>0.95238095238095233</v>
      </c>
      <c r="S220" s="23">
        <f t="shared" si="19"/>
        <v>4.7619047619047672E-2</v>
      </c>
    </row>
    <row r="221" spans="1:19" ht="15.75" customHeight="1">
      <c r="A221" s="10" t="s">
        <v>41</v>
      </c>
      <c r="B221" s="11"/>
      <c r="C221" s="11"/>
      <c r="D221" s="11"/>
      <c r="E221" s="11"/>
      <c r="F221" s="11"/>
      <c r="G221" s="11"/>
      <c r="H221" s="11"/>
      <c r="I221" s="11">
        <v>31</v>
      </c>
      <c r="J221" s="11"/>
      <c r="K221" s="11"/>
      <c r="L221" s="12"/>
      <c r="M221" s="19"/>
      <c r="N221" s="5"/>
      <c r="O221" s="20"/>
      <c r="P221" s="21">
        <f>IF(I221=0,"",I221/H220)</f>
        <v>1</v>
      </c>
      <c r="Q221" s="22">
        <v>39</v>
      </c>
      <c r="R221" s="23">
        <f t="shared" si="18"/>
        <v>0.97499999999999998</v>
      </c>
      <c r="S221" s="23">
        <f t="shared" si="19"/>
        <v>2.5000000000000022E-2</v>
      </c>
    </row>
    <row r="222" spans="1:19" ht="15.75" customHeight="1">
      <c r="A222" s="10" t="s">
        <v>43</v>
      </c>
      <c r="B222" s="11"/>
      <c r="C222" s="11"/>
      <c r="D222" s="11"/>
      <c r="E222" s="11"/>
      <c r="F222" s="11"/>
      <c r="G222" s="11"/>
      <c r="H222" s="11"/>
      <c r="I222" s="11"/>
      <c r="J222" s="11">
        <v>31</v>
      </c>
      <c r="K222" s="11"/>
      <c r="L222" s="12"/>
      <c r="M222" s="19"/>
      <c r="N222" s="5"/>
      <c r="O222" s="20"/>
      <c r="P222" s="21">
        <f>IF(J222=0,"",J222/I221)</f>
        <v>1</v>
      </c>
      <c r="Q222" s="22">
        <v>40</v>
      </c>
      <c r="R222" s="23">
        <f t="shared" si="18"/>
        <v>1.0256410256410255</v>
      </c>
      <c r="S222" s="23">
        <f t="shared" si="19"/>
        <v>-2.564102564102555E-2</v>
      </c>
    </row>
    <row r="223" spans="1:19" ht="15.75" customHeight="1">
      <c r="A223" s="10" t="s">
        <v>44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>
        <v>29</v>
      </c>
      <c r="L223" s="12">
        <v>25</v>
      </c>
      <c r="M223" s="19"/>
      <c r="N223" s="5"/>
      <c r="O223" s="20"/>
      <c r="P223" s="21">
        <f>IF(K223=0,"",K223/J222)</f>
        <v>0.93548387096774188</v>
      </c>
      <c r="Q223" s="22">
        <v>39</v>
      </c>
      <c r="R223" s="23">
        <f t="shared" si="18"/>
        <v>0.97499999999999998</v>
      </c>
      <c r="S223" s="23">
        <f t="shared" si="19"/>
        <v>2.5000000000000022E-2</v>
      </c>
    </row>
    <row r="224" spans="1:19" ht="15.75" customHeight="1">
      <c r="A224" s="10" t="s">
        <v>45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>
        <v>8</v>
      </c>
      <c r="L224" s="12">
        <v>5</v>
      </c>
      <c r="M224" s="19"/>
      <c r="N224" s="5"/>
      <c r="O224" s="6"/>
      <c r="P224" s="24"/>
      <c r="Q224" s="25">
        <v>15</v>
      </c>
      <c r="R224" s="26"/>
      <c r="S224" s="24"/>
    </row>
    <row r="225" spans="1:19" ht="15.75" customHeight="1">
      <c r="A225" s="10" t="s">
        <v>46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>
        <v>3</v>
      </c>
      <c r="L225" s="12">
        <v>1</v>
      </c>
      <c r="M225" s="19"/>
      <c r="N225" s="5"/>
      <c r="O225" s="6"/>
      <c r="P225" s="27"/>
      <c r="Q225" s="25">
        <v>6</v>
      </c>
      <c r="R225" s="28"/>
      <c r="S225" s="27"/>
    </row>
    <row r="226" spans="1:19" ht="15.75" customHeight="1">
      <c r="A226" s="10" t="s">
        <v>47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>
        <v>1</v>
      </c>
      <c r="L226" s="12">
        <v>1</v>
      </c>
      <c r="M226" s="29"/>
      <c r="N226" s="30"/>
      <c r="O226" s="31"/>
      <c r="P226" s="40"/>
      <c r="Q226" s="25">
        <v>1</v>
      </c>
      <c r="R226" s="41"/>
      <c r="S226" s="40"/>
    </row>
    <row r="227" spans="1:19" ht="18.75" customHeight="1">
      <c r="A227" s="34"/>
      <c r="B227" s="6"/>
      <c r="C227" s="6"/>
      <c r="D227" s="6"/>
      <c r="E227" s="6"/>
      <c r="F227" s="6"/>
      <c r="G227" s="139" t="s">
        <v>42</v>
      </c>
      <c r="H227" s="154"/>
      <c r="I227" s="154"/>
      <c r="J227" s="154"/>
      <c r="K227" s="155"/>
      <c r="L227" s="35">
        <f>SUM(L223:L226)</f>
        <v>32</v>
      </c>
      <c r="M227" s="36">
        <f>IF(L223=0,"",L223/B214)</f>
        <v>0.54347826086956519</v>
      </c>
      <c r="N227" s="36">
        <f>IF(L227=0,"",L227/B214)</f>
        <v>0.69565217391304346</v>
      </c>
      <c r="O227" s="36">
        <f>IF(L223=0,"",N227-M227)</f>
        <v>0.15217391304347827</v>
      </c>
      <c r="P227" s="5"/>
      <c r="Q227" s="6"/>
      <c r="R227" s="37"/>
      <c r="S227" s="5"/>
    </row>
    <row r="228" spans="1:19" ht="12.75" customHeight="1">
      <c r="M228" s="5"/>
      <c r="N228" s="5"/>
      <c r="P228" s="5"/>
    </row>
    <row r="229" spans="1:19" ht="12.75" customHeight="1">
      <c r="L229" s="6"/>
      <c r="M229" s="5"/>
      <c r="N229" s="5"/>
      <c r="P229" s="5"/>
    </row>
    <row r="230" spans="1:19" ht="26.25" customHeight="1">
      <c r="A230" s="7"/>
      <c r="B230" s="163" t="s">
        <v>4</v>
      </c>
      <c r="C230" s="164"/>
      <c r="D230" s="164"/>
      <c r="E230" s="164"/>
      <c r="F230" s="164"/>
      <c r="G230" s="164"/>
      <c r="H230" s="165" t="s">
        <v>35</v>
      </c>
      <c r="I230" s="166"/>
      <c r="J230" s="166"/>
      <c r="K230" s="166"/>
      <c r="L230" s="6"/>
      <c r="M230" s="5"/>
      <c r="N230" s="5"/>
      <c r="O230" s="6"/>
      <c r="P230" s="5"/>
      <c r="Q230" s="6"/>
      <c r="R230" s="6"/>
      <c r="S230" s="6"/>
    </row>
    <row r="231" spans="1:19" ht="30" customHeight="1">
      <c r="A231" s="142" t="s">
        <v>6</v>
      </c>
      <c r="B231" s="144" t="s">
        <v>7</v>
      </c>
      <c r="C231" s="154"/>
      <c r="D231" s="154"/>
      <c r="E231" s="154"/>
      <c r="F231" s="154"/>
      <c r="G231" s="154"/>
      <c r="H231" s="154"/>
      <c r="I231" s="154"/>
      <c r="J231" s="154"/>
      <c r="K231" s="155"/>
      <c r="L231" s="167" t="s">
        <v>8</v>
      </c>
      <c r="M231" s="137" t="s">
        <v>9</v>
      </c>
      <c r="N231" s="137" t="s">
        <v>10</v>
      </c>
      <c r="O231" s="149" t="s">
        <v>11</v>
      </c>
      <c r="P231" s="137" t="s">
        <v>12</v>
      </c>
      <c r="Q231" s="151" t="s">
        <v>13</v>
      </c>
      <c r="R231" s="151" t="s">
        <v>14</v>
      </c>
      <c r="S231" s="137" t="s">
        <v>15</v>
      </c>
    </row>
    <row r="232" spans="1:19" ht="15.75" customHeight="1">
      <c r="A232" s="153"/>
      <c r="B232" s="9" t="s">
        <v>16</v>
      </c>
      <c r="C232" s="9" t="s">
        <v>17</v>
      </c>
      <c r="D232" s="9" t="s">
        <v>18</v>
      </c>
      <c r="E232" s="9" t="s">
        <v>19</v>
      </c>
      <c r="F232" s="9" t="s">
        <v>20</v>
      </c>
      <c r="G232" s="9" t="s">
        <v>21</v>
      </c>
      <c r="H232" s="9" t="s">
        <v>22</v>
      </c>
      <c r="I232" s="9" t="s">
        <v>23</v>
      </c>
      <c r="J232" s="9" t="s">
        <v>24</v>
      </c>
      <c r="K232" s="9" t="s">
        <v>25</v>
      </c>
      <c r="L232" s="153"/>
      <c r="M232" s="153"/>
      <c r="N232" s="153"/>
      <c r="O232" s="153"/>
      <c r="P232" s="153"/>
      <c r="Q232" s="153"/>
      <c r="R232" s="153"/>
      <c r="S232" s="153"/>
    </row>
    <row r="233" spans="1:19" ht="15.75" customHeight="1">
      <c r="A233" s="10" t="s">
        <v>35</v>
      </c>
      <c r="B233" s="11">
        <v>93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2"/>
      <c r="M233" s="13"/>
      <c r="N233" s="14"/>
      <c r="O233" s="15"/>
      <c r="P233" s="16"/>
      <c r="Q233" s="17">
        <f>B233</f>
        <v>93</v>
      </c>
      <c r="R233" s="18"/>
      <c r="S233" s="16"/>
    </row>
    <row r="234" spans="1:19" ht="15.75" customHeight="1">
      <c r="A234" s="10" t="s">
        <v>36</v>
      </c>
      <c r="B234" s="11"/>
      <c r="C234" s="11">
        <v>74</v>
      </c>
      <c r="D234" s="11"/>
      <c r="E234" s="11"/>
      <c r="F234" s="11"/>
      <c r="G234" s="11"/>
      <c r="H234" s="11"/>
      <c r="I234" s="11"/>
      <c r="J234" s="11"/>
      <c r="K234" s="11"/>
      <c r="L234" s="12"/>
      <c r="M234" s="19"/>
      <c r="N234" s="5"/>
      <c r="O234" s="20"/>
      <c r="P234" s="21">
        <f>IF(C234=0,"",C234/B233)</f>
        <v>0.79569892473118276</v>
      </c>
      <c r="Q234" s="22">
        <v>74</v>
      </c>
      <c r="R234" s="23">
        <f t="shared" ref="R234:R242" si="20">IF(Q234=0,"",Q234/Q233)</f>
        <v>0.79569892473118276</v>
      </c>
      <c r="S234" s="23">
        <f t="shared" ref="S234:S242" si="21">IF(Q234=0,"",100%-R234)</f>
        <v>0.20430107526881724</v>
      </c>
    </row>
    <row r="235" spans="1:19" ht="15.75" customHeight="1">
      <c r="A235" s="10" t="s">
        <v>37</v>
      </c>
      <c r="B235" s="11"/>
      <c r="C235" s="11"/>
      <c r="D235" s="11">
        <v>69</v>
      </c>
      <c r="E235" s="11"/>
      <c r="F235" s="11"/>
      <c r="G235" s="11"/>
      <c r="H235" s="11"/>
      <c r="I235" s="11"/>
      <c r="J235" s="11"/>
      <c r="K235" s="11"/>
      <c r="L235" s="12"/>
      <c r="M235" s="19"/>
      <c r="N235" s="5"/>
      <c r="O235" s="20"/>
      <c r="P235" s="21">
        <f>IF(D235=0,"",D235/C234)</f>
        <v>0.93243243243243246</v>
      </c>
      <c r="Q235" s="22">
        <v>72</v>
      </c>
      <c r="R235" s="23">
        <f t="shared" si="20"/>
        <v>0.97297297297297303</v>
      </c>
      <c r="S235" s="23">
        <f t="shared" si="21"/>
        <v>2.7027027027026973E-2</v>
      </c>
    </row>
    <row r="236" spans="1:19" ht="15.75" customHeight="1">
      <c r="A236" s="10" t="s">
        <v>38</v>
      </c>
      <c r="B236" s="11"/>
      <c r="C236" s="11"/>
      <c r="D236" s="11"/>
      <c r="E236" s="11">
        <v>66</v>
      </c>
      <c r="F236" s="11"/>
      <c r="G236" s="11"/>
      <c r="H236" s="11"/>
      <c r="I236" s="11"/>
      <c r="J236" s="11"/>
      <c r="K236" s="11"/>
      <c r="L236" s="12"/>
      <c r="M236" s="19"/>
      <c r="N236" s="5"/>
      <c r="O236" s="20"/>
      <c r="P236" s="21">
        <f>IF(E236=0,"",E236/D235)</f>
        <v>0.95652173913043481</v>
      </c>
      <c r="Q236" s="22">
        <v>70</v>
      </c>
      <c r="R236" s="23">
        <f t="shared" si="20"/>
        <v>0.97222222222222221</v>
      </c>
      <c r="S236" s="23">
        <f t="shared" si="21"/>
        <v>2.777777777777779E-2</v>
      </c>
    </row>
    <row r="237" spans="1:19" ht="15.75" customHeight="1">
      <c r="A237" s="10" t="s">
        <v>39</v>
      </c>
      <c r="B237" s="11"/>
      <c r="C237" s="11"/>
      <c r="D237" s="11"/>
      <c r="E237" s="11"/>
      <c r="F237" s="11">
        <v>61</v>
      </c>
      <c r="G237" s="11"/>
      <c r="H237" s="11"/>
      <c r="I237" s="11"/>
      <c r="J237" s="11"/>
      <c r="K237" s="11"/>
      <c r="L237" s="12"/>
      <c r="M237" s="19"/>
      <c r="N237" s="5"/>
      <c r="O237" s="20"/>
      <c r="P237" s="21">
        <f>IF(F237=0,"",F237/E236)</f>
        <v>0.9242424242424242</v>
      </c>
      <c r="Q237" s="22">
        <v>74</v>
      </c>
      <c r="R237" s="23">
        <f t="shared" si="20"/>
        <v>1.0571428571428572</v>
      </c>
      <c r="S237" s="23">
        <f t="shared" si="21"/>
        <v>-5.7142857142857162E-2</v>
      </c>
    </row>
    <row r="238" spans="1:19" ht="15.75" customHeight="1">
      <c r="A238" s="10" t="s">
        <v>40</v>
      </c>
      <c r="B238" s="11"/>
      <c r="C238" s="11"/>
      <c r="D238" s="11"/>
      <c r="E238" s="11"/>
      <c r="F238" s="11"/>
      <c r="G238" s="11">
        <v>57</v>
      </c>
      <c r="H238" s="11"/>
      <c r="I238" s="11"/>
      <c r="J238" s="11"/>
      <c r="K238" s="11"/>
      <c r="L238" s="12"/>
      <c r="M238" s="19"/>
      <c r="N238" s="5"/>
      <c r="O238" s="20"/>
      <c r="P238" s="21">
        <f>IF(G238=0,"",G238/F237)</f>
        <v>0.93442622950819676</v>
      </c>
      <c r="Q238" s="22">
        <v>68</v>
      </c>
      <c r="R238" s="23">
        <f t="shared" si="20"/>
        <v>0.91891891891891897</v>
      </c>
      <c r="S238" s="23">
        <f t="shared" si="21"/>
        <v>8.108108108108103E-2</v>
      </c>
    </row>
    <row r="239" spans="1:19" ht="15.75" customHeight="1">
      <c r="A239" s="10" t="s">
        <v>41</v>
      </c>
      <c r="B239" s="11"/>
      <c r="C239" s="11"/>
      <c r="D239" s="11"/>
      <c r="E239" s="11"/>
      <c r="F239" s="11"/>
      <c r="G239" s="11"/>
      <c r="H239" s="11">
        <v>50</v>
      </c>
      <c r="I239" s="11"/>
      <c r="J239" s="11"/>
      <c r="K239" s="11"/>
      <c r="L239" s="12"/>
      <c r="M239" s="19"/>
      <c r="N239" s="5"/>
      <c r="O239" s="20"/>
      <c r="P239" s="21">
        <f>IF(H239=0,"",H239/G238)</f>
        <v>0.8771929824561403</v>
      </c>
      <c r="Q239" s="22">
        <v>72</v>
      </c>
      <c r="R239" s="23">
        <f t="shared" si="20"/>
        <v>1.0588235294117647</v>
      </c>
      <c r="S239" s="23">
        <f t="shared" si="21"/>
        <v>-5.8823529411764719E-2</v>
      </c>
    </row>
    <row r="240" spans="1:19" ht="15.75" customHeight="1">
      <c r="A240" s="10" t="s">
        <v>43</v>
      </c>
      <c r="B240" s="11"/>
      <c r="C240" s="11"/>
      <c r="D240" s="11"/>
      <c r="E240" s="11"/>
      <c r="F240" s="11"/>
      <c r="G240" s="11"/>
      <c r="H240" s="11"/>
      <c r="I240" s="11">
        <v>50</v>
      </c>
      <c r="J240" s="11"/>
      <c r="K240" s="11"/>
      <c r="L240" s="12"/>
      <c r="M240" s="19"/>
      <c r="N240" s="5"/>
      <c r="O240" s="20"/>
      <c r="P240" s="21">
        <f>IF(I240=0,"",I240/H239)</f>
        <v>1</v>
      </c>
      <c r="Q240" s="22">
        <v>70</v>
      </c>
      <c r="R240" s="23">
        <f t="shared" si="20"/>
        <v>0.97222222222222221</v>
      </c>
      <c r="S240" s="23">
        <f t="shared" si="21"/>
        <v>2.777777777777779E-2</v>
      </c>
    </row>
    <row r="241" spans="1:19" ht="15.75" customHeight="1">
      <c r="A241" s="10" t="s">
        <v>44</v>
      </c>
      <c r="B241" s="11"/>
      <c r="C241" s="11"/>
      <c r="D241" s="11"/>
      <c r="E241" s="11"/>
      <c r="F241" s="11"/>
      <c r="G241" s="11"/>
      <c r="H241" s="11"/>
      <c r="I241" s="11"/>
      <c r="J241" s="11">
        <v>48</v>
      </c>
      <c r="K241" s="11"/>
      <c r="L241" s="12">
        <v>1</v>
      </c>
      <c r="M241" s="19"/>
      <c r="N241" s="5"/>
      <c r="O241" s="20"/>
      <c r="P241" s="21">
        <f>IF(J241=0,"",J241/I240)</f>
        <v>0.96</v>
      </c>
      <c r="Q241" s="22">
        <v>60</v>
      </c>
      <c r="R241" s="23">
        <f t="shared" si="20"/>
        <v>0.8571428571428571</v>
      </c>
      <c r="S241" s="23">
        <f t="shared" si="21"/>
        <v>0.1428571428571429</v>
      </c>
    </row>
    <row r="242" spans="1:19" ht="15.75" customHeight="1">
      <c r="A242" s="10" t="s">
        <v>45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>
        <v>48</v>
      </c>
      <c r="L242" s="12">
        <v>46</v>
      </c>
      <c r="M242" s="19"/>
      <c r="N242" s="5"/>
      <c r="O242" s="20"/>
      <c r="P242" s="21">
        <f>IF(K242=0,"",K242/J241)</f>
        <v>1</v>
      </c>
      <c r="Q242" s="22">
        <v>62</v>
      </c>
      <c r="R242" s="23">
        <f t="shared" si="20"/>
        <v>1.0333333333333334</v>
      </c>
      <c r="S242" s="23">
        <f t="shared" si="21"/>
        <v>-3.3333333333333437E-2</v>
      </c>
    </row>
    <row r="243" spans="1:19" ht="15.75" customHeight="1">
      <c r="A243" s="10" t="s">
        <v>46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>
        <v>6</v>
      </c>
      <c r="L243" s="12">
        <v>4</v>
      </c>
      <c r="M243" s="19"/>
      <c r="N243" s="5"/>
      <c r="O243" s="6"/>
      <c r="P243" s="24"/>
      <c r="Q243" s="25">
        <v>9</v>
      </c>
      <c r="R243" s="26"/>
      <c r="S243" s="24"/>
    </row>
    <row r="244" spans="1:19" ht="15.75" customHeight="1">
      <c r="A244" s="10" t="s">
        <v>47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>
        <v>3</v>
      </c>
      <c r="L244" s="12">
        <v>2</v>
      </c>
      <c r="M244" s="19"/>
      <c r="N244" s="5"/>
      <c r="O244" s="6"/>
      <c r="P244" s="27"/>
      <c r="Q244" s="25">
        <v>3</v>
      </c>
      <c r="R244" s="28"/>
      <c r="S244" s="27"/>
    </row>
    <row r="245" spans="1:19" ht="15.75" customHeight="1">
      <c r="A245" s="10" t="s">
        <v>48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>
        <v>1</v>
      </c>
      <c r="L245" s="12">
        <v>1</v>
      </c>
      <c r="M245" s="19"/>
      <c r="N245" s="5"/>
      <c r="O245" s="6"/>
      <c r="P245" s="27"/>
      <c r="Q245" s="25">
        <v>2</v>
      </c>
      <c r="R245" s="28"/>
      <c r="S245" s="27"/>
    </row>
    <row r="246" spans="1:19" ht="15.75" customHeight="1">
      <c r="A246" s="10" t="s">
        <v>49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>
        <v>1</v>
      </c>
      <c r="L246" s="12"/>
      <c r="M246" s="19"/>
      <c r="N246" s="5"/>
      <c r="O246" s="6"/>
      <c r="P246" s="42"/>
      <c r="Q246" s="6">
        <v>1</v>
      </c>
      <c r="R246" s="43"/>
      <c r="S246" s="27"/>
    </row>
    <row r="247" spans="1:19" ht="15.75" customHeight="1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2"/>
      <c r="M247" s="19"/>
      <c r="N247" s="5"/>
      <c r="O247" s="6"/>
      <c r="P247" s="44"/>
      <c r="Q247" s="45"/>
      <c r="R247" s="46"/>
      <c r="S247" s="47"/>
    </row>
    <row r="248" spans="1:19" ht="15.75" customHeight="1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2"/>
      <c r="M248" s="19"/>
      <c r="N248" s="5"/>
      <c r="O248" s="6"/>
      <c r="P248" s="48"/>
      <c r="Q248" s="49"/>
      <c r="R248" s="50"/>
      <c r="S248" s="51"/>
    </row>
    <row r="249" spans="1:19" ht="15.75" customHeight="1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2"/>
      <c r="M249" s="29"/>
      <c r="N249" s="30"/>
      <c r="O249" s="31"/>
      <c r="P249" s="30"/>
      <c r="Q249" s="31"/>
      <c r="R249" s="31"/>
      <c r="S249" s="33"/>
    </row>
    <row r="250" spans="1:19" ht="18.75" customHeight="1">
      <c r="A250" s="34"/>
      <c r="B250" s="6"/>
      <c r="C250" s="6"/>
      <c r="D250" s="6"/>
      <c r="E250" s="6"/>
      <c r="F250" s="6"/>
      <c r="G250" s="139" t="s">
        <v>42</v>
      </c>
      <c r="H250" s="154"/>
      <c r="I250" s="154"/>
      <c r="J250" s="154"/>
      <c r="K250" s="155"/>
      <c r="L250" s="35">
        <f>SUM(L233:L246)</f>
        <v>54</v>
      </c>
      <c r="M250" s="36">
        <f>IF(L242=0,"",(L242+L241)/B233)</f>
        <v>0.5053763440860215</v>
      </c>
      <c r="N250" s="36">
        <f>IF(L250=0,"",L250/B233)</f>
        <v>0.58064516129032262</v>
      </c>
      <c r="O250" s="36">
        <f>IF(L242=0,"",N250-M250)</f>
        <v>7.5268817204301119E-2</v>
      </c>
      <c r="P250" s="5"/>
      <c r="Q250" s="6"/>
      <c r="R250" s="37"/>
      <c r="S250" s="5"/>
    </row>
    <row r="251" spans="1:19" ht="12.75" customHeight="1">
      <c r="M251" s="5"/>
      <c r="N251" s="5"/>
      <c r="P251" s="5"/>
    </row>
    <row r="252" spans="1:19" ht="12.75" customHeight="1">
      <c r="L252" s="6"/>
      <c r="M252" s="5"/>
      <c r="N252" s="5"/>
      <c r="P252" s="5"/>
    </row>
    <row r="253" spans="1:19" ht="26.25" customHeight="1">
      <c r="A253" s="7"/>
      <c r="B253" s="163" t="s">
        <v>4</v>
      </c>
      <c r="C253" s="164"/>
      <c r="D253" s="164"/>
      <c r="E253" s="164"/>
      <c r="F253" s="164"/>
      <c r="G253" s="164"/>
      <c r="H253" s="165" t="s">
        <v>36</v>
      </c>
      <c r="I253" s="166"/>
      <c r="J253" s="166"/>
      <c r="K253" s="166"/>
      <c r="L253" s="6"/>
      <c r="M253" s="5"/>
      <c r="N253" s="5"/>
      <c r="O253" s="6"/>
      <c r="P253" s="5"/>
      <c r="Q253" s="6"/>
      <c r="R253" s="6"/>
      <c r="S253" s="6"/>
    </row>
    <row r="254" spans="1:19" ht="30" customHeight="1">
      <c r="A254" s="142" t="s">
        <v>6</v>
      </c>
      <c r="B254" s="144" t="s">
        <v>7</v>
      </c>
      <c r="C254" s="154"/>
      <c r="D254" s="154"/>
      <c r="E254" s="154"/>
      <c r="F254" s="154"/>
      <c r="G254" s="154"/>
      <c r="H254" s="154"/>
      <c r="I254" s="154"/>
      <c r="J254" s="154"/>
      <c r="K254" s="155"/>
      <c r="L254" s="167" t="s">
        <v>8</v>
      </c>
      <c r="M254" s="137" t="s">
        <v>9</v>
      </c>
      <c r="N254" s="137" t="s">
        <v>10</v>
      </c>
      <c r="O254" s="149" t="s">
        <v>11</v>
      </c>
      <c r="P254" s="137" t="s">
        <v>12</v>
      </c>
      <c r="Q254" s="151" t="s">
        <v>13</v>
      </c>
      <c r="R254" s="151" t="s">
        <v>14</v>
      </c>
      <c r="S254" s="137" t="s">
        <v>15</v>
      </c>
    </row>
    <row r="255" spans="1:19" ht="15.75" customHeight="1">
      <c r="A255" s="153"/>
      <c r="B255" s="9" t="s">
        <v>16</v>
      </c>
      <c r="C255" s="9" t="s">
        <v>17</v>
      </c>
      <c r="D255" s="9" t="s">
        <v>18</v>
      </c>
      <c r="E255" s="9" t="s">
        <v>19</v>
      </c>
      <c r="F255" s="9" t="s">
        <v>20</v>
      </c>
      <c r="G255" s="9" t="s">
        <v>21</v>
      </c>
      <c r="H255" s="9" t="s">
        <v>22</v>
      </c>
      <c r="I255" s="9" t="s">
        <v>23</v>
      </c>
      <c r="J255" s="9" t="s">
        <v>24</v>
      </c>
      <c r="K255" s="9" t="s">
        <v>25</v>
      </c>
      <c r="L255" s="153"/>
      <c r="M255" s="153"/>
      <c r="N255" s="153"/>
      <c r="O255" s="153"/>
      <c r="P255" s="153"/>
      <c r="Q255" s="153"/>
      <c r="R255" s="153"/>
      <c r="S255" s="153"/>
    </row>
    <row r="256" spans="1:19" ht="15.75" customHeight="1">
      <c r="A256" s="10" t="s">
        <v>36</v>
      </c>
      <c r="B256" s="11">
        <v>47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2"/>
      <c r="M256" s="13"/>
      <c r="N256" s="14"/>
      <c r="O256" s="15"/>
      <c r="P256" s="16"/>
      <c r="Q256" s="17">
        <f>B256</f>
        <v>47</v>
      </c>
      <c r="R256" s="18"/>
      <c r="S256" s="16"/>
    </row>
    <row r="257" spans="1:19" ht="15.75" customHeight="1">
      <c r="A257" s="10" t="s">
        <v>37</v>
      </c>
      <c r="B257" s="11"/>
      <c r="C257" s="11">
        <v>41</v>
      </c>
      <c r="D257" s="11"/>
      <c r="E257" s="11"/>
      <c r="F257" s="11"/>
      <c r="G257" s="11"/>
      <c r="H257" s="11"/>
      <c r="I257" s="11"/>
      <c r="J257" s="11"/>
      <c r="K257" s="11"/>
      <c r="L257" s="12"/>
      <c r="M257" s="19"/>
      <c r="N257" s="5"/>
      <c r="O257" s="20"/>
      <c r="P257" s="21">
        <f>IF(C257=0,"",C257/B256)</f>
        <v>0.87234042553191493</v>
      </c>
      <c r="Q257" s="22">
        <v>41</v>
      </c>
      <c r="R257" s="23">
        <f t="shared" ref="R257:R265" si="22">IF(Q257=0,"",Q257/Q256)</f>
        <v>0.87234042553191493</v>
      </c>
      <c r="S257" s="23">
        <f t="shared" ref="S257:S265" si="23">IF(Q257=0,"",100%-R257)</f>
        <v>0.12765957446808507</v>
      </c>
    </row>
    <row r="258" spans="1:19" ht="15.75" customHeight="1">
      <c r="A258" s="10" t="s">
        <v>38</v>
      </c>
      <c r="B258" s="11"/>
      <c r="C258" s="11"/>
      <c r="D258" s="11">
        <v>31</v>
      </c>
      <c r="E258" s="11"/>
      <c r="F258" s="11"/>
      <c r="G258" s="11"/>
      <c r="H258" s="11"/>
      <c r="I258" s="11"/>
      <c r="J258" s="11"/>
      <c r="K258" s="11"/>
      <c r="L258" s="12"/>
      <c r="M258" s="19"/>
      <c r="N258" s="5"/>
      <c r="O258" s="20"/>
      <c r="P258" s="21">
        <f>IF(D258=0,"",D258/C257)</f>
        <v>0.75609756097560976</v>
      </c>
      <c r="Q258" s="22">
        <v>40</v>
      </c>
      <c r="R258" s="23">
        <f t="shared" si="22"/>
        <v>0.97560975609756095</v>
      </c>
      <c r="S258" s="23">
        <f t="shared" si="23"/>
        <v>2.4390243902439046E-2</v>
      </c>
    </row>
    <row r="259" spans="1:19" ht="15.75" customHeight="1">
      <c r="A259" s="10" t="s">
        <v>39</v>
      </c>
      <c r="B259" s="11"/>
      <c r="C259" s="11"/>
      <c r="D259" s="11"/>
      <c r="E259" s="11">
        <v>29</v>
      </c>
      <c r="F259" s="11"/>
      <c r="G259" s="11"/>
      <c r="H259" s="11"/>
      <c r="I259" s="11"/>
      <c r="J259" s="11"/>
      <c r="K259" s="11"/>
      <c r="L259" s="12"/>
      <c r="M259" s="19"/>
      <c r="N259" s="5"/>
      <c r="O259" s="20"/>
      <c r="P259" s="21">
        <f>IF(E259=0,"",E259/D258)</f>
        <v>0.93548387096774188</v>
      </c>
      <c r="Q259" s="22">
        <v>40</v>
      </c>
      <c r="R259" s="23">
        <f t="shared" si="22"/>
        <v>1</v>
      </c>
      <c r="S259" s="23">
        <f t="shared" si="23"/>
        <v>0</v>
      </c>
    </row>
    <row r="260" spans="1:19" ht="15.75" customHeight="1">
      <c r="A260" s="10" t="s">
        <v>40</v>
      </c>
      <c r="B260" s="11"/>
      <c r="C260" s="11"/>
      <c r="D260" s="11"/>
      <c r="E260" s="11"/>
      <c r="F260" s="11">
        <v>28</v>
      </c>
      <c r="G260" s="11"/>
      <c r="H260" s="11"/>
      <c r="I260" s="11"/>
      <c r="J260" s="11"/>
      <c r="K260" s="11"/>
      <c r="L260" s="12"/>
      <c r="M260" s="19"/>
      <c r="N260" s="5"/>
      <c r="O260" s="20"/>
      <c r="P260" s="21">
        <f>IF(F260=0,"",F260/E259)</f>
        <v>0.96551724137931039</v>
      </c>
      <c r="Q260" s="22">
        <v>46</v>
      </c>
      <c r="R260" s="23">
        <f t="shared" si="22"/>
        <v>1.1499999999999999</v>
      </c>
      <c r="S260" s="23">
        <f t="shared" si="23"/>
        <v>-0.14999999999999991</v>
      </c>
    </row>
    <row r="261" spans="1:19" ht="15.75" customHeight="1">
      <c r="A261" s="10" t="s">
        <v>41</v>
      </c>
      <c r="B261" s="11"/>
      <c r="C261" s="11"/>
      <c r="D261" s="11"/>
      <c r="E261" s="11"/>
      <c r="F261" s="11"/>
      <c r="G261" s="11">
        <v>27</v>
      </c>
      <c r="H261" s="11"/>
      <c r="I261" s="11"/>
      <c r="J261" s="11"/>
      <c r="K261" s="11"/>
      <c r="L261" s="12"/>
      <c r="M261" s="19"/>
      <c r="N261" s="5"/>
      <c r="O261" s="20"/>
      <c r="P261" s="21">
        <f>IF(G261=0,"",G261/F260)</f>
        <v>0.9642857142857143</v>
      </c>
      <c r="Q261" s="22">
        <v>44</v>
      </c>
      <c r="R261" s="23">
        <f t="shared" si="22"/>
        <v>0.95652173913043481</v>
      </c>
      <c r="S261" s="23">
        <f t="shared" si="23"/>
        <v>4.3478260869565188E-2</v>
      </c>
    </row>
    <row r="262" spans="1:19" ht="15.75" customHeight="1">
      <c r="A262" s="10" t="s">
        <v>43</v>
      </c>
      <c r="B262" s="11"/>
      <c r="C262" s="11"/>
      <c r="D262" s="11"/>
      <c r="E262" s="11"/>
      <c r="F262" s="11"/>
      <c r="G262" s="11"/>
      <c r="H262" s="11">
        <v>26</v>
      </c>
      <c r="I262" s="11"/>
      <c r="J262" s="11"/>
      <c r="K262" s="11"/>
      <c r="L262" s="12"/>
      <c r="M262" s="19"/>
      <c r="N262" s="5"/>
      <c r="O262" s="20"/>
      <c r="P262" s="21">
        <f>IF(H262=0,"",H262/G261)</f>
        <v>0.96296296296296291</v>
      </c>
      <c r="Q262" s="22">
        <v>42</v>
      </c>
      <c r="R262" s="23">
        <f t="shared" si="22"/>
        <v>0.95454545454545459</v>
      </c>
      <c r="S262" s="23">
        <f t="shared" si="23"/>
        <v>4.5454545454545414E-2</v>
      </c>
    </row>
    <row r="263" spans="1:19" ht="15.75" customHeight="1">
      <c r="A263" s="10" t="s">
        <v>44</v>
      </c>
      <c r="B263" s="11"/>
      <c r="C263" s="11"/>
      <c r="D263" s="11"/>
      <c r="E263" s="11"/>
      <c r="F263" s="11"/>
      <c r="G263" s="11"/>
      <c r="H263" s="11"/>
      <c r="I263" s="11">
        <v>22</v>
      </c>
      <c r="J263" s="11"/>
      <c r="K263" s="11"/>
      <c r="L263" s="12"/>
      <c r="M263" s="19"/>
      <c r="N263" s="5"/>
      <c r="O263" s="20"/>
      <c r="P263" s="21">
        <f>IF(I263=0,"",I263/H262)</f>
        <v>0.84615384615384615</v>
      </c>
      <c r="Q263" s="22">
        <v>39</v>
      </c>
      <c r="R263" s="23">
        <f t="shared" si="22"/>
        <v>0.9285714285714286</v>
      </c>
      <c r="S263" s="23">
        <f t="shared" si="23"/>
        <v>7.1428571428571397E-2</v>
      </c>
    </row>
    <row r="264" spans="1:19" ht="15.75" customHeight="1">
      <c r="A264" s="10" t="s">
        <v>45</v>
      </c>
      <c r="B264" s="11"/>
      <c r="C264" s="11"/>
      <c r="D264" s="11"/>
      <c r="E264" s="11"/>
      <c r="F264" s="11"/>
      <c r="G264" s="11"/>
      <c r="H264" s="11"/>
      <c r="I264" s="11"/>
      <c r="J264" s="11">
        <v>21</v>
      </c>
      <c r="K264" s="11"/>
      <c r="L264" s="12"/>
      <c r="M264" s="19"/>
      <c r="N264" s="5"/>
      <c r="O264" s="20"/>
      <c r="P264" s="21">
        <f>IF(J264=0,"",J264/I263)</f>
        <v>0.95454545454545459</v>
      </c>
      <c r="Q264" s="22">
        <v>46</v>
      </c>
      <c r="R264" s="23">
        <f t="shared" si="22"/>
        <v>1.1794871794871795</v>
      </c>
      <c r="S264" s="23">
        <f t="shared" si="23"/>
        <v>-0.17948717948717952</v>
      </c>
    </row>
    <row r="265" spans="1:19" ht="15.75" customHeight="1">
      <c r="A265" s="10" t="s">
        <v>46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>
        <v>21</v>
      </c>
      <c r="L265" s="12">
        <v>20</v>
      </c>
      <c r="M265" s="19"/>
      <c r="N265" s="5"/>
      <c r="O265" s="20"/>
      <c r="P265" s="21">
        <f>IF(K265=0,"",K265/J264)</f>
        <v>1</v>
      </c>
      <c r="Q265" s="22">
        <v>32</v>
      </c>
      <c r="R265" s="23">
        <f t="shared" si="22"/>
        <v>0.69565217391304346</v>
      </c>
      <c r="S265" s="23">
        <f t="shared" si="23"/>
        <v>0.30434782608695654</v>
      </c>
    </row>
    <row r="266" spans="1:19" ht="15.75" customHeight="1">
      <c r="A266" s="10" t="s">
        <v>47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>
        <v>8</v>
      </c>
      <c r="L266" s="12">
        <v>8</v>
      </c>
      <c r="M266" s="19"/>
      <c r="N266" s="5"/>
      <c r="O266" s="6"/>
      <c r="P266" s="24"/>
      <c r="Q266" s="25">
        <v>10</v>
      </c>
      <c r="R266" s="26"/>
      <c r="S266" s="24"/>
    </row>
    <row r="267" spans="1:19" ht="15.75" customHeight="1">
      <c r="A267" s="10" t="s">
        <v>48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>
        <v>1</v>
      </c>
      <c r="L267" s="12">
        <v>1</v>
      </c>
      <c r="M267" s="19"/>
      <c r="N267" s="5"/>
      <c r="O267" s="6"/>
      <c r="P267" s="27"/>
      <c r="Q267" s="25">
        <v>2</v>
      </c>
      <c r="R267" s="28"/>
      <c r="S267" s="27"/>
    </row>
    <row r="268" spans="1:19" ht="15.75" customHeight="1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2"/>
      <c r="M268" s="19"/>
      <c r="N268" s="5"/>
      <c r="O268" s="6"/>
      <c r="P268" s="27"/>
      <c r="Q268" s="25"/>
      <c r="R268" s="28"/>
      <c r="S268" s="27"/>
    </row>
    <row r="269" spans="1:19" ht="15.75" customHeight="1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2"/>
      <c r="M269" s="19"/>
      <c r="N269" s="5"/>
      <c r="O269" s="6"/>
      <c r="P269" s="42"/>
      <c r="Q269" s="6"/>
      <c r="R269" s="43"/>
      <c r="S269" s="27"/>
    </row>
    <row r="270" spans="1:19" ht="15.75" customHeight="1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2"/>
      <c r="M270" s="19"/>
      <c r="N270" s="5"/>
      <c r="O270" s="6"/>
      <c r="P270" s="44"/>
      <c r="Q270" s="45"/>
      <c r="R270" s="46"/>
      <c r="S270" s="47"/>
    </row>
    <row r="271" spans="1:19" ht="15.75" customHeight="1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2"/>
      <c r="M271" s="19"/>
      <c r="N271" s="5"/>
      <c r="O271" s="6"/>
      <c r="P271" s="48"/>
      <c r="Q271" s="49"/>
      <c r="R271" s="50"/>
      <c r="S271" s="51"/>
    </row>
    <row r="272" spans="1:19" ht="15.75" customHeight="1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2"/>
      <c r="M272" s="29"/>
      <c r="N272" s="30"/>
      <c r="O272" s="31"/>
      <c r="P272" s="30"/>
      <c r="Q272" s="31"/>
      <c r="R272" s="31"/>
      <c r="S272" s="33"/>
    </row>
    <row r="273" spans="1:19" ht="18.75" customHeight="1">
      <c r="A273" s="34"/>
      <c r="B273" s="6"/>
      <c r="C273" s="6"/>
      <c r="D273" s="6"/>
      <c r="E273" s="6"/>
      <c r="F273" s="6"/>
      <c r="G273" s="139" t="s">
        <v>42</v>
      </c>
      <c r="H273" s="154"/>
      <c r="I273" s="154"/>
      <c r="J273" s="154"/>
      <c r="K273" s="155"/>
      <c r="L273" s="35">
        <f>SUM(L265:L267)</f>
        <v>29</v>
      </c>
      <c r="M273" s="36">
        <f>IF(L265=0,"",L265/B256)</f>
        <v>0.42553191489361702</v>
      </c>
      <c r="N273" s="36">
        <f>IF(L273=0,"",L273/B256)</f>
        <v>0.61702127659574468</v>
      </c>
      <c r="O273" s="36">
        <f>IF(L265=0,"",N273-M273)</f>
        <v>0.19148936170212766</v>
      </c>
      <c r="P273" s="5"/>
      <c r="Q273" s="6"/>
      <c r="R273" s="37"/>
      <c r="S273" s="5"/>
    </row>
    <row r="274" spans="1:19" ht="12.75" customHeight="1">
      <c r="M274" s="5"/>
      <c r="N274" s="5"/>
      <c r="P274" s="5"/>
    </row>
    <row r="275" spans="1:19" ht="12.75" customHeight="1">
      <c r="L275" s="6"/>
      <c r="M275" s="5"/>
      <c r="N275" s="5"/>
      <c r="P275" s="5"/>
    </row>
    <row r="276" spans="1:19" ht="26.25" customHeight="1">
      <c r="A276" s="7"/>
      <c r="B276" s="163" t="s">
        <v>4</v>
      </c>
      <c r="C276" s="164"/>
      <c r="D276" s="164"/>
      <c r="E276" s="164"/>
      <c r="F276" s="164"/>
      <c r="G276" s="164"/>
      <c r="H276" s="165" t="s">
        <v>37</v>
      </c>
      <c r="I276" s="166"/>
      <c r="J276" s="166"/>
      <c r="K276" s="166"/>
      <c r="L276" s="6"/>
      <c r="M276" s="5"/>
      <c r="N276" s="5"/>
      <c r="O276" s="6"/>
      <c r="P276" s="5"/>
      <c r="Q276" s="6"/>
      <c r="R276" s="6"/>
      <c r="S276" s="6"/>
    </row>
    <row r="277" spans="1:19" ht="30" customHeight="1">
      <c r="A277" s="142" t="s">
        <v>6</v>
      </c>
      <c r="B277" s="144" t="s">
        <v>7</v>
      </c>
      <c r="C277" s="154"/>
      <c r="D277" s="154"/>
      <c r="E277" s="154"/>
      <c r="F277" s="154"/>
      <c r="G277" s="154"/>
      <c r="H277" s="154"/>
      <c r="I277" s="154"/>
      <c r="J277" s="154"/>
      <c r="K277" s="155"/>
      <c r="L277" s="167" t="s">
        <v>8</v>
      </c>
      <c r="M277" s="137" t="s">
        <v>9</v>
      </c>
      <c r="N277" s="137" t="s">
        <v>10</v>
      </c>
      <c r="O277" s="149" t="s">
        <v>11</v>
      </c>
      <c r="P277" s="137" t="s">
        <v>12</v>
      </c>
      <c r="Q277" s="151" t="s">
        <v>13</v>
      </c>
      <c r="R277" s="151" t="s">
        <v>14</v>
      </c>
      <c r="S277" s="137" t="s">
        <v>15</v>
      </c>
    </row>
    <row r="278" spans="1:19" ht="15.75" customHeight="1">
      <c r="A278" s="153"/>
      <c r="B278" s="9" t="s">
        <v>16</v>
      </c>
      <c r="C278" s="9" t="s">
        <v>17</v>
      </c>
      <c r="D278" s="9" t="s">
        <v>18</v>
      </c>
      <c r="E278" s="9" t="s">
        <v>19</v>
      </c>
      <c r="F278" s="9" t="s">
        <v>20</v>
      </c>
      <c r="G278" s="9" t="s">
        <v>21</v>
      </c>
      <c r="H278" s="9" t="s">
        <v>22</v>
      </c>
      <c r="I278" s="9" t="s">
        <v>23</v>
      </c>
      <c r="J278" s="9" t="s">
        <v>24</v>
      </c>
      <c r="K278" s="9" t="s">
        <v>25</v>
      </c>
      <c r="L278" s="153"/>
      <c r="M278" s="153"/>
      <c r="N278" s="153"/>
      <c r="O278" s="153"/>
      <c r="P278" s="153"/>
      <c r="Q278" s="153"/>
      <c r="R278" s="153"/>
      <c r="S278" s="153"/>
    </row>
    <row r="279" spans="1:19" ht="15.75" customHeight="1">
      <c r="A279" s="10" t="s">
        <v>37</v>
      </c>
      <c r="B279" s="11">
        <v>95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2"/>
      <c r="M279" s="13"/>
      <c r="N279" s="14"/>
      <c r="O279" s="15"/>
      <c r="P279" s="16"/>
      <c r="Q279" s="17">
        <f>B279</f>
        <v>95</v>
      </c>
      <c r="R279" s="18"/>
      <c r="S279" s="16"/>
    </row>
    <row r="280" spans="1:19" ht="15.75" customHeight="1">
      <c r="A280" s="10" t="s">
        <v>38</v>
      </c>
      <c r="B280" s="11"/>
      <c r="C280" s="11">
        <v>81</v>
      </c>
      <c r="D280" s="11"/>
      <c r="E280" s="11"/>
      <c r="F280" s="11"/>
      <c r="G280" s="11"/>
      <c r="H280" s="11"/>
      <c r="I280" s="11"/>
      <c r="J280" s="11"/>
      <c r="K280" s="11"/>
      <c r="L280" s="12"/>
      <c r="M280" s="19"/>
      <c r="N280" s="5"/>
      <c r="O280" s="20"/>
      <c r="P280" s="21">
        <f>IF(C280=0,"",C280/B279)</f>
        <v>0.85263157894736841</v>
      </c>
      <c r="Q280" s="22">
        <v>82</v>
      </c>
      <c r="R280" s="23">
        <f t="shared" ref="R280:R288" si="24">IF(Q280=0,"",Q280/Q279)</f>
        <v>0.86315789473684212</v>
      </c>
      <c r="S280" s="23">
        <f t="shared" ref="S280:S288" si="25">IF(Q280=0,"",100%-R280)</f>
        <v>0.13684210526315788</v>
      </c>
    </row>
    <row r="281" spans="1:19" ht="15.75" customHeight="1">
      <c r="A281" s="10" t="s">
        <v>39</v>
      </c>
      <c r="B281" s="11"/>
      <c r="C281" s="11"/>
      <c r="D281" s="11">
        <v>79</v>
      </c>
      <c r="E281" s="11"/>
      <c r="F281" s="11"/>
      <c r="G281" s="11"/>
      <c r="H281" s="11"/>
      <c r="I281" s="11"/>
      <c r="J281" s="11"/>
      <c r="K281" s="11"/>
      <c r="L281" s="12"/>
      <c r="M281" s="19"/>
      <c r="N281" s="5"/>
      <c r="O281" s="20"/>
      <c r="P281" s="21">
        <f>IF(D281=0,"",D281/C280)</f>
        <v>0.97530864197530864</v>
      </c>
      <c r="Q281" s="22">
        <v>84</v>
      </c>
      <c r="R281" s="23">
        <f t="shared" si="24"/>
        <v>1.024390243902439</v>
      </c>
      <c r="S281" s="23">
        <f t="shared" si="25"/>
        <v>-2.4390243902439046E-2</v>
      </c>
    </row>
    <row r="282" spans="1:19" ht="15.75" customHeight="1">
      <c r="A282" s="10" t="s">
        <v>40</v>
      </c>
      <c r="B282" s="11"/>
      <c r="C282" s="11"/>
      <c r="D282" s="11"/>
      <c r="E282" s="11">
        <v>67</v>
      </c>
      <c r="F282" s="11"/>
      <c r="G282" s="11"/>
      <c r="H282" s="11"/>
      <c r="I282" s="11"/>
      <c r="J282" s="11"/>
      <c r="K282" s="11"/>
      <c r="L282" s="12"/>
      <c r="M282" s="19"/>
      <c r="N282" s="5"/>
      <c r="O282" s="20"/>
      <c r="P282" s="21">
        <f>IF(E282=0,"",E282/D281)</f>
        <v>0.84810126582278478</v>
      </c>
      <c r="Q282" s="22">
        <v>79</v>
      </c>
      <c r="R282" s="23">
        <f t="shared" si="24"/>
        <v>0.94047619047619047</v>
      </c>
      <c r="S282" s="23">
        <f t="shared" si="25"/>
        <v>5.9523809523809534E-2</v>
      </c>
    </row>
    <row r="283" spans="1:19" ht="15.75" customHeight="1">
      <c r="A283" s="10" t="s">
        <v>41</v>
      </c>
      <c r="B283" s="11"/>
      <c r="C283" s="11"/>
      <c r="D283" s="11"/>
      <c r="E283" s="11"/>
      <c r="F283" s="11">
        <v>65</v>
      </c>
      <c r="G283" s="11"/>
      <c r="H283" s="11"/>
      <c r="I283" s="11"/>
      <c r="J283" s="11"/>
      <c r="K283" s="11"/>
      <c r="L283" s="12"/>
      <c r="M283" s="19"/>
      <c r="N283" s="5"/>
      <c r="O283" s="20"/>
      <c r="P283" s="21">
        <f>IF(F283=0,"",F283/E282)</f>
        <v>0.97014925373134331</v>
      </c>
      <c r="Q283" s="22">
        <v>79</v>
      </c>
      <c r="R283" s="23">
        <f t="shared" si="24"/>
        <v>1</v>
      </c>
      <c r="S283" s="23">
        <f t="shared" si="25"/>
        <v>0</v>
      </c>
    </row>
    <row r="284" spans="1:19" ht="15.75" customHeight="1">
      <c r="A284" s="10" t="s">
        <v>43</v>
      </c>
      <c r="B284" s="11"/>
      <c r="C284" s="11"/>
      <c r="D284" s="11"/>
      <c r="E284" s="11"/>
      <c r="F284" s="11"/>
      <c r="G284" s="11">
        <v>65</v>
      </c>
      <c r="H284" s="11"/>
      <c r="I284" s="11"/>
      <c r="J284" s="11"/>
      <c r="K284" s="11"/>
      <c r="L284" s="12"/>
      <c r="M284" s="19"/>
      <c r="N284" s="5"/>
      <c r="O284" s="20"/>
      <c r="P284" s="21">
        <f>IF(G284=0,"",G284/F283)</f>
        <v>1</v>
      </c>
      <c r="Q284" s="22">
        <v>77</v>
      </c>
      <c r="R284" s="23">
        <f t="shared" si="24"/>
        <v>0.97468354430379744</v>
      </c>
      <c r="S284" s="23">
        <f t="shared" si="25"/>
        <v>2.5316455696202556E-2</v>
      </c>
    </row>
    <row r="285" spans="1:19" ht="15.75" customHeight="1">
      <c r="A285" s="10" t="s">
        <v>44</v>
      </c>
      <c r="B285" s="11"/>
      <c r="C285" s="11"/>
      <c r="D285" s="11"/>
      <c r="E285" s="11"/>
      <c r="F285" s="11"/>
      <c r="G285" s="11"/>
      <c r="H285" s="11">
        <v>64</v>
      </c>
      <c r="I285" s="11"/>
      <c r="J285" s="11"/>
      <c r="K285" s="11"/>
      <c r="L285" s="12"/>
      <c r="M285" s="19"/>
      <c r="N285" s="5"/>
      <c r="O285" s="20"/>
      <c r="P285" s="21">
        <f>IF(H285=0,"",H285/G284)</f>
        <v>0.98461538461538467</v>
      </c>
      <c r="Q285" s="22">
        <v>74</v>
      </c>
      <c r="R285" s="23">
        <f t="shared" si="24"/>
        <v>0.96103896103896103</v>
      </c>
      <c r="S285" s="23">
        <f t="shared" si="25"/>
        <v>3.8961038961038974E-2</v>
      </c>
    </row>
    <row r="286" spans="1:19" ht="15.75" customHeight="1">
      <c r="A286" s="10" t="s">
        <v>45</v>
      </c>
      <c r="B286" s="11"/>
      <c r="C286" s="11"/>
      <c r="D286" s="11"/>
      <c r="E286" s="11"/>
      <c r="F286" s="11"/>
      <c r="G286" s="11"/>
      <c r="H286" s="11"/>
      <c r="I286" s="11">
        <v>64</v>
      </c>
      <c r="J286" s="11"/>
      <c r="K286" s="11"/>
      <c r="L286" s="12"/>
      <c r="M286" s="19"/>
      <c r="N286" s="5"/>
      <c r="O286" s="20"/>
      <c r="P286" s="21">
        <f>IF(I286=0,"",I286/H285)</f>
        <v>1</v>
      </c>
      <c r="Q286" s="22">
        <v>79</v>
      </c>
      <c r="R286" s="23">
        <f t="shared" si="24"/>
        <v>1.0675675675675675</v>
      </c>
      <c r="S286" s="23">
        <f t="shared" si="25"/>
        <v>-6.7567567567567544E-2</v>
      </c>
    </row>
    <row r="287" spans="1:19" ht="15.75" customHeight="1">
      <c r="A287" s="10" t="s">
        <v>46</v>
      </c>
      <c r="B287" s="11"/>
      <c r="C287" s="11"/>
      <c r="D287" s="11"/>
      <c r="E287" s="11"/>
      <c r="F287" s="11"/>
      <c r="G287" s="11"/>
      <c r="H287" s="11"/>
      <c r="I287" s="11"/>
      <c r="J287" s="11">
        <v>64</v>
      </c>
      <c r="K287" s="11"/>
      <c r="L287" s="12"/>
      <c r="M287" s="19"/>
      <c r="N287" s="5"/>
      <c r="O287" s="20"/>
      <c r="P287" s="21">
        <f>IF(J287=0,"",J287/I286)</f>
        <v>1</v>
      </c>
      <c r="Q287" s="22">
        <v>70</v>
      </c>
      <c r="R287" s="23">
        <f t="shared" si="24"/>
        <v>0.88607594936708856</v>
      </c>
      <c r="S287" s="23">
        <f t="shared" si="25"/>
        <v>0.11392405063291144</v>
      </c>
    </row>
    <row r="288" spans="1:19" ht="15.75" customHeight="1">
      <c r="A288" s="10" t="s">
        <v>47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>
        <v>62</v>
      </c>
      <c r="L288" s="12">
        <v>59</v>
      </c>
      <c r="M288" s="19"/>
      <c r="N288" s="5"/>
      <c r="O288" s="20"/>
      <c r="P288" s="21">
        <f>IF(K288=0,"",K288/J287)</f>
        <v>0.96875</v>
      </c>
      <c r="Q288" s="22">
        <v>67</v>
      </c>
      <c r="R288" s="23">
        <f t="shared" si="24"/>
        <v>0.95714285714285718</v>
      </c>
      <c r="S288" s="23">
        <f t="shared" si="25"/>
        <v>4.2857142857142816E-2</v>
      </c>
    </row>
    <row r="289" spans="1:19" ht="15.75" customHeight="1">
      <c r="A289" s="10" t="s">
        <v>48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>
        <v>5</v>
      </c>
      <c r="L289" s="12">
        <v>2</v>
      </c>
      <c r="M289" s="19"/>
      <c r="N289" s="5"/>
      <c r="O289" s="6"/>
      <c r="P289" s="24"/>
      <c r="Q289" s="25">
        <v>6</v>
      </c>
      <c r="R289" s="26"/>
      <c r="S289" s="24"/>
    </row>
    <row r="290" spans="1:19" ht="15.75" customHeight="1">
      <c r="A290" s="10" t="s">
        <v>49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>
        <v>3</v>
      </c>
      <c r="L290" s="12">
        <v>2</v>
      </c>
      <c r="M290" s="19"/>
      <c r="N290" s="5"/>
      <c r="O290" s="6"/>
      <c r="P290" s="27"/>
      <c r="Q290" s="25">
        <v>4</v>
      </c>
      <c r="R290" s="28"/>
      <c r="S290" s="27"/>
    </row>
    <row r="291" spans="1:19" ht="15.75" customHeight="1">
      <c r="A291" s="10" t="s">
        <v>50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>
        <v>1</v>
      </c>
      <c r="L291" s="12">
        <v>1</v>
      </c>
      <c r="M291" s="19"/>
      <c r="N291" s="5"/>
      <c r="O291" s="6"/>
      <c r="P291" s="27"/>
      <c r="Q291" s="25">
        <v>1</v>
      </c>
      <c r="R291" s="28"/>
      <c r="S291" s="27"/>
    </row>
    <row r="292" spans="1:19" ht="15.75" customHeight="1">
      <c r="A292" s="10" t="s">
        <v>51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2"/>
      <c r="M292" s="19"/>
      <c r="N292" s="5"/>
      <c r="O292" s="6"/>
      <c r="P292" s="42"/>
      <c r="Q292" s="6"/>
      <c r="R292" s="43"/>
      <c r="S292" s="27"/>
    </row>
    <row r="293" spans="1:19" ht="15.75" customHeight="1">
      <c r="A293" s="10" t="s">
        <v>52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2"/>
      <c r="M293" s="19"/>
      <c r="N293" s="5"/>
      <c r="O293" s="6"/>
      <c r="P293" s="44" t="s">
        <v>53</v>
      </c>
      <c r="Q293" s="45">
        <v>64</v>
      </c>
      <c r="R293" s="46">
        <f>L296</f>
        <v>64</v>
      </c>
      <c r="S293" s="47" t="s">
        <v>8</v>
      </c>
    </row>
    <row r="294" spans="1:19" ht="15.75" customHeight="1">
      <c r="A294" s="10" t="s">
        <v>54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2"/>
      <c r="M294" s="19"/>
      <c r="N294" s="5"/>
      <c r="O294" s="6"/>
      <c r="P294" s="48" t="s">
        <v>55</v>
      </c>
      <c r="Q294" s="49">
        <f>IF(Q293/B279=0,"",Q293/B279)</f>
        <v>0.67368421052631577</v>
      </c>
      <c r="R294" s="50">
        <f>IF(Q293/R293=0,"",Q293/R293)</f>
        <v>1</v>
      </c>
      <c r="S294" s="51" t="s">
        <v>56</v>
      </c>
    </row>
    <row r="295" spans="1:19" ht="15.75" customHeight="1">
      <c r="A295" s="10" t="s">
        <v>57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2"/>
      <c r="M295" s="29"/>
      <c r="N295" s="30"/>
      <c r="O295" s="31"/>
      <c r="P295" s="30"/>
      <c r="Q295" s="31"/>
      <c r="R295" s="31"/>
      <c r="S295" s="33"/>
    </row>
    <row r="296" spans="1:19" ht="18.75" customHeight="1">
      <c r="A296" s="34"/>
      <c r="B296" s="6"/>
      <c r="C296" s="6"/>
      <c r="D296" s="6"/>
      <c r="E296" s="6"/>
      <c r="F296" s="6"/>
      <c r="G296" s="139" t="s">
        <v>42</v>
      </c>
      <c r="H296" s="154"/>
      <c r="I296" s="154"/>
      <c r="J296" s="154"/>
      <c r="K296" s="155"/>
      <c r="L296" s="35">
        <f>SUM(L288:L291)</f>
        <v>64</v>
      </c>
      <c r="M296" s="36">
        <f>IF(L288=0,"",L288/B279)</f>
        <v>0.62105263157894741</v>
      </c>
      <c r="N296" s="36">
        <f>IF(L296=0,"",L296/B279)</f>
        <v>0.67368421052631577</v>
      </c>
      <c r="O296" s="36">
        <f>IF(L288=0,"",N296-M296)</f>
        <v>5.2631578947368363E-2</v>
      </c>
      <c r="P296" s="5"/>
      <c r="Q296" s="6"/>
      <c r="R296" s="37"/>
      <c r="S296" s="5"/>
    </row>
    <row r="297" spans="1:19" ht="12.75" customHeight="1">
      <c r="M297" s="5"/>
      <c r="N297" s="5"/>
      <c r="P297" s="5"/>
    </row>
    <row r="298" spans="1:19" ht="12.75" customHeight="1">
      <c r="L298" s="6"/>
      <c r="M298" s="5"/>
      <c r="N298" s="5"/>
      <c r="P298" s="5"/>
    </row>
    <row r="299" spans="1:19" ht="26.25" customHeight="1">
      <c r="A299" s="7"/>
      <c r="B299" s="163" t="s">
        <v>4</v>
      </c>
      <c r="C299" s="164"/>
      <c r="D299" s="164"/>
      <c r="E299" s="164"/>
      <c r="F299" s="164"/>
      <c r="G299" s="164"/>
      <c r="H299" s="165" t="s">
        <v>38</v>
      </c>
      <c r="I299" s="166"/>
      <c r="J299" s="166"/>
      <c r="K299" s="166"/>
      <c r="L299" s="6"/>
      <c r="M299" s="5"/>
      <c r="N299" s="5"/>
      <c r="O299" s="6"/>
      <c r="P299" s="5"/>
      <c r="Q299" s="6"/>
      <c r="R299" s="6"/>
      <c r="S299" s="6"/>
    </row>
    <row r="300" spans="1:19" ht="30" customHeight="1">
      <c r="A300" s="142" t="s">
        <v>6</v>
      </c>
      <c r="B300" s="144" t="s">
        <v>7</v>
      </c>
      <c r="C300" s="154"/>
      <c r="D300" s="154"/>
      <c r="E300" s="154"/>
      <c r="F300" s="154"/>
      <c r="G300" s="154"/>
      <c r="H300" s="154"/>
      <c r="I300" s="154"/>
      <c r="J300" s="154"/>
      <c r="K300" s="155"/>
      <c r="L300" s="167" t="s">
        <v>8</v>
      </c>
      <c r="M300" s="137" t="s">
        <v>9</v>
      </c>
      <c r="N300" s="137" t="s">
        <v>10</v>
      </c>
      <c r="O300" s="149" t="s">
        <v>11</v>
      </c>
      <c r="P300" s="137" t="s">
        <v>12</v>
      </c>
      <c r="Q300" s="151" t="s">
        <v>13</v>
      </c>
      <c r="R300" s="151" t="s">
        <v>14</v>
      </c>
      <c r="S300" s="137" t="s">
        <v>15</v>
      </c>
    </row>
    <row r="301" spans="1:19" ht="15.75" customHeight="1">
      <c r="A301" s="153"/>
      <c r="B301" s="9" t="s">
        <v>16</v>
      </c>
      <c r="C301" s="9" t="s">
        <v>17</v>
      </c>
      <c r="D301" s="9" t="s">
        <v>18</v>
      </c>
      <c r="E301" s="9" t="s">
        <v>19</v>
      </c>
      <c r="F301" s="9" t="s">
        <v>20</v>
      </c>
      <c r="G301" s="9" t="s">
        <v>21</v>
      </c>
      <c r="H301" s="9" t="s">
        <v>22</v>
      </c>
      <c r="I301" s="9" t="s">
        <v>23</v>
      </c>
      <c r="J301" s="9" t="s">
        <v>24</v>
      </c>
      <c r="K301" s="9" t="s">
        <v>25</v>
      </c>
      <c r="L301" s="153"/>
      <c r="M301" s="153"/>
      <c r="N301" s="153"/>
      <c r="O301" s="153"/>
      <c r="P301" s="153"/>
      <c r="Q301" s="153"/>
      <c r="R301" s="153"/>
      <c r="S301" s="153"/>
    </row>
    <row r="302" spans="1:19" ht="15.75" customHeight="1">
      <c r="A302" s="10" t="s">
        <v>38</v>
      </c>
      <c r="B302" s="11">
        <v>36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2"/>
      <c r="M302" s="13"/>
      <c r="N302" s="14"/>
      <c r="O302" s="15"/>
      <c r="P302" s="16"/>
      <c r="Q302" s="17">
        <f>B302</f>
        <v>36</v>
      </c>
      <c r="R302" s="18"/>
      <c r="S302" s="16"/>
    </row>
    <row r="303" spans="1:19" ht="15.75" customHeight="1">
      <c r="A303" s="10" t="s">
        <v>39</v>
      </c>
      <c r="B303" s="11"/>
      <c r="C303" s="11">
        <v>34</v>
      </c>
      <c r="D303" s="11"/>
      <c r="E303" s="11"/>
      <c r="F303" s="11"/>
      <c r="G303" s="11"/>
      <c r="H303" s="11"/>
      <c r="I303" s="11"/>
      <c r="J303" s="11"/>
      <c r="K303" s="11"/>
      <c r="L303" s="12"/>
      <c r="M303" s="19"/>
      <c r="N303" s="5"/>
      <c r="O303" s="20"/>
      <c r="P303" s="21">
        <f>IF(C303=0,"",C303/B302)</f>
        <v>0.94444444444444442</v>
      </c>
      <c r="Q303" s="22">
        <v>35</v>
      </c>
      <c r="R303" s="23">
        <f t="shared" ref="R303:R311" si="26">IF(Q303=0,"",Q303/Q302)</f>
        <v>0.97222222222222221</v>
      </c>
      <c r="S303" s="23">
        <f t="shared" ref="S303:S311" si="27">IF(Q303=0,"",100%-R303)</f>
        <v>2.777777777777779E-2</v>
      </c>
    </row>
    <row r="304" spans="1:19" ht="15.75" customHeight="1">
      <c r="A304" s="10" t="s">
        <v>40</v>
      </c>
      <c r="B304" s="11"/>
      <c r="C304" s="11"/>
      <c r="D304" s="11">
        <v>33</v>
      </c>
      <c r="E304" s="11"/>
      <c r="F304" s="11"/>
      <c r="G304" s="11"/>
      <c r="H304" s="11"/>
      <c r="I304" s="11"/>
      <c r="J304" s="11"/>
      <c r="K304" s="11"/>
      <c r="L304" s="12"/>
      <c r="M304" s="19"/>
      <c r="N304" s="5"/>
      <c r="O304" s="20"/>
      <c r="P304" s="21">
        <f>IF(D304=0,"",D304/C303)</f>
        <v>0.97058823529411764</v>
      </c>
      <c r="Q304" s="22">
        <v>34</v>
      </c>
      <c r="R304" s="23">
        <f t="shared" si="26"/>
        <v>0.97142857142857142</v>
      </c>
      <c r="S304" s="23">
        <f t="shared" si="27"/>
        <v>2.8571428571428581E-2</v>
      </c>
    </row>
    <row r="305" spans="1:19" ht="15.75" customHeight="1">
      <c r="A305" s="10" t="s">
        <v>41</v>
      </c>
      <c r="B305" s="11"/>
      <c r="C305" s="11"/>
      <c r="D305" s="11"/>
      <c r="E305" s="11">
        <v>32</v>
      </c>
      <c r="F305" s="11"/>
      <c r="G305" s="11"/>
      <c r="H305" s="11"/>
      <c r="I305" s="11"/>
      <c r="J305" s="11"/>
      <c r="K305" s="11"/>
      <c r="L305" s="12"/>
      <c r="M305" s="19"/>
      <c r="N305" s="5"/>
      <c r="O305" s="20"/>
      <c r="P305" s="21">
        <f>IF(E305=0,"",E305/D304)</f>
        <v>0.96969696969696972</v>
      </c>
      <c r="Q305" s="22">
        <v>34</v>
      </c>
      <c r="R305" s="23">
        <f t="shared" si="26"/>
        <v>1</v>
      </c>
      <c r="S305" s="23">
        <f t="shared" si="27"/>
        <v>0</v>
      </c>
    </row>
    <row r="306" spans="1:19" ht="15.75" customHeight="1">
      <c r="A306" s="10" t="s">
        <v>43</v>
      </c>
      <c r="B306" s="11"/>
      <c r="C306" s="11"/>
      <c r="D306" s="11"/>
      <c r="E306" s="11"/>
      <c r="F306" s="11">
        <v>32</v>
      </c>
      <c r="G306" s="11"/>
      <c r="H306" s="11"/>
      <c r="I306" s="11"/>
      <c r="J306" s="11"/>
      <c r="K306" s="11"/>
      <c r="L306" s="12"/>
      <c r="M306" s="19"/>
      <c r="N306" s="5"/>
      <c r="O306" s="20"/>
      <c r="P306" s="21">
        <f>IF(F306=0,"",F306/E305)</f>
        <v>1</v>
      </c>
      <c r="Q306" s="22">
        <v>32</v>
      </c>
      <c r="R306" s="23">
        <f t="shared" si="26"/>
        <v>0.94117647058823528</v>
      </c>
      <c r="S306" s="23">
        <f t="shared" si="27"/>
        <v>5.8823529411764719E-2</v>
      </c>
    </row>
    <row r="307" spans="1:19" ht="15.75" customHeight="1">
      <c r="A307" s="10" t="s">
        <v>44</v>
      </c>
      <c r="B307" s="11"/>
      <c r="C307" s="11"/>
      <c r="D307" s="11"/>
      <c r="E307" s="11"/>
      <c r="F307" s="11"/>
      <c r="G307" s="11">
        <v>29</v>
      </c>
      <c r="H307" s="11"/>
      <c r="I307" s="11"/>
      <c r="J307" s="11"/>
      <c r="K307" s="11"/>
      <c r="L307" s="12"/>
      <c r="M307" s="19"/>
      <c r="N307" s="5"/>
      <c r="O307" s="20"/>
      <c r="P307" s="21">
        <f>IF(G307=0,"",G307/F306)</f>
        <v>0.90625</v>
      </c>
      <c r="Q307" s="22">
        <v>31</v>
      </c>
      <c r="R307" s="23">
        <f t="shared" si="26"/>
        <v>0.96875</v>
      </c>
      <c r="S307" s="23">
        <f t="shared" si="27"/>
        <v>3.125E-2</v>
      </c>
    </row>
    <row r="308" spans="1:19" ht="15.75" customHeight="1">
      <c r="A308" s="10" t="s">
        <v>45</v>
      </c>
      <c r="B308" s="11"/>
      <c r="C308" s="11"/>
      <c r="D308" s="11"/>
      <c r="E308" s="11"/>
      <c r="F308" s="11"/>
      <c r="G308" s="11"/>
      <c r="H308" s="11">
        <v>29</v>
      </c>
      <c r="I308" s="11"/>
      <c r="J308" s="11"/>
      <c r="K308" s="11"/>
      <c r="L308" s="12"/>
      <c r="M308" s="19"/>
      <c r="N308" s="5"/>
      <c r="O308" s="20"/>
      <c r="P308" s="21">
        <f>IF(H308=0,"",H308/G307)</f>
        <v>1</v>
      </c>
      <c r="Q308" s="22">
        <v>37</v>
      </c>
      <c r="R308" s="23">
        <f t="shared" si="26"/>
        <v>1.1935483870967742</v>
      </c>
      <c r="S308" s="23">
        <f t="shared" si="27"/>
        <v>-0.19354838709677424</v>
      </c>
    </row>
    <row r="309" spans="1:19" ht="15.75" customHeight="1">
      <c r="A309" s="10" t="s">
        <v>46</v>
      </c>
      <c r="B309" s="11"/>
      <c r="C309" s="11"/>
      <c r="D309" s="11"/>
      <c r="E309" s="11"/>
      <c r="F309" s="11"/>
      <c r="G309" s="11"/>
      <c r="H309" s="11"/>
      <c r="I309" s="11">
        <v>29</v>
      </c>
      <c r="J309" s="11"/>
      <c r="K309" s="11"/>
      <c r="L309" s="12"/>
      <c r="M309" s="19"/>
      <c r="N309" s="5"/>
      <c r="O309" s="20"/>
      <c r="P309" s="21">
        <f>IF(I309=0,"",I309/H308)</f>
        <v>1</v>
      </c>
      <c r="Q309" s="22">
        <v>34</v>
      </c>
      <c r="R309" s="23">
        <f t="shared" si="26"/>
        <v>0.91891891891891897</v>
      </c>
      <c r="S309" s="23">
        <f t="shared" si="27"/>
        <v>8.108108108108103E-2</v>
      </c>
    </row>
    <row r="310" spans="1:19" ht="15.75" customHeight="1">
      <c r="A310" s="10" t="s">
        <v>47</v>
      </c>
      <c r="B310" s="11"/>
      <c r="C310" s="11"/>
      <c r="D310" s="11"/>
      <c r="E310" s="11"/>
      <c r="F310" s="11"/>
      <c r="G310" s="11"/>
      <c r="H310" s="11"/>
      <c r="I310" s="11"/>
      <c r="J310" s="11">
        <v>29</v>
      </c>
      <c r="K310" s="11"/>
      <c r="L310" s="12"/>
      <c r="M310" s="19"/>
      <c r="N310" s="5"/>
      <c r="O310" s="20"/>
      <c r="P310" s="21">
        <f>IF(J310=0,"",J310/I309)</f>
        <v>1</v>
      </c>
      <c r="Q310" s="22">
        <v>32</v>
      </c>
      <c r="R310" s="23">
        <f t="shared" si="26"/>
        <v>0.94117647058823528</v>
      </c>
      <c r="S310" s="23">
        <f t="shared" si="27"/>
        <v>5.8823529411764719E-2</v>
      </c>
    </row>
    <row r="311" spans="1:19" ht="15.75" customHeight="1">
      <c r="A311" s="10" t="s">
        <v>48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>
        <v>29</v>
      </c>
      <c r="L311" s="12">
        <v>25</v>
      </c>
      <c r="M311" s="19"/>
      <c r="N311" s="5"/>
      <c r="O311" s="20"/>
      <c r="P311" s="21">
        <f>IF(K311=0,"",K311/J310)</f>
        <v>1</v>
      </c>
      <c r="Q311" s="22">
        <v>31</v>
      </c>
      <c r="R311" s="23">
        <f t="shared" si="26"/>
        <v>0.96875</v>
      </c>
      <c r="S311" s="23">
        <f t="shared" si="27"/>
        <v>3.125E-2</v>
      </c>
    </row>
    <row r="312" spans="1:19" ht="15.75" customHeight="1">
      <c r="A312" s="10" t="s">
        <v>49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>
        <v>1</v>
      </c>
      <c r="L312" s="12">
        <v>1</v>
      </c>
      <c r="M312" s="19"/>
      <c r="N312" s="5"/>
      <c r="O312" s="6"/>
      <c r="P312" s="24"/>
      <c r="Q312" s="25">
        <v>2</v>
      </c>
      <c r="R312" s="26"/>
      <c r="S312" s="24"/>
    </row>
    <row r="313" spans="1:19" ht="15.75" customHeight="1">
      <c r="A313" s="10" t="s">
        <v>50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>
        <v>1</v>
      </c>
      <c r="L313" s="12"/>
      <c r="M313" s="19"/>
      <c r="N313" s="5"/>
      <c r="O313" s="6"/>
      <c r="P313" s="27"/>
      <c r="Q313" s="25">
        <v>1</v>
      </c>
      <c r="R313" s="28"/>
      <c r="S313" s="27"/>
    </row>
    <row r="314" spans="1:19" ht="15.75" customHeight="1">
      <c r="A314" s="10" t="s">
        <v>51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>
        <v>2</v>
      </c>
      <c r="L314" s="12">
        <v>1</v>
      </c>
      <c r="M314" s="19"/>
      <c r="N314" s="5"/>
      <c r="O314" s="6"/>
      <c r="P314" s="27"/>
      <c r="Q314" s="25">
        <v>2</v>
      </c>
      <c r="R314" s="28"/>
      <c r="S314" s="27"/>
    </row>
    <row r="315" spans="1:19" ht="15.75" customHeight="1">
      <c r="A315" s="10" t="s">
        <v>52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2"/>
      <c r="M315" s="19"/>
      <c r="N315" s="5"/>
      <c r="O315" s="6"/>
      <c r="P315" s="42"/>
      <c r="Q315" s="6"/>
      <c r="R315" s="43"/>
      <c r="S315" s="27"/>
    </row>
    <row r="316" spans="1:19" ht="15.75" customHeight="1">
      <c r="A316" s="10" t="s">
        <v>54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2"/>
      <c r="M316" s="19"/>
      <c r="N316" s="5"/>
      <c r="O316" s="6"/>
      <c r="P316" s="44" t="s">
        <v>53</v>
      </c>
      <c r="Q316" s="45">
        <v>27</v>
      </c>
      <c r="R316" s="46">
        <f>L319</f>
        <v>27</v>
      </c>
      <c r="S316" s="47" t="s">
        <v>8</v>
      </c>
    </row>
    <row r="317" spans="1:19" ht="15.75" customHeight="1">
      <c r="A317" s="10" t="s">
        <v>57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2"/>
      <c r="M317" s="19"/>
      <c r="N317" s="5"/>
      <c r="O317" s="6"/>
      <c r="P317" s="48" t="s">
        <v>55</v>
      </c>
      <c r="Q317" s="49">
        <f>IF(Q316/B302=0,"",Q316/B302)</f>
        <v>0.75</v>
      </c>
      <c r="R317" s="50">
        <f>IF(Q316/R316=0,"",Q316/R316)</f>
        <v>1</v>
      </c>
      <c r="S317" s="51" t="s">
        <v>56</v>
      </c>
    </row>
    <row r="318" spans="1:19" ht="15.75" customHeight="1">
      <c r="A318" s="10" t="s">
        <v>58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2"/>
      <c r="M318" s="29"/>
      <c r="N318" s="30"/>
      <c r="O318" s="31"/>
      <c r="P318" s="30"/>
      <c r="Q318" s="31"/>
      <c r="R318" s="31"/>
      <c r="S318" s="33"/>
    </row>
    <row r="319" spans="1:19" ht="18.75" customHeight="1">
      <c r="A319" s="34"/>
      <c r="B319" s="6"/>
      <c r="C319" s="6"/>
      <c r="D319" s="6"/>
      <c r="E319" s="6"/>
      <c r="F319" s="6"/>
      <c r="G319" s="139" t="s">
        <v>42</v>
      </c>
      <c r="H319" s="154"/>
      <c r="I319" s="154"/>
      <c r="J319" s="154"/>
      <c r="K319" s="155"/>
      <c r="L319" s="35">
        <f>SUM(L311:L314)</f>
        <v>27</v>
      </c>
      <c r="M319" s="36">
        <f>IF(L311=0,"",L311/B302)</f>
        <v>0.69444444444444442</v>
      </c>
      <c r="N319" s="36">
        <f>IF(L319=0,"",L319/B302)</f>
        <v>0.75</v>
      </c>
      <c r="O319" s="36">
        <f>IF(L311=0,"",N319-M319)</f>
        <v>5.555555555555558E-2</v>
      </c>
      <c r="P319" s="5"/>
      <c r="Q319" s="6"/>
      <c r="R319" s="37"/>
      <c r="S319" s="5"/>
    </row>
    <row r="320" spans="1:19" ht="12.75" customHeight="1">
      <c r="M320" s="5"/>
      <c r="N320" s="5"/>
      <c r="P320" s="5"/>
    </row>
    <row r="321" spans="1:19" ht="12.75" customHeight="1">
      <c r="L321" s="6"/>
      <c r="M321" s="5"/>
      <c r="N321" s="5"/>
      <c r="P321" s="5"/>
    </row>
    <row r="322" spans="1:19" ht="26.25" customHeight="1">
      <c r="A322" s="7"/>
      <c r="B322" s="163" t="s">
        <v>4</v>
      </c>
      <c r="C322" s="164"/>
      <c r="D322" s="164"/>
      <c r="E322" s="164"/>
      <c r="F322" s="164"/>
      <c r="G322" s="164"/>
      <c r="H322" s="165" t="s">
        <v>39</v>
      </c>
      <c r="I322" s="166"/>
      <c r="J322" s="166"/>
      <c r="K322" s="166"/>
      <c r="L322" s="6"/>
      <c r="M322" s="5"/>
      <c r="N322" s="5"/>
      <c r="O322" s="6"/>
      <c r="P322" s="5"/>
      <c r="Q322" s="6"/>
      <c r="R322" s="6"/>
      <c r="S322" s="6"/>
    </row>
    <row r="323" spans="1:19" ht="30" customHeight="1">
      <c r="A323" s="142" t="s">
        <v>6</v>
      </c>
      <c r="B323" s="144" t="s">
        <v>7</v>
      </c>
      <c r="C323" s="154"/>
      <c r="D323" s="154"/>
      <c r="E323" s="154"/>
      <c r="F323" s="154"/>
      <c r="G323" s="154"/>
      <c r="H323" s="154"/>
      <c r="I323" s="154"/>
      <c r="J323" s="154"/>
      <c r="K323" s="155"/>
      <c r="L323" s="167" t="s">
        <v>8</v>
      </c>
      <c r="M323" s="137" t="s">
        <v>9</v>
      </c>
      <c r="N323" s="137" t="s">
        <v>10</v>
      </c>
      <c r="O323" s="149" t="s">
        <v>11</v>
      </c>
      <c r="P323" s="137" t="s">
        <v>12</v>
      </c>
      <c r="Q323" s="151" t="s">
        <v>13</v>
      </c>
      <c r="R323" s="151" t="s">
        <v>14</v>
      </c>
      <c r="S323" s="137" t="s">
        <v>15</v>
      </c>
    </row>
    <row r="324" spans="1:19" ht="15.75" customHeight="1">
      <c r="A324" s="153"/>
      <c r="B324" s="9" t="s">
        <v>16</v>
      </c>
      <c r="C324" s="9" t="s">
        <v>17</v>
      </c>
      <c r="D324" s="9" t="s">
        <v>18</v>
      </c>
      <c r="E324" s="9" t="s">
        <v>19</v>
      </c>
      <c r="F324" s="9" t="s">
        <v>20</v>
      </c>
      <c r="G324" s="9" t="s">
        <v>21</v>
      </c>
      <c r="H324" s="9" t="s">
        <v>22</v>
      </c>
      <c r="I324" s="9" t="s">
        <v>23</v>
      </c>
      <c r="J324" s="9" t="s">
        <v>24</v>
      </c>
      <c r="K324" s="9" t="s">
        <v>25</v>
      </c>
      <c r="L324" s="153"/>
      <c r="M324" s="153"/>
      <c r="N324" s="153"/>
      <c r="O324" s="153"/>
      <c r="P324" s="153"/>
      <c r="Q324" s="153"/>
      <c r="R324" s="153"/>
      <c r="S324" s="153"/>
    </row>
    <row r="325" spans="1:19" ht="15.75" customHeight="1">
      <c r="A325" s="10" t="s">
        <v>39</v>
      </c>
      <c r="B325" s="11">
        <v>74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2"/>
      <c r="M325" s="13"/>
      <c r="N325" s="14"/>
      <c r="O325" s="15"/>
      <c r="P325" s="16"/>
      <c r="Q325" s="17">
        <f>B325</f>
        <v>74</v>
      </c>
      <c r="R325" s="18"/>
      <c r="S325" s="16"/>
    </row>
    <row r="326" spans="1:19" ht="15.75" customHeight="1">
      <c r="A326" s="10" t="s">
        <v>40</v>
      </c>
      <c r="B326" s="11"/>
      <c r="C326" s="11">
        <v>69</v>
      </c>
      <c r="D326" s="11"/>
      <c r="E326" s="11"/>
      <c r="F326" s="11"/>
      <c r="G326" s="11"/>
      <c r="H326" s="11"/>
      <c r="I326" s="11"/>
      <c r="J326" s="11"/>
      <c r="K326" s="11"/>
      <c r="L326" s="12"/>
      <c r="M326" s="19"/>
      <c r="N326" s="5"/>
      <c r="O326" s="20"/>
      <c r="P326" s="21">
        <f>IF(C326=0,"",C326/B325)</f>
        <v>0.93243243243243246</v>
      </c>
      <c r="Q326" s="22">
        <v>69</v>
      </c>
      <c r="R326" s="23">
        <f t="shared" ref="R326:R334" si="28">IF(Q326=0,"",Q326/Q325)</f>
        <v>0.93243243243243246</v>
      </c>
      <c r="S326" s="23">
        <f t="shared" ref="S326:S334" si="29">IF(Q326=0,"",100%-R326)</f>
        <v>6.7567567567567544E-2</v>
      </c>
    </row>
    <row r="327" spans="1:19" ht="15.75" customHeight="1">
      <c r="A327" s="10" t="s">
        <v>41</v>
      </c>
      <c r="B327" s="11"/>
      <c r="C327" s="11"/>
      <c r="D327" s="11">
        <v>62</v>
      </c>
      <c r="E327" s="11"/>
      <c r="F327" s="11"/>
      <c r="G327" s="11"/>
      <c r="H327" s="11"/>
      <c r="I327" s="11"/>
      <c r="J327" s="11"/>
      <c r="K327" s="11"/>
      <c r="L327" s="12"/>
      <c r="M327" s="19"/>
      <c r="N327" s="5"/>
      <c r="O327" s="20"/>
      <c r="P327" s="21">
        <f>IF(D327=0,"",D327/C326)</f>
        <v>0.89855072463768115</v>
      </c>
      <c r="Q327" s="22">
        <v>70</v>
      </c>
      <c r="R327" s="23">
        <f t="shared" si="28"/>
        <v>1.0144927536231885</v>
      </c>
      <c r="S327" s="23">
        <f t="shared" si="29"/>
        <v>-1.449275362318847E-2</v>
      </c>
    </row>
    <row r="328" spans="1:19" ht="15.75" customHeight="1">
      <c r="A328" s="10" t="s">
        <v>43</v>
      </c>
      <c r="B328" s="11"/>
      <c r="C328" s="11"/>
      <c r="D328" s="11"/>
      <c r="E328" s="11">
        <v>62</v>
      </c>
      <c r="F328" s="11"/>
      <c r="G328" s="11"/>
      <c r="H328" s="11"/>
      <c r="I328" s="11"/>
      <c r="J328" s="11"/>
      <c r="K328" s="11"/>
      <c r="L328" s="12"/>
      <c r="M328" s="19"/>
      <c r="N328" s="5"/>
      <c r="O328" s="20"/>
      <c r="P328" s="21">
        <f>IF(E328=0,"",E328/D327)</f>
        <v>1</v>
      </c>
      <c r="Q328" s="22">
        <v>70</v>
      </c>
      <c r="R328" s="23">
        <f t="shared" si="28"/>
        <v>1</v>
      </c>
      <c r="S328" s="23">
        <f t="shared" si="29"/>
        <v>0</v>
      </c>
    </row>
    <row r="329" spans="1:19" ht="15.75" customHeight="1">
      <c r="A329" s="10" t="s">
        <v>44</v>
      </c>
      <c r="B329" s="11"/>
      <c r="C329" s="11"/>
      <c r="D329" s="11"/>
      <c r="E329" s="11"/>
      <c r="F329" s="11">
        <v>61</v>
      </c>
      <c r="G329" s="11"/>
      <c r="H329" s="11"/>
      <c r="I329" s="11"/>
      <c r="J329" s="11"/>
      <c r="K329" s="11"/>
      <c r="L329" s="12"/>
      <c r="M329" s="19"/>
      <c r="N329" s="5"/>
      <c r="O329" s="20"/>
      <c r="P329" s="21">
        <f>IF(F329=0,"",F329/E328)</f>
        <v>0.9838709677419355</v>
      </c>
      <c r="Q329" s="22">
        <v>68</v>
      </c>
      <c r="R329" s="23">
        <f t="shared" si="28"/>
        <v>0.97142857142857142</v>
      </c>
      <c r="S329" s="23">
        <f t="shared" si="29"/>
        <v>2.8571428571428581E-2</v>
      </c>
    </row>
    <row r="330" spans="1:19" ht="15.75" customHeight="1">
      <c r="A330" s="10" t="s">
        <v>45</v>
      </c>
      <c r="B330" s="11"/>
      <c r="C330" s="11"/>
      <c r="D330" s="11"/>
      <c r="E330" s="11"/>
      <c r="F330" s="11"/>
      <c r="G330" s="11">
        <v>57</v>
      </c>
      <c r="H330" s="11"/>
      <c r="I330" s="11"/>
      <c r="J330" s="11"/>
      <c r="K330" s="11"/>
      <c r="L330" s="12"/>
      <c r="M330" s="19"/>
      <c r="N330" s="5"/>
      <c r="O330" s="20"/>
      <c r="P330" s="21">
        <f>IF(G330=0,"",G330/F329)</f>
        <v>0.93442622950819676</v>
      </c>
      <c r="Q330" s="22">
        <v>63</v>
      </c>
      <c r="R330" s="23">
        <f t="shared" si="28"/>
        <v>0.92647058823529416</v>
      </c>
      <c r="S330" s="23">
        <f t="shared" si="29"/>
        <v>7.3529411764705843E-2</v>
      </c>
    </row>
    <row r="331" spans="1:19" ht="15.75" customHeight="1">
      <c r="A331" s="10" t="s">
        <v>46</v>
      </c>
      <c r="B331" s="11"/>
      <c r="C331" s="11"/>
      <c r="D331" s="11"/>
      <c r="E331" s="11"/>
      <c r="F331" s="11"/>
      <c r="G331" s="11"/>
      <c r="H331" s="11">
        <v>56</v>
      </c>
      <c r="I331" s="11"/>
      <c r="J331" s="11"/>
      <c r="K331" s="11"/>
      <c r="L331" s="12"/>
      <c r="M331" s="19"/>
      <c r="N331" s="5"/>
      <c r="O331" s="20"/>
      <c r="P331" s="21">
        <f>IF(H331=0,"",H331/G330)</f>
        <v>0.98245614035087714</v>
      </c>
      <c r="Q331" s="22">
        <v>62</v>
      </c>
      <c r="R331" s="23">
        <f t="shared" si="28"/>
        <v>0.98412698412698407</v>
      </c>
      <c r="S331" s="23">
        <f t="shared" si="29"/>
        <v>1.5873015873015928E-2</v>
      </c>
    </row>
    <row r="332" spans="1:19" ht="15.75" customHeight="1">
      <c r="A332" s="10" t="s">
        <v>47</v>
      </c>
      <c r="B332" s="11"/>
      <c r="C332" s="11"/>
      <c r="D332" s="11"/>
      <c r="E332" s="11"/>
      <c r="F332" s="11"/>
      <c r="G332" s="11"/>
      <c r="H332" s="11"/>
      <c r="I332" s="11">
        <v>56</v>
      </c>
      <c r="J332" s="11"/>
      <c r="K332" s="11"/>
      <c r="L332" s="12"/>
      <c r="M332" s="19"/>
      <c r="N332" s="5"/>
      <c r="O332" s="20"/>
      <c r="P332" s="21">
        <f>IF(I332=0,"",I332/H331)</f>
        <v>1</v>
      </c>
      <c r="Q332" s="22">
        <v>61</v>
      </c>
      <c r="R332" s="23">
        <f t="shared" si="28"/>
        <v>0.9838709677419355</v>
      </c>
      <c r="S332" s="23">
        <f t="shared" si="29"/>
        <v>1.6129032258064502E-2</v>
      </c>
    </row>
    <row r="333" spans="1:19" ht="15.75" customHeight="1">
      <c r="A333" s="10" t="s">
        <v>48</v>
      </c>
      <c r="B333" s="11"/>
      <c r="C333" s="11"/>
      <c r="D333" s="11"/>
      <c r="E333" s="11"/>
      <c r="F333" s="11"/>
      <c r="G333" s="11"/>
      <c r="H333" s="11"/>
      <c r="I333" s="11"/>
      <c r="J333" s="11">
        <v>55</v>
      </c>
      <c r="K333" s="11"/>
      <c r="L333" s="12"/>
      <c r="M333" s="19"/>
      <c r="N333" s="5"/>
      <c r="O333" s="20"/>
      <c r="P333" s="21">
        <f>IF(J333=0,"",J333/I332)</f>
        <v>0.9821428571428571</v>
      </c>
      <c r="Q333" s="22">
        <v>61</v>
      </c>
      <c r="R333" s="23">
        <f t="shared" si="28"/>
        <v>1</v>
      </c>
      <c r="S333" s="23">
        <f t="shared" si="29"/>
        <v>0</v>
      </c>
    </row>
    <row r="334" spans="1:19" ht="15.75" customHeight="1">
      <c r="A334" s="10" t="s">
        <v>49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>
        <v>55</v>
      </c>
      <c r="L334" s="12">
        <v>53</v>
      </c>
      <c r="M334" s="19"/>
      <c r="N334" s="5"/>
      <c r="O334" s="20"/>
      <c r="P334" s="21">
        <f>IF(K334=0,"",K334/J333)</f>
        <v>1</v>
      </c>
      <c r="Q334" s="22">
        <v>56</v>
      </c>
      <c r="R334" s="23">
        <f t="shared" si="28"/>
        <v>0.91803278688524592</v>
      </c>
      <c r="S334" s="23">
        <f t="shared" si="29"/>
        <v>8.1967213114754078E-2</v>
      </c>
    </row>
    <row r="335" spans="1:19" ht="15.75" customHeight="1">
      <c r="A335" s="10" t="s">
        <v>50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>
        <v>3</v>
      </c>
      <c r="L335" s="12">
        <v>2</v>
      </c>
      <c r="M335" s="19"/>
      <c r="N335" s="5"/>
      <c r="O335" s="6"/>
      <c r="P335" s="24"/>
      <c r="Q335" s="25">
        <v>5</v>
      </c>
      <c r="R335" s="26"/>
      <c r="S335" s="24"/>
    </row>
    <row r="336" spans="1:19" ht="15.75" customHeight="1">
      <c r="A336" s="10" t="s">
        <v>51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>
        <v>2</v>
      </c>
      <c r="L336" s="12">
        <v>2</v>
      </c>
      <c r="M336" s="19"/>
      <c r="N336" s="5"/>
      <c r="O336" s="6"/>
      <c r="P336" s="27"/>
      <c r="Q336" s="25">
        <v>3</v>
      </c>
      <c r="R336" s="28"/>
      <c r="S336" s="27"/>
    </row>
    <row r="337" spans="1:20" ht="15.75" customHeight="1">
      <c r="A337" s="10" t="s">
        <v>52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>
        <v>1</v>
      </c>
      <c r="L337" s="12"/>
      <c r="M337" s="19"/>
      <c r="N337" s="5"/>
      <c r="O337" s="6"/>
      <c r="P337" s="27"/>
      <c r="Q337" s="25">
        <v>1</v>
      </c>
      <c r="R337" s="28"/>
      <c r="S337" s="27"/>
    </row>
    <row r="338" spans="1:20" ht="15.75" customHeight="1">
      <c r="A338" s="10" t="s">
        <v>54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2"/>
      <c r="M338" s="19"/>
      <c r="N338" s="5"/>
      <c r="O338" s="6"/>
      <c r="P338" s="42"/>
      <c r="Q338" s="6"/>
      <c r="R338" s="43"/>
      <c r="S338" s="27"/>
    </row>
    <row r="339" spans="1:20" ht="15.75" customHeight="1">
      <c r="A339" s="10" t="s">
        <v>57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2"/>
      <c r="M339" s="19"/>
      <c r="N339" s="5"/>
      <c r="O339" s="6"/>
      <c r="P339" s="44" t="s">
        <v>53</v>
      </c>
      <c r="Q339" s="45">
        <v>56</v>
      </c>
      <c r="R339" s="46">
        <f>L342</f>
        <v>57</v>
      </c>
      <c r="S339" s="47" t="s">
        <v>8</v>
      </c>
    </row>
    <row r="340" spans="1:20" ht="15.75" customHeight="1">
      <c r="A340" s="10" t="s">
        <v>58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2"/>
      <c r="M340" s="19"/>
      <c r="N340" s="5"/>
      <c r="O340" s="6"/>
      <c r="P340" s="48" t="s">
        <v>55</v>
      </c>
      <c r="Q340" s="49">
        <f>IF(Q339/B325=0,"",Q339/B325)</f>
        <v>0.7567567567567568</v>
      </c>
      <c r="R340" s="50">
        <f>IF(Q339/R339=0,"",Q339/R339)</f>
        <v>0.98245614035087714</v>
      </c>
      <c r="S340" s="51" t="s">
        <v>56</v>
      </c>
    </row>
    <row r="341" spans="1:20" ht="15.75" customHeight="1">
      <c r="A341" s="10" t="s">
        <v>59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2"/>
      <c r="M341" s="29"/>
      <c r="N341" s="30"/>
      <c r="O341" s="31"/>
      <c r="P341" s="30"/>
      <c r="Q341" s="31"/>
      <c r="R341" s="31"/>
      <c r="S341" s="33"/>
    </row>
    <row r="342" spans="1:20" ht="18.75" customHeight="1">
      <c r="A342" s="34"/>
      <c r="B342" s="6"/>
      <c r="C342" s="6"/>
      <c r="D342" s="6"/>
      <c r="E342" s="6"/>
      <c r="F342" s="6"/>
      <c r="G342" s="139" t="s">
        <v>42</v>
      </c>
      <c r="H342" s="154"/>
      <c r="I342" s="154"/>
      <c r="J342" s="154"/>
      <c r="K342" s="155"/>
      <c r="L342" s="35">
        <f>SUM(L334:L337)</f>
        <v>57</v>
      </c>
      <c r="M342" s="36">
        <f>IF(L334=0,"",L334/B325)</f>
        <v>0.71621621621621623</v>
      </c>
      <c r="N342" s="36">
        <f>IF(L342=0,"",L342/B325)</f>
        <v>0.77027027027027029</v>
      </c>
      <c r="O342" s="36">
        <f>IF(L334=0,"",N342-M342)</f>
        <v>5.4054054054054057E-2</v>
      </c>
      <c r="P342" s="5"/>
      <c r="Q342" s="6"/>
      <c r="R342" s="37"/>
      <c r="S342" s="5"/>
    </row>
    <row r="343" spans="1:20" ht="12.75" customHeight="1">
      <c r="M343" s="5"/>
      <c r="N343" s="5"/>
      <c r="P343" s="5"/>
    </row>
    <row r="344" spans="1:20" ht="12.75" customHeight="1">
      <c r="L344" s="6"/>
      <c r="M344" s="5"/>
      <c r="N344" s="5"/>
      <c r="P344" s="5"/>
    </row>
    <row r="345" spans="1:20" ht="26.25" customHeight="1">
      <c r="A345" s="7"/>
      <c r="B345" s="163" t="s">
        <v>4</v>
      </c>
      <c r="C345" s="164"/>
      <c r="D345" s="164"/>
      <c r="E345" s="164"/>
      <c r="F345" s="164"/>
      <c r="G345" s="164"/>
      <c r="H345" s="165" t="s">
        <v>40</v>
      </c>
      <c r="I345" s="166"/>
      <c r="J345" s="166"/>
      <c r="K345" s="166"/>
      <c r="L345" s="6"/>
      <c r="M345" s="5"/>
      <c r="N345" s="5"/>
      <c r="O345" s="6"/>
      <c r="P345" s="5"/>
      <c r="Q345" s="6"/>
      <c r="R345" s="6"/>
      <c r="S345" s="6"/>
    </row>
    <row r="346" spans="1:20" ht="30" customHeight="1">
      <c r="A346" s="142" t="s">
        <v>6</v>
      </c>
      <c r="B346" s="144" t="s">
        <v>7</v>
      </c>
      <c r="C346" s="154"/>
      <c r="D346" s="154"/>
      <c r="E346" s="154"/>
      <c r="F346" s="154"/>
      <c r="G346" s="154"/>
      <c r="H346" s="154"/>
      <c r="I346" s="154"/>
      <c r="J346" s="154"/>
      <c r="K346" s="155"/>
      <c r="L346" s="167" t="s">
        <v>8</v>
      </c>
      <c r="M346" s="137" t="s">
        <v>9</v>
      </c>
      <c r="N346" s="137" t="s">
        <v>10</v>
      </c>
      <c r="O346" s="149" t="s">
        <v>11</v>
      </c>
      <c r="P346" s="137" t="s">
        <v>12</v>
      </c>
      <c r="Q346" s="151" t="s">
        <v>13</v>
      </c>
      <c r="R346" s="151" t="s">
        <v>14</v>
      </c>
      <c r="S346" s="137" t="s">
        <v>15</v>
      </c>
    </row>
    <row r="347" spans="1:20" ht="15.75" customHeight="1">
      <c r="A347" s="153"/>
      <c r="B347" s="9" t="s">
        <v>16</v>
      </c>
      <c r="C347" s="9" t="s">
        <v>17</v>
      </c>
      <c r="D347" s="9" t="s">
        <v>18</v>
      </c>
      <c r="E347" s="9" t="s">
        <v>19</v>
      </c>
      <c r="F347" s="9" t="s">
        <v>20</v>
      </c>
      <c r="G347" s="9" t="s">
        <v>21</v>
      </c>
      <c r="H347" s="9" t="s">
        <v>22</v>
      </c>
      <c r="I347" s="9" t="s">
        <v>23</v>
      </c>
      <c r="J347" s="9" t="s">
        <v>24</v>
      </c>
      <c r="K347" s="9" t="s">
        <v>25</v>
      </c>
      <c r="L347" s="153"/>
      <c r="M347" s="153"/>
      <c r="N347" s="153"/>
      <c r="O347" s="153"/>
      <c r="P347" s="153"/>
      <c r="Q347" s="153"/>
      <c r="R347" s="153"/>
      <c r="S347" s="153"/>
    </row>
    <row r="348" spans="1:20" ht="15.75" customHeight="1">
      <c r="A348" s="10" t="s">
        <v>40</v>
      </c>
      <c r="B348" s="11">
        <v>38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2"/>
      <c r="M348" s="13"/>
      <c r="N348" s="14"/>
      <c r="O348" s="15"/>
      <c r="P348" s="16"/>
      <c r="Q348" s="17">
        <f>B348</f>
        <v>38</v>
      </c>
      <c r="R348" s="18"/>
      <c r="S348" s="16"/>
    </row>
    <row r="349" spans="1:20" ht="15.75" customHeight="1">
      <c r="A349" s="10" t="s">
        <v>41</v>
      </c>
      <c r="B349" s="11"/>
      <c r="C349" s="11">
        <v>31</v>
      </c>
      <c r="D349" s="11"/>
      <c r="E349" s="11"/>
      <c r="F349" s="11"/>
      <c r="G349" s="11"/>
      <c r="H349" s="11"/>
      <c r="I349" s="11"/>
      <c r="J349" s="11"/>
      <c r="K349" s="11"/>
      <c r="L349" s="12"/>
      <c r="M349" s="19"/>
      <c r="N349" s="5"/>
      <c r="O349" s="20"/>
      <c r="P349" s="21">
        <f>IF(C349=0,"",C349/B348)</f>
        <v>0.81578947368421051</v>
      </c>
      <c r="Q349" s="22">
        <v>69</v>
      </c>
      <c r="R349" s="23">
        <f t="shared" ref="R349:R357" si="30">IF(Q349=0,"",Q349/Q348)</f>
        <v>1.8157894736842106</v>
      </c>
      <c r="S349" s="23">
        <f t="shared" ref="S349:S357" si="31">IF(Q349=0,"",100%-R349)</f>
        <v>-0.81578947368421062</v>
      </c>
    </row>
    <row r="350" spans="1:20" ht="15.75" customHeight="1">
      <c r="A350" s="10" t="s">
        <v>43</v>
      </c>
      <c r="B350" s="11"/>
      <c r="C350" s="11"/>
      <c r="D350" s="11">
        <v>29</v>
      </c>
      <c r="E350" s="11"/>
      <c r="F350" s="11"/>
      <c r="G350" s="11"/>
      <c r="H350" s="11"/>
      <c r="I350" s="11"/>
      <c r="J350" s="11"/>
      <c r="K350" s="11"/>
      <c r="L350" s="12"/>
      <c r="M350" s="19"/>
      <c r="N350" s="5"/>
      <c r="O350" s="20"/>
      <c r="P350" s="21">
        <f>IF(D350=0,"",D350/C349)</f>
        <v>0.93548387096774188</v>
      </c>
      <c r="Q350" s="22">
        <v>70</v>
      </c>
      <c r="R350" s="23">
        <f t="shared" si="30"/>
        <v>1.0144927536231885</v>
      </c>
      <c r="S350" s="23">
        <f t="shared" si="31"/>
        <v>-1.449275362318847E-2</v>
      </c>
      <c r="T350" s="52">
        <f>Q350/Q348</f>
        <v>1.8421052631578947</v>
      </c>
    </row>
    <row r="351" spans="1:20" ht="15.75" customHeight="1">
      <c r="A351" s="10" t="s">
        <v>44</v>
      </c>
      <c r="B351" s="11"/>
      <c r="C351" s="11"/>
      <c r="D351" s="11"/>
      <c r="E351" s="11">
        <v>28</v>
      </c>
      <c r="F351" s="11"/>
      <c r="G351" s="11"/>
      <c r="H351" s="11"/>
      <c r="I351" s="11"/>
      <c r="J351" s="11"/>
      <c r="K351" s="11"/>
      <c r="L351" s="12"/>
      <c r="M351" s="19"/>
      <c r="N351" s="5"/>
      <c r="O351" s="20"/>
      <c r="P351" s="21">
        <f>IF(E351=0,"",E351/D350)</f>
        <v>0.96551724137931039</v>
      </c>
      <c r="Q351" s="22">
        <v>70</v>
      </c>
      <c r="R351" s="23">
        <f t="shared" si="30"/>
        <v>1</v>
      </c>
      <c r="S351" s="23">
        <f t="shared" si="31"/>
        <v>0</v>
      </c>
    </row>
    <row r="352" spans="1:20" ht="15.75" customHeight="1">
      <c r="A352" s="10" t="s">
        <v>45</v>
      </c>
      <c r="B352" s="11"/>
      <c r="C352" s="11"/>
      <c r="D352" s="11"/>
      <c r="E352" s="11"/>
      <c r="F352" s="11">
        <v>28</v>
      </c>
      <c r="G352" s="11"/>
      <c r="H352" s="11"/>
      <c r="I352" s="11"/>
      <c r="J352" s="11"/>
      <c r="K352" s="11"/>
      <c r="L352" s="12"/>
      <c r="M352" s="19"/>
      <c r="N352" s="5"/>
      <c r="O352" s="20"/>
      <c r="P352" s="21">
        <f>IF(F352=0,"",F352/E351)</f>
        <v>1</v>
      </c>
      <c r="Q352" s="22">
        <v>68</v>
      </c>
      <c r="R352" s="23">
        <f t="shared" si="30"/>
        <v>0.97142857142857142</v>
      </c>
      <c r="S352" s="23">
        <f t="shared" si="31"/>
        <v>2.8571428571428581E-2</v>
      </c>
    </row>
    <row r="353" spans="1:19" ht="15.75" customHeight="1">
      <c r="A353" s="10" t="s">
        <v>46</v>
      </c>
      <c r="B353" s="11"/>
      <c r="C353" s="11"/>
      <c r="D353" s="11"/>
      <c r="E353" s="11"/>
      <c r="F353" s="11"/>
      <c r="G353" s="11">
        <v>27</v>
      </c>
      <c r="H353" s="11"/>
      <c r="I353" s="11"/>
      <c r="J353" s="11"/>
      <c r="K353" s="11"/>
      <c r="L353" s="12"/>
      <c r="M353" s="19"/>
      <c r="N353" s="5"/>
      <c r="O353" s="20"/>
      <c r="P353" s="21">
        <f>IF(G353=0,"",G353/F352)</f>
        <v>0.9642857142857143</v>
      </c>
      <c r="Q353" s="22">
        <v>63</v>
      </c>
      <c r="R353" s="23">
        <f t="shared" si="30"/>
        <v>0.92647058823529416</v>
      </c>
      <c r="S353" s="23">
        <f t="shared" si="31"/>
        <v>7.3529411764705843E-2</v>
      </c>
    </row>
    <row r="354" spans="1:19" ht="15.75" customHeight="1">
      <c r="A354" s="10" t="s">
        <v>47</v>
      </c>
      <c r="B354" s="11"/>
      <c r="C354" s="11"/>
      <c r="D354" s="11"/>
      <c r="E354" s="11"/>
      <c r="F354" s="11"/>
      <c r="G354" s="11"/>
      <c r="H354" s="11">
        <v>25</v>
      </c>
      <c r="I354" s="11"/>
      <c r="J354" s="11"/>
      <c r="K354" s="11"/>
      <c r="L354" s="12"/>
      <c r="M354" s="19"/>
      <c r="N354" s="5"/>
      <c r="O354" s="20"/>
      <c r="P354" s="21">
        <f>IF(H354=0,"",H354/G353)</f>
        <v>0.92592592592592593</v>
      </c>
      <c r="Q354" s="22">
        <v>62</v>
      </c>
      <c r="R354" s="23">
        <f t="shared" si="30"/>
        <v>0.98412698412698407</v>
      </c>
      <c r="S354" s="23">
        <f t="shared" si="31"/>
        <v>1.5873015873015928E-2</v>
      </c>
    </row>
    <row r="355" spans="1:19" ht="15.75" customHeight="1">
      <c r="A355" s="10" t="s">
        <v>48</v>
      </c>
      <c r="B355" s="11"/>
      <c r="C355" s="11"/>
      <c r="D355" s="11"/>
      <c r="E355" s="11"/>
      <c r="F355" s="11"/>
      <c r="G355" s="11"/>
      <c r="H355" s="11"/>
      <c r="I355" s="11">
        <v>25</v>
      </c>
      <c r="J355" s="11"/>
      <c r="K355" s="11"/>
      <c r="L355" s="12"/>
      <c r="M355" s="19"/>
      <c r="N355" s="5"/>
      <c r="O355" s="20"/>
      <c r="P355" s="21">
        <f>IF(I355=0,"",I355/H354)</f>
        <v>1</v>
      </c>
      <c r="Q355" s="22">
        <v>61</v>
      </c>
      <c r="R355" s="23">
        <f t="shared" si="30"/>
        <v>0.9838709677419355</v>
      </c>
      <c r="S355" s="23">
        <f t="shared" si="31"/>
        <v>1.6129032258064502E-2</v>
      </c>
    </row>
    <row r="356" spans="1:19" ht="15.75" customHeight="1">
      <c r="A356" s="10" t="s">
        <v>49</v>
      </c>
      <c r="B356" s="11"/>
      <c r="C356" s="11"/>
      <c r="D356" s="11"/>
      <c r="E356" s="11"/>
      <c r="F356" s="11"/>
      <c r="G356" s="11"/>
      <c r="H356" s="11"/>
      <c r="I356" s="11"/>
      <c r="J356" s="11">
        <v>24</v>
      </c>
      <c r="K356" s="11"/>
      <c r="L356" s="12"/>
      <c r="M356" s="19"/>
      <c r="N356" s="5"/>
      <c r="O356" s="20"/>
      <c r="P356" s="21">
        <f>IF(J356=0,"",J356/I355)</f>
        <v>0.96</v>
      </c>
      <c r="Q356" s="22">
        <v>61</v>
      </c>
      <c r="R356" s="23">
        <f t="shared" si="30"/>
        <v>1</v>
      </c>
      <c r="S356" s="23">
        <f t="shared" si="31"/>
        <v>0</v>
      </c>
    </row>
    <row r="357" spans="1:19" ht="15.75" customHeight="1">
      <c r="A357" s="10" t="s">
        <v>50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>
        <v>24</v>
      </c>
      <c r="L357" s="12">
        <v>24</v>
      </c>
      <c r="M357" s="19"/>
      <c r="N357" s="5"/>
      <c r="O357" s="20"/>
      <c r="P357" s="21">
        <f>IF(K357=0,"",K357/J356)</f>
        <v>1</v>
      </c>
      <c r="Q357" s="22">
        <v>56</v>
      </c>
      <c r="R357" s="23">
        <f t="shared" si="30"/>
        <v>0.91803278688524592</v>
      </c>
      <c r="S357" s="23">
        <f t="shared" si="31"/>
        <v>8.1967213114754078E-2</v>
      </c>
    </row>
    <row r="358" spans="1:19" ht="15.75" customHeight="1">
      <c r="A358" s="10" t="s">
        <v>51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>
        <v>4</v>
      </c>
      <c r="L358" s="12">
        <v>3</v>
      </c>
      <c r="M358" s="19"/>
      <c r="N358" s="5"/>
      <c r="O358" s="6"/>
      <c r="P358" s="24"/>
      <c r="Q358" s="25">
        <v>5</v>
      </c>
      <c r="R358" s="26"/>
      <c r="S358" s="24"/>
    </row>
    <row r="359" spans="1:19" ht="15.75" customHeight="1">
      <c r="A359" s="10" t="s">
        <v>52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>
        <v>1</v>
      </c>
      <c r="L359" s="12"/>
      <c r="M359" s="19"/>
      <c r="N359" s="5"/>
      <c r="O359" s="6"/>
      <c r="P359" s="27"/>
      <c r="Q359" s="25">
        <v>3</v>
      </c>
      <c r="R359" s="28"/>
      <c r="S359" s="27"/>
    </row>
    <row r="360" spans="1:19" ht="15.75" customHeight="1">
      <c r="A360" s="10" t="s">
        <v>54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>
        <v>2</v>
      </c>
      <c r="L360" s="12"/>
      <c r="M360" s="19"/>
      <c r="N360" s="5"/>
      <c r="O360" s="6"/>
      <c r="P360" s="27"/>
      <c r="Q360" s="25">
        <v>1</v>
      </c>
      <c r="R360" s="28"/>
      <c r="S360" s="27"/>
    </row>
    <row r="361" spans="1:19" ht="15.75" customHeight="1">
      <c r="A361" s="10" t="s">
        <v>57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>
        <v>1</v>
      </c>
      <c r="L361" s="12"/>
      <c r="M361" s="19"/>
      <c r="N361" s="5"/>
      <c r="O361" s="6"/>
      <c r="P361" s="42"/>
      <c r="Q361" s="6"/>
      <c r="R361" s="43"/>
      <c r="S361" s="27"/>
    </row>
    <row r="362" spans="1:19" ht="15.75" customHeight="1">
      <c r="A362" s="10" t="s">
        <v>58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2"/>
      <c r="M362" s="19"/>
      <c r="N362" s="5"/>
      <c r="O362" s="6"/>
      <c r="P362" s="44" t="s">
        <v>53</v>
      </c>
      <c r="Q362" s="45">
        <v>27</v>
      </c>
      <c r="R362" s="46">
        <f>IF(SUM(L353:L359)=0,"",SUM(L353:L359))</f>
        <v>27</v>
      </c>
      <c r="S362" s="47" t="s">
        <v>8</v>
      </c>
    </row>
    <row r="363" spans="1:19" ht="15.75" customHeight="1">
      <c r="A363" s="10" t="s">
        <v>59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2"/>
      <c r="M363" s="19"/>
      <c r="N363" s="5"/>
      <c r="O363" s="6"/>
      <c r="P363" s="48" t="s">
        <v>55</v>
      </c>
      <c r="Q363" s="49">
        <f>IF(Q362/B348=0,"",Q362/B348)</f>
        <v>0.71052631578947367</v>
      </c>
      <c r="R363" s="50">
        <f>IF(Q362/R362=0,"",Q362/R362)</f>
        <v>1</v>
      </c>
      <c r="S363" s="51" t="s">
        <v>56</v>
      </c>
    </row>
    <row r="364" spans="1:19" ht="15.75" customHeight="1">
      <c r="A364" s="10" t="s">
        <v>60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2"/>
      <c r="M364" s="29"/>
      <c r="N364" s="30"/>
      <c r="O364" s="31"/>
      <c r="P364" s="30"/>
      <c r="Q364" s="31"/>
      <c r="R364" s="31"/>
      <c r="S364" s="33"/>
    </row>
    <row r="365" spans="1:19" ht="18.75" customHeight="1">
      <c r="A365" s="34"/>
      <c r="B365" s="6"/>
      <c r="C365" s="6"/>
      <c r="D365" s="6"/>
      <c r="E365" s="6"/>
      <c r="F365" s="6"/>
      <c r="G365" s="139" t="s">
        <v>42</v>
      </c>
      <c r="H365" s="154"/>
      <c r="I365" s="154"/>
      <c r="J365" s="154"/>
      <c r="K365" s="155"/>
      <c r="L365" s="35">
        <f>SUM(L357:L360)</f>
        <v>27</v>
      </c>
      <c r="M365" s="36">
        <f>IF(L357=0,"",L357/B348)</f>
        <v>0.63157894736842102</v>
      </c>
      <c r="N365" s="36">
        <f>IF(L365=0,"",L365/B348)</f>
        <v>0.71052631578947367</v>
      </c>
      <c r="O365" s="36">
        <f>IF(L357=0,"",N365-M365)</f>
        <v>7.8947368421052655E-2</v>
      </c>
      <c r="P365" s="5"/>
      <c r="Q365" s="6"/>
      <c r="R365" s="37"/>
      <c r="S365" s="5"/>
    </row>
    <row r="366" spans="1:19" ht="12.75" customHeight="1">
      <c r="M366" s="5"/>
      <c r="N366" s="5"/>
      <c r="P366" s="5"/>
    </row>
    <row r="367" spans="1:19" ht="12.75" customHeight="1">
      <c r="L367" s="6"/>
      <c r="M367" s="5"/>
      <c r="N367" s="5"/>
      <c r="P367" s="5"/>
    </row>
    <row r="368" spans="1:19" ht="26.25" customHeight="1">
      <c r="A368" s="7"/>
      <c r="B368" s="163" t="s">
        <v>4</v>
      </c>
      <c r="C368" s="164"/>
      <c r="D368" s="164"/>
      <c r="E368" s="164"/>
      <c r="F368" s="164"/>
      <c r="G368" s="164"/>
      <c r="H368" s="165" t="s">
        <v>41</v>
      </c>
      <c r="I368" s="166"/>
      <c r="J368" s="166"/>
      <c r="K368" s="166"/>
      <c r="L368" s="6"/>
      <c r="M368" s="5"/>
      <c r="N368" s="5"/>
      <c r="O368" s="6"/>
      <c r="P368" s="5"/>
      <c r="Q368" s="6"/>
      <c r="R368" s="6"/>
      <c r="S368" s="6"/>
    </row>
    <row r="369" spans="1:20" ht="30" customHeight="1">
      <c r="A369" s="172" t="s">
        <v>6</v>
      </c>
      <c r="B369" s="144" t="s">
        <v>7</v>
      </c>
      <c r="C369" s="154"/>
      <c r="D369" s="154"/>
      <c r="E369" s="154"/>
      <c r="F369" s="154"/>
      <c r="G369" s="154"/>
      <c r="H369" s="154"/>
      <c r="I369" s="154"/>
      <c r="J369" s="154"/>
      <c r="K369" s="155"/>
      <c r="L369" s="167" t="s">
        <v>8</v>
      </c>
      <c r="M369" s="137" t="s">
        <v>9</v>
      </c>
      <c r="N369" s="137" t="s">
        <v>10</v>
      </c>
      <c r="O369" s="149" t="s">
        <v>11</v>
      </c>
      <c r="P369" s="137" t="s">
        <v>12</v>
      </c>
      <c r="Q369" s="151" t="s">
        <v>13</v>
      </c>
      <c r="R369" s="151" t="s">
        <v>14</v>
      </c>
      <c r="S369" s="137" t="s">
        <v>15</v>
      </c>
    </row>
    <row r="370" spans="1:20" ht="15.75" customHeight="1">
      <c r="A370" s="153"/>
      <c r="B370" s="9" t="s">
        <v>16</v>
      </c>
      <c r="C370" s="9" t="s">
        <v>17</v>
      </c>
      <c r="D370" s="9" t="s">
        <v>18</v>
      </c>
      <c r="E370" s="9" t="s">
        <v>19</v>
      </c>
      <c r="F370" s="9" t="s">
        <v>20</v>
      </c>
      <c r="G370" s="9" t="s">
        <v>21</v>
      </c>
      <c r="H370" s="9" t="s">
        <v>22</v>
      </c>
      <c r="I370" s="9" t="s">
        <v>23</v>
      </c>
      <c r="J370" s="9" t="s">
        <v>24</v>
      </c>
      <c r="K370" s="9" t="s">
        <v>25</v>
      </c>
      <c r="L370" s="153"/>
      <c r="M370" s="153"/>
      <c r="N370" s="153"/>
      <c r="O370" s="153"/>
      <c r="P370" s="153"/>
      <c r="Q370" s="153"/>
      <c r="R370" s="153"/>
      <c r="S370" s="153"/>
    </row>
    <row r="371" spans="1:20" ht="15.75" customHeight="1">
      <c r="A371" s="10" t="s">
        <v>41</v>
      </c>
      <c r="B371" s="11">
        <v>74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2"/>
      <c r="M371" s="13"/>
      <c r="N371" s="14"/>
      <c r="O371" s="15"/>
      <c r="P371" s="16"/>
      <c r="Q371" s="17">
        <f>B371</f>
        <v>74</v>
      </c>
      <c r="R371" s="18"/>
      <c r="S371" s="16"/>
    </row>
    <row r="372" spans="1:20" ht="15.75" customHeight="1">
      <c r="A372" s="10" t="s">
        <v>43</v>
      </c>
      <c r="B372" s="11"/>
      <c r="C372" s="11">
        <v>71</v>
      </c>
      <c r="D372" s="11"/>
      <c r="E372" s="11"/>
      <c r="F372" s="11"/>
      <c r="G372" s="11"/>
      <c r="H372" s="11"/>
      <c r="I372" s="11"/>
      <c r="J372" s="11"/>
      <c r="K372" s="11"/>
      <c r="L372" s="12"/>
      <c r="M372" s="19"/>
      <c r="N372" s="5"/>
      <c r="O372" s="20"/>
      <c r="P372" s="21">
        <f>IF(C372=0,"",C372/B371)</f>
        <v>0.95945945945945943</v>
      </c>
      <c r="Q372" s="22">
        <v>71</v>
      </c>
      <c r="R372" s="23">
        <f t="shared" ref="R372:R380" si="32">IF(Q372=0,"",Q372/Q371)</f>
        <v>0.95945945945945943</v>
      </c>
      <c r="S372" s="23">
        <f t="shared" ref="S372:S380" si="33">IF(Q372=0,"",100%-R372)</f>
        <v>4.0540540540540571E-2</v>
      </c>
    </row>
    <row r="373" spans="1:20" ht="15.75" customHeight="1">
      <c r="A373" s="10" t="s">
        <v>44</v>
      </c>
      <c r="B373" s="11"/>
      <c r="C373" s="11"/>
      <c r="D373" s="11">
        <v>70</v>
      </c>
      <c r="E373" s="11"/>
      <c r="F373" s="11"/>
      <c r="G373" s="11"/>
      <c r="H373" s="11"/>
      <c r="I373" s="11"/>
      <c r="J373" s="11"/>
      <c r="K373" s="11"/>
      <c r="L373" s="12"/>
      <c r="M373" s="19"/>
      <c r="N373" s="5"/>
      <c r="O373" s="20"/>
      <c r="P373" s="21">
        <f>IF(D373=0,"",D373/C372)</f>
        <v>0.9859154929577465</v>
      </c>
      <c r="Q373" s="22">
        <v>70</v>
      </c>
      <c r="R373" s="23">
        <f t="shared" si="32"/>
        <v>0.9859154929577465</v>
      </c>
      <c r="S373" s="23">
        <f t="shared" si="33"/>
        <v>1.4084507042253502E-2</v>
      </c>
      <c r="T373" s="52">
        <f>Q373/Q371</f>
        <v>0.94594594594594594</v>
      </c>
    </row>
    <row r="374" spans="1:20" ht="15.75" customHeight="1">
      <c r="A374" s="10" t="s">
        <v>45</v>
      </c>
      <c r="B374" s="11"/>
      <c r="C374" s="11"/>
      <c r="D374" s="11"/>
      <c r="E374" s="11">
        <v>65</v>
      </c>
      <c r="F374" s="11"/>
      <c r="G374" s="11"/>
      <c r="H374" s="11"/>
      <c r="I374" s="11"/>
      <c r="J374" s="11"/>
      <c r="K374" s="11"/>
      <c r="L374" s="12"/>
      <c r="M374" s="19"/>
      <c r="N374" s="5"/>
      <c r="O374" s="20"/>
      <c r="P374" s="21">
        <f>IF(E374=0,"",E374/D373)</f>
        <v>0.9285714285714286</v>
      </c>
      <c r="Q374" s="22">
        <v>68</v>
      </c>
      <c r="R374" s="23">
        <f t="shared" si="32"/>
        <v>0.97142857142857142</v>
      </c>
      <c r="S374" s="23">
        <f t="shared" si="33"/>
        <v>2.8571428571428581E-2</v>
      </c>
    </row>
    <row r="375" spans="1:20" ht="15.75" customHeight="1">
      <c r="A375" s="10" t="s">
        <v>46</v>
      </c>
      <c r="B375" s="11"/>
      <c r="C375" s="11"/>
      <c r="D375" s="11"/>
      <c r="E375" s="11"/>
      <c r="F375" s="11">
        <v>63</v>
      </c>
      <c r="G375" s="11"/>
      <c r="H375" s="11"/>
      <c r="I375" s="11"/>
      <c r="J375" s="11"/>
      <c r="K375" s="11"/>
      <c r="L375" s="12"/>
      <c r="M375" s="19"/>
      <c r="N375" s="5"/>
      <c r="O375" s="20"/>
      <c r="P375" s="21">
        <f>IF(F375=0,"",F375/E374)</f>
        <v>0.96923076923076923</v>
      </c>
      <c r="Q375" s="22">
        <v>66</v>
      </c>
      <c r="R375" s="23">
        <f t="shared" si="32"/>
        <v>0.97058823529411764</v>
      </c>
      <c r="S375" s="23">
        <f t="shared" si="33"/>
        <v>2.9411764705882359E-2</v>
      </c>
    </row>
    <row r="376" spans="1:20" ht="15.75" customHeight="1">
      <c r="A376" s="10" t="s">
        <v>47</v>
      </c>
      <c r="B376" s="11"/>
      <c r="C376" s="11"/>
      <c r="D376" s="11"/>
      <c r="E376" s="11"/>
      <c r="F376" s="11"/>
      <c r="G376" s="11">
        <v>60</v>
      </c>
      <c r="H376" s="11"/>
      <c r="I376" s="11"/>
      <c r="J376" s="11"/>
      <c r="K376" s="11"/>
      <c r="L376" s="12"/>
      <c r="M376" s="19"/>
      <c r="N376" s="5"/>
      <c r="O376" s="20"/>
      <c r="P376" s="21">
        <f>IF(G376=0,"",G376/F375)</f>
        <v>0.95238095238095233</v>
      </c>
      <c r="Q376" s="22">
        <v>64</v>
      </c>
      <c r="R376" s="23">
        <f t="shared" si="32"/>
        <v>0.96969696969696972</v>
      </c>
      <c r="S376" s="23">
        <f t="shared" si="33"/>
        <v>3.0303030303030276E-2</v>
      </c>
    </row>
    <row r="377" spans="1:20" ht="15.75" customHeight="1">
      <c r="A377" s="10" t="s">
        <v>48</v>
      </c>
      <c r="B377" s="11"/>
      <c r="C377" s="11"/>
      <c r="D377" s="11"/>
      <c r="E377" s="11"/>
      <c r="F377" s="11"/>
      <c r="G377" s="11"/>
      <c r="H377" s="11">
        <v>57</v>
      </c>
      <c r="I377" s="11"/>
      <c r="J377" s="11"/>
      <c r="K377" s="11"/>
      <c r="L377" s="12"/>
      <c r="M377" s="19"/>
      <c r="N377" s="5"/>
      <c r="O377" s="20"/>
      <c r="P377" s="21">
        <f>IF(H377=0,"",H377/G376)</f>
        <v>0.95</v>
      </c>
      <c r="Q377" s="22">
        <v>62</v>
      </c>
      <c r="R377" s="23">
        <f t="shared" si="32"/>
        <v>0.96875</v>
      </c>
      <c r="S377" s="23">
        <f t="shared" si="33"/>
        <v>3.125E-2</v>
      </c>
    </row>
    <row r="378" spans="1:20" ht="15.75" customHeight="1">
      <c r="A378" s="10" t="s">
        <v>49</v>
      </c>
      <c r="B378" s="11"/>
      <c r="C378" s="11"/>
      <c r="D378" s="11"/>
      <c r="E378" s="11"/>
      <c r="F378" s="11"/>
      <c r="G378" s="11"/>
      <c r="H378" s="11"/>
      <c r="I378" s="11">
        <v>57</v>
      </c>
      <c r="J378" s="11"/>
      <c r="K378" s="11"/>
      <c r="L378" s="12"/>
      <c r="M378" s="19"/>
      <c r="N378" s="5"/>
      <c r="O378" s="20"/>
      <c r="P378" s="21">
        <f>IF(I378=0,"",I378/H377)</f>
        <v>1</v>
      </c>
      <c r="Q378" s="22">
        <v>68</v>
      </c>
      <c r="R378" s="23">
        <f t="shared" si="32"/>
        <v>1.096774193548387</v>
      </c>
      <c r="S378" s="23">
        <f t="shared" si="33"/>
        <v>-9.6774193548387011E-2</v>
      </c>
    </row>
    <row r="379" spans="1:20" ht="15.75" customHeight="1">
      <c r="A379" s="10" t="s">
        <v>50</v>
      </c>
      <c r="B379" s="11"/>
      <c r="C379" s="11"/>
      <c r="D379" s="11"/>
      <c r="E379" s="11"/>
      <c r="F379" s="11"/>
      <c r="G379" s="11"/>
      <c r="H379" s="11"/>
      <c r="I379" s="11"/>
      <c r="J379" s="11">
        <v>56</v>
      </c>
      <c r="K379" s="11"/>
      <c r="L379" s="12"/>
      <c r="M379" s="19"/>
      <c r="N379" s="5"/>
      <c r="O379" s="20"/>
      <c r="P379" s="21">
        <f>IF(J379=0,"",J379/I378)</f>
        <v>0.98245614035087714</v>
      </c>
      <c r="Q379" s="22">
        <v>62</v>
      </c>
      <c r="R379" s="23">
        <f t="shared" si="32"/>
        <v>0.91176470588235292</v>
      </c>
      <c r="S379" s="23">
        <f t="shared" si="33"/>
        <v>8.8235294117647078E-2</v>
      </c>
    </row>
    <row r="380" spans="1:20" ht="15.75" customHeight="1">
      <c r="A380" s="10" t="s">
        <v>51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>
        <v>55</v>
      </c>
      <c r="L380" s="12">
        <v>52</v>
      </c>
      <c r="M380" s="19"/>
      <c r="N380" s="5"/>
      <c r="O380" s="20"/>
      <c r="P380" s="21">
        <f>IF(K380=0,"",K380/J379)</f>
        <v>0.9821428571428571</v>
      </c>
      <c r="Q380" s="22">
        <v>64</v>
      </c>
      <c r="R380" s="23">
        <f t="shared" si="32"/>
        <v>1.032258064516129</v>
      </c>
      <c r="S380" s="23">
        <f t="shared" si="33"/>
        <v>-3.2258064516129004E-2</v>
      </c>
    </row>
    <row r="381" spans="1:20" ht="15.75" customHeight="1">
      <c r="A381" s="10" t="s">
        <v>52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>
        <v>6</v>
      </c>
      <c r="L381" s="12">
        <v>6</v>
      </c>
      <c r="M381" s="19"/>
      <c r="N381" s="5"/>
      <c r="O381" s="6"/>
      <c r="P381" s="24"/>
      <c r="Q381" s="25">
        <v>10</v>
      </c>
      <c r="R381" s="26"/>
      <c r="S381" s="24"/>
    </row>
    <row r="382" spans="1:20" ht="15.75" customHeight="1">
      <c r="A382" s="10" t="s">
        <v>54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>
        <v>2</v>
      </c>
      <c r="L382" s="12"/>
      <c r="M382" s="19"/>
      <c r="N382" s="5"/>
      <c r="O382" s="6"/>
      <c r="P382" s="27"/>
      <c r="Q382" s="25">
        <v>2</v>
      </c>
      <c r="R382" s="28"/>
      <c r="S382" s="27"/>
    </row>
    <row r="383" spans="1:20" ht="15.75" customHeight="1">
      <c r="A383" s="10" t="s">
        <v>57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>
        <v>1</v>
      </c>
      <c r="L383" s="12">
        <v>1</v>
      </c>
      <c r="M383" s="19"/>
      <c r="N383" s="5"/>
      <c r="O383" s="6"/>
      <c r="P383" s="27"/>
      <c r="Q383" s="25">
        <v>1</v>
      </c>
      <c r="R383" s="28"/>
      <c r="S383" s="27"/>
    </row>
    <row r="384" spans="1:20" ht="15.75" customHeight="1">
      <c r="A384" s="10" t="s">
        <v>58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>
        <v>2</v>
      </c>
      <c r="L384" s="12">
        <v>1</v>
      </c>
      <c r="M384" s="19"/>
      <c r="N384" s="5"/>
      <c r="O384" s="6"/>
      <c r="P384" s="27"/>
      <c r="Q384" s="25">
        <v>2</v>
      </c>
      <c r="R384" s="28"/>
      <c r="S384" s="27"/>
    </row>
    <row r="385" spans="1:20" ht="15.75" customHeight="1">
      <c r="A385" s="10" t="s">
        <v>59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>
        <v>1</v>
      </c>
      <c r="L385" s="12">
        <v>1</v>
      </c>
      <c r="M385" s="19"/>
      <c r="N385" s="5"/>
      <c r="O385" s="6"/>
      <c r="P385" s="27"/>
      <c r="Q385" s="25">
        <v>1</v>
      </c>
      <c r="R385" s="28"/>
      <c r="S385" s="27"/>
    </row>
    <row r="386" spans="1:20" ht="15.75" customHeight="1">
      <c r="A386" s="10" t="s">
        <v>60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2"/>
      <c r="M386" s="19"/>
      <c r="N386" s="5"/>
      <c r="O386" s="6"/>
      <c r="P386" s="42"/>
      <c r="Q386" s="6"/>
      <c r="R386" s="43"/>
      <c r="S386" s="27"/>
    </row>
    <row r="387" spans="1:20" ht="15.75" customHeight="1">
      <c r="A387" s="10" t="s">
        <v>61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2"/>
      <c r="M387" s="19"/>
      <c r="N387" s="5"/>
      <c r="O387" s="6"/>
      <c r="P387" s="44" t="s">
        <v>53</v>
      </c>
      <c r="Q387" s="45">
        <v>60</v>
      </c>
      <c r="R387" s="46">
        <f>L390</f>
        <v>61</v>
      </c>
      <c r="S387" s="47" t="s">
        <v>8</v>
      </c>
    </row>
    <row r="388" spans="1:20" ht="15.75" customHeight="1">
      <c r="A388" s="10" t="s">
        <v>62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2"/>
      <c r="M388" s="19"/>
      <c r="N388" s="5"/>
      <c r="O388" s="6"/>
      <c r="P388" s="48" t="s">
        <v>55</v>
      </c>
      <c r="Q388" s="49">
        <f>IF(Q387/B371=0,"",Q387/B371)</f>
        <v>0.81081081081081086</v>
      </c>
      <c r="R388" s="50">
        <f>IF(Q387/R387=0,"",Q387/R387)</f>
        <v>0.98360655737704916</v>
      </c>
      <c r="S388" s="51" t="s">
        <v>56</v>
      </c>
    </row>
    <row r="389" spans="1:20" ht="15.75" customHeight="1">
      <c r="A389" s="10" t="s">
        <v>63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2"/>
      <c r="M389" s="29"/>
      <c r="N389" s="30"/>
      <c r="O389" s="31"/>
      <c r="P389" s="30"/>
      <c r="Q389" s="31"/>
      <c r="R389" s="31"/>
      <c r="S389" s="33"/>
    </row>
    <row r="390" spans="1:20" ht="18.75" customHeight="1">
      <c r="A390" s="34"/>
      <c r="B390" s="6"/>
      <c r="C390" s="6"/>
      <c r="D390" s="6"/>
      <c r="E390" s="6"/>
      <c r="F390" s="6"/>
      <c r="G390" s="139" t="s">
        <v>42</v>
      </c>
      <c r="H390" s="154"/>
      <c r="I390" s="154"/>
      <c r="J390" s="154"/>
      <c r="K390" s="155"/>
      <c r="L390" s="35">
        <f>SUM(L380:L385)</f>
        <v>61</v>
      </c>
      <c r="M390" s="36">
        <f>IF(L380=0,"",L380/B371)</f>
        <v>0.70270270270270274</v>
      </c>
      <c r="N390" s="36">
        <f>IF(L390=0,"",L390/B371)</f>
        <v>0.82432432432432434</v>
      </c>
      <c r="O390" s="36">
        <f>IF(L380=0,"",N390-M390)</f>
        <v>0.1216216216216216</v>
      </c>
      <c r="P390" s="5"/>
      <c r="Q390" s="6"/>
      <c r="R390" s="37"/>
      <c r="S390" s="5"/>
    </row>
    <row r="391" spans="1:20" ht="12.75" customHeight="1">
      <c r="M391" s="5"/>
      <c r="N391" s="5"/>
      <c r="P391" s="5"/>
    </row>
    <row r="392" spans="1:20" ht="12.75" customHeight="1">
      <c r="L392" s="6"/>
      <c r="M392" s="5"/>
      <c r="N392" s="5"/>
      <c r="P392" s="5"/>
    </row>
    <row r="393" spans="1:20" ht="26.25" customHeight="1">
      <c r="A393" s="7"/>
      <c r="B393" s="163" t="s">
        <v>4</v>
      </c>
      <c r="C393" s="164"/>
      <c r="D393" s="164"/>
      <c r="E393" s="164"/>
      <c r="F393" s="164"/>
      <c r="G393" s="164"/>
      <c r="H393" s="165" t="s">
        <v>43</v>
      </c>
      <c r="I393" s="166"/>
      <c r="J393" s="166"/>
      <c r="K393" s="166"/>
      <c r="L393" s="6"/>
      <c r="M393" s="5"/>
      <c r="N393" s="5"/>
      <c r="O393" s="6"/>
      <c r="P393" s="5"/>
      <c r="Q393" s="6"/>
      <c r="R393" s="6"/>
      <c r="S393" s="6"/>
    </row>
    <row r="394" spans="1:20" ht="30" customHeight="1">
      <c r="A394" s="142" t="s">
        <v>6</v>
      </c>
      <c r="B394" s="144" t="s">
        <v>7</v>
      </c>
      <c r="C394" s="154"/>
      <c r="D394" s="154"/>
      <c r="E394" s="154"/>
      <c r="F394" s="154"/>
      <c r="G394" s="154"/>
      <c r="H394" s="154"/>
      <c r="I394" s="154"/>
      <c r="J394" s="154"/>
      <c r="K394" s="155"/>
      <c r="L394" s="167" t="s">
        <v>8</v>
      </c>
      <c r="M394" s="137" t="s">
        <v>9</v>
      </c>
      <c r="N394" s="137" t="s">
        <v>10</v>
      </c>
      <c r="O394" s="149" t="s">
        <v>11</v>
      </c>
      <c r="P394" s="137" t="s">
        <v>12</v>
      </c>
      <c r="Q394" s="151" t="s">
        <v>13</v>
      </c>
      <c r="R394" s="151" t="s">
        <v>14</v>
      </c>
      <c r="S394" s="137" t="s">
        <v>15</v>
      </c>
    </row>
    <row r="395" spans="1:20" ht="15.75" customHeight="1">
      <c r="A395" s="153"/>
      <c r="B395" s="9" t="s">
        <v>16</v>
      </c>
      <c r="C395" s="9" t="s">
        <v>17</v>
      </c>
      <c r="D395" s="9" t="s">
        <v>18</v>
      </c>
      <c r="E395" s="9" t="s">
        <v>19</v>
      </c>
      <c r="F395" s="9" t="s">
        <v>20</v>
      </c>
      <c r="G395" s="9" t="s">
        <v>21</v>
      </c>
      <c r="H395" s="9" t="s">
        <v>22</v>
      </c>
      <c r="I395" s="9" t="s">
        <v>23</v>
      </c>
      <c r="J395" s="9" t="s">
        <v>24</v>
      </c>
      <c r="K395" s="9" t="s">
        <v>25</v>
      </c>
      <c r="L395" s="153"/>
      <c r="M395" s="153"/>
      <c r="N395" s="153"/>
      <c r="O395" s="153"/>
      <c r="P395" s="153"/>
      <c r="Q395" s="153"/>
      <c r="R395" s="153"/>
      <c r="S395" s="153"/>
    </row>
    <row r="396" spans="1:20" ht="15.75" customHeight="1">
      <c r="A396" s="10" t="s">
        <v>43</v>
      </c>
      <c r="B396" s="11">
        <v>40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2"/>
      <c r="M396" s="13"/>
      <c r="N396" s="14"/>
      <c r="O396" s="15"/>
      <c r="P396" s="16"/>
      <c r="Q396" s="17">
        <f>B396</f>
        <v>40</v>
      </c>
      <c r="R396" s="18"/>
      <c r="S396" s="16"/>
    </row>
    <row r="397" spans="1:20" ht="15.75" customHeight="1">
      <c r="A397" s="10" t="s">
        <v>44</v>
      </c>
      <c r="B397" s="11"/>
      <c r="C397" s="11">
        <v>36</v>
      </c>
      <c r="D397" s="11"/>
      <c r="E397" s="11"/>
      <c r="F397" s="11"/>
      <c r="G397" s="11"/>
      <c r="H397" s="11"/>
      <c r="I397" s="11"/>
      <c r="J397" s="11"/>
      <c r="K397" s="11"/>
      <c r="L397" s="12"/>
      <c r="M397" s="19"/>
      <c r="N397" s="5"/>
      <c r="O397" s="20"/>
      <c r="P397" s="21">
        <f>IF(C397=0,"",C397/B396)</f>
        <v>0.9</v>
      </c>
      <c r="Q397" s="22">
        <v>36</v>
      </c>
      <c r="R397" s="23">
        <f t="shared" ref="R397:R405" si="34">IF(Q397=0,"",Q397/Q396)</f>
        <v>0.9</v>
      </c>
      <c r="S397" s="23">
        <f t="shared" ref="S397:S405" si="35">IF(Q397=0,"",100%-R397)</f>
        <v>9.9999999999999978E-2</v>
      </c>
    </row>
    <row r="398" spans="1:20" ht="15.75" customHeight="1">
      <c r="A398" s="10" t="s">
        <v>45</v>
      </c>
      <c r="B398" s="11"/>
      <c r="C398" s="11"/>
      <c r="D398" s="11">
        <v>33</v>
      </c>
      <c r="E398" s="11"/>
      <c r="F398" s="11"/>
      <c r="G398" s="11"/>
      <c r="H398" s="11"/>
      <c r="I398" s="11"/>
      <c r="J398" s="11"/>
      <c r="K398" s="11"/>
      <c r="L398" s="12"/>
      <c r="M398" s="19"/>
      <c r="N398" s="5"/>
      <c r="O398" s="20"/>
      <c r="P398" s="21">
        <f>IF(D398=0,"",D398/C397)</f>
        <v>0.91666666666666663</v>
      </c>
      <c r="Q398" s="22">
        <v>35</v>
      </c>
      <c r="R398" s="23">
        <f t="shared" si="34"/>
        <v>0.97222222222222221</v>
      </c>
      <c r="S398" s="23">
        <f t="shared" si="35"/>
        <v>2.777777777777779E-2</v>
      </c>
      <c r="T398" s="52">
        <f>Q398/Q396</f>
        <v>0.875</v>
      </c>
    </row>
    <row r="399" spans="1:20" ht="15.75" customHeight="1">
      <c r="A399" s="10" t="s">
        <v>46</v>
      </c>
      <c r="B399" s="11"/>
      <c r="C399" s="11"/>
      <c r="D399" s="11"/>
      <c r="E399" s="11">
        <v>32</v>
      </c>
      <c r="F399" s="11"/>
      <c r="G399" s="11"/>
      <c r="H399" s="11"/>
      <c r="I399" s="11"/>
      <c r="J399" s="11"/>
      <c r="K399" s="11"/>
      <c r="L399" s="12"/>
      <c r="M399" s="19"/>
      <c r="N399" s="5"/>
      <c r="O399" s="20"/>
      <c r="P399" s="21">
        <f>IF(E399=0,"",E399/D398)</f>
        <v>0.96969696969696972</v>
      </c>
      <c r="Q399" s="22">
        <v>34</v>
      </c>
      <c r="R399" s="23">
        <f t="shared" si="34"/>
        <v>0.97142857142857142</v>
      </c>
      <c r="S399" s="23">
        <f t="shared" si="35"/>
        <v>2.8571428571428581E-2</v>
      </c>
    </row>
    <row r="400" spans="1:20" ht="15.75" customHeight="1">
      <c r="A400" s="10" t="s">
        <v>47</v>
      </c>
      <c r="B400" s="11"/>
      <c r="C400" s="11"/>
      <c r="D400" s="11"/>
      <c r="E400" s="11"/>
      <c r="F400" s="11">
        <v>32</v>
      </c>
      <c r="G400" s="11"/>
      <c r="H400" s="11"/>
      <c r="I400" s="11"/>
      <c r="J400" s="11"/>
      <c r="K400" s="11"/>
      <c r="L400" s="12"/>
      <c r="M400" s="19"/>
      <c r="N400" s="5"/>
      <c r="O400" s="20"/>
      <c r="P400" s="21">
        <f>IF(F400=0,"",F400/E399)</f>
        <v>1</v>
      </c>
      <c r="Q400" s="22">
        <v>34</v>
      </c>
      <c r="R400" s="23">
        <f t="shared" si="34"/>
        <v>1</v>
      </c>
      <c r="S400" s="23">
        <f t="shared" si="35"/>
        <v>0</v>
      </c>
    </row>
    <row r="401" spans="1:19" ht="15.75" customHeight="1">
      <c r="A401" s="10" t="s">
        <v>48</v>
      </c>
      <c r="B401" s="11"/>
      <c r="C401" s="11"/>
      <c r="D401" s="11"/>
      <c r="E401" s="11"/>
      <c r="F401" s="11"/>
      <c r="G401" s="11">
        <v>31</v>
      </c>
      <c r="H401" s="11"/>
      <c r="I401" s="11"/>
      <c r="J401" s="11"/>
      <c r="K401" s="11"/>
      <c r="L401" s="12"/>
      <c r="M401" s="19"/>
      <c r="N401" s="5"/>
      <c r="O401" s="20"/>
      <c r="P401" s="21">
        <f>IF(G401=0,"",G401/F400)</f>
        <v>0.96875</v>
      </c>
      <c r="Q401" s="22">
        <v>33</v>
      </c>
      <c r="R401" s="23">
        <f t="shared" si="34"/>
        <v>0.97058823529411764</v>
      </c>
      <c r="S401" s="23">
        <f t="shared" si="35"/>
        <v>2.9411764705882359E-2</v>
      </c>
    </row>
    <row r="402" spans="1:19" ht="15.75" customHeight="1">
      <c r="A402" s="10" t="s">
        <v>49</v>
      </c>
      <c r="B402" s="11"/>
      <c r="C402" s="11"/>
      <c r="D402" s="11"/>
      <c r="E402" s="11"/>
      <c r="F402" s="11"/>
      <c r="G402" s="11"/>
      <c r="H402" s="11">
        <v>31</v>
      </c>
      <c r="I402" s="11"/>
      <c r="J402" s="11"/>
      <c r="K402" s="11"/>
      <c r="L402" s="12"/>
      <c r="M402" s="19"/>
      <c r="N402" s="5"/>
      <c r="O402" s="20"/>
      <c r="P402" s="21">
        <f>IF(H402=0,"",H402/G401)</f>
        <v>1</v>
      </c>
      <c r="Q402" s="22">
        <v>34</v>
      </c>
      <c r="R402" s="23">
        <f t="shared" si="34"/>
        <v>1.0303030303030303</v>
      </c>
      <c r="S402" s="23">
        <f t="shared" si="35"/>
        <v>-3.0303030303030276E-2</v>
      </c>
    </row>
    <row r="403" spans="1:19" ht="15.75" customHeight="1">
      <c r="A403" s="10" t="s">
        <v>50</v>
      </c>
      <c r="B403" s="11"/>
      <c r="C403" s="11"/>
      <c r="D403" s="11"/>
      <c r="E403" s="11"/>
      <c r="F403" s="11"/>
      <c r="G403" s="11"/>
      <c r="H403" s="11"/>
      <c r="I403" s="11">
        <v>31</v>
      </c>
      <c r="J403" s="11"/>
      <c r="K403" s="11"/>
      <c r="L403" s="12"/>
      <c r="M403" s="19"/>
      <c r="N403" s="5"/>
      <c r="O403" s="20"/>
      <c r="P403" s="21">
        <f>IF(I403=0,"",I403/H402)</f>
        <v>1</v>
      </c>
      <c r="Q403" s="22">
        <v>35</v>
      </c>
      <c r="R403" s="23">
        <f t="shared" si="34"/>
        <v>1.0294117647058822</v>
      </c>
      <c r="S403" s="23">
        <f t="shared" si="35"/>
        <v>-2.9411764705882248E-2</v>
      </c>
    </row>
    <row r="404" spans="1:19" ht="15.75" customHeight="1">
      <c r="A404" s="10" t="s">
        <v>51</v>
      </c>
      <c r="B404" s="11"/>
      <c r="C404" s="11"/>
      <c r="D404" s="11"/>
      <c r="E404" s="11"/>
      <c r="F404" s="11"/>
      <c r="G404" s="11"/>
      <c r="H404" s="11"/>
      <c r="I404" s="11"/>
      <c r="J404" s="11">
        <v>31</v>
      </c>
      <c r="K404" s="11"/>
      <c r="L404" s="12"/>
      <c r="M404" s="19"/>
      <c r="N404" s="5"/>
      <c r="O404" s="20"/>
      <c r="P404" s="21">
        <f>IF(J404=0,"",J404/I403)</f>
        <v>1</v>
      </c>
      <c r="Q404" s="22">
        <v>34</v>
      </c>
      <c r="R404" s="23">
        <f t="shared" si="34"/>
        <v>0.97142857142857142</v>
      </c>
      <c r="S404" s="23">
        <f t="shared" si="35"/>
        <v>2.8571428571428581E-2</v>
      </c>
    </row>
    <row r="405" spans="1:19" ht="15.75" customHeight="1">
      <c r="A405" s="10" t="s">
        <v>52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>
        <v>31</v>
      </c>
      <c r="L405" s="12">
        <v>31</v>
      </c>
      <c r="M405" s="19"/>
      <c r="N405" s="5"/>
      <c r="O405" s="20"/>
      <c r="P405" s="21">
        <f>IF(K405=0,"",K405/J404)</f>
        <v>1</v>
      </c>
      <c r="Q405" s="22">
        <v>35</v>
      </c>
      <c r="R405" s="23">
        <f t="shared" si="34"/>
        <v>1.0294117647058822</v>
      </c>
      <c r="S405" s="23">
        <f t="shared" si="35"/>
        <v>-2.9411764705882248E-2</v>
      </c>
    </row>
    <row r="406" spans="1:19" ht="15.75" customHeight="1">
      <c r="A406" s="10" t="s">
        <v>54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>
        <v>2</v>
      </c>
      <c r="L406" s="12">
        <v>2</v>
      </c>
      <c r="M406" s="19"/>
      <c r="N406" s="5"/>
      <c r="O406" s="6"/>
      <c r="P406" s="24"/>
      <c r="Q406" s="25">
        <v>2</v>
      </c>
      <c r="R406" s="26"/>
      <c r="S406" s="24"/>
    </row>
    <row r="407" spans="1:19" ht="15.75" customHeight="1">
      <c r="A407" s="10" t="s">
        <v>57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>
        <v>1</v>
      </c>
      <c r="L407" s="12"/>
      <c r="M407" s="19"/>
      <c r="N407" s="5"/>
      <c r="O407" s="6"/>
      <c r="P407" s="27"/>
      <c r="Q407" s="25">
        <v>1</v>
      </c>
      <c r="R407" s="28"/>
      <c r="S407" s="27"/>
    </row>
    <row r="408" spans="1:19" ht="15.75" customHeight="1">
      <c r="A408" s="10" t="s">
        <v>58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>
        <v>1</v>
      </c>
      <c r="L408" s="12">
        <v>1</v>
      </c>
      <c r="M408" s="19"/>
      <c r="N408" s="5"/>
      <c r="O408" s="6"/>
      <c r="P408" s="27"/>
      <c r="Q408" s="25">
        <v>1</v>
      </c>
      <c r="R408" s="28"/>
      <c r="S408" s="27"/>
    </row>
    <row r="409" spans="1:19" ht="15.75" customHeight="1">
      <c r="A409" s="10" t="s">
        <v>59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2"/>
      <c r="M409" s="19"/>
      <c r="N409" s="5"/>
      <c r="O409" s="6"/>
      <c r="P409" s="42"/>
      <c r="Q409" s="6"/>
      <c r="R409" s="43"/>
      <c r="S409" s="27"/>
    </row>
    <row r="410" spans="1:19" ht="15.75" customHeight="1">
      <c r="A410" s="10" t="s">
        <v>60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9"/>
      <c r="N410" s="5"/>
      <c r="O410" s="6"/>
      <c r="P410" s="44" t="s">
        <v>53</v>
      </c>
      <c r="Q410" s="45">
        <v>31</v>
      </c>
      <c r="R410" s="46">
        <f>L413</f>
        <v>34</v>
      </c>
      <c r="S410" s="47" t="s">
        <v>8</v>
      </c>
    </row>
    <row r="411" spans="1:19" ht="15.75" customHeight="1">
      <c r="A411" s="10" t="s">
        <v>61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2"/>
      <c r="M411" s="19"/>
      <c r="N411" s="5"/>
      <c r="O411" s="6"/>
      <c r="P411" s="48" t="s">
        <v>55</v>
      </c>
      <c r="Q411" s="49">
        <f>IF(Q410/B396=0,"",Q410/B396)</f>
        <v>0.77500000000000002</v>
      </c>
      <c r="R411" s="50">
        <f>IF(Q410/R410=0,"",Q410/R410)</f>
        <v>0.91176470588235292</v>
      </c>
      <c r="S411" s="51" t="s">
        <v>56</v>
      </c>
    </row>
    <row r="412" spans="1:19" ht="15.75" customHeight="1">
      <c r="A412" s="10" t="s">
        <v>62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2"/>
      <c r="M412" s="29"/>
      <c r="N412" s="30"/>
      <c r="O412" s="31"/>
      <c r="P412" s="30"/>
      <c r="Q412" s="31"/>
      <c r="R412" s="31"/>
      <c r="S412" s="33"/>
    </row>
    <row r="413" spans="1:19" ht="18.75" customHeight="1">
      <c r="A413" s="34"/>
      <c r="B413" s="6"/>
      <c r="C413" s="6"/>
      <c r="D413" s="6"/>
      <c r="E413" s="6"/>
      <c r="F413" s="6"/>
      <c r="G413" s="139" t="s">
        <v>42</v>
      </c>
      <c r="H413" s="154"/>
      <c r="I413" s="154"/>
      <c r="J413" s="154"/>
      <c r="K413" s="155"/>
      <c r="L413" s="35">
        <f>SUM(L405:L408)</f>
        <v>34</v>
      </c>
      <c r="M413" s="36">
        <f>IF(L405=0,"",L405/B396)</f>
        <v>0.77500000000000002</v>
      </c>
      <c r="N413" s="36">
        <f>IF(L413=0,"",L413/B396)</f>
        <v>0.85</v>
      </c>
      <c r="O413" s="36">
        <f>IF(L405=0,"",N413-M413)</f>
        <v>7.4999999999999956E-2</v>
      </c>
      <c r="P413" s="5"/>
      <c r="Q413" s="6"/>
      <c r="R413" s="37"/>
      <c r="S413" s="5"/>
    </row>
    <row r="414" spans="1:19" ht="12.75" customHeight="1">
      <c r="M414" s="5"/>
      <c r="N414" s="5"/>
      <c r="P414" s="5"/>
    </row>
    <row r="415" spans="1:19" ht="12.75" customHeight="1">
      <c r="L415" s="6"/>
      <c r="M415" s="5"/>
      <c r="N415" s="5"/>
      <c r="P415" s="5"/>
    </row>
    <row r="416" spans="1:19" ht="26.25" customHeight="1">
      <c r="A416" s="7"/>
      <c r="B416" s="163" t="s">
        <v>4</v>
      </c>
      <c r="C416" s="164"/>
      <c r="D416" s="164"/>
      <c r="E416" s="164"/>
      <c r="F416" s="164"/>
      <c r="G416" s="164"/>
      <c r="H416" s="165" t="s">
        <v>44</v>
      </c>
      <c r="I416" s="166"/>
      <c r="J416" s="166"/>
      <c r="K416" s="166"/>
      <c r="L416" s="6"/>
      <c r="M416" s="5"/>
      <c r="N416" s="5"/>
      <c r="O416" s="6"/>
      <c r="P416" s="5"/>
      <c r="Q416" s="6"/>
      <c r="R416" s="6"/>
      <c r="S416" s="6"/>
    </row>
    <row r="417" spans="1:20" ht="30" customHeight="1">
      <c r="A417" s="142" t="s">
        <v>6</v>
      </c>
      <c r="B417" s="144" t="s">
        <v>7</v>
      </c>
      <c r="C417" s="154"/>
      <c r="D417" s="154"/>
      <c r="E417" s="154"/>
      <c r="F417" s="154"/>
      <c r="G417" s="154"/>
      <c r="H417" s="154"/>
      <c r="I417" s="154"/>
      <c r="J417" s="154"/>
      <c r="K417" s="155"/>
      <c r="L417" s="167" t="s">
        <v>8</v>
      </c>
      <c r="M417" s="137" t="s">
        <v>9</v>
      </c>
      <c r="N417" s="137" t="s">
        <v>10</v>
      </c>
      <c r="O417" s="149" t="s">
        <v>11</v>
      </c>
      <c r="P417" s="137" t="s">
        <v>12</v>
      </c>
      <c r="Q417" s="151" t="s">
        <v>13</v>
      </c>
      <c r="R417" s="151" t="s">
        <v>14</v>
      </c>
      <c r="S417" s="137" t="s">
        <v>15</v>
      </c>
    </row>
    <row r="418" spans="1:20" ht="15.75" customHeight="1">
      <c r="A418" s="153"/>
      <c r="B418" s="9" t="s">
        <v>16</v>
      </c>
      <c r="C418" s="9" t="s">
        <v>17</v>
      </c>
      <c r="D418" s="9" t="s">
        <v>18</v>
      </c>
      <c r="E418" s="9" t="s">
        <v>19</v>
      </c>
      <c r="F418" s="9" t="s">
        <v>20</v>
      </c>
      <c r="G418" s="9" t="s">
        <v>21</v>
      </c>
      <c r="H418" s="9" t="s">
        <v>22</v>
      </c>
      <c r="I418" s="9" t="s">
        <v>23</v>
      </c>
      <c r="J418" s="9" t="s">
        <v>24</v>
      </c>
      <c r="K418" s="9" t="s">
        <v>25</v>
      </c>
      <c r="L418" s="153"/>
      <c r="M418" s="153"/>
      <c r="N418" s="153"/>
      <c r="O418" s="153"/>
      <c r="P418" s="153"/>
      <c r="Q418" s="153"/>
      <c r="R418" s="153"/>
      <c r="S418" s="153"/>
    </row>
    <row r="419" spans="1:20" ht="15.75" customHeight="1">
      <c r="A419" s="10" t="s">
        <v>44</v>
      </c>
      <c r="B419" s="11">
        <v>81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2"/>
      <c r="M419" s="13"/>
      <c r="N419" s="14"/>
      <c r="O419" s="15"/>
      <c r="P419" s="16"/>
      <c r="Q419" s="17">
        <f>B419</f>
        <v>81</v>
      </c>
      <c r="R419" s="18"/>
      <c r="S419" s="16"/>
    </row>
    <row r="420" spans="1:20" ht="15.75" customHeight="1">
      <c r="A420" s="10" t="s">
        <v>45</v>
      </c>
      <c r="B420" s="11"/>
      <c r="C420" s="11">
        <v>75</v>
      </c>
      <c r="D420" s="11"/>
      <c r="E420" s="11"/>
      <c r="F420" s="11"/>
      <c r="G420" s="11"/>
      <c r="H420" s="11"/>
      <c r="I420" s="11"/>
      <c r="J420" s="11"/>
      <c r="K420" s="11"/>
      <c r="L420" s="12"/>
      <c r="M420" s="19"/>
      <c r="N420" s="5"/>
      <c r="O420" s="20"/>
      <c r="P420" s="21">
        <f>IF(C420=0,"",C420/B419)</f>
        <v>0.92592592592592593</v>
      </c>
      <c r="Q420" s="22">
        <v>75</v>
      </c>
      <c r="R420" s="23">
        <f t="shared" ref="R420:R428" si="36">IF(Q420=0,"",Q420/Q419)</f>
        <v>0.92592592592592593</v>
      </c>
      <c r="S420" s="23">
        <f t="shared" ref="S420:S428" si="37">IF(Q420=0,"",100%-R420)</f>
        <v>7.407407407407407E-2</v>
      </c>
    </row>
    <row r="421" spans="1:20" ht="15.75" customHeight="1">
      <c r="A421" s="10" t="s">
        <v>46</v>
      </c>
      <c r="B421" s="11"/>
      <c r="C421" s="11"/>
      <c r="D421" s="11">
        <v>70</v>
      </c>
      <c r="E421" s="11"/>
      <c r="F421" s="11"/>
      <c r="G421" s="11"/>
      <c r="H421" s="11"/>
      <c r="I421" s="11"/>
      <c r="J421" s="11"/>
      <c r="K421" s="11"/>
      <c r="L421" s="12"/>
      <c r="M421" s="19"/>
      <c r="N421" s="5"/>
      <c r="O421" s="20"/>
      <c r="P421" s="21">
        <f>IF(D421=0,"",D421/C420)</f>
        <v>0.93333333333333335</v>
      </c>
      <c r="Q421" s="22">
        <v>74</v>
      </c>
      <c r="R421" s="23">
        <f t="shared" si="36"/>
        <v>0.98666666666666669</v>
      </c>
      <c r="S421" s="23">
        <f t="shared" si="37"/>
        <v>1.3333333333333308E-2</v>
      </c>
      <c r="T421" s="52">
        <f>Q421/Q419</f>
        <v>0.9135802469135802</v>
      </c>
    </row>
    <row r="422" spans="1:20" ht="15.75" customHeight="1">
      <c r="A422" s="10" t="s">
        <v>47</v>
      </c>
      <c r="B422" s="11"/>
      <c r="C422" s="11"/>
      <c r="D422" s="11"/>
      <c r="E422" s="11">
        <v>69</v>
      </c>
      <c r="F422" s="11"/>
      <c r="G422" s="11"/>
      <c r="H422" s="11"/>
      <c r="I422" s="11"/>
      <c r="J422" s="11"/>
      <c r="K422" s="11"/>
      <c r="L422" s="12"/>
      <c r="M422" s="19"/>
      <c r="N422" s="5"/>
      <c r="O422" s="20"/>
      <c r="P422" s="21">
        <f>IF(E422=0,"",E422/D421)</f>
        <v>0.98571428571428577</v>
      </c>
      <c r="Q422" s="22">
        <v>74</v>
      </c>
      <c r="R422" s="23">
        <f t="shared" si="36"/>
        <v>1</v>
      </c>
      <c r="S422" s="23">
        <f t="shared" si="37"/>
        <v>0</v>
      </c>
    </row>
    <row r="423" spans="1:20" ht="15.75" customHeight="1">
      <c r="A423" s="10" t="s">
        <v>48</v>
      </c>
      <c r="B423" s="11"/>
      <c r="C423" s="11"/>
      <c r="D423" s="11"/>
      <c r="E423" s="11"/>
      <c r="F423" s="11">
        <v>66</v>
      </c>
      <c r="G423" s="11"/>
      <c r="H423" s="11"/>
      <c r="I423" s="11"/>
      <c r="J423" s="11"/>
      <c r="K423" s="11"/>
      <c r="L423" s="12"/>
      <c r="M423" s="19"/>
      <c r="N423" s="5"/>
      <c r="O423" s="20"/>
      <c r="P423" s="21">
        <f>IF(F423=0,"",F423/E422)</f>
        <v>0.95652173913043481</v>
      </c>
      <c r="Q423" s="22">
        <v>71</v>
      </c>
      <c r="R423" s="23">
        <f t="shared" si="36"/>
        <v>0.95945945945945943</v>
      </c>
      <c r="S423" s="23">
        <f t="shared" si="37"/>
        <v>4.0540540540540571E-2</v>
      </c>
    </row>
    <row r="424" spans="1:20" ht="15.75" customHeight="1">
      <c r="A424" s="10" t="s">
        <v>49</v>
      </c>
      <c r="B424" s="11"/>
      <c r="C424" s="11"/>
      <c r="D424" s="11"/>
      <c r="E424" s="11"/>
      <c r="F424" s="11"/>
      <c r="G424" s="11">
        <v>66</v>
      </c>
      <c r="H424" s="11"/>
      <c r="I424" s="11"/>
      <c r="J424" s="11"/>
      <c r="K424" s="11"/>
      <c r="L424" s="12"/>
      <c r="M424" s="19"/>
      <c r="N424" s="5"/>
      <c r="O424" s="20"/>
      <c r="P424" s="21">
        <f>IF(G424=0,"",G424/F423)</f>
        <v>1</v>
      </c>
      <c r="Q424" s="22">
        <v>70</v>
      </c>
      <c r="R424" s="23">
        <f t="shared" si="36"/>
        <v>0.9859154929577465</v>
      </c>
      <c r="S424" s="23">
        <f t="shared" si="37"/>
        <v>1.4084507042253502E-2</v>
      </c>
    </row>
    <row r="425" spans="1:20" ht="15.75" customHeight="1">
      <c r="A425" s="10" t="s">
        <v>50</v>
      </c>
      <c r="B425" s="11"/>
      <c r="C425" s="11"/>
      <c r="D425" s="11"/>
      <c r="E425" s="11"/>
      <c r="F425" s="11"/>
      <c r="G425" s="11"/>
      <c r="H425" s="11">
        <v>64</v>
      </c>
      <c r="I425" s="11"/>
      <c r="J425" s="11"/>
      <c r="K425" s="11"/>
      <c r="L425" s="12"/>
      <c r="M425" s="19"/>
      <c r="N425" s="5"/>
      <c r="O425" s="20"/>
      <c r="P425" s="21">
        <f>IF(H425=0,"",H425/G424)</f>
        <v>0.96969696969696972</v>
      </c>
      <c r="Q425" s="22">
        <v>70</v>
      </c>
      <c r="R425" s="23">
        <f t="shared" si="36"/>
        <v>1</v>
      </c>
      <c r="S425" s="23">
        <f t="shared" si="37"/>
        <v>0</v>
      </c>
    </row>
    <row r="426" spans="1:20" ht="15.75" customHeight="1">
      <c r="A426" s="10" t="s">
        <v>51</v>
      </c>
      <c r="B426" s="11"/>
      <c r="C426" s="11"/>
      <c r="D426" s="11"/>
      <c r="E426" s="11"/>
      <c r="F426" s="11"/>
      <c r="G426" s="11"/>
      <c r="H426" s="11"/>
      <c r="I426" s="11">
        <v>61</v>
      </c>
      <c r="J426" s="11"/>
      <c r="K426" s="11"/>
      <c r="L426" s="12"/>
      <c r="M426" s="19"/>
      <c r="N426" s="5"/>
      <c r="O426" s="20"/>
      <c r="P426" s="21">
        <f>IF(I426=0,"",I426/H425)</f>
        <v>0.953125</v>
      </c>
      <c r="Q426" s="22">
        <v>68</v>
      </c>
      <c r="R426" s="23">
        <f t="shared" si="36"/>
        <v>0.97142857142857142</v>
      </c>
      <c r="S426" s="23">
        <f t="shared" si="37"/>
        <v>2.8571428571428581E-2</v>
      </c>
    </row>
    <row r="427" spans="1:20" ht="15.75" customHeight="1">
      <c r="A427" s="10" t="s">
        <v>52</v>
      </c>
      <c r="B427" s="11"/>
      <c r="C427" s="11"/>
      <c r="D427" s="11"/>
      <c r="E427" s="11"/>
      <c r="F427" s="11"/>
      <c r="G427" s="11"/>
      <c r="H427" s="11"/>
      <c r="I427" s="11"/>
      <c r="J427" s="11">
        <v>60</v>
      </c>
      <c r="K427" s="11"/>
      <c r="L427" s="12"/>
      <c r="M427" s="19"/>
      <c r="N427" s="5"/>
      <c r="O427" s="20"/>
      <c r="P427" s="21">
        <f>IF(J427=0,"",J427/I426)</f>
        <v>0.98360655737704916</v>
      </c>
      <c r="Q427" s="22">
        <v>69</v>
      </c>
      <c r="R427" s="23">
        <f t="shared" si="36"/>
        <v>1.0147058823529411</v>
      </c>
      <c r="S427" s="23">
        <f t="shared" si="37"/>
        <v>-1.4705882352941124E-2</v>
      </c>
    </row>
    <row r="428" spans="1:20" ht="15.75" customHeight="1">
      <c r="A428" s="10" t="s">
        <v>54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>
        <v>56</v>
      </c>
      <c r="L428" s="12">
        <v>53</v>
      </c>
      <c r="M428" s="19"/>
      <c r="N428" s="5"/>
      <c r="O428" s="20"/>
      <c r="P428" s="21">
        <f>IF(K428=0,"",K428/J427)</f>
        <v>0.93333333333333335</v>
      </c>
      <c r="Q428" s="22">
        <v>64</v>
      </c>
      <c r="R428" s="23">
        <f t="shared" si="36"/>
        <v>0.92753623188405798</v>
      </c>
      <c r="S428" s="23">
        <f t="shared" si="37"/>
        <v>7.2463768115942018E-2</v>
      </c>
    </row>
    <row r="429" spans="1:20" ht="15.75" customHeight="1">
      <c r="A429" s="10" t="s">
        <v>57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>
        <v>5</v>
      </c>
      <c r="L429" s="12">
        <v>4</v>
      </c>
      <c r="M429" s="19"/>
      <c r="N429" s="5"/>
      <c r="O429" s="6"/>
      <c r="P429" s="24"/>
      <c r="Q429" s="25">
        <v>12</v>
      </c>
      <c r="R429" s="26"/>
      <c r="S429" s="24"/>
    </row>
    <row r="430" spans="1:20" ht="15.75" customHeight="1">
      <c r="A430" s="10" t="s">
        <v>58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>
        <v>4</v>
      </c>
      <c r="L430" s="12">
        <v>3</v>
      </c>
      <c r="M430" s="19"/>
      <c r="N430" s="5"/>
      <c r="O430" s="6"/>
      <c r="P430" s="27"/>
      <c r="Q430" s="25">
        <v>5</v>
      </c>
      <c r="R430" s="28"/>
      <c r="S430" s="27"/>
    </row>
    <row r="431" spans="1:20" ht="15.75" customHeight="1">
      <c r="A431" s="10" t="s">
        <v>59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>
        <v>2</v>
      </c>
      <c r="L431" s="12">
        <v>2</v>
      </c>
      <c r="M431" s="19"/>
      <c r="N431" s="5"/>
      <c r="O431" s="6"/>
      <c r="P431" s="27"/>
      <c r="Q431" s="25">
        <v>3</v>
      </c>
      <c r="R431" s="28"/>
      <c r="S431" s="27"/>
    </row>
    <row r="432" spans="1:20" ht="15.75" customHeight="1">
      <c r="A432" s="10" t="s">
        <v>60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2"/>
      <c r="M432" s="19"/>
      <c r="N432" s="5"/>
      <c r="O432" s="6"/>
      <c r="P432" s="27"/>
      <c r="Q432" s="25">
        <v>1</v>
      </c>
      <c r="R432" s="28"/>
      <c r="S432" s="27"/>
    </row>
    <row r="433" spans="1:20" ht="15.75" customHeight="1">
      <c r="A433" s="10" t="s">
        <v>61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2"/>
      <c r="M433" s="19"/>
      <c r="N433" s="5"/>
      <c r="O433" s="6"/>
      <c r="P433" s="42"/>
      <c r="Q433" s="43"/>
      <c r="R433" s="53"/>
      <c r="S433" s="54"/>
    </row>
    <row r="434" spans="1:20" ht="15.75" customHeight="1">
      <c r="A434" s="10" t="s">
        <v>62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2"/>
      <c r="M434" s="19"/>
      <c r="N434" s="5"/>
      <c r="O434" s="6"/>
      <c r="P434" s="44" t="s">
        <v>53</v>
      </c>
      <c r="Q434" s="45">
        <v>61</v>
      </c>
      <c r="R434" s="46">
        <f>L437</f>
        <v>62</v>
      </c>
      <c r="S434" s="47" t="s">
        <v>8</v>
      </c>
    </row>
    <row r="435" spans="1:20" ht="15.75" customHeight="1">
      <c r="A435" s="10" t="s">
        <v>63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2"/>
      <c r="M435" s="19"/>
      <c r="N435" s="5"/>
      <c r="O435" s="6"/>
      <c r="P435" s="48" t="s">
        <v>55</v>
      </c>
      <c r="Q435" s="49">
        <f>IF(Q434/C420=0,"",Q434/C420)</f>
        <v>0.81333333333333335</v>
      </c>
      <c r="R435" s="50">
        <f>IF(Q434/R434=0,"",Q434/R434)</f>
        <v>0.9838709677419355</v>
      </c>
      <c r="S435" s="51" t="s">
        <v>56</v>
      </c>
    </row>
    <row r="436" spans="1:20" ht="15.75" customHeight="1">
      <c r="A436" s="10" t="s">
        <v>64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2"/>
      <c r="M436" s="29"/>
      <c r="N436" s="30"/>
      <c r="O436" s="31"/>
      <c r="P436" s="30"/>
      <c r="Q436" s="31"/>
      <c r="R436" s="31"/>
      <c r="S436" s="33"/>
    </row>
    <row r="437" spans="1:20" ht="18.75" customHeight="1">
      <c r="A437" s="34"/>
      <c r="B437" s="6"/>
      <c r="C437" s="6"/>
      <c r="D437" s="6"/>
      <c r="E437" s="6"/>
      <c r="F437" s="6"/>
      <c r="G437" s="139" t="s">
        <v>42</v>
      </c>
      <c r="H437" s="154"/>
      <c r="I437" s="154"/>
      <c r="J437" s="154"/>
      <c r="K437" s="155"/>
      <c r="L437" s="35">
        <f>SUM(L428:L432)</f>
        <v>62</v>
      </c>
      <c r="M437" s="55">
        <f>IF(L428=0,"",L428/B419)</f>
        <v>0.65432098765432101</v>
      </c>
      <c r="N437" s="55">
        <f>IF(L437=0,"",L437/B419)</f>
        <v>0.76543209876543206</v>
      </c>
      <c r="O437" s="55">
        <f>IF(L428=0,"",N437-M437)</f>
        <v>0.11111111111111105</v>
      </c>
      <c r="P437" s="5"/>
      <c r="Q437" s="6"/>
      <c r="R437" s="37"/>
      <c r="S437" s="5"/>
    </row>
    <row r="438" spans="1:20" ht="12.75" customHeight="1">
      <c r="M438" s="5"/>
      <c r="N438" s="5"/>
      <c r="P438" s="5"/>
    </row>
    <row r="439" spans="1:20" ht="12.75" customHeight="1">
      <c r="L439" s="6"/>
      <c r="M439" s="5"/>
      <c r="N439" s="5"/>
      <c r="P439" s="5"/>
    </row>
    <row r="440" spans="1:20" ht="26.25" customHeight="1">
      <c r="A440" s="7"/>
      <c r="B440" s="163" t="s">
        <v>4</v>
      </c>
      <c r="C440" s="164"/>
      <c r="D440" s="164"/>
      <c r="E440" s="164"/>
      <c r="F440" s="164"/>
      <c r="G440" s="164"/>
      <c r="H440" s="165" t="s">
        <v>45</v>
      </c>
      <c r="I440" s="166"/>
      <c r="J440" s="166"/>
      <c r="K440" s="166"/>
      <c r="L440" s="6"/>
      <c r="M440" s="5"/>
      <c r="N440" s="5"/>
      <c r="O440" s="6"/>
      <c r="P440" s="5"/>
      <c r="Q440" s="6"/>
      <c r="R440" s="6"/>
      <c r="S440" s="6"/>
    </row>
    <row r="441" spans="1:20" ht="30" customHeight="1">
      <c r="A441" s="142" t="s">
        <v>6</v>
      </c>
      <c r="B441" s="144" t="s">
        <v>7</v>
      </c>
      <c r="C441" s="154"/>
      <c r="D441" s="154"/>
      <c r="E441" s="154"/>
      <c r="F441" s="154"/>
      <c r="G441" s="154"/>
      <c r="H441" s="154"/>
      <c r="I441" s="154"/>
      <c r="J441" s="154"/>
      <c r="K441" s="155"/>
      <c r="L441" s="167" t="s">
        <v>8</v>
      </c>
      <c r="M441" s="137" t="s">
        <v>9</v>
      </c>
      <c r="N441" s="137" t="s">
        <v>10</v>
      </c>
      <c r="O441" s="149" t="s">
        <v>11</v>
      </c>
      <c r="P441" s="137" t="s">
        <v>12</v>
      </c>
      <c r="Q441" s="151" t="s">
        <v>13</v>
      </c>
      <c r="R441" s="151" t="s">
        <v>14</v>
      </c>
      <c r="S441" s="137" t="s">
        <v>15</v>
      </c>
    </row>
    <row r="442" spans="1:20" ht="15.75" customHeight="1">
      <c r="A442" s="153"/>
      <c r="B442" s="9" t="s">
        <v>16</v>
      </c>
      <c r="C442" s="9" t="s">
        <v>17</v>
      </c>
      <c r="D442" s="9" t="s">
        <v>18</v>
      </c>
      <c r="E442" s="9" t="s">
        <v>19</v>
      </c>
      <c r="F442" s="9" t="s">
        <v>20</v>
      </c>
      <c r="G442" s="9" t="s">
        <v>21</v>
      </c>
      <c r="H442" s="9" t="s">
        <v>22</v>
      </c>
      <c r="I442" s="9" t="s">
        <v>23</v>
      </c>
      <c r="J442" s="9" t="s">
        <v>24</v>
      </c>
      <c r="K442" s="9" t="s">
        <v>25</v>
      </c>
      <c r="L442" s="153"/>
      <c r="M442" s="153"/>
      <c r="N442" s="153"/>
      <c r="O442" s="153"/>
      <c r="P442" s="153"/>
      <c r="Q442" s="153"/>
      <c r="R442" s="153"/>
      <c r="S442" s="153"/>
    </row>
    <row r="443" spans="1:20" ht="15.75" customHeight="1">
      <c r="A443" s="10" t="s">
        <v>45</v>
      </c>
      <c r="B443" s="11">
        <v>40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2"/>
      <c r="M443" s="13"/>
      <c r="N443" s="14"/>
      <c r="O443" s="15"/>
      <c r="P443" s="16"/>
      <c r="Q443" s="17">
        <f>B443</f>
        <v>40</v>
      </c>
      <c r="R443" s="18"/>
      <c r="S443" s="16"/>
    </row>
    <row r="444" spans="1:20" ht="15.75" customHeight="1">
      <c r="A444" s="10" t="s">
        <v>46</v>
      </c>
      <c r="B444" s="11"/>
      <c r="C444" s="11">
        <v>36</v>
      </c>
      <c r="D444" s="11"/>
      <c r="E444" s="11"/>
      <c r="F444" s="11"/>
      <c r="G444" s="11"/>
      <c r="H444" s="11"/>
      <c r="I444" s="11"/>
      <c r="J444" s="11"/>
      <c r="K444" s="11"/>
      <c r="L444" s="12"/>
      <c r="M444" s="19"/>
      <c r="N444" s="5"/>
      <c r="O444" s="20"/>
      <c r="P444" s="21">
        <f>IF(C444=0,"",C444/B443)</f>
        <v>0.9</v>
      </c>
      <c r="Q444" s="22">
        <v>36</v>
      </c>
      <c r="R444" s="23">
        <f t="shared" ref="R444:R452" si="38">IF(Q444=0,"",Q444/Q443)</f>
        <v>0.9</v>
      </c>
      <c r="S444" s="23">
        <f t="shared" ref="S444:S452" si="39">IF(Q444=0,"",100%-R444)</f>
        <v>9.9999999999999978E-2</v>
      </c>
    </row>
    <row r="445" spans="1:20" ht="15.75" customHeight="1">
      <c r="A445" s="10" t="s">
        <v>47</v>
      </c>
      <c r="B445" s="11"/>
      <c r="C445" s="11"/>
      <c r="D445" s="11">
        <v>34</v>
      </c>
      <c r="E445" s="11"/>
      <c r="F445" s="11"/>
      <c r="G445" s="11"/>
      <c r="H445" s="11"/>
      <c r="I445" s="11"/>
      <c r="J445" s="11"/>
      <c r="K445" s="11"/>
      <c r="L445" s="12"/>
      <c r="M445" s="19"/>
      <c r="N445" s="5"/>
      <c r="O445" s="20"/>
      <c r="P445" s="21">
        <f>IF(D445=0,"",D445/C444)</f>
        <v>0.94444444444444442</v>
      </c>
      <c r="Q445" s="22">
        <v>34</v>
      </c>
      <c r="R445" s="23">
        <f t="shared" si="38"/>
        <v>0.94444444444444442</v>
      </c>
      <c r="S445" s="23">
        <f t="shared" si="39"/>
        <v>5.555555555555558E-2</v>
      </c>
      <c r="T445" s="52">
        <f>Q445/Q443</f>
        <v>0.85</v>
      </c>
    </row>
    <row r="446" spans="1:20" ht="15.75" customHeight="1">
      <c r="A446" s="10" t="s">
        <v>48</v>
      </c>
      <c r="B446" s="11"/>
      <c r="C446" s="11"/>
      <c r="D446" s="11"/>
      <c r="E446" s="11">
        <v>32</v>
      </c>
      <c r="F446" s="11"/>
      <c r="G446" s="11"/>
      <c r="H446" s="11"/>
      <c r="I446" s="11"/>
      <c r="J446" s="11"/>
      <c r="K446" s="11"/>
      <c r="L446" s="12"/>
      <c r="M446" s="19"/>
      <c r="N446" s="5"/>
      <c r="O446" s="20"/>
      <c r="P446" s="21">
        <f>IF(E446=0,"",E446/D445)</f>
        <v>0.94117647058823528</v>
      </c>
      <c r="Q446" s="22">
        <v>34</v>
      </c>
      <c r="R446" s="23">
        <f t="shared" si="38"/>
        <v>1</v>
      </c>
      <c r="S446" s="23">
        <f t="shared" si="39"/>
        <v>0</v>
      </c>
    </row>
    <row r="447" spans="1:20" ht="15.75" customHeight="1">
      <c r="A447" s="10" t="s">
        <v>49</v>
      </c>
      <c r="B447" s="11"/>
      <c r="C447" s="11"/>
      <c r="D447" s="11"/>
      <c r="E447" s="11"/>
      <c r="F447" s="11">
        <v>28</v>
      </c>
      <c r="G447" s="11"/>
      <c r="H447" s="11"/>
      <c r="I447" s="11"/>
      <c r="J447" s="11"/>
      <c r="K447" s="11"/>
      <c r="L447" s="12"/>
      <c r="M447" s="19"/>
      <c r="N447" s="5"/>
      <c r="O447" s="20"/>
      <c r="P447" s="21">
        <f>IF(F447=0,"",F447/E446)</f>
        <v>0.875</v>
      </c>
      <c r="Q447" s="22">
        <v>35</v>
      </c>
      <c r="R447" s="23">
        <f t="shared" si="38"/>
        <v>1.0294117647058822</v>
      </c>
      <c r="S447" s="23">
        <f t="shared" si="39"/>
        <v>-2.9411764705882248E-2</v>
      </c>
    </row>
    <row r="448" spans="1:20" ht="15.75" customHeight="1">
      <c r="A448" s="10" t="s">
        <v>50</v>
      </c>
      <c r="B448" s="11"/>
      <c r="C448" s="11"/>
      <c r="D448" s="11"/>
      <c r="E448" s="11"/>
      <c r="F448" s="11"/>
      <c r="G448" s="11">
        <v>28</v>
      </c>
      <c r="H448" s="11"/>
      <c r="I448" s="11"/>
      <c r="J448" s="11"/>
      <c r="K448" s="11"/>
      <c r="L448" s="12"/>
      <c r="M448" s="19"/>
      <c r="N448" s="5"/>
      <c r="O448" s="20"/>
      <c r="P448" s="21">
        <f>IF(G448=0,"",G448/F447)</f>
        <v>1</v>
      </c>
      <c r="Q448" s="22">
        <v>30</v>
      </c>
      <c r="R448" s="23">
        <f t="shared" si="38"/>
        <v>0.8571428571428571</v>
      </c>
      <c r="S448" s="23">
        <f t="shared" si="39"/>
        <v>0.1428571428571429</v>
      </c>
    </row>
    <row r="449" spans="1:19" ht="15.75" customHeight="1">
      <c r="A449" s="10" t="s">
        <v>51</v>
      </c>
      <c r="B449" s="11"/>
      <c r="C449" s="11"/>
      <c r="D449" s="11"/>
      <c r="E449" s="11"/>
      <c r="F449" s="11"/>
      <c r="G449" s="11"/>
      <c r="H449" s="11">
        <v>25</v>
      </c>
      <c r="I449" s="11"/>
      <c r="J449" s="11"/>
      <c r="K449" s="11"/>
      <c r="L449" s="12"/>
      <c r="M449" s="19"/>
      <c r="N449" s="5"/>
      <c r="O449" s="20"/>
      <c r="P449" s="21">
        <f>IF(H449=0,"",H449/G448)</f>
        <v>0.8928571428571429</v>
      </c>
      <c r="Q449" s="22">
        <v>32</v>
      </c>
      <c r="R449" s="23">
        <f t="shared" si="38"/>
        <v>1.0666666666666667</v>
      </c>
      <c r="S449" s="23">
        <f t="shared" si="39"/>
        <v>-6.6666666666666652E-2</v>
      </c>
    </row>
    <row r="450" spans="1:19" ht="15.75" customHeight="1">
      <c r="A450" s="10" t="s">
        <v>52</v>
      </c>
      <c r="B450" s="11"/>
      <c r="C450" s="11"/>
      <c r="D450" s="11"/>
      <c r="E450" s="11"/>
      <c r="F450" s="11"/>
      <c r="G450" s="11"/>
      <c r="H450" s="11"/>
      <c r="I450" s="11">
        <v>25</v>
      </c>
      <c r="J450" s="11"/>
      <c r="K450" s="11"/>
      <c r="L450" s="12"/>
      <c r="M450" s="19"/>
      <c r="N450" s="5"/>
      <c r="O450" s="20"/>
      <c r="P450" s="21">
        <f>IF(I450=0,"",I450/H449)</f>
        <v>1</v>
      </c>
      <c r="Q450" s="22">
        <v>31</v>
      </c>
      <c r="R450" s="23">
        <f t="shared" si="38"/>
        <v>0.96875</v>
      </c>
      <c r="S450" s="23">
        <f t="shared" si="39"/>
        <v>3.125E-2</v>
      </c>
    </row>
    <row r="451" spans="1:19" ht="15.75" customHeight="1">
      <c r="A451" s="10" t="s">
        <v>54</v>
      </c>
      <c r="B451" s="11"/>
      <c r="C451" s="11"/>
      <c r="D451" s="11"/>
      <c r="E451" s="11"/>
      <c r="F451" s="11"/>
      <c r="G451" s="11"/>
      <c r="H451" s="11"/>
      <c r="I451" s="11"/>
      <c r="J451" s="11">
        <v>23</v>
      </c>
      <c r="K451" s="11"/>
      <c r="L451" s="12"/>
      <c r="M451" s="19"/>
      <c r="N451" s="5"/>
      <c r="O451" s="20"/>
      <c r="P451" s="21">
        <f>IF(J451=0,"",J451/I450)</f>
        <v>0.92</v>
      </c>
      <c r="Q451" s="22">
        <v>27</v>
      </c>
      <c r="R451" s="23">
        <f t="shared" si="38"/>
        <v>0.87096774193548387</v>
      </c>
      <c r="S451" s="23">
        <f t="shared" si="39"/>
        <v>0.12903225806451613</v>
      </c>
    </row>
    <row r="452" spans="1:19" ht="15.75" customHeight="1">
      <c r="A452" s="10" t="s">
        <v>57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>
        <v>23</v>
      </c>
      <c r="L452" s="12">
        <v>21</v>
      </c>
      <c r="M452" s="19"/>
      <c r="N452" s="5"/>
      <c r="O452" s="20"/>
      <c r="P452" s="21">
        <f>IF(K452=0,"",K452/J451)</f>
        <v>1</v>
      </c>
      <c r="Q452" s="22">
        <v>27</v>
      </c>
      <c r="R452" s="23">
        <f t="shared" si="38"/>
        <v>1</v>
      </c>
      <c r="S452" s="23">
        <f t="shared" si="39"/>
        <v>0</v>
      </c>
    </row>
    <row r="453" spans="1:19" ht="15.75" customHeight="1">
      <c r="A453" s="10" t="s">
        <v>58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>
        <v>2</v>
      </c>
      <c r="L453" s="12">
        <v>2</v>
      </c>
      <c r="M453" s="19"/>
      <c r="N453" s="5"/>
      <c r="O453" s="6"/>
      <c r="P453" s="24"/>
      <c r="Q453" s="25">
        <v>5</v>
      </c>
      <c r="R453" s="26"/>
      <c r="S453" s="24"/>
    </row>
    <row r="454" spans="1:19" ht="15.75" customHeight="1">
      <c r="A454" s="10" t="s">
        <v>59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>
        <v>3</v>
      </c>
      <c r="L454" s="12">
        <v>1</v>
      </c>
      <c r="M454" s="19"/>
      <c r="N454" s="5"/>
      <c r="O454" s="6"/>
      <c r="P454" s="27"/>
      <c r="Q454" s="25">
        <v>4</v>
      </c>
      <c r="R454" s="28"/>
      <c r="S454" s="27"/>
    </row>
    <row r="455" spans="1:19" ht="15.75" customHeight="1">
      <c r="A455" s="10" t="s">
        <v>60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2"/>
      <c r="M455" s="19"/>
      <c r="N455" s="5"/>
      <c r="O455" s="6"/>
      <c r="P455" s="27"/>
      <c r="Q455" s="25">
        <v>1</v>
      </c>
      <c r="R455" s="28"/>
      <c r="S455" s="27"/>
    </row>
    <row r="456" spans="1:19" ht="15.75" customHeight="1">
      <c r="A456" s="10" t="s">
        <v>61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>
        <v>2</v>
      </c>
      <c r="L456" s="12">
        <v>2</v>
      </c>
      <c r="M456" s="19"/>
      <c r="N456" s="5"/>
      <c r="O456" s="6"/>
      <c r="P456" s="27"/>
      <c r="Q456" s="25">
        <v>2</v>
      </c>
      <c r="R456" s="28"/>
      <c r="S456" s="27"/>
    </row>
    <row r="457" spans="1:19" ht="15.75" customHeight="1">
      <c r="A457" s="10" t="s">
        <v>62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2"/>
      <c r="M457" s="19"/>
      <c r="N457" s="5"/>
      <c r="O457" s="6"/>
      <c r="P457" s="42"/>
      <c r="Q457" s="43"/>
      <c r="R457" s="53"/>
      <c r="S457" s="54"/>
    </row>
    <row r="458" spans="1:19" ht="15.75" customHeight="1">
      <c r="A458" s="10" t="s">
        <v>63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2"/>
      <c r="M458" s="19"/>
      <c r="N458" s="5"/>
      <c r="O458" s="6"/>
      <c r="P458" s="44" t="s">
        <v>53</v>
      </c>
      <c r="Q458" s="45">
        <v>25</v>
      </c>
      <c r="R458" s="46">
        <f>L461</f>
        <v>26</v>
      </c>
      <c r="S458" s="47" t="s">
        <v>8</v>
      </c>
    </row>
    <row r="459" spans="1:19" ht="15.75" customHeight="1">
      <c r="A459" s="10" t="s">
        <v>64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2"/>
      <c r="M459" s="19"/>
      <c r="N459" s="5"/>
      <c r="O459" s="6"/>
      <c r="P459" s="48" t="s">
        <v>55</v>
      </c>
      <c r="Q459" s="49">
        <f>IF(Q458/C444=0,"",Q458/C444)</f>
        <v>0.69444444444444442</v>
      </c>
      <c r="R459" s="50">
        <f>IF(Q458/R458=0,"",Q458/R458)</f>
        <v>0.96153846153846156</v>
      </c>
      <c r="S459" s="51" t="s">
        <v>56</v>
      </c>
    </row>
    <row r="460" spans="1:19" ht="15.75" customHeight="1">
      <c r="A460" s="10" t="s">
        <v>65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2"/>
      <c r="M460" s="29"/>
      <c r="N460" s="30"/>
      <c r="O460" s="31"/>
      <c r="P460" s="30"/>
      <c r="Q460" s="31"/>
      <c r="R460" s="31"/>
      <c r="S460" s="33"/>
    </row>
    <row r="461" spans="1:19" ht="18.75" customHeight="1">
      <c r="A461" s="34"/>
      <c r="B461" s="6"/>
      <c r="C461" s="6"/>
      <c r="D461" s="6"/>
      <c r="E461" s="6"/>
      <c r="F461" s="6"/>
      <c r="G461" s="139" t="s">
        <v>42</v>
      </c>
      <c r="H461" s="154"/>
      <c r="I461" s="154"/>
      <c r="J461" s="154"/>
      <c r="K461" s="155"/>
      <c r="L461" s="35">
        <f>SUM(L452:L456)</f>
        <v>26</v>
      </c>
      <c r="M461" s="55">
        <f>IF(L452=0,"",L452/B443)</f>
        <v>0.52500000000000002</v>
      </c>
      <c r="N461" s="55">
        <f>IF(L461=0,"",L461/B443)</f>
        <v>0.65</v>
      </c>
      <c r="O461" s="55">
        <f>IF(L452=0,"",N461-M461)</f>
        <v>0.125</v>
      </c>
      <c r="P461" s="5"/>
      <c r="Q461" s="6"/>
      <c r="R461" s="37"/>
      <c r="S461" s="5"/>
    </row>
    <row r="462" spans="1:19" ht="12.75" customHeight="1">
      <c r="M462" s="5"/>
      <c r="N462" s="5"/>
      <c r="P462" s="5"/>
    </row>
    <row r="463" spans="1:19" ht="12.75" customHeight="1">
      <c r="L463" s="6"/>
      <c r="M463" s="5"/>
      <c r="N463" s="5"/>
      <c r="P463" s="5"/>
    </row>
    <row r="464" spans="1:19" ht="26.25" customHeight="1">
      <c r="A464" s="7"/>
      <c r="B464" s="163" t="s">
        <v>4</v>
      </c>
      <c r="C464" s="164"/>
      <c r="D464" s="164"/>
      <c r="E464" s="164"/>
      <c r="F464" s="164"/>
      <c r="G464" s="164"/>
      <c r="H464" s="165" t="s">
        <v>46</v>
      </c>
      <c r="I464" s="166"/>
      <c r="J464" s="166"/>
      <c r="K464" s="166"/>
      <c r="L464" s="6"/>
      <c r="M464" s="5"/>
      <c r="N464" s="5"/>
      <c r="O464" s="6"/>
      <c r="P464" s="5"/>
      <c r="Q464" s="6"/>
      <c r="R464" s="6"/>
      <c r="S464" s="6"/>
    </row>
    <row r="465" spans="1:20" ht="30" customHeight="1">
      <c r="A465" s="142" t="s">
        <v>6</v>
      </c>
      <c r="B465" s="144" t="s">
        <v>7</v>
      </c>
      <c r="C465" s="154"/>
      <c r="D465" s="154"/>
      <c r="E465" s="154"/>
      <c r="F465" s="154"/>
      <c r="G465" s="154"/>
      <c r="H465" s="154"/>
      <c r="I465" s="154"/>
      <c r="J465" s="154"/>
      <c r="K465" s="155"/>
      <c r="L465" s="167" t="s">
        <v>8</v>
      </c>
      <c r="M465" s="137" t="s">
        <v>9</v>
      </c>
      <c r="N465" s="137" t="s">
        <v>10</v>
      </c>
      <c r="O465" s="149" t="s">
        <v>11</v>
      </c>
      <c r="P465" s="137" t="s">
        <v>12</v>
      </c>
      <c r="Q465" s="151" t="s">
        <v>13</v>
      </c>
      <c r="R465" s="151" t="s">
        <v>14</v>
      </c>
      <c r="S465" s="137" t="s">
        <v>15</v>
      </c>
    </row>
    <row r="466" spans="1:20" ht="15.75" customHeight="1">
      <c r="A466" s="153"/>
      <c r="B466" s="9" t="s">
        <v>16</v>
      </c>
      <c r="C466" s="9" t="s">
        <v>17</v>
      </c>
      <c r="D466" s="9" t="s">
        <v>18</v>
      </c>
      <c r="E466" s="9" t="s">
        <v>19</v>
      </c>
      <c r="F466" s="9" t="s">
        <v>20</v>
      </c>
      <c r="G466" s="9" t="s">
        <v>21</v>
      </c>
      <c r="H466" s="9" t="s">
        <v>22</v>
      </c>
      <c r="I466" s="9" t="s">
        <v>23</v>
      </c>
      <c r="J466" s="9" t="s">
        <v>24</v>
      </c>
      <c r="K466" s="9" t="s">
        <v>25</v>
      </c>
      <c r="L466" s="153"/>
      <c r="M466" s="153"/>
      <c r="N466" s="153"/>
      <c r="O466" s="153"/>
      <c r="P466" s="153"/>
      <c r="Q466" s="153"/>
      <c r="R466" s="153"/>
      <c r="S466" s="153"/>
    </row>
    <row r="467" spans="1:20" ht="15.75" customHeight="1">
      <c r="A467" s="10" t="s">
        <v>46</v>
      </c>
      <c r="B467" s="11">
        <v>78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2"/>
      <c r="M467" s="13"/>
      <c r="N467" s="14"/>
      <c r="O467" s="15"/>
      <c r="P467" s="16"/>
      <c r="Q467" s="17">
        <f>B467</f>
        <v>78</v>
      </c>
      <c r="R467" s="18"/>
      <c r="S467" s="16"/>
    </row>
    <row r="468" spans="1:20" ht="15.75" customHeight="1">
      <c r="A468" s="10" t="s">
        <v>47</v>
      </c>
      <c r="B468" s="11"/>
      <c r="C468" s="11">
        <v>72</v>
      </c>
      <c r="D468" s="11"/>
      <c r="E468" s="11"/>
      <c r="F468" s="11"/>
      <c r="G468" s="11"/>
      <c r="H468" s="11"/>
      <c r="I468" s="11"/>
      <c r="J468" s="11"/>
      <c r="K468" s="11"/>
      <c r="L468" s="12"/>
      <c r="M468" s="19"/>
      <c r="N468" s="5"/>
      <c r="O468" s="20"/>
      <c r="P468" s="21">
        <f>IF(C468=0,"",C468/B467)</f>
        <v>0.92307692307692313</v>
      </c>
      <c r="Q468" s="22">
        <v>72</v>
      </c>
      <c r="R468" s="23">
        <f t="shared" ref="R468:R476" si="40">IF(Q468=0,"",Q468/Q467)</f>
        <v>0.92307692307692313</v>
      </c>
      <c r="S468" s="23">
        <f t="shared" ref="S468:S476" si="41">IF(Q468=0,"",100%-R468)</f>
        <v>7.6923076923076872E-2</v>
      </c>
    </row>
    <row r="469" spans="1:20" ht="15.75" customHeight="1">
      <c r="A469" s="10" t="s">
        <v>48</v>
      </c>
      <c r="B469" s="11"/>
      <c r="C469" s="11"/>
      <c r="D469" s="11">
        <v>68</v>
      </c>
      <c r="E469" s="11"/>
      <c r="F469" s="11"/>
      <c r="G469" s="11"/>
      <c r="H469" s="11"/>
      <c r="I469" s="11"/>
      <c r="J469" s="11"/>
      <c r="K469" s="11"/>
      <c r="L469" s="12"/>
      <c r="M469" s="19"/>
      <c r="N469" s="5"/>
      <c r="O469" s="20"/>
      <c r="P469" s="21">
        <f>IF(D469=0,"",D469/C468)</f>
        <v>0.94444444444444442</v>
      </c>
      <c r="Q469" s="22">
        <v>71</v>
      </c>
      <c r="R469" s="23">
        <f t="shared" si="40"/>
        <v>0.98611111111111116</v>
      </c>
      <c r="S469" s="23">
        <f t="shared" si="41"/>
        <v>1.388888888888884E-2</v>
      </c>
      <c r="T469" s="52">
        <f>Q469/Q467</f>
        <v>0.91025641025641024</v>
      </c>
    </row>
    <row r="470" spans="1:20" ht="15.75" customHeight="1">
      <c r="A470" s="10" t="s">
        <v>49</v>
      </c>
      <c r="B470" s="11"/>
      <c r="C470" s="11"/>
      <c r="D470" s="11"/>
      <c r="E470" s="11">
        <v>68</v>
      </c>
      <c r="F470" s="11"/>
      <c r="G470" s="11"/>
      <c r="H470" s="11"/>
      <c r="I470" s="11"/>
      <c r="J470" s="11"/>
      <c r="K470" s="11"/>
      <c r="L470" s="12"/>
      <c r="M470" s="19"/>
      <c r="N470" s="5"/>
      <c r="O470" s="20"/>
      <c r="P470" s="21">
        <f>IF(E470=0,"",E470/D469)</f>
        <v>1</v>
      </c>
      <c r="Q470" s="22">
        <v>71</v>
      </c>
      <c r="R470" s="23">
        <f t="shared" si="40"/>
        <v>1</v>
      </c>
      <c r="S470" s="23">
        <f t="shared" si="41"/>
        <v>0</v>
      </c>
    </row>
    <row r="471" spans="1:20" ht="15.75" customHeight="1">
      <c r="A471" s="10" t="s">
        <v>50</v>
      </c>
      <c r="B471" s="11"/>
      <c r="C471" s="11"/>
      <c r="D471" s="11"/>
      <c r="E471" s="11"/>
      <c r="F471" s="11">
        <v>65</v>
      </c>
      <c r="G471" s="11"/>
      <c r="H471" s="11"/>
      <c r="I471" s="11"/>
      <c r="J471" s="11"/>
      <c r="K471" s="11"/>
      <c r="L471" s="12"/>
      <c r="M471" s="19"/>
      <c r="N471" s="5"/>
      <c r="O471" s="20"/>
      <c r="P471" s="21">
        <f>IF(F471=0,"",F471/E470)</f>
        <v>0.95588235294117652</v>
      </c>
      <c r="Q471" s="22">
        <v>71</v>
      </c>
      <c r="R471" s="23">
        <f t="shared" si="40"/>
        <v>1</v>
      </c>
      <c r="S471" s="23">
        <f t="shared" si="41"/>
        <v>0</v>
      </c>
    </row>
    <row r="472" spans="1:20" ht="15.75" customHeight="1">
      <c r="A472" s="10" t="s">
        <v>51</v>
      </c>
      <c r="B472" s="11"/>
      <c r="C472" s="11"/>
      <c r="D472" s="11"/>
      <c r="E472" s="11"/>
      <c r="F472" s="11"/>
      <c r="G472" s="11">
        <v>64</v>
      </c>
      <c r="H472" s="11"/>
      <c r="I472" s="11"/>
      <c r="J472" s="11"/>
      <c r="K472" s="11"/>
      <c r="L472" s="12"/>
      <c r="M472" s="19"/>
      <c r="N472" s="5"/>
      <c r="O472" s="20"/>
      <c r="P472" s="21">
        <f>IF(G472=0,"",G472/F471)</f>
        <v>0.98461538461538467</v>
      </c>
      <c r="Q472" s="22">
        <v>69</v>
      </c>
      <c r="R472" s="23">
        <f t="shared" si="40"/>
        <v>0.971830985915493</v>
      </c>
      <c r="S472" s="23">
        <f t="shared" si="41"/>
        <v>2.8169014084507005E-2</v>
      </c>
    </row>
    <row r="473" spans="1:20" ht="15.75" customHeight="1">
      <c r="A473" s="10" t="s">
        <v>52</v>
      </c>
      <c r="B473" s="11"/>
      <c r="C473" s="11"/>
      <c r="D473" s="11"/>
      <c r="E473" s="11"/>
      <c r="F473" s="11"/>
      <c r="G473" s="11"/>
      <c r="H473" s="11">
        <v>59</v>
      </c>
      <c r="I473" s="11"/>
      <c r="J473" s="11"/>
      <c r="K473" s="11"/>
      <c r="L473" s="12"/>
      <c r="M473" s="19"/>
      <c r="N473" s="5"/>
      <c r="O473" s="20"/>
      <c r="P473" s="21">
        <f>IF(H473=0,"",H473/G472)</f>
        <v>0.921875</v>
      </c>
      <c r="Q473" s="22">
        <v>68</v>
      </c>
      <c r="R473" s="23">
        <f t="shared" si="40"/>
        <v>0.98550724637681164</v>
      </c>
      <c r="S473" s="23">
        <f t="shared" si="41"/>
        <v>1.4492753623188359E-2</v>
      </c>
    </row>
    <row r="474" spans="1:20" ht="15.75" customHeight="1">
      <c r="A474" s="10" t="s">
        <v>54</v>
      </c>
      <c r="B474" s="11"/>
      <c r="C474" s="11"/>
      <c r="D474" s="11"/>
      <c r="E474" s="11"/>
      <c r="F474" s="11"/>
      <c r="G474" s="11"/>
      <c r="H474" s="11"/>
      <c r="I474" s="11">
        <v>58</v>
      </c>
      <c r="J474" s="11"/>
      <c r="K474" s="11"/>
      <c r="L474" s="12"/>
      <c r="M474" s="19"/>
      <c r="N474" s="5"/>
      <c r="O474" s="20"/>
      <c r="P474" s="21">
        <f>IF(I474=0,"",I474/H473)</f>
        <v>0.98305084745762716</v>
      </c>
      <c r="Q474" s="22">
        <v>67</v>
      </c>
      <c r="R474" s="23">
        <f t="shared" si="40"/>
        <v>0.98529411764705888</v>
      </c>
      <c r="S474" s="23">
        <f t="shared" si="41"/>
        <v>1.4705882352941124E-2</v>
      </c>
    </row>
    <row r="475" spans="1:20" ht="15.75" customHeight="1">
      <c r="A475" s="10" t="s">
        <v>57</v>
      </c>
      <c r="B475" s="11"/>
      <c r="C475" s="11"/>
      <c r="D475" s="11"/>
      <c r="E475" s="11"/>
      <c r="F475" s="11"/>
      <c r="G475" s="11"/>
      <c r="H475" s="11"/>
      <c r="I475" s="11"/>
      <c r="J475" s="11">
        <v>58</v>
      </c>
      <c r="K475" s="11"/>
      <c r="L475" s="12"/>
      <c r="M475" s="19"/>
      <c r="N475" s="5"/>
      <c r="O475" s="20"/>
      <c r="P475" s="21">
        <f>IF(J475=0,"",J475/I474)</f>
        <v>1</v>
      </c>
      <c r="Q475" s="22">
        <v>66</v>
      </c>
      <c r="R475" s="23">
        <f t="shared" si="40"/>
        <v>0.9850746268656716</v>
      </c>
      <c r="S475" s="23">
        <f t="shared" si="41"/>
        <v>1.4925373134328401E-2</v>
      </c>
    </row>
    <row r="476" spans="1:20" ht="15.75" customHeight="1">
      <c r="A476" s="10" t="s">
        <v>58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>
        <v>58</v>
      </c>
      <c r="L476" s="12">
        <v>55</v>
      </c>
      <c r="M476" s="19"/>
      <c r="N476" s="5"/>
      <c r="O476" s="20"/>
      <c r="P476" s="21">
        <f>IF(K476=0,"",K476/J475)</f>
        <v>1</v>
      </c>
      <c r="Q476" s="22">
        <v>66</v>
      </c>
      <c r="R476" s="23">
        <f t="shared" si="40"/>
        <v>1</v>
      </c>
      <c r="S476" s="23">
        <f t="shared" si="41"/>
        <v>0</v>
      </c>
    </row>
    <row r="477" spans="1:20" ht="15.75" customHeight="1">
      <c r="A477" s="10" t="s">
        <v>59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>
        <v>7</v>
      </c>
      <c r="L477" s="12">
        <v>5</v>
      </c>
      <c r="M477" s="19"/>
      <c r="N477" s="5"/>
      <c r="O477" s="6"/>
      <c r="P477" s="24"/>
      <c r="Q477" s="25">
        <v>10</v>
      </c>
      <c r="R477" s="26"/>
      <c r="S477" s="24"/>
    </row>
    <row r="478" spans="1:20" ht="15.75" customHeight="1">
      <c r="A478" s="10" t="s">
        <v>60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>
        <v>3</v>
      </c>
      <c r="L478" s="12">
        <v>2</v>
      </c>
      <c r="M478" s="19"/>
      <c r="N478" s="5"/>
      <c r="O478" s="6"/>
      <c r="P478" s="27"/>
      <c r="Q478" s="25">
        <v>4</v>
      </c>
      <c r="R478" s="28"/>
      <c r="S478" s="27"/>
    </row>
    <row r="479" spans="1:20" ht="15.75" customHeight="1">
      <c r="A479" s="10" t="s">
        <v>61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>
        <v>2</v>
      </c>
      <c r="L479" s="12">
        <v>1</v>
      </c>
      <c r="M479" s="19"/>
      <c r="N479" s="5"/>
      <c r="O479" s="6"/>
      <c r="P479" s="27"/>
      <c r="Q479" s="25">
        <v>2</v>
      </c>
      <c r="R479" s="28"/>
      <c r="S479" s="27"/>
    </row>
    <row r="480" spans="1:20" ht="15.75" customHeight="1">
      <c r="A480" s="10" t="s">
        <v>62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>
        <v>1</v>
      </c>
      <c r="L480" s="12">
        <v>2</v>
      </c>
      <c r="M480" s="19"/>
      <c r="N480" s="5"/>
      <c r="O480" s="6"/>
      <c r="P480" s="27"/>
      <c r="Q480" s="25">
        <v>2</v>
      </c>
      <c r="R480" s="28"/>
      <c r="S480" s="27"/>
    </row>
    <row r="481" spans="1:20" ht="15.75" customHeight="1">
      <c r="A481" s="10" t="s">
        <v>63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2"/>
      <c r="M481" s="19"/>
      <c r="N481" s="5"/>
      <c r="O481" s="6"/>
      <c r="P481" s="42"/>
      <c r="Q481" s="43"/>
      <c r="R481" s="53"/>
      <c r="S481" s="54"/>
    </row>
    <row r="482" spans="1:20" ht="15.75" customHeight="1">
      <c r="A482" s="10" t="s">
        <v>64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2"/>
      <c r="M482" s="19"/>
      <c r="N482" s="5"/>
      <c r="O482" s="6"/>
      <c r="P482" s="44" t="s">
        <v>53</v>
      </c>
      <c r="Q482" s="45">
        <v>64</v>
      </c>
      <c r="R482" s="46">
        <f>L485</f>
        <v>65</v>
      </c>
      <c r="S482" s="47" t="s">
        <v>8</v>
      </c>
    </row>
    <row r="483" spans="1:20" ht="15.75" customHeight="1">
      <c r="A483" s="10" t="s">
        <v>65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2"/>
      <c r="M483" s="19"/>
      <c r="N483" s="5"/>
      <c r="O483" s="6"/>
      <c r="P483" s="48" t="s">
        <v>55</v>
      </c>
      <c r="Q483" s="49">
        <f>IF(Q482/C468=0,"",Q482/C468)</f>
        <v>0.88888888888888884</v>
      </c>
      <c r="R483" s="50">
        <f>IF(Q482/R482=0,"",Q482/R482)</f>
        <v>0.98461538461538467</v>
      </c>
      <c r="S483" s="51" t="s">
        <v>56</v>
      </c>
    </row>
    <row r="484" spans="1:20" ht="15.75" customHeight="1">
      <c r="A484" s="10" t="s">
        <v>66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2"/>
      <c r="M484" s="29"/>
      <c r="N484" s="30"/>
      <c r="O484" s="31"/>
      <c r="P484" s="30"/>
      <c r="Q484" s="31"/>
      <c r="R484" s="31"/>
      <c r="S484" s="33"/>
    </row>
    <row r="485" spans="1:20" ht="18.75" customHeight="1">
      <c r="A485" s="34"/>
      <c r="B485" s="6"/>
      <c r="C485" s="6"/>
      <c r="D485" s="6"/>
      <c r="E485" s="6"/>
      <c r="F485" s="6"/>
      <c r="G485" s="139" t="s">
        <v>42</v>
      </c>
      <c r="H485" s="154"/>
      <c r="I485" s="154"/>
      <c r="J485" s="154"/>
      <c r="K485" s="155"/>
      <c r="L485" s="35">
        <f>SUM(L476:L480)</f>
        <v>65</v>
      </c>
      <c r="M485" s="55">
        <f>IF(L476=0,"",L476/B467)</f>
        <v>0.70512820512820518</v>
      </c>
      <c r="N485" s="55">
        <f>IF(L485=0,"",L485/B467)</f>
        <v>0.83333333333333337</v>
      </c>
      <c r="O485" s="55">
        <f>IF(L476=0,"",N485-M485)</f>
        <v>0.12820512820512819</v>
      </c>
      <c r="P485" s="5"/>
      <c r="Q485" s="6"/>
      <c r="R485" s="37"/>
      <c r="S485" s="5"/>
    </row>
    <row r="486" spans="1:20" ht="12.75" customHeight="1">
      <c r="M486" s="5"/>
      <c r="N486" s="5"/>
      <c r="P486" s="5"/>
    </row>
    <row r="487" spans="1:20" ht="12.75" customHeight="1">
      <c r="L487" s="6"/>
      <c r="M487" s="5"/>
      <c r="N487" s="5"/>
      <c r="P487" s="5"/>
    </row>
    <row r="488" spans="1:20" ht="26.25" customHeight="1">
      <c r="A488" s="7"/>
      <c r="B488" s="163" t="s">
        <v>4</v>
      </c>
      <c r="C488" s="164"/>
      <c r="D488" s="164"/>
      <c r="E488" s="164"/>
      <c r="F488" s="164"/>
      <c r="G488" s="164"/>
      <c r="H488" s="165" t="s">
        <v>47</v>
      </c>
      <c r="I488" s="166"/>
      <c r="J488" s="166"/>
      <c r="K488" s="166"/>
      <c r="L488" s="6"/>
      <c r="M488" s="5"/>
      <c r="N488" s="5"/>
      <c r="O488" s="6"/>
      <c r="P488" s="5"/>
      <c r="Q488" s="6"/>
      <c r="R488" s="6"/>
      <c r="S488" s="6"/>
    </row>
    <row r="489" spans="1:20" ht="30" customHeight="1">
      <c r="A489" s="142" t="s">
        <v>6</v>
      </c>
      <c r="B489" s="144" t="s">
        <v>7</v>
      </c>
      <c r="C489" s="154"/>
      <c r="D489" s="154"/>
      <c r="E489" s="154"/>
      <c r="F489" s="154"/>
      <c r="G489" s="154"/>
      <c r="H489" s="154"/>
      <c r="I489" s="154"/>
      <c r="J489" s="154"/>
      <c r="K489" s="155"/>
      <c r="L489" s="167" t="s">
        <v>8</v>
      </c>
      <c r="M489" s="137" t="s">
        <v>9</v>
      </c>
      <c r="N489" s="137" t="s">
        <v>10</v>
      </c>
      <c r="O489" s="149" t="s">
        <v>11</v>
      </c>
      <c r="P489" s="137" t="s">
        <v>12</v>
      </c>
      <c r="Q489" s="151" t="s">
        <v>13</v>
      </c>
      <c r="R489" s="151" t="s">
        <v>14</v>
      </c>
      <c r="S489" s="137" t="s">
        <v>15</v>
      </c>
    </row>
    <row r="490" spans="1:20" ht="15.75" customHeight="1">
      <c r="A490" s="153"/>
      <c r="B490" s="9" t="s">
        <v>16</v>
      </c>
      <c r="C490" s="9" t="s">
        <v>17</v>
      </c>
      <c r="D490" s="9" t="s">
        <v>18</v>
      </c>
      <c r="E490" s="9" t="s">
        <v>19</v>
      </c>
      <c r="F490" s="9" t="s">
        <v>20</v>
      </c>
      <c r="G490" s="9" t="s">
        <v>21</v>
      </c>
      <c r="H490" s="9" t="s">
        <v>22</v>
      </c>
      <c r="I490" s="9" t="s">
        <v>23</v>
      </c>
      <c r="J490" s="9" t="s">
        <v>24</v>
      </c>
      <c r="K490" s="9" t="s">
        <v>25</v>
      </c>
      <c r="L490" s="153"/>
      <c r="M490" s="153"/>
      <c r="N490" s="153"/>
      <c r="O490" s="153"/>
      <c r="P490" s="153"/>
      <c r="Q490" s="153"/>
      <c r="R490" s="153"/>
      <c r="S490" s="153"/>
    </row>
    <row r="491" spans="1:20" ht="15.75" customHeight="1">
      <c r="A491" s="9" t="s">
        <v>47</v>
      </c>
      <c r="B491" s="56">
        <v>78</v>
      </c>
      <c r="C491" s="56"/>
      <c r="D491" s="56"/>
      <c r="E491" s="56"/>
      <c r="F491" s="56"/>
      <c r="G491" s="56"/>
      <c r="H491" s="56"/>
      <c r="I491" s="56"/>
      <c r="J491" s="56"/>
      <c r="K491" s="56"/>
      <c r="L491" s="57"/>
      <c r="M491" s="58"/>
      <c r="N491" s="59"/>
      <c r="O491" s="60"/>
      <c r="P491" s="61"/>
      <c r="Q491" s="62">
        <f>B491</f>
        <v>78</v>
      </c>
      <c r="R491" s="63"/>
      <c r="S491" s="61"/>
    </row>
    <row r="492" spans="1:20" ht="15.75" customHeight="1">
      <c r="A492" s="9" t="s">
        <v>48</v>
      </c>
      <c r="B492" s="56"/>
      <c r="C492" s="56">
        <v>69</v>
      </c>
      <c r="D492" s="56"/>
      <c r="E492" s="56"/>
      <c r="F492" s="56"/>
      <c r="G492" s="56"/>
      <c r="H492" s="56"/>
      <c r="I492" s="56"/>
      <c r="J492" s="56"/>
      <c r="K492" s="56"/>
      <c r="L492" s="57"/>
      <c r="M492" s="64"/>
      <c r="N492" s="42"/>
      <c r="O492" s="65"/>
      <c r="P492" s="66">
        <f>IF(C492=0,"",C492/B491)</f>
        <v>0.88461538461538458</v>
      </c>
      <c r="Q492" s="67">
        <v>69</v>
      </c>
      <c r="R492" s="68">
        <f t="shared" ref="R492:R500" si="42">IF(Q492=0,"",Q492/Q491)</f>
        <v>0.88461538461538458</v>
      </c>
      <c r="S492" s="68">
        <f t="shared" ref="S492:S500" si="43">IF(Q492=0,"",100%-R492)</f>
        <v>0.11538461538461542</v>
      </c>
    </row>
    <row r="493" spans="1:20" ht="15.75" customHeight="1">
      <c r="A493" s="9" t="s">
        <v>49</v>
      </c>
      <c r="B493" s="56"/>
      <c r="C493" s="56"/>
      <c r="D493" s="56">
        <v>69</v>
      </c>
      <c r="E493" s="56"/>
      <c r="F493" s="56"/>
      <c r="G493" s="56"/>
      <c r="H493" s="56"/>
      <c r="I493" s="56"/>
      <c r="J493" s="56"/>
      <c r="K493" s="56"/>
      <c r="L493" s="57"/>
      <c r="M493" s="64"/>
      <c r="N493" s="42"/>
      <c r="O493" s="65"/>
      <c r="P493" s="66">
        <f>IF(D493=0,"",D493/C492)</f>
        <v>1</v>
      </c>
      <c r="Q493" s="67">
        <v>75</v>
      </c>
      <c r="R493" s="68">
        <f t="shared" si="42"/>
        <v>1.0869565217391304</v>
      </c>
      <c r="S493" s="68">
        <f t="shared" si="43"/>
        <v>-8.6956521739130377E-2</v>
      </c>
      <c r="T493" s="52">
        <f>Q493/Q491</f>
        <v>0.96153846153846156</v>
      </c>
    </row>
    <row r="494" spans="1:20" ht="15.75" customHeight="1">
      <c r="A494" s="9" t="s">
        <v>50</v>
      </c>
      <c r="B494" s="56"/>
      <c r="C494" s="56"/>
      <c r="D494" s="56"/>
      <c r="E494" s="56">
        <v>63</v>
      </c>
      <c r="F494" s="56"/>
      <c r="G494" s="56"/>
      <c r="H494" s="56"/>
      <c r="I494" s="56"/>
      <c r="J494" s="56"/>
      <c r="K494" s="56"/>
      <c r="L494" s="57"/>
      <c r="M494" s="64"/>
      <c r="N494" s="42"/>
      <c r="O494" s="65"/>
      <c r="P494" s="66">
        <f>IF(E494=0,"",E494/D493)</f>
        <v>0.91304347826086951</v>
      </c>
      <c r="Q494" s="67">
        <v>71</v>
      </c>
      <c r="R494" s="68">
        <f t="shared" si="42"/>
        <v>0.94666666666666666</v>
      </c>
      <c r="S494" s="68">
        <f t="shared" si="43"/>
        <v>5.3333333333333344E-2</v>
      </c>
    </row>
    <row r="495" spans="1:20" ht="15.75" customHeight="1">
      <c r="A495" s="9" t="s">
        <v>51</v>
      </c>
      <c r="B495" s="56"/>
      <c r="C495" s="56"/>
      <c r="D495" s="56"/>
      <c r="E495" s="56"/>
      <c r="F495" s="56">
        <v>61</v>
      </c>
      <c r="G495" s="56"/>
      <c r="H495" s="56"/>
      <c r="I495" s="56"/>
      <c r="J495" s="56"/>
      <c r="K495" s="56"/>
      <c r="L495" s="57"/>
      <c r="M495" s="64"/>
      <c r="N495" s="42"/>
      <c r="O495" s="65"/>
      <c r="P495" s="66">
        <f>IF(F495=0,"",F495/E494)</f>
        <v>0.96825396825396826</v>
      </c>
      <c r="Q495" s="67">
        <v>66</v>
      </c>
      <c r="R495" s="68">
        <f t="shared" si="42"/>
        <v>0.92957746478873238</v>
      </c>
      <c r="S495" s="68">
        <f t="shared" si="43"/>
        <v>7.0422535211267623E-2</v>
      </c>
    </row>
    <row r="496" spans="1:20" ht="15.75" customHeight="1">
      <c r="A496" s="9" t="s">
        <v>52</v>
      </c>
      <c r="B496" s="56"/>
      <c r="C496" s="56"/>
      <c r="D496" s="56"/>
      <c r="E496" s="56"/>
      <c r="F496" s="56"/>
      <c r="G496" s="56">
        <v>56</v>
      </c>
      <c r="H496" s="56"/>
      <c r="I496" s="56"/>
      <c r="J496" s="56"/>
      <c r="K496" s="56"/>
      <c r="L496" s="57"/>
      <c r="M496" s="64"/>
      <c r="N496" s="42"/>
      <c r="O496" s="65"/>
      <c r="P496" s="66">
        <f>IF(G496=0,"",G496/F495)</f>
        <v>0.91803278688524592</v>
      </c>
      <c r="Q496" s="67">
        <v>62</v>
      </c>
      <c r="R496" s="68">
        <f t="shared" si="42"/>
        <v>0.93939393939393945</v>
      </c>
      <c r="S496" s="68">
        <f t="shared" si="43"/>
        <v>6.0606060606060552E-2</v>
      </c>
    </row>
    <row r="497" spans="1:19" ht="15.75" customHeight="1">
      <c r="A497" s="9" t="s">
        <v>54</v>
      </c>
      <c r="B497" s="56"/>
      <c r="C497" s="56"/>
      <c r="D497" s="56"/>
      <c r="E497" s="56"/>
      <c r="F497" s="56"/>
      <c r="G497" s="56"/>
      <c r="H497" s="56">
        <v>53</v>
      </c>
      <c r="I497" s="56"/>
      <c r="J497" s="56"/>
      <c r="K497" s="56"/>
      <c r="L497" s="57"/>
      <c r="M497" s="64"/>
      <c r="N497" s="42"/>
      <c r="O497" s="65"/>
      <c r="P497" s="66">
        <f>IF(H497=0,"",H497/G496)</f>
        <v>0.9464285714285714</v>
      </c>
      <c r="Q497" s="67">
        <v>62</v>
      </c>
      <c r="R497" s="68">
        <f t="shared" si="42"/>
        <v>1</v>
      </c>
      <c r="S497" s="68">
        <f t="shared" si="43"/>
        <v>0</v>
      </c>
    </row>
    <row r="498" spans="1:19" ht="15.75" customHeight="1">
      <c r="A498" s="9" t="s">
        <v>57</v>
      </c>
      <c r="B498" s="56"/>
      <c r="C498" s="56"/>
      <c r="D498" s="56"/>
      <c r="E498" s="56"/>
      <c r="F498" s="56"/>
      <c r="G498" s="56"/>
      <c r="H498" s="56"/>
      <c r="I498" s="56">
        <v>52</v>
      </c>
      <c r="J498" s="56"/>
      <c r="K498" s="56"/>
      <c r="L498" s="57"/>
      <c r="M498" s="64"/>
      <c r="N498" s="42"/>
      <c r="O498" s="65"/>
      <c r="P498" s="66">
        <f>IF(I498=0,"",I498/H497)</f>
        <v>0.98113207547169812</v>
      </c>
      <c r="Q498" s="67">
        <v>62</v>
      </c>
      <c r="R498" s="68">
        <f t="shared" si="42"/>
        <v>1</v>
      </c>
      <c r="S498" s="68">
        <f t="shared" si="43"/>
        <v>0</v>
      </c>
    </row>
    <row r="499" spans="1:19" ht="15.75" customHeight="1">
      <c r="A499" s="9" t="s">
        <v>58</v>
      </c>
      <c r="B499" s="56"/>
      <c r="C499" s="56"/>
      <c r="D499" s="56"/>
      <c r="E499" s="56"/>
      <c r="F499" s="56"/>
      <c r="G499" s="56"/>
      <c r="H499" s="56"/>
      <c r="I499" s="56"/>
      <c r="J499" s="56">
        <v>49</v>
      </c>
      <c r="K499" s="56"/>
      <c r="L499" s="57"/>
      <c r="M499" s="64"/>
      <c r="N499" s="42"/>
      <c r="O499" s="65"/>
      <c r="P499" s="66">
        <f>IF(J499=0,"",J499/I498)</f>
        <v>0.94230769230769229</v>
      </c>
      <c r="Q499" s="67">
        <v>53</v>
      </c>
      <c r="R499" s="68">
        <f t="shared" si="42"/>
        <v>0.85483870967741937</v>
      </c>
      <c r="S499" s="68">
        <f t="shared" si="43"/>
        <v>0.14516129032258063</v>
      </c>
    </row>
    <row r="500" spans="1:19" ht="15.75" customHeight="1">
      <c r="A500" s="9" t="s">
        <v>59</v>
      </c>
      <c r="B500" s="56"/>
      <c r="C500" s="56"/>
      <c r="D500" s="56"/>
      <c r="E500" s="56"/>
      <c r="F500" s="56"/>
      <c r="G500" s="56"/>
      <c r="H500" s="56"/>
      <c r="I500" s="56"/>
      <c r="J500" s="56"/>
      <c r="K500" s="56">
        <v>48</v>
      </c>
      <c r="L500" s="57">
        <v>33</v>
      </c>
      <c r="M500" s="64"/>
      <c r="N500" s="42"/>
      <c r="O500" s="65"/>
      <c r="P500" s="66">
        <f>IF(K500=0,"",K500/J499)</f>
        <v>0.97959183673469385</v>
      </c>
      <c r="Q500" s="67">
        <v>53</v>
      </c>
      <c r="R500" s="68">
        <f t="shared" si="42"/>
        <v>1</v>
      </c>
      <c r="S500" s="68">
        <f t="shared" si="43"/>
        <v>0</v>
      </c>
    </row>
    <row r="501" spans="1:19" ht="15.75" customHeight="1">
      <c r="A501" s="9" t="s">
        <v>60</v>
      </c>
      <c r="B501" s="56"/>
      <c r="C501" s="56"/>
      <c r="D501" s="56"/>
      <c r="E501" s="56"/>
      <c r="F501" s="56"/>
      <c r="G501" s="56"/>
      <c r="H501" s="56"/>
      <c r="I501" s="56"/>
      <c r="J501" s="56"/>
      <c r="K501" s="56">
        <v>4</v>
      </c>
      <c r="L501" s="57">
        <v>4</v>
      </c>
      <c r="M501" s="64"/>
      <c r="N501" s="42"/>
      <c r="O501" s="43"/>
      <c r="P501" s="69"/>
      <c r="Q501" s="70">
        <v>6</v>
      </c>
      <c r="R501" s="71"/>
      <c r="S501" s="69"/>
    </row>
    <row r="502" spans="1:19" ht="15.75" customHeight="1">
      <c r="A502" s="9" t="s">
        <v>61</v>
      </c>
      <c r="B502" s="56"/>
      <c r="C502" s="56"/>
      <c r="D502" s="56"/>
      <c r="E502" s="56"/>
      <c r="F502" s="56"/>
      <c r="G502" s="56"/>
      <c r="H502" s="56"/>
      <c r="I502" s="56"/>
      <c r="J502" s="56"/>
      <c r="K502" s="56">
        <v>1</v>
      </c>
      <c r="L502" s="57">
        <v>0</v>
      </c>
      <c r="M502" s="64"/>
      <c r="N502" s="42"/>
      <c r="O502" s="43"/>
      <c r="P502" s="54"/>
      <c r="Q502" s="70">
        <v>1</v>
      </c>
      <c r="R502" s="72"/>
      <c r="S502" s="54"/>
    </row>
    <row r="503" spans="1:19" ht="15.75" customHeight="1">
      <c r="A503" s="9" t="s">
        <v>62</v>
      </c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7"/>
      <c r="M503" s="64"/>
      <c r="N503" s="42"/>
      <c r="O503" s="43"/>
      <c r="P503" s="54"/>
      <c r="Q503" s="70">
        <v>1</v>
      </c>
      <c r="R503" s="72"/>
      <c r="S503" s="54"/>
    </row>
    <row r="504" spans="1:19" ht="15.75" customHeight="1">
      <c r="A504" s="9" t="s">
        <v>63</v>
      </c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7"/>
      <c r="M504" s="64"/>
      <c r="N504" s="42"/>
      <c r="O504" s="43"/>
      <c r="P504" s="42"/>
      <c r="Q504" s="43"/>
      <c r="R504" s="53"/>
      <c r="S504" s="54"/>
    </row>
    <row r="505" spans="1:19" ht="15.75" customHeight="1">
      <c r="A505" s="9" t="s">
        <v>64</v>
      </c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7"/>
      <c r="M505" s="64"/>
      <c r="N505" s="42"/>
      <c r="O505" s="43"/>
      <c r="P505" s="44" t="s">
        <v>53</v>
      </c>
      <c r="Q505" s="45">
        <v>37</v>
      </c>
      <c r="R505" s="46">
        <f>IF(SUM(L493:L502)=0,"",SUM(L493:L502))</f>
        <v>37</v>
      </c>
      <c r="S505" s="47" t="s">
        <v>8</v>
      </c>
    </row>
    <row r="506" spans="1:19" ht="15.75" customHeight="1">
      <c r="A506" s="9" t="s">
        <v>65</v>
      </c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7"/>
      <c r="M506" s="64"/>
      <c r="N506" s="42"/>
      <c r="O506" s="43"/>
      <c r="P506" s="48" t="s">
        <v>55</v>
      </c>
      <c r="Q506" s="49">
        <f>IF(Q505/B491=0,"",Q505/B491)</f>
        <v>0.47435897435897434</v>
      </c>
      <c r="R506" s="50">
        <f>IF(Q505/R505=0,"",Q505/R505)</f>
        <v>1</v>
      </c>
      <c r="S506" s="51" t="s">
        <v>56</v>
      </c>
    </row>
    <row r="507" spans="1:19" ht="15.75" customHeight="1">
      <c r="A507" s="9" t="s">
        <v>66</v>
      </c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7"/>
      <c r="M507" s="73"/>
      <c r="N507" s="74"/>
      <c r="O507" s="75"/>
      <c r="P507" s="30"/>
      <c r="Q507" s="31"/>
      <c r="R507" s="31"/>
      <c r="S507" s="33"/>
    </row>
    <row r="508" spans="1:19" ht="18.75" customHeight="1">
      <c r="A508" s="34"/>
      <c r="B508" s="6"/>
      <c r="C508" s="6"/>
      <c r="D508" s="6"/>
      <c r="E508" s="6"/>
      <c r="F508" s="139" t="s">
        <v>42</v>
      </c>
      <c r="G508" s="154"/>
      <c r="H508" s="154"/>
      <c r="I508" s="154"/>
      <c r="J508" s="154"/>
      <c r="K508" s="155"/>
      <c r="L508" s="35">
        <f>SUM(L500:L504)</f>
        <v>37</v>
      </c>
      <c r="M508" s="55">
        <f>IF(L500=0,"",L500/B491)</f>
        <v>0.42307692307692307</v>
      </c>
      <c r="N508" s="55">
        <f>IF(L508=0,"",L508/B491)</f>
        <v>0.47435897435897434</v>
      </c>
      <c r="O508" s="55">
        <f>IF(L500=0,"",N508-M508)</f>
        <v>5.1282051282051266E-2</v>
      </c>
      <c r="P508" s="5"/>
      <c r="Q508" s="6"/>
      <c r="R508" s="37"/>
      <c r="S508" s="5"/>
    </row>
    <row r="509" spans="1:19" ht="12.75" customHeight="1">
      <c r="M509" s="5"/>
      <c r="N509" s="5"/>
      <c r="P509" s="5"/>
    </row>
    <row r="510" spans="1:19" ht="12.75" customHeight="1">
      <c r="L510" s="6"/>
      <c r="M510" s="5"/>
      <c r="N510" s="5"/>
      <c r="P510" s="5"/>
    </row>
    <row r="511" spans="1:19" ht="26.25" customHeight="1">
      <c r="A511" s="7"/>
      <c r="B511" s="163" t="s">
        <v>4</v>
      </c>
      <c r="C511" s="164"/>
      <c r="D511" s="164"/>
      <c r="E511" s="164"/>
      <c r="F511" s="164"/>
      <c r="G511" s="164"/>
      <c r="H511" s="165" t="s">
        <v>48</v>
      </c>
      <c r="I511" s="166"/>
      <c r="J511" s="166"/>
      <c r="K511" s="166"/>
      <c r="L511" s="6"/>
      <c r="M511" s="5"/>
      <c r="N511" s="5"/>
      <c r="O511" s="6"/>
      <c r="P511" s="5"/>
      <c r="Q511" s="6"/>
      <c r="R511" s="6"/>
      <c r="S511" s="6"/>
    </row>
    <row r="512" spans="1:19" ht="30" customHeight="1">
      <c r="A512" s="142" t="s">
        <v>6</v>
      </c>
      <c r="B512" s="144" t="s">
        <v>7</v>
      </c>
      <c r="C512" s="154"/>
      <c r="D512" s="154"/>
      <c r="E512" s="154"/>
      <c r="F512" s="154"/>
      <c r="G512" s="154"/>
      <c r="H512" s="154"/>
      <c r="I512" s="154"/>
      <c r="J512" s="154"/>
      <c r="K512" s="155"/>
      <c r="L512" s="167" t="s">
        <v>8</v>
      </c>
      <c r="M512" s="137" t="s">
        <v>9</v>
      </c>
      <c r="N512" s="137" t="s">
        <v>10</v>
      </c>
      <c r="O512" s="149" t="s">
        <v>11</v>
      </c>
      <c r="P512" s="137" t="s">
        <v>12</v>
      </c>
      <c r="Q512" s="151" t="s">
        <v>13</v>
      </c>
      <c r="R512" s="151" t="s">
        <v>14</v>
      </c>
      <c r="S512" s="137" t="s">
        <v>15</v>
      </c>
    </row>
    <row r="513" spans="1:20" ht="15.75" customHeight="1">
      <c r="A513" s="153"/>
      <c r="B513" s="9" t="s">
        <v>16</v>
      </c>
      <c r="C513" s="9" t="s">
        <v>17</v>
      </c>
      <c r="D513" s="9" t="s">
        <v>18</v>
      </c>
      <c r="E513" s="9" t="s">
        <v>19</v>
      </c>
      <c r="F513" s="9" t="s">
        <v>20</v>
      </c>
      <c r="G513" s="9" t="s">
        <v>21</v>
      </c>
      <c r="H513" s="9" t="s">
        <v>22</v>
      </c>
      <c r="I513" s="9" t="s">
        <v>23</v>
      </c>
      <c r="J513" s="9" t="s">
        <v>24</v>
      </c>
      <c r="K513" s="9" t="s">
        <v>25</v>
      </c>
      <c r="L513" s="153"/>
      <c r="M513" s="153"/>
      <c r="N513" s="153"/>
      <c r="O513" s="153"/>
      <c r="P513" s="153"/>
      <c r="Q513" s="153"/>
      <c r="R513" s="153"/>
      <c r="S513" s="153"/>
    </row>
    <row r="514" spans="1:20" ht="15.75" customHeight="1">
      <c r="A514" s="9" t="s">
        <v>48</v>
      </c>
      <c r="B514" s="56">
        <v>76</v>
      </c>
      <c r="C514" s="56"/>
      <c r="D514" s="56"/>
      <c r="E514" s="56"/>
      <c r="F514" s="56"/>
      <c r="G514" s="56"/>
      <c r="H514" s="56"/>
      <c r="I514" s="56"/>
      <c r="J514" s="56"/>
      <c r="K514" s="56"/>
      <c r="L514" s="57"/>
      <c r="M514" s="58"/>
      <c r="N514" s="59"/>
      <c r="O514" s="60"/>
      <c r="P514" s="61"/>
      <c r="Q514" s="62">
        <f>B514</f>
        <v>76</v>
      </c>
      <c r="R514" s="63"/>
      <c r="S514" s="61"/>
    </row>
    <row r="515" spans="1:20" ht="15.75" customHeight="1">
      <c r="A515" s="9" t="s">
        <v>49</v>
      </c>
      <c r="B515" s="56"/>
      <c r="C515" s="56">
        <v>73</v>
      </c>
      <c r="D515" s="56"/>
      <c r="E515" s="56"/>
      <c r="F515" s="56"/>
      <c r="G515" s="56"/>
      <c r="H515" s="56"/>
      <c r="I515" s="56"/>
      <c r="J515" s="56"/>
      <c r="K515" s="56"/>
      <c r="L515" s="57"/>
      <c r="M515" s="64"/>
      <c r="N515" s="42"/>
      <c r="O515" s="65"/>
      <c r="P515" s="66">
        <f>IF(C515=0,"",C515/B514)</f>
        <v>0.96052631578947367</v>
      </c>
      <c r="Q515" s="67">
        <v>75</v>
      </c>
      <c r="R515" s="68">
        <f t="shared" ref="R515:R523" si="44">IF(Q515=0,"",Q515/Q514)</f>
        <v>0.98684210526315785</v>
      </c>
      <c r="S515" s="68">
        <f t="shared" ref="S515:S523" si="45">IF(Q515=0,"",100%-R515)</f>
        <v>1.3157894736842146E-2</v>
      </c>
    </row>
    <row r="516" spans="1:20" ht="15.75" customHeight="1">
      <c r="A516" s="9" t="s">
        <v>50</v>
      </c>
      <c r="B516" s="56"/>
      <c r="C516" s="56"/>
      <c r="D516" s="56">
        <v>61</v>
      </c>
      <c r="E516" s="56"/>
      <c r="F516" s="56"/>
      <c r="G516" s="56"/>
      <c r="H516" s="56"/>
      <c r="I516" s="56"/>
      <c r="J516" s="56"/>
      <c r="K516" s="56"/>
      <c r="L516" s="57"/>
      <c r="M516" s="64"/>
      <c r="N516" s="42"/>
      <c r="O516" s="65"/>
      <c r="P516" s="66">
        <f>IF(D516=0,"",D516/C515)</f>
        <v>0.83561643835616439</v>
      </c>
      <c r="Q516" s="67">
        <v>63</v>
      </c>
      <c r="R516" s="68">
        <f t="shared" si="44"/>
        <v>0.84</v>
      </c>
      <c r="S516" s="68">
        <f t="shared" si="45"/>
        <v>0.16000000000000003</v>
      </c>
      <c r="T516" s="52">
        <f>Q516/Q514</f>
        <v>0.82894736842105265</v>
      </c>
    </row>
    <row r="517" spans="1:20" ht="15.75" customHeight="1">
      <c r="A517" s="9" t="s">
        <v>51</v>
      </c>
      <c r="B517" s="56"/>
      <c r="C517" s="56"/>
      <c r="D517" s="56"/>
      <c r="E517" s="56">
        <v>54</v>
      </c>
      <c r="F517" s="56"/>
      <c r="G517" s="56"/>
      <c r="H517" s="56"/>
      <c r="I517" s="56"/>
      <c r="J517" s="56"/>
      <c r="K517" s="56"/>
      <c r="L517" s="57"/>
      <c r="M517" s="64"/>
      <c r="N517" s="42"/>
      <c r="O517" s="65"/>
      <c r="P517" s="66">
        <f>IF(E517=0,"",E517/D516)</f>
        <v>0.88524590163934425</v>
      </c>
      <c r="Q517" s="67">
        <v>59</v>
      </c>
      <c r="R517" s="68">
        <f t="shared" si="44"/>
        <v>0.93650793650793651</v>
      </c>
      <c r="S517" s="68">
        <f t="shared" si="45"/>
        <v>6.3492063492063489E-2</v>
      </c>
    </row>
    <row r="518" spans="1:20" ht="15.75" customHeight="1">
      <c r="A518" s="9" t="s">
        <v>52</v>
      </c>
      <c r="B518" s="56"/>
      <c r="C518" s="56"/>
      <c r="D518" s="56"/>
      <c r="E518" s="56"/>
      <c r="F518" s="56">
        <v>54</v>
      </c>
      <c r="G518" s="56"/>
      <c r="H518" s="56"/>
      <c r="I518" s="56"/>
      <c r="J518" s="56"/>
      <c r="K518" s="56"/>
      <c r="L518" s="57"/>
      <c r="M518" s="64"/>
      <c r="N518" s="42"/>
      <c r="O518" s="65"/>
      <c r="P518" s="66">
        <f>IF(F518=0,"",F518/E517)</f>
        <v>1</v>
      </c>
      <c r="Q518" s="67">
        <v>56</v>
      </c>
      <c r="R518" s="68">
        <f t="shared" si="44"/>
        <v>0.94915254237288138</v>
      </c>
      <c r="S518" s="68">
        <f t="shared" si="45"/>
        <v>5.084745762711862E-2</v>
      </c>
    </row>
    <row r="519" spans="1:20" ht="15.75" customHeight="1">
      <c r="A519" s="9" t="s">
        <v>54</v>
      </c>
      <c r="B519" s="56"/>
      <c r="C519" s="56"/>
      <c r="D519" s="56"/>
      <c r="E519" s="56"/>
      <c r="F519" s="56"/>
      <c r="G519" s="56">
        <v>53</v>
      </c>
      <c r="H519" s="56"/>
      <c r="I519" s="56"/>
      <c r="J519" s="56"/>
      <c r="K519" s="56"/>
      <c r="L519" s="57"/>
      <c r="M519" s="64"/>
      <c r="N519" s="42"/>
      <c r="O519" s="65"/>
      <c r="P519" s="66">
        <f>IF(G519=0,"",G519/F518)</f>
        <v>0.98148148148148151</v>
      </c>
      <c r="Q519" s="67">
        <v>55</v>
      </c>
      <c r="R519" s="68">
        <f t="shared" si="44"/>
        <v>0.9821428571428571</v>
      </c>
      <c r="S519" s="68">
        <f t="shared" si="45"/>
        <v>1.7857142857142905E-2</v>
      </c>
    </row>
    <row r="520" spans="1:20" ht="15.75" customHeight="1">
      <c r="A520" s="9" t="s">
        <v>57</v>
      </c>
      <c r="B520" s="56"/>
      <c r="C520" s="56"/>
      <c r="D520" s="56"/>
      <c r="E520" s="56"/>
      <c r="F520" s="56"/>
      <c r="G520" s="56"/>
      <c r="H520" s="56">
        <v>49</v>
      </c>
      <c r="I520" s="56"/>
      <c r="J520" s="56"/>
      <c r="K520" s="56"/>
      <c r="L520" s="57"/>
      <c r="M520" s="64"/>
      <c r="N520" s="42"/>
      <c r="O520" s="65"/>
      <c r="P520" s="66">
        <f>IF(H520=0,"",H520/G519)</f>
        <v>0.92452830188679247</v>
      </c>
      <c r="Q520" s="67">
        <v>52</v>
      </c>
      <c r="R520" s="68">
        <f t="shared" si="44"/>
        <v>0.94545454545454544</v>
      </c>
      <c r="S520" s="68">
        <f t="shared" si="45"/>
        <v>5.4545454545454564E-2</v>
      </c>
    </row>
    <row r="521" spans="1:20" ht="15.75" customHeight="1">
      <c r="A521" s="9" t="s">
        <v>58</v>
      </c>
      <c r="B521" s="56"/>
      <c r="C521" s="56"/>
      <c r="D521" s="56"/>
      <c r="E521" s="56"/>
      <c r="F521" s="56"/>
      <c r="G521" s="56"/>
      <c r="H521" s="56"/>
      <c r="I521" s="56">
        <v>48</v>
      </c>
      <c r="J521" s="56"/>
      <c r="K521" s="56"/>
      <c r="L521" s="57"/>
      <c r="M521" s="64"/>
      <c r="N521" s="42"/>
      <c r="O521" s="65"/>
      <c r="P521" s="66">
        <f>IF(I521=0,"",I521/H520)</f>
        <v>0.97959183673469385</v>
      </c>
      <c r="Q521" s="67">
        <v>52</v>
      </c>
      <c r="R521" s="68">
        <f t="shared" si="44"/>
        <v>1</v>
      </c>
      <c r="S521" s="68">
        <f t="shared" si="45"/>
        <v>0</v>
      </c>
    </row>
    <row r="522" spans="1:20" ht="15.75" customHeight="1">
      <c r="A522" s="9" t="s">
        <v>59</v>
      </c>
      <c r="B522" s="56"/>
      <c r="C522" s="56"/>
      <c r="D522" s="56"/>
      <c r="E522" s="56"/>
      <c r="F522" s="56"/>
      <c r="G522" s="56"/>
      <c r="H522" s="56"/>
      <c r="I522" s="56"/>
      <c r="J522" s="56">
        <v>48</v>
      </c>
      <c r="K522" s="56"/>
      <c r="L522" s="57"/>
      <c r="M522" s="64"/>
      <c r="N522" s="42"/>
      <c r="O522" s="65"/>
      <c r="P522" s="66">
        <f>IF(J522=0,"",J522/I521)</f>
        <v>1</v>
      </c>
      <c r="Q522" s="67">
        <v>52</v>
      </c>
      <c r="R522" s="68">
        <f t="shared" si="44"/>
        <v>1</v>
      </c>
      <c r="S522" s="68">
        <f t="shared" si="45"/>
        <v>0</v>
      </c>
    </row>
    <row r="523" spans="1:20" ht="15.75" customHeight="1">
      <c r="A523" s="9" t="s">
        <v>60</v>
      </c>
      <c r="B523" s="56"/>
      <c r="C523" s="56"/>
      <c r="D523" s="56"/>
      <c r="E523" s="56"/>
      <c r="F523" s="56"/>
      <c r="G523" s="56"/>
      <c r="H523" s="56"/>
      <c r="I523" s="56"/>
      <c r="J523" s="56"/>
      <c r="K523" s="56">
        <v>48</v>
      </c>
      <c r="L523" s="57">
        <v>44</v>
      </c>
      <c r="M523" s="64"/>
      <c r="N523" s="42"/>
      <c r="O523" s="65"/>
      <c r="P523" s="66">
        <f>IF(K523=0,"",K523/J522)</f>
        <v>1</v>
      </c>
      <c r="Q523" s="67">
        <v>52</v>
      </c>
      <c r="R523" s="68">
        <f t="shared" si="44"/>
        <v>1</v>
      </c>
      <c r="S523" s="68">
        <f t="shared" si="45"/>
        <v>0</v>
      </c>
    </row>
    <row r="524" spans="1:20" ht="15.75" customHeight="1">
      <c r="A524" s="9" t="s">
        <v>61</v>
      </c>
      <c r="B524" s="56"/>
      <c r="C524" s="56"/>
      <c r="D524" s="56"/>
      <c r="E524" s="56"/>
      <c r="F524" s="56"/>
      <c r="G524" s="56"/>
      <c r="H524" s="56"/>
      <c r="I524" s="56"/>
      <c r="J524" s="56"/>
      <c r="K524" s="56">
        <v>5</v>
      </c>
      <c r="L524" s="57">
        <v>4</v>
      </c>
      <c r="M524" s="64"/>
      <c r="N524" s="42"/>
      <c r="O524" s="43"/>
      <c r="P524" s="69"/>
      <c r="Q524" s="70">
        <v>7</v>
      </c>
      <c r="R524" s="71"/>
      <c r="S524" s="69"/>
    </row>
    <row r="525" spans="1:20" ht="15.75" customHeight="1">
      <c r="A525" s="9" t="s">
        <v>62</v>
      </c>
      <c r="B525" s="56"/>
      <c r="C525" s="56"/>
      <c r="D525" s="56"/>
      <c r="E525" s="56"/>
      <c r="F525" s="56"/>
      <c r="G525" s="56"/>
      <c r="H525" s="56"/>
      <c r="I525" s="56"/>
      <c r="J525" s="56"/>
      <c r="K525" s="56">
        <v>2</v>
      </c>
      <c r="L525" s="57">
        <v>1</v>
      </c>
      <c r="M525" s="64"/>
      <c r="N525" s="42"/>
      <c r="O525" s="43"/>
      <c r="P525" s="54"/>
      <c r="Q525" s="70">
        <v>3</v>
      </c>
      <c r="R525" s="72"/>
      <c r="S525" s="54"/>
    </row>
    <row r="526" spans="1:20" ht="15.75" customHeight="1">
      <c r="A526" s="9" t="s">
        <v>63</v>
      </c>
      <c r="B526" s="56"/>
      <c r="C526" s="56"/>
      <c r="D526" s="56"/>
      <c r="E526" s="56"/>
      <c r="F526" s="56"/>
      <c r="G526" s="56"/>
      <c r="H526" s="56"/>
      <c r="I526" s="56"/>
      <c r="J526" s="56"/>
      <c r="K526" s="56">
        <v>1</v>
      </c>
      <c r="L526" s="57">
        <v>2</v>
      </c>
      <c r="M526" s="64"/>
      <c r="N526" s="42"/>
      <c r="O526" s="43"/>
      <c r="P526" s="54"/>
      <c r="Q526" s="70">
        <v>2</v>
      </c>
      <c r="R526" s="72"/>
      <c r="S526" s="54"/>
    </row>
    <row r="527" spans="1:20" ht="15.75" customHeight="1">
      <c r="A527" s="9" t="s">
        <v>64</v>
      </c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7"/>
      <c r="M527" s="64"/>
      <c r="N527" s="42"/>
      <c r="O527" s="43"/>
      <c r="P527" s="42"/>
      <c r="Q527" s="43"/>
      <c r="R527" s="53"/>
      <c r="S527" s="54"/>
    </row>
    <row r="528" spans="1:20" ht="15.75" customHeight="1">
      <c r="A528" s="9" t="s">
        <v>65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7"/>
      <c r="M528" s="64"/>
      <c r="N528" s="42"/>
      <c r="O528" s="43"/>
      <c r="P528" s="44" t="s">
        <v>53</v>
      </c>
      <c r="Q528" s="45">
        <v>49</v>
      </c>
      <c r="R528" s="46">
        <f>L531</f>
        <v>51</v>
      </c>
      <c r="S528" s="47" t="s">
        <v>8</v>
      </c>
    </row>
    <row r="529" spans="1:20" ht="15.75" customHeight="1">
      <c r="A529" s="9" t="s">
        <v>66</v>
      </c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7"/>
      <c r="M529" s="64"/>
      <c r="N529" s="42"/>
      <c r="O529" s="43"/>
      <c r="P529" s="48" t="s">
        <v>55</v>
      </c>
      <c r="Q529" s="49">
        <f>IF(Q528/B514=0,"",Q528/B514)</f>
        <v>0.64473684210526316</v>
      </c>
      <c r="R529" s="50">
        <f>IF(Q528/R528=0,"",Q528/R528)</f>
        <v>0.96078431372549022</v>
      </c>
      <c r="S529" s="51" t="s">
        <v>56</v>
      </c>
    </row>
    <row r="530" spans="1:20" ht="15.75" customHeight="1">
      <c r="A530" s="9" t="s">
        <v>67</v>
      </c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7"/>
      <c r="M530" s="73"/>
      <c r="N530" s="74"/>
      <c r="O530" s="75"/>
      <c r="P530" s="30"/>
      <c r="Q530" s="31"/>
      <c r="R530" s="31"/>
      <c r="S530" s="33"/>
    </row>
    <row r="531" spans="1:20" ht="18.75" customHeight="1">
      <c r="A531" s="34"/>
      <c r="B531" s="6"/>
      <c r="C531" s="6"/>
      <c r="D531" s="6"/>
      <c r="E531" s="6"/>
      <c r="F531" s="139" t="s">
        <v>42</v>
      </c>
      <c r="G531" s="154"/>
      <c r="H531" s="154"/>
      <c r="I531" s="154"/>
      <c r="J531" s="154"/>
      <c r="K531" s="155"/>
      <c r="L531" s="35">
        <f>SUM(L523:L527)</f>
        <v>51</v>
      </c>
      <c r="M531" s="55">
        <f>IF(L523=0,"",L523/B514)</f>
        <v>0.57894736842105265</v>
      </c>
      <c r="N531" s="55">
        <f>IF(L531=0,"",L531/B514)</f>
        <v>0.67105263157894735</v>
      </c>
      <c r="O531" s="55">
        <f>IF(L523=0,"",N531-M531)</f>
        <v>9.210526315789469E-2</v>
      </c>
      <c r="P531" s="5"/>
      <c r="Q531" s="6"/>
      <c r="R531" s="37"/>
      <c r="S531" s="5"/>
    </row>
    <row r="532" spans="1:20" ht="12.75" customHeight="1">
      <c r="M532" s="5"/>
      <c r="N532" s="5"/>
      <c r="P532" s="5"/>
      <c r="Q532" s="6"/>
      <c r="R532" s="6"/>
      <c r="S532" s="6"/>
    </row>
    <row r="533" spans="1:20" ht="26.25" customHeight="1">
      <c r="A533" s="7"/>
      <c r="B533" s="163" t="s">
        <v>4</v>
      </c>
      <c r="C533" s="164"/>
      <c r="D533" s="164"/>
      <c r="E533" s="164"/>
      <c r="F533" s="164"/>
      <c r="G533" s="164"/>
      <c r="H533" s="165" t="s">
        <v>49</v>
      </c>
      <c r="I533" s="166"/>
      <c r="J533" s="166"/>
      <c r="K533" s="166"/>
      <c r="L533" s="6"/>
      <c r="M533" s="5"/>
      <c r="N533" s="5"/>
      <c r="O533" s="6"/>
      <c r="P533" s="5"/>
      <c r="Q533" s="6"/>
      <c r="R533" s="6"/>
      <c r="S533" s="6"/>
    </row>
    <row r="534" spans="1:20" ht="30" customHeight="1">
      <c r="A534" s="142" t="s">
        <v>6</v>
      </c>
      <c r="B534" s="144" t="s">
        <v>7</v>
      </c>
      <c r="C534" s="154"/>
      <c r="D534" s="154"/>
      <c r="E534" s="154"/>
      <c r="F534" s="154"/>
      <c r="G534" s="154"/>
      <c r="H534" s="154"/>
      <c r="I534" s="154"/>
      <c r="J534" s="154"/>
      <c r="K534" s="155"/>
      <c r="L534" s="167" t="s">
        <v>8</v>
      </c>
      <c r="M534" s="137" t="s">
        <v>9</v>
      </c>
      <c r="N534" s="137" t="s">
        <v>10</v>
      </c>
      <c r="O534" s="149" t="s">
        <v>11</v>
      </c>
      <c r="P534" s="137" t="s">
        <v>12</v>
      </c>
      <c r="Q534" s="151" t="s">
        <v>13</v>
      </c>
      <c r="R534" s="151" t="s">
        <v>14</v>
      </c>
      <c r="S534" s="137" t="s">
        <v>15</v>
      </c>
    </row>
    <row r="535" spans="1:20" ht="15.75" customHeight="1">
      <c r="A535" s="153"/>
      <c r="B535" s="9" t="s">
        <v>16</v>
      </c>
      <c r="C535" s="9" t="s">
        <v>17</v>
      </c>
      <c r="D535" s="9" t="s">
        <v>18</v>
      </c>
      <c r="E535" s="9" t="s">
        <v>19</v>
      </c>
      <c r="F535" s="9" t="s">
        <v>20</v>
      </c>
      <c r="G535" s="9" t="s">
        <v>21</v>
      </c>
      <c r="H535" s="9" t="s">
        <v>22</v>
      </c>
      <c r="I535" s="9" t="s">
        <v>23</v>
      </c>
      <c r="J535" s="9" t="s">
        <v>24</v>
      </c>
      <c r="K535" s="9" t="s">
        <v>25</v>
      </c>
      <c r="L535" s="153"/>
      <c r="M535" s="153"/>
      <c r="N535" s="153"/>
      <c r="O535" s="153"/>
      <c r="P535" s="153"/>
      <c r="Q535" s="153"/>
      <c r="R535" s="153"/>
      <c r="S535" s="153"/>
    </row>
    <row r="536" spans="1:20" ht="15.75" customHeight="1">
      <c r="A536" s="9" t="s">
        <v>49</v>
      </c>
      <c r="B536" s="56">
        <v>78</v>
      </c>
      <c r="C536" s="56"/>
      <c r="D536" s="56"/>
      <c r="E536" s="56"/>
      <c r="F536" s="56"/>
      <c r="G536" s="56"/>
      <c r="H536" s="56"/>
      <c r="I536" s="56"/>
      <c r="J536" s="56"/>
      <c r="K536" s="56"/>
      <c r="L536" s="57"/>
      <c r="M536" s="58"/>
      <c r="N536" s="59"/>
      <c r="O536" s="60"/>
      <c r="P536" s="61"/>
      <c r="Q536" s="62">
        <f>B536</f>
        <v>78</v>
      </c>
      <c r="R536" s="63"/>
      <c r="S536" s="61"/>
    </row>
    <row r="537" spans="1:20" ht="15.75" customHeight="1">
      <c r="A537" s="9" t="s">
        <v>50</v>
      </c>
      <c r="B537" s="56"/>
      <c r="C537" s="56">
        <v>72</v>
      </c>
      <c r="D537" s="56"/>
      <c r="E537" s="56"/>
      <c r="F537" s="56"/>
      <c r="G537" s="56"/>
      <c r="H537" s="56"/>
      <c r="I537" s="56"/>
      <c r="J537" s="56"/>
      <c r="K537" s="56"/>
      <c r="L537" s="57"/>
      <c r="M537" s="64"/>
      <c r="N537" s="42"/>
      <c r="O537" s="65"/>
      <c r="P537" s="66">
        <f>IF(C537=0,"",C537/B536)</f>
        <v>0.92307692307692313</v>
      </c>
      <c r="Q537" s="67">
        <v>76</v>
      </c>
      <c r="R537" s="68">
        <f t="shared" ref="R537:R545" si="46">IF(Q537=0,"",Q537/Q536)</f>
        <v>0.97435897435897434</v>
      </c>
      <c r="S537" s="68">
        <f t="shared" ref="S537:S545" si="47">IF(Q537=0,"",100%-R537)</f>
        <v>2.5641025641025661E-2</v>
      </c>
    </row>
    <row r="538" spans="1:20" ht="15.75" customHeight="1">
      <c r="A538" s="9" t="s">
        <v>51</v>
      </c>
      <c r="B538" s="56"/>
      <c r="C538" s="56"/>
      <c r="D538" s="56">
        <v>66</v>
      </c>
      <c r="E538" s="56"/>
      <c r="F538" s="56"/>
      <c r="G538" s="56"/>
      <c r="H538" s="56"/>
      <c r="I538" s="56"/>
      <c r="J538" s="56"/>
      <c r="K538" s="56"/>
      <c r="L538" s="57"/>
      <c r="M538" s="64"/>
      <c r="N538" s="42"/>
      <c r="O538" s="65"/>
      <c r="P538" s="66">
        <f>IF(D538=0,"",D538/C537)</f>
        <v>0.91666666666666663</v>
      </c>
      <c r="Q538" s="67">
        <v>69</v>
      </c>
      <c r="R538" s="68">
        <f t="shared" si="46"/>
        <v>0.90789473684210531</v>
      </c>
      <c r="S538" s="68">
        <f t="shared" si="47"/>
        <v>9.210526315789469E-2</v>
      </c>
      <c r="T538" s="52">
        <f>Q538/Q536</f>
        <v>0.88461538461538458</v>
      </c>
    </row>
    <row r="539" spans="1:20" ht="15.75" customHeight="1">
      <c r="A539" s="9" t="s">
        <v>52</v>
      </c>
      <c r="B539" s="56"/>
      <c r="C539" s="56"/>
      <c r="D539" s="56"/>
      <c r="E539" s="56">
        <v>61</v>
      </c>
      <c r="F539" s="56"/>
      <c r="G539" s="56"/>
      <c r="H539" s="56"/>
      <c r="I539" s="56"/>
      <c r="J539" s="56"/>
      <c r="K539" s="56"/>
      <c r="L539" s="57"/>
      <c r="M539" s="64"/>
      <c r="N539" s="42"/>
      <c r="O539" s="65"/>
      <c r="P539" s="66">
        <f>IF(E539=0,"",E539/D538)</f>
        <v>0.9242424242424242</v>
      </c>
      <c r="Q539" s="67">
        <v>67</v>
      </c>
      <c r="R539" s="68">
        <f t="shared" si="46"/>
        <v>0.97101449275362317</v>
      </c>
      <c r="S539" s="68">
        <f t="shared" si="47"/>
        <v>2.8985507246376829E-2</v>
      </c>
    </row>
    <row r="540" spans="1:20" ht="15.75" customHeight="1">
      <c r="A540" s="9" t="s">
        <v>54</v>
      </c>
      <c r="B540" s="56"/>
      <c r="C540" s="56"/>
      <c r="D540" s="56"/>
      <c r="E540" s="56"/>
      <c r="F540" s="56">
        <v>61</v>
      </c>
      <c r="G540" s="56"/>
      <c r="H540" s="56"/>
      <c r="I540" s="56"/>
      <c r="J540" s="56"/>
      <c r="K540" s="56"/>
      <c r="L540" s="57"/>
      <c r="M540" s="64"/>
      <c r="N540" s="42"/>
      <c r="O540" s="65"/>
      <c r="P540" s="66">
        <f>IF(F540=0,"",F540/E539)</f>
        <v>1</v>
      </c>
      <c r="Q540" s="67">
        <v>67</v>
      </c>
      <c r="R540" s="68">
        <f t="shared" si="46"/>
        <v>1</v>
      </c>
      <c r="S540" s="68">
        <f t="shared" si="47"/>
        <v>0</v>
      </c>
    </row>
    <row r="541" spans="1:20" ht="15.75" customHeight="1">
      <c r="A541" s="9" t="s">
        <v>57</v>
      </c>
      <c r="B541" s="56"/>
      <c r="C541" s="56"/>
      <c r="D541" s="56"/>
      <c r="E541" s="56"/>
      <c r="F541" s="56"/>
      <c r="G541" s="56">
        <v>56</v>
      </c>
      <c r="H541" s="56"/>
      <c r="I541" s="56"/>
      <c r="J541" s="56"/>
      <c r="K541" s="56"/>
      <c r="L541" s="57"/>
      <c r="M541" s="64"/>
      <c r="N541" s="42"/>
      <c r="O541" s="65"/>
      <c r="P541" s="66">
        <f>IF(G541=0,"",G541/F540)</f>
        <v>0.91803278688524592</v>
      </c>
      <c r="Q541" s="67">
        <v>64</v>
      </c>
      <c r="R541" s="68">
        <f t="shared" si="46"/>
        <v>0.95522388059701491</v>
      </c>
      <c r="S541" s="68">
        <f t="shared" si="47"/>
        <v>4.4776119402985093E-2</v>
      </c>
    </row>
    <row r="542" spans="1:20" ht="15.75" customHeight="1">
      <c r="A542" s="9" t="s">
        <v>58</v>
      </c>
      <c r="B542" s="56"/>
      <c r="C542" s="56"/>
      <c r="D542" s="56"/>
      <c r="E542" s="56"/>
      <c r="F542" s="56"/>
      <c r="G542" s="56"/>
      <c r="H542" s="56">
        <v>56</v>
      </c>
      <c r="I542" s="56"/>
      <c r="J542" s="56"/>
      <c r="K542" s="56"/>
      <c r="L542" s="57"/>
      <c r="M542" s="64"/>
      <c r="N542" s="42"/>
      <c r="O542" s="65"/>
      <c r="P542" s="66">
        <f>IF(H542=0,"",H542/G541)</f>
        <v>1</v>
      </c>
      <c r="Q542" s="67">
        <v>64</v>
      </c>
      <c r="R542" s="68">
        <f t="shared" si="46"/>
        <v>1</v>
      </c>
      <c r="S542" s="68">
        <f t="shared" si="47"/>
        <v>0</v>
      </c>
    </row>
    <row r="543" spans="1:20" ht="15.75" customHeight="1">
      <c r="A543" s="9" t="s">
        <v>59</v>
      </c>
      <c r="B543" s="56"/>
      <c r="C543" s="56"/>
      <c r="D543" s="56"/>
      <c r="E543" s="56"/>
      <c r="F543" s="56"/>
      <c r="G543" s="56"/>
      <c r="H543" s="56"/>
      <c r="I543" s="56">
        <v>55</v>
      </c>
      <c r="J543" s="56"/>
      <c r="K543" s="56"/>
      <c r="L543" s="57"/>
      <c r="M543" s="64"/>
      <c r="N543" s="42"/>
      <c r="O543" s="65"/>
      <c r="P543" s="66">
        <f>IF(I543=0,"",I543/H542)</f>
        <v>0.9821428571428571</v>
      </c>
      <c r="Q543" s="67">
        <v>62</v>
      </c>
      <c r="R543" s="68">
        <f t="shared" si="46"/>
        <v>0.96875</v>
      </c>
      <c r="S543" s="68">
        <f t="shared" si="47"/>
        <v>3.125E-2</v>
      </c>
    </row>
    <row r="544" spans="1:20" ht="15.75" customHeight="1">
      <c r="A544" s="9" t="s">
        <v>60</v>
      </c>
      <c r="B544" s="56"/>
      <c r="C544" s="56"/>
      <c r="D544" s="56"/>
      <c r="E544" s="56"/>
      <c r="F544" s="56"/>
      <c r="G544" s="56"/>
      <c r="H544" s="56"/>
      <c r="I544" s="56"/>
      <c r="J544" s="56">
        <v>53</v>
      </c>
      <c r="K544" s="56"/>
      <c r="L544" s="57"/>
      <c r="M544" s="64"/>
      <c r="N544" s="42"/>
      <c r="O544" s="65"/>
      <c r="P544" s="66">
        <f>IF(J544=0,"",J544/I543)</f>
        <v>0.96363636363636362</v>
      </c>
      <c r="Q544" s="67">
        <v>61</v>
      </c>
      <c r="R544" s="68">
        <f t="shared" si="46"/>
        <v>0.9838709677419355</v>
      </c>
      <c r="S544" s="68">
        <f t="shared" si="47"/>
        <v>1.6129032258064502E-2</v>
      </c>
    </row>
    <row r="545" spans="1:19" ht="15.75" customHeight="1">
      <c r="A545" s="9" t="s">
        <v>61</v>
      </c>
      <c r="B545" s="56"/>
      <c r="C545" s="56"/>
      <c r="D545" s="56"/>
      <c r="E545" s="56"/>
      <c r="F545" s="56"/>
      <c r="G545" s="56"/>
      <c r="H545" s="56"/>
      <c r="I545" s="56"/>
      <c r="J545" s="56"/>
      <c r="K545" s="56">
        <v>51</v>
      </c>
      <c r="L545" s="57">
        <v>49</v>
      </c>
      <c r="M545" s="64"/>
      <c r="N545" s="42"/>
      <c r="O545" s="65"/>
      <c r="P545" s="66">
        <f>IF(K545=0,"",K545/J544)</f>
        <v>0.96226415094339623</v>
      </c>
      <c r="Q545" s="67">
        <v>57</v>
      </c>
      <c r="R545" s="68">
        <f t="shared" si="46"/>
        <v>0.93442622950819676</v>
      </c>
      <c r="S545" s="68">
        <f t="shared" si="47"/>
        <v>6.557377049180324E-2</v>
      </c>
    </row>
    <row r="546" spans="1:19" ht="15.75" customHeight="1">
      <c r="A546" s="9" t="s">
        <v>62</v>
      </c>
      <c r="B546" s="56"/>
      <c r="C546" s="56"/>
      <c r="D546" s="56"/>
      <c r="E546" s="56"/>
      <c r="F546" s="56"/>
      <c r="G546" s="56"/>
      <c r="H546" s="56"/>
      <c r="I546" s="56"/>
      <c r="J546" s="56"/>
      <c r="K546" s="56">
        <v>5</v>
      </c>
      <c r="L546" s="57">
        <v>2</v>
      </c>
      <c r="M546" s="64"/>
      <c r="N546" s="42"/>
      <c r="O546" s="43"/>
      <c r="P546" s="69"/>
      <c r="Q546" s="70">
        <v>9</v>
      </c>
      <c r="R546" s="71"/>
      <c r="S546" s="69"/>
    </row>
    <row r="547" spans="1:19" ht="15.75" customHeight="1">
      <c r="A547" s="9" t="s">
        <v>63</v>
      </c>
      <c r="B547" s="56"/>
      <c r="C547" s="56"/>
      <c r="D547" s="56"/>
      <c r="E547" s="56"/>
      <c r="F547" s="56"/>
      <c r="G547" s="56"/>
      <c r="H547" s="56"/>
      <c r="I547" s="56"/>
      <c r="J547" s="56"/>
      <c r="K547" s="56">
        <v>4</v>
      </c>
      <c r="L547" s="57">
        <v>4</v>
      </c>
      <c r="M547" s="64"/>
      <c r="N547" s="42"/>
      <c r="O547" s="43"/>
      <c r="P547" s="54"/>
      <c r="Q547" s="70">
        <v>6</v>
      </c>
      <c r="R547" s="72"/>
      <c r="S547" s="54"/>
    </row>
    <row r="548" spans="1:19" ht="15.75" customHeight="1">
      <c r="A548" s="9" t="s">
        <v>64</v>
      </c>
      <c r="B548" s="56"/>
      <c r="C548" s="56"/>
      <c r="D548" s="56"/>
      <c r="E548" s="56"/>
      <c r="F548" s="56"/>
      <c r="G548" s="56"/>
      <c r="H548" s="56"/>
      <c r="I548" s="56"/>
      <c r="J548" s="56"/>
      <c r="K548" s="56">
        <v>1</v>
      </c>
      <c r="L548" s="57">
        <v>1</v>
      </c>
      <c r="M548" s="64"/>
      <c r="N548" s="42"/>
      <c r="O548" s="43"/>
      <c r="P548" s="54"/>
      <c r="Q548" s="70">
        <v>2</v>
      </c>
      <c r="R548" s="72"/>
      <c r="S548" s="54"/>
    </row>
    <row r="549" spans="1:19" ht="15.75" customHeight="1">
      <c r="A549" s="9" t="s">
        <v>65</v>
      </c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7"/>
      <c r="M549" s="64"/>
      <c r="N549" s="42"/>
      <c r="O549" s="43"/>
      <c r="P549" s="42"/>
      <c r="Q549" s="43">
        <v>1</v>
      </c>
      <c r="R549" s="53"/>
      <c r="S549" s="54"/>
    </row>
    <row r="550" spans="1:19" ht="15.75" customHeight="1">
      <c r="A550" s="9" t="s">
        <v>66</v>
      </c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7"/>
      <c r="M550" s="64"/>
      <c r="N550" s="42"/>
      <c r="O550" s="43"/>
      <c r="P550" s="44" t="s">
        <v>53</v>
      </c>
      <c r="Q550" s="45">
        <v>56</v>
      </c>
      <c r="R550" s="46">
        <f>L553</f>
        <v>56</v>
      </c>
      <c r="S550" s="47" t="s">
        <v>8</v>
      </c>
    </row>
    <row r="551" spans="1:19" ht="15.75" customHeight="1">
      <c r="A551" s="9" t="s">
        <v>67</v>
      </c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7"/>
      <c r="M551" s="64"/>
      <c r="N551" s="42"/>
      <c r="O551" s="43"/>
      <c r="P551" s="48" t="s">
        <v>55</v>
      </c>
      <c r="Q551" s="49">
        <f>IF(Q550/B536=0,"",Q550/B536)</f>
        <v>0.71794871794871795</v>
      </c>
      <c r="R551" s="50">
        <f>IF(Q550/R550=0,"",Q550/R550)</f>
        <v>1</v>
      </c>
      <c r="S551" s="51" t="s">
        <v>56</v>
      </c>
    </row>
    <row r="552" spans="1:19" ht="15.75" customHeight="1">
      <c r="A552" s="9" t="s">
        <v>68</v>
      </c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7"/>
      <c r="M552" s="73"/>
      <c r="N552" s="74"/>
      <c r="O552" s="75"/>
      <c r="P552" s="30"/>
      <c r="Q552" s="31"/>
      <c r="R552" s="31"/>
      <c r="S552" s="33"/>
    </row>
    <row r="553" spans="1:19" ht="18.75" customHeight="1">
      <c r="A553" s="34"/>
      <c r="B553" s="6"/>
      <c r="C553" s="6"/>
      <c r="D553" s="6"/>
      <c r="E553" s="6"/>
      <c r="F553" s="139" t="s">
        <v>42</v>
      </c>
      <c r="G553" s="154"/>
      <c r="H553" s="154"/>
      <c r="I553" s="154"/>
      <c r="J553" s="154"/>
      <c r="K553" s="155"/>
      <c r="L553" s="35">
        <f>SUM(L545:L549)</f>
        <v>56</v>
      </c>
      <c r="M553" s="55">
        <f>IF(L545=0,"",L545/B536)</f>
        <v>0.62820512820512819</v>
      </c>
      <c r="N553" s="55">
        <f>IF(L553=0,"",L553/B536)</f>
        <v>0.71794871794871795</v>
      </c>
      <c r="O553" s="55">
        <f>IF(L545=0,"",N553-M553)</f>
        <v>8.9743589743589758E-2</v>
      </c>
      <c r="P553" s="5"/>
      <c r="Q553" s="6"/>
      <c r="R553" s="37"/>
      <c r="S553" s="5"/>
    </row>
    <row r="554" spans="1:19" ht="12.75" customHeight="1">
      <c r="M554" s="5"/>
      <c r="N554" s="5"/>
      <c r="P554" s="5"/>
    </row>
    <row r="555" spans="1:19" ht="12.75" customHeight="1">
      <c r="L555" s="6"/>
      <c r="M555" s="5"/>
      <c r="N555" s="5"/>
      <c r="P555" s="5"/>
    </row>
    <row r="556" spans="1:19" ht="26.25" customHeight="1">
      <c r="A556" s="7"/>
      <c r="B556" s="163" t="s">
        <v>4</v>
      </c>
      <c r="C556" s="164"/>
      <c r="D556" s="164"/>
      <c r="E556" s="164"/>
      <c r="F556" s="164"/>
      <c r="G556" s="164"/>
      <c r="H556" s="165" t="s">
        <v>50</v>
      </c>
      <c r="I556" s="166"/>
      <c r="J556" s="166"/>
      <c r="K556" s="166"/>
      <c r="L556" s="6"/>
      <c r="M556" s="5"/>
      <c r="N556" s="5"/>
      <c r="O556" s="6"/>
      <c r="P556" s="5"/>
      <c r="Q556" s="6"/>
      <c r="R556" s="6"/>
      <c r="S556" s="6"/>
    </row>
    <row r="557" spans="1:19" ht="30" customHeight="1">
      <c r="A557" s="142" t="s">
        <v>6</v>
      </c>
      <c r="B557" s="144" t="s">
        <v>7</v>
      </c>
      <c r="C557" s="154"/>
      <c r="D557" s="154"/>
      <c r="E557" s="154"/>
      <c r="F557" s="154"/>
      <c r="G557" s="154"/>
      <c r="H557" s="154"/>
      <c r="I557" s="154"/>
      <c r="J557" s="154"/>
      <c r="K557" s="155"/>
      <c r="L557" s="167" t="s">
        <v>8</v>
      </c>
      <c r="M557" s="137" t="s">
        <v>9</v>
      </c>
      <c r="N557" s="137" t="s">
        <v>10</v>
      </c>
      <c r="O557" s="149" t="s">
        <v>11</v>
      </c>
      <c r="P557" s="137" t="s">
        <v>12</v>
      </c>
      <c r="Q557" s="151" t="s">
        <v>13</v>
      </c>
      <c r="R557" s="151" t="s">
        <v>14</v>
      </c>
      <c r="S557" s="137" t="s">
        <v>15</v>
      </c>
    </row>
    <row r="558" spans="1:19" ht="15.75" customHeight="1">
      <c r="A558" s="153"/>
      <c r="B558" s="9" t="s">
        <v>16</v>
      </c>
      <c r="C558" s="9" t="s">
        <v>17</v>
      </c>
      <c r="D558" s="9" t="s">
        <v>18</v>
      </c>
      <c r="E558" s="9" t="s">
        <v>19</v>
      </c>
      <c r="F558" s="9" t="s">
        <v>20</v>
      </c>
      <c r="G558" s="9" t="s">
        <v>21</v>
      </c>
      <c r="H558" s="9" t="s">
        <v>22</v>
      </c>
      <c r="I558" s="9" t="s">
        <v>23</v>
      </c>
      <c r="J558" s="9" t="s">
        <v>24</v>
      </c>
      <c r="K558" s="9" t="s">
        <v>25</v>
      </c>
      <c r="L558" s="153"/>
      <c r="M558" s="153"/>
      <c r="N558" s="153"/>
      <c r="O558" s="153"/>
      <c r="P558" s="153"/>
      <c r="Q558" s="153"/>
      <c r="R558" s="153"/>
      <c r="S558" s="153"/>
    </row>
    <row r="559" spans="1:19" ht="15.75" customHeight="1">
      <c r="A559" s="9" t="s">
        <v>50</v>
      </c>
      <c r="B559" s="56">
        <v>79</v>
      </c>
      <c r="C559" s="56"/>
      <c r="D559" s="56"/>
      <c r="E559" s="56"/>
      <c r="F559" s="56"/>
      <c r="G559" s="56"/>
      <c r="H559" s="56"/>
      <c r="I559" s="56"/>
      <c r="J559" s="56"/>
      <c r="K559" s="56"/>
      <c r="L559" s="57"/>
      <c r="M559" s="58"/>
      <c r="N559" s="59"/>
      <c r="O559" s="60"/>
      <c r="P559" s="61"/>
      <c r="Q559" s="62">
        <f>B559</f>
        <v>79</v>
      </c>
      <c r="R559" s="63"/>
      <c r="S559" s="61"/>
    </row>
    <row r="560" spans="1:19" ht="15.75" customHeight="1">
      <c r="A560" s="9" t="s">
        <v>51</v>
      </c>
      <c r="B560" s="56"/>
      <c r="C560" s="56">
        <v>76</v>
      </c>
      <c r="D560" s="56"/>
      <c r="E560" s="56"/>
      <c r="F560" s="56"/>
      <c r="G560" s="56"/>
      <c r="H560" s="56"/>
      <c r="I560" s="56"/>
      <c r="J560" s="56"/>
      <c r="K560" s="56"/>
      <c r="L560" s="57"/>
      <c r="M560" s="64"/>
      <c r="N560" s="42"/>
      <c r="O560" s="65"/>
      <c r="P560" s="66">
        <f>IF(C560=0,"",C560/B559)</f>
        <v>0.96202531645569622</v>
      </c>
      <c r="Q560" s="67">
        <v>78</v>
      </c>
      <c r="R560" s="68">
        <f t="shared" ref="R560:R568" si="48">IF(Q560=0,"",Q560/Q559)</f>
        <v>0.98734177215189878</v>
      </c>
      <c r="S560" s="68">
        <f t="shared" ref="S560:S568" si="49">IF(Q560=0,"",100%-R560)</f>
        <v>1.2658227848101222E-2</v>
      </c>
    </row>
    <row r="561" spans="1:20" ht="15.75" customHeight="1">
      <c r="A561" s="9" t="s">
        <v>52</v>
      </c>
      <c r="B561" s="56"/>
      <c r="C561" s="56"/>
      <c r="D561" s="56">
        <v>68</v>
      </c>
      <c r="E561" s="56"/>
      <c r="F561" s="56"/>
      <c r="G561" s="56"/>
      <c r="H561" s="56"/>
      <c r="I561" s="56"/>
      <c r="J561" s="56"/>
      <c r="K561" s="56"/>
      <c r="L561" s="57"/>
      <c r="M561" s="64"/>
      <c r="N561" s="42"/>
      <c r="O561" s="65"/>
      <c r="P561" s="66">
        <f>IF(D561=0,"",D561/C560)</f>
        <v>0.89473684210526316</v>
      </c>
      <c r="Q561" s="67">
        <v>77</v>
      </c>
      <c r="R561" s="68">
        <f t="shared" si="48"/>
        <v>0.98717948717948723</v>
      </c>
      <c r="S561" s="68">
        <f t="shared" si="49"/>
        <v>1.2820512820512775E-2</v>
      </c>
      <c r="T561" s="52">
        <f>Q561/Q559</f>
        <v>0.97468354430379744</v>
      </c>
    </row>
    <row r="562" spans="1:20" ht="15.75" customHeight="1">
      <c r="A562" s="9" t="s">
        <v>54</v>
      </c>
      <c r="B562" s="56"/>
      <c r="C562" s="56"/>
      <c r="D562" s="56"/>
      <c r="E562" s="56">
        <v>65</v>
      </c>
      <c r="F562" s="56"/>
      <c r="G562" s="56"/>
      <c r="H562" s="56"/>
      <c r="I562" s="56"/>
      <c r="J562" s="56"/>
      <c r="K562" s="56"/>
      <c r="L562" s="57"/>
      <c r="M562" s="64"/>
      <c r="N562" s="42"/>
      <c r="O562" s="65"/>
      <c r="P562" s="66">
        <f>IF(E562=0,"",E562/D561)</f>
        <v>0.95588235294117652</v>
      </c>
      <c r="Q562" s="67">
        <v>75</v>
      </c>
      <c r="R562" s="68">
        <f t="shared" si="48"/>
        <v>0.97402597402597402</v>
      </c>
      <c r="S562" s="68">
        <f t="shared" si="49"/>
        <v>2.5974025974025983E-2</v>
      </c>
    </row>
    <row r="563" spans="1:20" ht="15.75" customHeight="1">
      <c r="A563" s="9" t="s">
        <v>57</v>
      </c>
      <c r="B563" s="56"/>
      <c r="C563" s="56"/>
      <c r="D563" s="56"/>
      <c r="E563" s="56"/>
      <c r="F563" s="56">
        <v>61</v>
      </c>
      <c r="G563" s="56"/>
      <c r="H563" s="56"/>
      <c r="I563" s="56"/>
      <c r="J563" s="56"/>
      <c r="K563" s="56"/>
      <c r="L563" s="57"/>
      <c r="M563" s="64"/>
      <c r="N563" s="42"/>
      <c r="O563" s="65"/>
      <c r="P563" s="66">
        <f>IF(F563=0,"",F563/E562)</f>
        <v>0.93846153846153846</v>
      </c>
      <c r="Q563" s="67">
        <v>72</v>
      </c>
      <c r="R563" s="68">
        <f t="shared" si="48"/>
        <v>0.96</v>
      </c>
      <c r="S563" s="68">
        <f t="shared" si="49"/>
        <v>4.0000000000000036E-2</v>
      </c>
    </row>
    <row r="564" spans="1:20" ht="15.75" customHeight="1">
      <c r="A564" s="9" t="s">
        <v>58</v>
      </c>
      <c r="B564" s="56"/>
      <c r="C564" s="56"/>
      <c r="D564" s="56"/>
      <c r="E564" s="56"/>
      <c r="F564" s="56"/>
      <c r="G564" s="56">
        <v>61</v>
      </c>
      <c r="H564" s="56"/>
      <c r="I564" s="56"/>
      <c r="J564" s="56"/>
      <c r="K564" s="56"/>
      <c r="L564" s="57"/>
      <c r="M564" s="64"/>
      <c r="N564" s="42"/>
      <c r="O564" s="65"/>
      <c r="P564" s="66">
        <f>IF(G564=0,"",G564/F563)</f>
        <v>1</v>
      </c>
      <c r="Q564" s="67">
        <v>71</v>
      </c>
      <c r="R564" s="68">
        <f t="shared" si="48"/>
        <v>0.98611111111111116</v>
      </c>
      <c r="S564" s="68">
        <f t="shared" si="49"/>
        <v>1.388888888888884E-2</v>
      </c>
    </row>
    <row r="565" spans="1:20" ht="15.75" customHeight="1">
      <c r="A565" s="9" t="s">
        <v>59</v>
      </c>
      <c r="B565" s="56"/>
      <c r="C565" s="56"/>
      <c r="D565" s="56"/>
      <c r="E565" s="56"/>
      <c r="F565" s="56"/>
      <c r="G565" s="56"/>
      <c r="H565" s="56">
        <v>60</v>
      </c>
      <c r="I565" s="56"/>
      <c r="J565" s="56"/>
      <c r="K565" s="56"/>
      <c r="L565" s="57"/>
      <c r="M565" s="64"/>
      <c r="N565" s="42"/>
      <c r="O565" s="65"/>
      <c r="P565" s="66">
        <f>IF(H565=0,"",H565/G564)</f>
        <v>0.98360655737704916</v>
      </c>
      <c r="Q565" s="67">
        <v>71</v>
      </c>
      <c r="R565" s="68">
        <f t="shared" si="48"/>
        <v>1</v>
      </c>
      <c r="S565" s="68">
        <f t="shared" si="49"/>
        <v>0</v>
      </c>
    </row>
    <row r="566" spans="1:20" ht="15.75" customHeight="1">
      <c r="A566" s="9" t="s">
        <v>60</v>
      </c>
      <c r="B566" s="56"/>
      <c r="C566" s="56"/>
      <c r="D566" s="56"/>
      <c r="E566" s="56"/>
      <c r="F566" s="56"/>
      <c r="G566" s="56"/>
      <c r="H566" s="56"/>
      <c r="I566" s="56">
        <v>53</v>
      </c>
      <c r="J566" s="56"/>
      <c r="K566" s="56"/>
      <c r="L566" s="57"/>
      <c r="M566" s="64"/>
      <c r="N566" s="42"/>
      <c r="O566" s="65"/>
      <c r="P566" s="66">
        <f>IF(I566=0,"",I566/H565)</f>
        <v>0.8833333333333333</v>
      </c>
      <c r="Q566" s="67">
        <v>64</v>
      </c>
      <c r="R566" s="68">
        <f t="shared" si="48"/>
        <v>0.90140845070422537</v>
      </c>
      <c r="S566" s="68">
        <f t="shared" si="49"/>
        <v>9.8591549295774628E-2</v>
      </c>
    </row>
    <row r="567" spans="1:20" ht="15.75" customHeight="1">
      <c r="A567" s="9" t="s">
        <v>61</v>
      </c>
      <c r="B567" s="56"/>
      <c r="C567" s="56"/>
      <c r="D567" s="56"/>
      <c r="E567" s="56"/>
      <c r="F567" s="56"/>
      <c r="G567" s="56"/>
      <c r="H567" s="56"/>
      <c r="I567" s="56"/>
      <c r="J567" s="56">
        <v>50</v>
      </c>
      <c r="K567" s="56"/>
      <c r="L567" s="57"/>
      <c r="M567" s="64"/>
      <c r="N567" s="42"/>
      <c r="O567" s="65"/>
      <c r="P567" s="66">
        <f>IF(J567=0,"",J567/I566)</f>
        <v>0.94339622641509435</v>
      </c>
      <c r="Q567" s="67">
        <v>64</v>
      </c>
      <c r="R567" s="68">
        <f t="shared" si="48"/>
        <v>1</v>
      </c>
      <c r="S567" s="68">
        <f t="shared" si="49"/>
        <v>0</v>
      </c>
    </row>
    <row r="568" spans="1:20" ht="15.75" customHeight="1">
      <c r="A568" s="9" t="s">
        <v>62</v>
      </c>
      <c r="B568" s="56"/>
      <c r="C568" s="56"/>
      <c r="D568" s="56"/>
      <c r="E568" s="56"/>
      <c r="F568" s="56"/>
      <c r="G568" s="56"/>
      <c r="H568" s="56"/>
      <c r="I568" s="56"/>
      <c r="J568" s="56"/>
      <c r="K568" s="56">
        <v>49</v>
      </c>
      <c r="L568" s="57">
        <v>48</v>
      </c>
      <c r="M568" s="64"/>
      <c r="N568" s="42"/>
      <c r="O568" s="65"/>
      <c r="P568" s="66">
        <f>IF(K568=0,"",K568/J567)</f>
        <v>0.98</v>
      </c>
      <c r="Q568" s="67">
        <v>60</v>
      </c>
      <c r="R568" s="68">
        <f t="shared" si="48"/>
        <v>0.9375</v>
      </c>
      <c r="S568" s="68">
        <f t="shared" si="49"/>
        <v>6.25E-2</v>
      </c>
    </row>
    <row r="569" spans="1:20" ht="15.75" customHeight="1">
      <c r="A569" s="9" t="s">
        <v>63</v>
      </c>
      <c r="B569" s="56"/>
      <c r="C569" s="56"/>
      <c r="D569" s="56"/>
      <c r="E569" s="56"/>
      <c r="F569" s="56"/>
      <c r="G569" s="56"/>
      <c r="H569" s="56"/>
      <c r="I569" s="56"/>
      <c r="J569" s="56"/>
      <c r="K569" s="56">
        <v>6</v>
      </c>
      <c r="L569" s="57">
        <v>5</v>
      </c>
      <c r="M569" s="64"/>
      <c r="N569" s="42"/>
      <c r="O569" s="43"/>
      <c r="P569" s="69"/>
      <c r="Q569" s="70">
        <v>11</v>
      </c>
      <c r="R569" s="71"/>
      <c r="S569" s="69"/>
    </row>
    <row r="570" spans="1:20" ht="15.75" customHeight="1">
      <c r="A570" s="9" t="s">
        <v>64</v>
      </c>
      <c r="B570" s="56"/>
      <c r="C570" s="56"/>
      <c r="D570" s="56"/>
      <c r="E570" s="56"/>
      <c r="F570" s="56"/>
      <c r="G570" s="56"/>
      <c r="H570" s="56"/>
      <c r="I570" s="56"/>
      <c r="J570" s="56"/>
      <c r="K570" s="56">
        <v>2</v>
      </c>
      <c r="L570" s="57">
        <v>3</v>
      </c>
      <c r="M570" s="64"/>
      <c r="N570" s="42"/>
      <c r="O570" s="43"/>
      <c r="P570" s="54"/>
      <c r="Q570" s="70">
        <v>8</v>
      </c>
      <c r="R570" s="72"/>
      <c r="S570" s="54"/>
    </row>
    <row r="571" spans="1:20" ht="15.75" customHeight="1">
      <c r="A571" s="9" t="s">
        <v>65</v>
      </c>
      <c r="B571" s="56"/>
      <c r="C571" s="56"/>
      <c r="D571" s="56"/>
      <c r="E571" s="56"/>
      <c r="F571" s="56"/>
      <c r="G571" s="56"/>
      <c r="H571" s="56"/>
      <c r="I571" s="56"/>
      <c r="J571" s="56"/>
      <c r="K571" s="56">
        <v>1</v>
      </c>
      <c r="L571" s="57">
        <v>1</v>
      </c>
      <c r="M571" s="64"/>
      <c r="N571" s="42"/>
      <c r="O571" s="43"/>
      <c r="P571" s="54"/>
      <c r="Q571" s="70">
        <v>2</v>
      </c>
      <c r="R571" s="72"/>
      <c r="S571" s="54"/>
    </row>
    <row r="572" spans="1:20" ht="15.75" customHeight="1">
      <c r="A572" s="9" t="s">
        <v>66</v>
      </c>
      <c r="B572" s="56"/>
      <c r="C572" s="56"/>
      <c r="D572" s="56"/>
      <c r="E572" s="56"/>
      <c r="F572" s="56"/>
      <c r="G572" s="56"/>
      <c r="H572" s="56"/>
      <c r="I572" s="56"/>
      <c r="J572" s="56"/>
      <c r="K572" s="56">
        <v>1</v>
      </c>
      <c r="L572" s="57"/>
      <c r="M572" s="64"/>
      <c r="N572" s="42"/>
      <c r="O572" s="43"/>
      <c r="P572" s="42"/>
      <c r="Q572" s="43">
        <v>1</v>
      </c>
      <c r="R572" s="53"/>
      <c r="S572" s="54"/>
    </row>
    <row r="573" spans="1:20" ht="15.75" customHeight="1">
      <c r="A573" s="9" t="s">
        <v>67</v>
      </c>
      <c r="B573" s="56"/>
      <c r="C573" s="56"/>
      <c r="D573" s="56"/>
      <c r="E573" s="56"/>
      <c r="F573" s="56"/>
      <c r="G573" s="56"/>
      <c r="H573" s="56"/>
      <c r="I573" s="56"/>
      <c r="J573" s="56"/>
      <c r="K573" s="56">
        <v>1</v>
      </c>
      <c r="L573" s="57"/>
      <c r="M573" s="64"/>
      <c r="N573" s="42"/>
      <c r="O573" s="43"/>
      <c r="P573" s="44" t="s">
        <v>53</v>
      </c>
      <c r="Q573" s="45">
        <v>57</v>
      </c>
      <c r="R573" s="46">
        <f>L576</f>
        <v>57</v>
      </c>
      <c r="S573" s="47" t="s">
        <v>8</v>
      </c>
    </row>
    <row r="574" spans="1:20" ht="15.75" customHeight="1">
      <c r="A574" s="9" t="s">
        <v>68</v>
      </c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7"/>
      <c r="M574" s="64"/>
      <c r="N574" s="42"/>
      <c r="O574" s="43"/>
      <c r="P574" s="48" t="s">
        <v>55</v>
      </c>
      <c r="Q574" s="49">
        <f>IF(Q573/B559=0,"",Q573/B559)</f>
        <v>0.72151898734177211</v>
      </c>
      <c r="R574" s="50">
        <f>IF(Q573/R573=0,"",Q573/R573)</f>
        <v>1</v>
      </c>
      <c r="S574" s="51" t="s">
        <v>56</v>
      </c>
    </row>
    <row r="575" spans="1:20" ht="15.75" customHeight="1">
      <c r="A575" s="9" t="s">
        <v>69</v>
      </c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7"/>
      <c r="M575" s="73"/>
      <c r="N575" s="74"/>
      <c r="O575" s="75"/>
      <c r="P575" s="30"/>
      <c r="Q575" s="31"/>
      <c r="R575" s="31"/>
      <c r="S575" s="33"/>
    </row>
    <row r="576" spans="1:20" ht="18.75" customHeight="1">
      <c r="A576" s="34"/>
      <c r="B576" s="6"/>
      <c r="C576" s="6"/>
      <c r="D576" s="6"/>
      <c r="E576" s="6"/>
      <c r="F576" s="139" t="s">
        <v>42</v>
      </c>
      <c r="G576" s="154"/>
      <c r="H576" s="154"/>
      <c r="I576" s="154"/>
      <c r="J576" s="154"/>
      <c r="K576" s="155"/>
      <c r="L576" s="35">
        <f>SUM(L568:L572)</f>
        <v>57</v>
      </c>
      <c r="M576" s="55">
        <f>IF(L568=0,"",L568/B559)</f>
        <v>0.60759493670886078</v>
      </c>
      <c r="N576" s="55">
        <f>IF(L576=0,"",L576/B559)</f>
        <v>0.72151898734177211</v>
      </c>
      <c r="O576" s="55">
        <f>IF(L568=0,"",N576-M576)</f>
        <v>0.11392405063291133</v>
      </c>
      <c r="P576" s="5"/>
      <c r="Q576" s="6"/>
      <c r="R576" s="37"/>
      <c r="S576" s="5"/>
    </row>
    <row r="577" spans="1:20" ht="12.75" customHeight="1">
      <c r="M577" s="5"/>
      <c r="N577" s="5"/>
      <c r="P577" s="5"/>
      <c r="Q577" s="6"/>
      <c r="R577" s="6"/>
      <c r="S577" s="6"/>
    </row>
    <row r="578" spans="1:20" ht="12.75" customHeight="1">
      <c r="L578" s="6"/>
      <c r="M578" s="5"/>
      <c r="N578" s="5"/>
      <c r="P578" s="5"/>
      <c r="Q578" s="6"/>
      <c r="R578" s="6"/>
      <c r="S578" s="6"/>
    </row>
    <row r="579" spans="1:20" ht="26.25" customHeight="1">
      <c r="A579" s="7"/>
      <c r="B579" s="163" t="s">
        <v>4</v>
      </c>
      <c r="C579" s="164"/>
      <c r="D579" s="164"/>
      <c r="E579" s="164"/>
      <c r="F579" s="164"/>
      <c r="G579" s="164"/>
      <c r="H579" s="165" t="s">
        <v>51</v>
      </c>
      <c r="I579" s="166"/>
      <c r="J579" s="166"/>
      <c r="K579" s="166"/>
      <c r="L579" s="6"/>
      <c r="M579" s="5"/>
      <c r="N579" s="5"/>
      <c r="O579" s="6"/>
      <c r="P579" s="5"/>
      <c r="Q579" s="6"/>
      <c r="R579" s="6"/>
      <c r="S579" s="6"/>
    </row>
    <row r="580" spans="1:20" ht="30" customHeight="1">
      <c r="A580" s="142" t="s">
        <v>6</v>
      </c>
      <c r="B580" s="144" t="s">
        <v>7</v>
      </c>
      <c r="C580" s="154"/>
      <c r="D580" s="154"/>
      <c r="E580" s="154"/>
      <c r="F580" s="154"/>
      <c r="G580" s="154"/>
      <c r="H580" s="154"/>
      <c r="I580" s="154"/>
      <c r="J580" s="154"/>
      <c r="K580" s="155"/>
      <c r="L580" s="167" t="s">
        <v>8</v>
      </c>
      <c r="M580" s="137" t="s">
        <v>9</v>
      </c>
      <c r="N580" s="137" t="s">
        <v>10</v>
      </c>
      <c r="O580" s="149" t="s">
        <v>11</v>
      </c>
      <c r="P580" s="137" t="s">
        <v>12</v>
      </c>
      <c r="Q580" s="151" t="s">
        <v>13</v>
      </c>
      <c r="R580" s="151" t="s">
        <v>14</v>
      </c>
      <c r="S580" s="137" t="s">
        <v>15</v>
      </c>
    </row>
    <row r="581" spans="1:20" ht="15.75" customHeight="1">
      <c r="A581" s="153"/>
      <c r="B581" s="9" t="s">
        <v>16</v>
      </c>
      <c r="C581" s="9" t="s">
        <v>17</v>
      </c>
      <c r="D581" s="9" t="s">
        <v>18</v>
      </c>
      <c r="E581" s="9" t="s">
        <v>19</v>
      </c>
      <c r="F581" s="9" t="s">
        <v>20</v>
      </c>
      <c r="G581" s="9" t="s">
        <v>21</v>
      </c>
      <c r="H581" s="9" t="s">
        <v>22</v>
      </c>
      <c r="I581" s="9" t="s">
        <v>23</v>
      </c>
      <c r="J581" s="9" t="s">
        <v>24</v>
      </c>
      <c r="K581" s="9" t="s">
        <v>25</v>
      </c>
      <c r="L581" s="153"/>
      <c r="M581" s="153"/>
      <c r="N581" s="153"/>
      <c r="O581" s="153"/>
      <c r="P581" s="153"/>
      <c r="Q581" s="153"/>
      <c r="R581" s="153"/>
      <c r="S581" s="153"/>
    </row>
    <row r="582" spans="1:20" ht="15.75" customHeight="1">
      <c r="A582" s="9" t="s">
        <v>51</v>
      </c>
      <c r="B582" s="56">
        <v>79</v>
      </c>
      <c r="C582" s="56"/>
      <c r="D582" s="56"/>
      <c r="E582" s="56"/>
      <c r="F582" s="56"/>
      <c r="G582" s="56"/>
      <c r="H582" s="56"/>
      <c r="I582" s="56"/>
      <c r="J582" s="56"/>
      <c r="K582" s="56"/>
      <c r="L582" s="57"/>
      <c r="M582" s="58"/>
      <c r="N582" s="59"/>
      <c r="O582" s="60"/>
      <c r="P582" s="61"/>
      <c r="Q582" s="62">
        <f>B582</f>
        <v>79</v>
      </c>
      <c r="R582" s="63"/>
      <c r="S582" s="61"/>
    </row>
    <row r="583" spans="1:20" ht="15.75" customHeight="1">
      <c r="A583" s="9" t="s">
        <v>52</v>
      </c>
      <c r="B583" s="56"/>
      <c r="C583" s="56">
        <v>71</v>
      </c>
      <c r="D583" s="56"/>
      <c r="E583" s="56"/>
      <c r="F583" s="56"/>
      <c r="G583" s="56"/>
      <c r="H583" s="56"/>
      <c r="I583" s="56"/>
      <c r="J583" s="56"/>
      <c r="K583" s="56"/>
      <c r="L583" s="57"/>
      <c r="M583" s="64"/>
      <c r="N583" s="42"/>
      <c r="O583" s="65"/>
      <c r="P583" s="66">
        <f>IF(C583=0,"",C583/B582)</f>
        <v>0.89873417721518989</v>
      </c>
      <c r="Q583" s="67">
        <v>71</v>
      </c>
      <c r="R583" s="68">
        <f t="shared" ref="R583:R591" si="50">IF(Q583=0,"",Q583/Q582)</f>
        <v>0.89873417721518989</v>
      </c>
      <c r="S583" s="68">
        <f t="shared" ref="S583:S591" si="51">IF(Q583=0,"",100%-R583)</f>
        <v>0.10126582278481011</v>
      </c>
    </row>
    <row r="584" spans="1:20" ht="15.75" customHeight="1">
      <c r="A584" s="9" t="s">
        <v>54</v>
      </c>
      <c r="B584" s="56"/>
      <c r="C584" s="56"/>
      <c r="D584" s="56">
        <v>67</v>
      </c>
      <c r="E584" s="56"/>
      <c r="F584" s="56"/>
      <c r="G584" s="56"/>
      <c r="H584" s="56"/>
      <c r="I584" s="56"/>
      <c r="J584" s="56"/>
      <c r="K584" s="56"/>
      <c r="L584" s="57"/>
      <c r="M584" s="64"/>
      <c r="N584" s="42"/>
      <c r="O584" s="65"/>
      <c r="P584" s="66">
        <f>IF(D584=0,"",D584/C583)</f>
        <v>0.94366197183098588</v>
      </c>
      <c r="Q584" s="67">
        <v>70</v>
      </c>
      <c r="R584" s="68">
        <f t="shared" si="50"/>
        <v>0.9859154929577465</v>
      </c>
      <c r="S584" s="68">
        <f t="shared" si="51"/>
        <v>1.4084507042253502E-2</v>
      </c>
      <c r="T584" s="52">
        <f>Q584/Q582</f>
        <v>0.88607594936708856</v>
      </c>
    </row>
    <row r="585" spans="1:20" ht="15.75" customHeight="1">
      <c r="A585" s="9" t="s">
        <v>57</v>
      </c>
      <c r="B585" s="56"/>
      <c r="C585" s="56"/>
      <c r="D585" s="56"/>
      <c r="E585" s="56">
        <v>63</v>
      </c>
      <c r="F585" s="56"/>
      <c r="G585" s="56"/>
      <c r="H585" s="56"/>
      <c r="I585" s="56"/>
      <c r="J585" s="56"/>
      <c r="K585" s="56"/>
      <c r="L585" s="57"/>
      <c r="M585" s="64"/>
      <c r="N585" s="42"/>
      <c r="O585" s="65"/>
      <c r="P585" s="66">
        <f>IF(E585=0,"",E585/D584)</f>
        <v>0.94029850746268662</v>
      </c>
      <c r="Q585" s="67">
        <v>70</v>
      </c>
      <c r="R585" s="68">
        <f t="shared" si="50"/>
        <v>1</v>
      </c>
      <c r="S585" s="68">
        <f t="shared" si="51"/>
        <v>0</v>
      </c>
    </row>
    <row r="586" spans="1:20" ht="15.75" customHeight="1">
      <c r="A586" s="9" t="s">
        <v>58</v>
      </c>
      <c r="B586" s="56"/>
      <c r="C586" s="56"/>
      <c r="D586" s="56"/>
      <c r="E586" s="56"/>
      <c r="F586" s="56">
        <v>60</v>
      </c>
      <c r="G586" s="56"/>
      <c r="H586" s="56"/>
      <c r="I586" s="56"/>
      <c r="J586" s="56"/>
      <c r="K586" s="56"/>
      <c r="L586" s="57"/>
      <c r="M586" s="64"/>
      <c r="N586" s="42"/>
      <c r="O586" s="65"/>
      <c r="P586" s="66">
        <f>IF(F586=0,"",F586/E585)</f>
        <v>0.95238095238095233</v>
      </c>
      <c r="Q586" s="67">
        <v>67</v>
      </c>
      <c r="R586" s="68">
        <f t="shared" si="50"/>
        <v>0.95714285714285718</v>
      </c>
      <c r="S586" s="68">
        <f t="shared" si="51"/>
        <v>4.2857142857142816E-2</v>
      </c>
    </row>
    <row r="587" spans="1:20" ht="15.75" customHeight="1">
      <c r="A587" s="9" t="s">
        <v>59</v>
      </c>
      <c r="B587" s="56"/>
      <c r="C587" s="56"/>
      <c r="D587" s="56"/>
      <c r="E587" s="56"/>
      <c r="F587" s="56"/>
      <c r="G587" s="56">
        <v>56</v>
      </c>
      <c r="H587" s="56"/>
      <c r="I587" s="56"/>
      <c r="J587" s="56"/>
      <c r="K587" s="56"/>
      <c r="L587" s="57"/>
      <c r="M587" s="64"/>
      <c r="N587" s="42"/>
      <c r="O587" s="65"/>
      <c r="P587" s="66">
        <f>IF(G587=0,"",G587/F586)</f>
        <v>0.93333333333333335</v>
      </c>
      <c r="Q587" s="67">
        <v>59</v>
      </c>
      <c r="R587" s="68">
        <f t="shared" si="50"/>
        <v>0.88059701492537312</v>
      </c>
      <c r="S587" s="68">
        <f t="shared" si="51"/>
        <v>0.11940298507462688</v>
      </c>
    </row>
    <row r="588" spans="1:20" ht="15.75" customHeight="1">
      <c r="A588" s="9" t="s">
        <v>60</v>
      </c>
      <c r="B588" s="56"/>
      <c r="C588" s="56"/>
      <c r="D588" s="56"/>
      <c r="E588" s="56"/>
      <c r="F588" s="56"/>
      <c r="G588" s="56"/>
      <c r="H588" s="56">
        <v>53</v>
      </c>
      <c r="I588" s="56"/>
      <c r="J588" s="56"/>
      <c r="K588" s="56"/>
      <c r="L588" s="57"/>
      <c r="M588" s="64"/>
      <c r="N588" s="42"/>
      <c r="O588" s="65"/>
      <c r="P588" s="66">
        <f>IF(H588=0,"",H588/G587)</f>
        <v>0.9464285714285714</v>
      </c>
      <c r="Q588" s="67">
        <v>58</v>
      </c>
      <c r="R588" s="68">
        <f t="shared" si="50"/>
        <v>0.98305084745762716</v>
      </c>
      <c r="S588" s="68">
        <f t="shared" si="51"/>
        <v>1.6949152542372836E-2</v>
      </c>
    </row>
    <row r="589" spans="1:20" ht="15.75" customHeight="1">
      <c r="A589" s="9" t="s">
        <v>61</v>
      </c>
      <c r="B589" s="56"/>
      <c r="C589" s="56"/>
      <c r="D589" s="56"/>
      <c r="E589" s="56"/>
      <c r="F589" s="56"/>
      <c r="G589" s="56"/>
      <c r="H589" s="56"/>
      <c r="I589" s="56">
        <v>51</v>
      </c>
      <c r="J589" s="56"/>
      <c r="K589" s="56"/>
      <c r="L589" s="57"/>
      <c r="M589" s="64"/>
      <c r="N589" s="42"/>
      <c r="O589" s="65"/>
      <c r="P589" s="66">
        <f>IF(I589=0,"",I589/H588)</f>
        <v>0.96226415094339623</v>
      </c>
      <c r="Q589" s="67">
        <v>57</v>
      </c>
      <c r="R589" s="68">
        <f t="shared" si="50"/>
        <v>0.98275862068965514</v>
      </c>
      <c r="S589" s="68">
        <f t="shared" si="51"/>
        <v>1.7241379310344862E-2</v>
      </c>
    </row>
    <row r="590" spans="1:20" ht="15.75" customHeight="1">
      <c r="A590" s="9" t="s">
        <v>62</v>
      </c>
      <c r="B590" s="56"/>
      <c r="C590" s="56"/>
      <c r="D590" s="56"/>
      <c r="E590" s="56"/>
      <c r="F590" s="56"/>
      <c r="G590" s="56"/>
      <c r="H590" s="56"/>
      <c r="I590" s="56"/>
      <c r="J590" s="56">
        <v>51</v>
      </c>
      <c r="K590" s="56"/>
      <c r="L590" s="57"/>
      <c r="M590" s="64"/>
      <c r="N590" s="42"/>
      <c r="O590" s="65"/>
      <c r="P590" s="66">
        <f>IF(J590=0,"",J590/I589)</f>
        <v>1</v>
      </c>
      <c r="Q590" s="67">
        <v>57</v>
      </c>
      <c r="R590" s="68">
        <f t="shared" si="50"/>
        <v>1</v>
      </c>
      <c r="S590" s="68">
        <f t="shared" si="51"/>
        <v>0</v>
      </c>
    </row>
    <row r="591" spans="1:20" ht="15.75" customHeight="1">
      <c r="A591" s="9" t="s">
        <v>63</v>
      </c>
      <c r="B591" s="56"/>
      <c r="C591" s="56"/>
      <c r="D591" s="56"/>
      <c r="E591" s="56"/>
      <c r="F591" s="56"/>
      <c r="G591" s="56"/>
      <c r="H591" s="56"/>
      <c r="I591" s="56"/>
      <c r="J591" s="56"/>
      <c r="K591" s="56">
        <v>47</v>
      </c>
      <c r="L591" s="57">
        <v>44</v>
      </c>
      <c r="M591" s="64"/>
      <c r="N591" s="42"/>
      <c r="O591" s="65"/>
      <c r="P591" s="66">
        <f>IF(K591=0,"",K591/J590)</f>
        <v>0.92156862745098034</v>
      </c>
      <c r="Q591" s="67">
        <v>56</v>
      </c>
      <c r="R591" s="68">
        <f t="shared" si="50"/>
        <v>0.98245614035087714</v>
      </c>
      <c r="S591" s="68">
        <f t="shared" si="51"/>
        <v>1.7543859649122862E-2</v>
      </c>
    </row>
    <row r="592" spans="1:20" ht="15.75" customHeight="1">
      <c r="A592" s="9" t="s">
        <v>64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56">
        <v>8</v>
      </c>
      <c r="L592" s="57">
        <v>5</v>
      </c>
      <c r="M592" s="64"/>
      <c r="N592" s="42"/>
      <c r="O592" s="43"/>
      <c r="P592" s="69"/>
      <c r="Q592" s="70">
        <v>10</v>
      </c>
      <c r="R592" s="71"/>
      <c r="S592" s="69"/>
    </row>
    <row r="593" spans="1:20" ht="15.75" customHeight="1">
      <c r="A593" s="9" t="s">
        <v>65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56">
        <v>5</v>
      </c>
      <c r="L593" s="57">
        <v>4</v>
      </c>
      <c r="M593" s="64"/>
      <c r="N593" s="42"/>
      <c r="O593" s="43"/>
      <c r="P593" s="54"/>
      <c r="Q593" s="70">
        <v>7</v>
      </c>
      <c r="R593" s="72"/>
      <c r="S593" s="54"/>
    </row>
    <row r="594" spans="1:20" ht="15.75" customHeight="1">
      <c r="A594" s="9" t="s">
        <v>66</v>
      </c>
      <c r="B594" s="56"/>
      <c r="C594" s="56"/>
      <c r="D594" s="56"/>
      <c r="E594" s="56"/>
      <c r="F594" s="56"/>
      <c r="G594" s="56"/>
      <c r="H594" s="56"/>
      <c r="I594" s="56"/>
      <c r="J594" s="56"/>
      <c r="K594" s="56">
        <v>2</v>
      </c>
      <c r="L594" s="57">
        <v>2</v>
      </c>
      <c r="M594" s="64"/>
      <c r="N594" s="42"/>
      <c r="O594" s="43"/>
      <c r="P594" s="54"/>
      <c r="Q594" s="70">
        <v>2</v>
      </c>
      <c r="R594" s="72"/>
      <c r="S594" s="54"/>
    </row>
    <row r="595" spans="1:20" ht="15.75" customHeight="1">
      <c r="A595" s="9" t="s">
        <v>67</v>
      </c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7"/>
      <c r="M595" s="64"/>
      <c r="N595" s="42"/>
      <c r="O595" s="43"/>
      <c r="P595" s="42"/>
      <c r="Q595" s="43"/>
      <c r="R595" s="53"/>
      <c r="S595" s="54"/>
    </row>
    <row r="596" spans="1:20" ht="15.75" customHeight="1">
      <c r="A596" s="9" t="s">
        <v>68</v>
      </c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7"/>
      <c r="M596" s="64"/>
      <c r="N596" s="42"/>
      <c r="O596" s="43"/>
      <c r="P596" s="44" t="s">
        <v>53</v>
      </c>
      <c r="Q596" s="45">
        <v>55</v>
      </c>
      <c r="R596" s="46">
        <f>L599</f>
        <v>55</v>
      </c>
      <c r="S596" s="47" t="s">
        <v>8</v>
      </c>
    </row>
    <row r="597" spans="1:20" ht="15.75" customHeight="1">
      <c r="A597" s="9" t="s">
        <v>69</v>
      </c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7"/>
      <c r="M597" s="64"/>
      <c r="N597" s="42"/>
      <c r="O597" s="43"/>
      <c r="P597" s="48" t="s">
        <v>55</v>
      </c>
      <c r="Q597" s="49">
        <f>IF(Q596/B582=0,"",Q596/B582)</f>
        <v>0.69620253164556967</v>
      </c>
      <c r="R597" s="50">
        <f>IF(Q596/R596=0,"",Q596/R596)</f>
        <v>1</v>
      </c>
      <c r="S597" s="51" t="s">
        <v>56</v>
      </c>
    </row>
    <row r="598" spans="1:20" ht="15.75" customHeight="1">
      <c r="A598" s="9" t="s">
        <v>70</v>
      </c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7"/>
      <c r="M598" s="73"/>
      <c r="N598" s="74"/>
      <c r="O598" s="75"/>
      <c r="P598" s="30"/>
      <c r="Q598" s="31"/>
      <c r="R598" s="31"/>
      <c r="S598" s="33"/>
    </row>
    <row r="599" spans="1:20" ht="18.75" customHeight="1">
      <c r="A599" s="34"/>
      <c r="B599" s="6"/>
      <c r="C599" s="6"/>
      <c r="D599" s="6"/>
      <c r="E599" s="6"/>
      <c r="F599" s="139" t="s">
        <v>42</v>
      </c>
      <c r="G599" s="154"/>
      <c r="H599" s="154"/>
      <c r="I599" s="154"/>
      <c r="J599" s="154"/>
      <c r="K599" s="155"/>
      <c r="L599" s="35">
        <f>SUM(L591:L595)</f>
        <v>55</v>
      </c>
      <c r="M599" s="55">
        <f>IF(L591=0,"",L591/B582)</f>
        <v>0.55696202531645567</v>
      </c>
      <c r="N599" s="55">
        <f>IF(L599=0,"",L599/B582)</f>
        <v>0.69620253164556967</v>
      </c>
      <c r="O599" s="55">
        <f>IF(L591=0,"",N599-M599)</f>
        <v>0.139240506329114</v>
      </c>
      <c r="P599" s="5"/>
      <c r="Q599" s="6"/>
      <c r="R599" s="37"/>
      <c r="S599" s="5"/>
    </row>
    <row r="600" spans="1:20" ht="18" customHeight="1">
      <c r="N600" s="5"/>
      <c r="P600" s="5"/>
    </row>
    <row r="601" spans="1:20" ht="12.75" customHeight="1">
      <c r="L601" s="6"/>
      <c r="M601" s="5"/>
      <c r="N601" s="5"/>
      <c r="P601" s="5"/>
    </row>
    <row r="602" spans="1:20" ht="26.25" customHeight="1">
      <c r="A602" s="7"/>
      <c r="B602" s="163" t="s">
        <v>4</v>
      </c>
      <c r="C602" s="164"/>
      <c r="D602" s="164"/>
      <c r="E602" s="164"/>
      <c r="F602" s="164"/>
      <c r="G602" s="164"/>
      <c r="H602" s="165" t="s">
        <v>52</v>
      </c>
      <c r="I602" s="166"/>
      <c r="J602" s="166"/>
      <c r="K602" s="166"/>
      <c r="L602" s="6"/>
      <c r="M602" s="5"/>
      <c r="N602" s="5"/>
      <c r="O602" s="6"/>
      <c r="P602" s="5"/>
      <c r="Q602" s="6"/>
      <c r="R602" s="6"/>
      <c r="S602" s="6"/>
    </row>
    <row r="603" spans="1:20" ht="30" customHeight="1">
      <c r="A603" s="142" t="s">
        <v>6</v>
      </c>
      <c r="B603" s="144" t="s">
        <v>7</v>
      </c>
      <c r="C603" s="154"/>
      <c r="D603" s="154"/>
      <c r="E603" s="154"/>
      <c r="F603" s="154"/>
      <c r="G603" s="154"/>
      <c r="H603" s="154"/>
      <c r="I603" s="154"/>
      <c r="J603" s="154"/>
      <c r="K603" s="155"/>
      <c r="L603" s="167" t="s">
        <v>8</v>
      </c>
      <c r="M603" s="137" t="s">
        <v>9</v>
      </c>
      <c r="N603" s="137" t="s">
        <v>10</v>
      </c>
      <c r="O603" s="149" t="s">
        <v>11</v>
      </c>
      <c r="P603" s="137" t="s">
        <v>12</v>
      </c>
      <c r="Q603" s="151" t="s">
        <v>13</v>
      </c>
      <c r="R603" s="151" t="s">
        <v>14</v>
      </c>
      <c r="S603" s="137" t="s">
        <v>15</v>
      </c>
    </row>
    <row r="604" spans="1:20" ht="15.75" customHeight="1">
      <c r="A604" s="153"/>
      <c r="B604" s="9" t="s">
        <v>16</v>
      </c>
      <c r="C604" s="9" t="s">
        <v>17</v>
      </c>
      <c r="D604" s="9" t="s">
        <v>18</v>
      </c>
      <c r="E604" s="9" t="s">
        <v>19</v>
      </c>
      <c r="F604" s="9" t="s">
        <v>20</v>
      </c>
      <c r="G604" s="9" t="s">
        <v>21</v>
      </c>
      <c r="H604" s="9" t="s">
        <v>22</v>
      </c>
      <c r="I604" s="9" t="s">
        <v>23</v>
      </c>
      <c r="J604" s="9" t="s">
        <v>24</v>
      </c>
      <c r="K604" s="9" t="s">
        <v>25</v>
      </c>
      <c r="L604" s="153"/>
      <c r="M604" s="153"/>
      <c r="N604" s="153"/>
      <c r="O604" s="153"/>
      <c r="P604" s="153"/>
      <c r="Q604" s="153"/>
      <c r="R604" s="153"/>
      <c r="S604" s="153"/>
    </row>
    <row r="605" spans="1:20" ht="15.75" customHeight="1">
      <c r="A605" s="9" t="s">
        <v>52</v>
      </c>
      <c r="B605" s="56">
        <v>73</v>
      </c>
      <c r="C605" s="56"/>
      <c r="D605" s="56"/>
      <c r="E605" s="56"/>
      <c r="F605" s="56"/>
      <c r="G605" s="56"/>
      <c r="H605" s="56"/>
      <c r="I605" s="56"/>
      <c r="J605" s="56"/>
      <c r="K605" s="56"/>
      <c r="L605" s="57"/>
      <c r="M605" s="58"/>
      <c r="N605" s="59"/>
      <c r="O605" s="60"/>
      <c r="P605" s="61"/>
      <c r="Q605" s="62">
        <f>B605</f>
        <v>73</v>
      </c>
      <c r="R605" s="63"/>
      <c r="S605" s="61"/>
    </row>
    <row r="606" spans="1:20" ht="15.75" customHeight="1">
      <c r="A606" s="9" t="s">
        <v>54</v>
      </c>
      <c r="B606" s="56"/>
      <c r="C606" s="56">
        <v>65</v>
      </c>
      <c r="D606" s="56"/>
      <c r="E606" s="56"/>
      <c r="F606" s="56"/>
      <c r="G606" s="56"/>
      <c r="H606" s="56"/>
      <c r="I606" s="56"/>
      <c r="J606" s="56"/>
      <c r="K606" s="56"/>
      <c r="L606" s="57"/>
      <c r="M606" s="64"/>
      <c r="N606" s="42"/>
      <c r="O606" s="65"/>
      <c r="P606" s="66">
        <f>IF(C606=0,"",C606/B605)</f>
        <v>0.8904109589041096</v>
      </c>
      <c r="Q606" s="67">
        <v>65</v>
      </c>
      <c r="R606" s="68">
        <f t="shared" ref="R606:R614" si="52">IF(Q606=0,"",Q606/Q605)</f>
        <v>0.8904109589041096</v>
      </c>
      <c r="S606" s="68">
        <f t="shared" ref="S606:S614" si="53">IF(Q606=0,"",100%-R606)</f>
        <v>0.1095890410958904</v>
      </c>
    </row>
    <row r="607" spans="1:20" ht="15.75" customHeight="1">
      <c r="A607" s="9" t="s">
        <v>57</v>
      </c>
      <c r="B607" s="56"/>
      <c r="C607" s="56"/>
      <c r="D607" s="56">
        <v>53</v>
      </c>
      <c r="E607" s="56"/>
      <c r="F607" s="56"/>
      <c r="G607" s="56"/>
      <c r="H607" s="56"/>
      <c r="I607" s="56"/>
      <c r="J607" s="56"/>
      <c r="K607" s="56"/>
      <c r="L607" s="57"/>
      <c r="M607" s="64"/>
      <c r="N607" s="42"/>
      <c r="O607" s="65"/>
      <c r="P607" s="66">
        <f>IF(D607=0,"",D607/C606)</f>
        <v>0.81538461538461537</v>
      </c>
      <c r="Q607" s="67">
        <v>56</v>
      </c>
      <c r="R607" s="68">
        <f t="shared" si="52"/>
        <v>0.86153846153846159</v>
      </c>
      <c r="S607" s="68">
        <f t="shared" si="53"/>
        <v>0.13846153846153841</v>
      </c>
      <c r="T607" s="52">
        <f>Q607/Q605</f>
        <v>0.76712328767123283</v>
      </c>
    </row>
    <row r="608" spans="1:20" ht="15.75" customHeight="1">
      <c r="A608" s="9" t="s">
        <v>58</v>
      </c>
      <c r="B608" s="56"/>
      <c r="C608" s="56"/>
      <c r="D608" s="56"/>
      <c r="E608" s="56">
        <v>49</v>
      </c>
      <c r="F608" s="56"/>
      <c r="G608" s="56"/>
      <c r="H608" s="56"/>
      <c r="I608" s="56"/>
      <c r="J608" s="56"/>
      <c r="K608" s="56"/>
      <c r="L608" s="57"/>
      <c r="M608" s="64"/>
      <c r="N608" s="42"/>
      <c r="O608" s="65"/>
      <c r="P608" s="66">
        <f>IF(E608=0,"",E608/D607)</f>
        <v>0.92452830188679247</v>
      </c>
      <c r="Q608" s="67">
        <v>56</v>
      </c>
      <c r="R608" s="68">
        <f t="shared" si="52"/>
        <v>1</v>
      </c>
      <c r="S608" s="68">
        <f t="shared" si="53"/>
        <v>0</v>
      </c>
    </row>
    <row r="609" spans="1:19" ht="15.75" customHeight="1">
      <c r="A609" s="9" t="s">
        <v>59</v>
      </c>
      <c r="B609" s="56"/>
      <c r="C609" s="56"/>
      <c r="D609" s="56"/>
      <c r="E609" s="56"/>
      <c r="F609" s="56">
        <v>46</v>
      </c>
      <c r="G609" s="56"/>
      <c r="H609" s="56"/>
      <c r="I609" s="56"/>
      <c r="J609" s="56"/>
      <c r="K609" s="56"/>
      <c r="L609" s="57"/>
      <c r="M609" s="64"/>
      <c r="N609" s="42"/>
      <c r="O609" s="65"/>
      <c r="P609" s="66">
        <f>IF(F609=0,"",F609/E608)</f>
        <v>0.93877551020408168</v>
      </c>
      <c r="Q609" s="67">
        <v>53</v>
      </c>
      <c r="R609" s="68">
        <f t="shared" si="52"/>
        <v>0.9464285714285714</v>
      </c>
      <c r="S609" s="68">
        <f t="shared" si="53"/>
        <v>5.3571428571428603E-2</v>
      </c>
    </row>
    <row r="610" spans="1:19" ht="15.75" customHeight="1">
      <c r="A610" s="9" t="s">
        <v>60</v>
      </c>
      <c r="B610" s="56"/>
      <c r="C610" s="56"/>
      <c r="D610" s="56"/>
      <c r="E610" s="56"/>
      <c r="F610" s="56"/>
      <c r="G610" s="56">
        <v>43</v>
      </c>
      <c r="H610" s="56"/>
      <c r="I610" s="56"/>
      <c r="J610" s="56"/>
      <c r="K610" s="56"/>
      <c r="L610" s="57"/>
      <c r="M610" s="64"/>
      <c r="N610" s="42"/>
      <c r="O610" s="65"/>
      <c r="P610" s="66">
        <f>IF(G610=0,"",G610/F609)</f>
        <v>0.93478260869565222</v>
      </c>
      <c r="Q610" s="67">
        <v>48</v>
      </c>
      <c r="R610" s="68">
        <f t="shared" si="52"/>
        <v>0.90566037735849059</v>
      </c>
      <c r="S610" s="68">
        <f t="shared" si="53"/>
        <v>9.4339622641509413E-2</v>
      </c>
    </row>
    <row r="611" spans="1:19" ht="15.75" customHeight="1">
      <c r="A611" s="9" t="s">
        <v>61</v>
      </c>
      <c r="B611" s="56"/>
      <c r="C611" s="56"/>
      <c r="D611" s="56"/>
      <c r="E611" s="56"/>
      <c r="F611" s="56"/>
      <c r="G611" s="56"/>
      <c r="H611" s="56">
        <v>40</v>
      </c>
      <c r="I611" s="56"/>
      <c r="J611" s="56"/>
      <c r="K611" s="56"/>
      <c r="L611" s="57"/>
      <c r="M611" s="64"/>
      <c r="N611" s="42"/>
      <c r="O611" s="65"/>
      <c r="P611" s="66">
        <f>IF(H611=0,"",H611/G610)</f>
        <v>0.93023255813953487</v>
      </c>
      <c r="Q611" s="67">
        <v>48</v>
      </c>
      <c r="R611" s="68">
        <f t="shared" si="52"/>
        <v>1</v>
      </c>
      <c r="S611" s="68">
        <f t="shared" si="53"/>
        <v>0</v>
      </c>
    </row>
    <row r="612" spans="1:19" ht="15.75" customHeight="1">
      <c r="A612" s="9" t="s">
        <v>62</v>
      </c>
      <c r="B612" s="56"/>
      <c r="C612" s="56"/>
      <c r="D612" s="56"/>
      <c r="E612" s="56"/>
      <c r="F612" s="56"/>
      <c r="G612" s="56"/>
      <c r="H612" s="56"/>
      <c r="I612" s="56">
        <v>40</v>
      </c>
      <c r="J612" s="56"/>
      <c r="K612" s="56"/>
      <c r="L612" s="57"/>
      <c r="M612" s="64"/>
      <c r="N612" s="42"/>
      <c r="O612" s="65"/>
      <c r="P612" s="66">
        <f>IF(I612=0,"",I612/H611)</f>
        <v>1</v>
      </c>
      <c r="Q612" s="67">
        <v>46</v>
      </c>
      <c r="R612" s="68">
        <f t="shared" si="52"/>
        <v>0.95833333333333337</v>
      </c>
      <c r="S612" s="68">
        <f t="shared" si="53"/>
        <v>4.166666666666663E-2</v>
      </c>
    </row>
    <row r="613" spans="1:19" ht="15.75" customHeight="1">
      <c r="A613" s="9" t="s">
        <v>63</v>
      </c>
      <c r="B613" s="56"/>
      <c r="C613" s="56"/>
      <c r="D613" s="56"/>
      <c r="E613" s="56"/>
      <c r="F613" s="56"/>
      <c r="G613" s="56"/>
      <c r="H613" s="56"/>
      <c r="I613" s="56"/>
      <c r="J613" s="56">
        <v>40</v>
      </c>
      <c r="K613" s="56"/>
      <c r="L613" s="57"/>
      <c r="M613" s="64"/>
      <c r="N613" s="42"/>
      <c r="O613" s="65"/>
      <c r="P613" s="66">
        <f>IF(J613=0,"",J613/I612)</f>
        <v>1</v>
      </c>
      <c r="Q613" s="67">
        <v>44</v>
      </c>
      <c r="R613" s="68">
        <f t="shared" si="52"/>
        <v>0.95652173913043481</v>
      </c>
      <c r="S613" s="68">
        <f t="shared" si="53"/>
        <v>4.3478260869565188E-2</v>
      </c>
    </row>
    <row r="614" spans="1:19" ht="15.75" customHeight="1">
      <c r="A614" s="9" t="s">
        <v>64</v>
      </c>
      <c r="B614" s="56"/>
      <c r="C614" s="56"/>
      <c r="D614" s="56"/>
      <c r="E614" s="56"/>
      <c r="F614" s="56"/>
      <c r="G614" s="56"/>
      <c r="H614" s="56"/>
      <c r="I614" s="56"/>
      <c r="J614" s="56"/>
      <c r="K614" s="56">
        <v>40</v>
      </c>
      <c r="L614" s="57">
        <v>35</v>
      </c>
      <c r="M614" s="64"/>
      <c r="N614" s="42"/>
      <c r="O614" s="65"/>
      <c r="P614" s="66">
        <f>IF(K614=0,"",K614/J613)</f>
        <v>1</v>
      </c>
      <c r="Q614" s="67">
        <v>43</v>
      </c>
      <c r="R614" s="68">
        <f t="shared" si="52"/>
        <v>0.97727272727272729</v>
      </c>
      <c r="S614" s="68">
        <f t="shared" si="53"/>
        <v>2.2727272727272707E-2</v>
      </c>
    </row>
    <row r="615" spans="1:19" ht="15.75" customHeight="1">
      <c r="A615" s="9" t="s">
        <v>65</v>
      </c>
      <c r="B615" s="56"/>
      <c r="C615" s="56"/>
      <c r="D615" s="56"/>
      <c r="E615" s="56"/>
      <c r="F615" s="56"/>
      <c r="G615" s="56"/>
      <c r="H615" s="56"/>
      <c r="I615" s="56"/>
      <c r="J615" s="56"/>
      <c r="K615" s="56">
        <v>7</v>
      </c>
      <c r="L615" s="57">
        <v>5</v>
      </c>
      <c r="M615" s="64"/>
      <c r="N615" s="42"/>
      <c r="O615" s="43"/>
      <c r="P615" s="69"/>
      <c r="Q615" s="70">
        <v>8</v>
      </c>
      <c r="R615" s="71"/>
      <c r="S615" s="69"/>
    </row>
    <row r="616" spans="1:19" ht="15.75" customHeight="1">
      <c r="A616" s="9" t="s">
        <v>66</v>
      </c>
      <c r="B616" s="56"/>
      <c r="C616" s="56"/>
      <c r="D616" s="56"/>
      <c r="E616" s="56"/>
      <c r="F616" s="56"/>
      <c r="G616" s="56"/>
      <c r="H616" s="56"/>
      <c r="I616" s="56"/>
      <c r="J616" s="56"/>
      <c r="K616" s="56">
        <v>2</v>
      </c>
      <c r="L616" s="57">
        <v>2</v>
      </c>
      <c r="M616" s="64"/>
      <c r="N616" s="42"/>
      <c r="O616" s="43"/>
      <c r="P616" s="54"/>
      <c r="Q616" s="70">
        <v>2</v>
      </c>
      <c r="R616" s="72"/>
      <c r="S616" s="54"/>
    </row>
    <row r="617" spans="1:19" ht="15.75" customHeight="1">
      <c r="A617" s="9" t="s">
        <v>67</v>
      </c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7"/>
      <c r="M617" s="64"/>
      <c r="N617" s="42"/>
      <c r="O617" s="43"/>
      <c r="P617" s="54"/>
      <c r="Q617" s="70"/>
      <c r="R617" s="72"/>
      <c r="S617" s="54"/>
    </row>
    <row r="618" spans="1:19" ht="15.75" customHeight="1">
      <c r="A618" s="9" t="s">
        <v>68</v>
      </c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7"/>
      <c r="M618" s="64"/>
      <c r="N618" s="42"/>
      <c r="O618" s="43"/>
      <c r="P618" s="42"/>
      <c r="Q618" s="43"/>
      <c r="R618" s="53"/>
      <c r="S618" s="54"/>
    </row>
    <row r="619" spans="1:19" ht="15.75" customHeight="1">
      <c r="A619" s="9" t="s">
        <v>69</v>
      </c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7"/>
      <c r="M619" s="64"/>
      <c r="N619" s="42"/>
      <c r="O619" s="43"/>
      <c r="P619" s="44" t="s">
        <v>53</v>
      </c>
      <c r="Q619" s="45">
        <v>40</v>
      </c>
      <c r="R619" s="46">
        <f>L622</f>
        <v>42</v>
      </c>
      <c r="S619" s="47" t="s">
        <v>8</v>
      </c>
    </row>
    <row r="620" spans="1:19" ht="15.75" customHeight="1">
      <c r="A620" s="9" t="s">
        <v>70</v>
      </c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7"/>
      <c r="M620" s="64"/>
      <c r="N620" s="42"/>
      <c r="O620" s="43"/>
      <c r="P620" s="48" t="s">
        <v>55</v>
      </c>
      <c r="Q620" s="49">
        <f>IF(Q619/B605=0,"",Q619/B605)</f>
        <v>0.54794520547945202</v>
      </c>
      <c r="R620" s="50">
        <f>IF(Q619/R619=0,"",Q619/R619)</f>
        <v>0.95238095238095233</v>
      </c>
      <c r="S620" s="51" t="s">
        <v>56</v>
      </c>
    </row>
    <row r="621" spans="1:19" ht="15.75" customHeight="1">
      <c r="A621" s="9" t="s">
        <v>71</v>
      </c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7"/>
      <c r="M621" s="73"/>
      <c r="N621" s="74"/>
      <c r="O621" s="75"/>
      <c r="P621" s="30"/>
      <c r="Q621" s="31"/>
      <c r="R621" s="31"/>
      <c r="S621" s="33"/>
    </row>
    <row r="622" spans="1:19" ht="18.75" customHeight="1">
      <c r="A622" s="34"/>
      <c r="B622" s="6"/>
      <c r="C622" s="6"/>
      <c r="D622" s="6"/>
      <c r="E622" s="6"/>
      <c r="F622" s="139" t="s">
        <v>42</v>
      </c>
      <c r="G622" s="154"/>
      <c r="H622" s="154"/>
      <c r="I622" s="154"/>
      <c r="J622" s="154"/>
      <c r="K622" s="155"/>
      <c r="L622" s="35">
        <f>SUM(L614:L618)</f>
        <v>42</v>
      </c>
      <c r="M622" s="55">
        <f>IF(L614=0,"",L614/B605)</f>
        <v>0.47945205479452052</v>
      </c>
      <c r="N622" s="55">
        <f>IF(L622=0,"",L622/B605)</f>
        <v>0.57534246575342463</v>
      </c>
      <c r="O622" s="55">
        <f>IF(L614=0,"",N622-M622)</f>
        <v>9.5890410958904104E-2</v>
      </c>
      <c r="P622" s="5"/>
      <c r="Q622" s="6"/>
      <c r="R622" s="37"/>
      <c r="S622" s="5"/>
    </row>
    <row r="623" spans="1:19" ht="12.75" customHeight="1">
      <c r="M623" s="5"/>
      <c r="N623" s="5"/>
      <c r="P623" s="5"/>
      <c r="Q623" s="6"/>
      <c r="R623" s="6"/>
      <c r="S623" s="6"/>
    </row>
    <row r="624" spans="1:19" ht="12.75" customHeight="1">
      <c r="L624" s="6"/>
      <c r="M624" s="5"/>
      <c r="N624" s="5"/>
      <c r="P624" s="5"/>
      <c r="Q624" s="6"/>
      <c r="R624" s="6"/>
      <c r="S624" s="6"/>
    </row>
    <row r="625" spans="1:20" ht="26.25" customHeight="1">
      <c r="A625" s="7"/>
      <c r="B625" s="118" t="s">
        <v>4</v>
      </c>
      <c r="C625" s="117"/>
      <c r="D625" s="117"/>
      <c r="E625" s="117"/>
      <c r="F625" s="117"/>
      <c r="G625" s="117"/>
      <c r="H625" s="165" t="s">
        <v>54</v>
      </c>
      <c r="I625" s="166"/>
      <c r="J625" s="166"/>
      <c r="K625" s="166"/>
      <c r="L625" s="6"/>
      <c r="M625" s="5"/>
      <c r="N625" s="5"/>
      <c r="O625" s="6"/>
      <c r="P625" s="5"/>
      <c r="Q625" s="6"/>
      <c r="R625" s="6"/>
      <c r="S625" s="6"/>
    </row>
    <row r="626" spans="1:20" ht="30" customHeight="1">
      <c r="A626" s="142" t="s">
        <v>6</v>
      </c>
      <c r="B626" s="144" t="s">
        <v>7</v>
      </c>
      <c r="C626" s="154"/>
      <c r="D626" s="154"/>
      <c r="E626" s="154"/>
      <c r="F626" s="154"/>
      <c r="G626" s="154"/>
      <c r="H626" s="154"/>
      <c r="I626" s="154"/>
      <c r="J626" s="154"/>
      <c r="K626" s="155"/>
      <c r="L626" s="147" t="s">
        <v>8</v>
      </c>
      <c r="M626" s="137" t="s">
        <v>9</v>
      </c>
      <c r="N626" s="137" t="s">
        <v>10</v>
      </c>
      <c r="O626" s="149" t="s">
        <v>11</v>
      </c>
      <c r="P626" s="137" t="s">
        <v>12</v>
      </c>
      <c r="Q626" s="151" t="s">
        <v>13</v>
      </c>
      <c r="R626" s="151" t="s">
        <v>14</v>
      </c>
      <c r="S626" s="137" t="s">
        <v>15</v>
      </c>
    </row>
    <row r="627" spans="1:20" ht="15.75" customHeight="1">
      <c r="A627" s="153"/>
      <c r="B627" s="9" t="s">
        <v>16</v>
      </c>
      <c r="C627" s="9" t="s">
        <v>17</v>
      </c>
      <c r="D627" s="9" t="s">
        <v>18</v>
      </c>
      <c r="E627" s="9" t="s">
        <v>19</v>
      </c>
      <c r="F627" s="9" t="s">
        <v>20</v>
      </c>
      <c r="G627" s="9" t="s">
        <v>21</v>
      </c>
      <c r="H627" s="9" t="s">
        <v>22</v>
      </c>
      <c r="I627" s="9" t="s">
        <v>23</v>
      </c>
      <c r="J627" s="9" t="s">
        <v>24</v>
      </c>
      <c r="K627" s="9" t="s">
        <v>25</v>
      </c>
      <c r="L627" s="156"/>
      <c r="M627" s="153"/>
      <c r="N627" s="153"/>
      <c r="O627" s="153"/>
      <c r="P627" s="153"/>
      <c r="Q627" s="153"/>
      <c r="R627" s="153"/>
      <c r="S627" s="153"/>
    </row>
    <row r="628" spans="1:20" ht="15.75" customHeight="1">
      <c r="A628" s="9" t="s">
        <v>54</v>
      </c>
      <c r="B628" s="56">
        <v>73</v>
      </c>
      <c r="C628" s="56"/>
      <c r="D628" s="56"/>
      <c r="E628" s="56"/>
      <c r="F628" s="56"/>
      <c r="G628" s="56"/>
      <c r="H628" s="56"/>
      <c r="I628" s="56"/>
      <c r="J628" s="56"/>
      <c r="K628" s="56"/>
      <c r="L628" s="57"/>
      <c r="M628" s="58"/>
      <c r="N628" s="59"/>
      <c r="O628" s="60"/>
      <c r="P628" s="61"/>
      <c r="Q628" s="62">
        <f>B628</f>
        <v>73</v>
      </c>
      <c r="R628" s="63"/>
      <c r="S628" s="61"/>
    </row>
    <row r="629" spans="1:20" ht="15.75" customHeight="1">
      <c r="A629" s="9" t="s">
        <v>57</v>
      </c>
      <c r="B629" s="56"/>
      <c r="C629" s="56">
        <v>64</v>
      </c>
      <c r="D629" s="56"/>
      <c r="E629" s="56"/>
      <c r="F629" s="56"/>
      <c r="G629" s="56"/>
      <c r="H629" s="56"/>
      <c r="I629" s="56"/>
      <c r="J629" s="56"/>
      <c r="K629" s="56"/>
      <c r="L629" s="57"/>
      <c r="M629" s="64"/>
      <c r="N629" s="42"/>
      <c r="O629" s="65"/>
      <c r="P629" s="66">
        <f>IF(C629=0,"",C629/B628)</f>
        <v>0.87671232876712324</v>
      </c>
      <c r="Q629" s="67">
        <v>68</v>
      </c>
      <c r="R629" s="68">
        <f t="shared" ref="R629:R637" si="54">IF(Q629=0,"",Q629/Q628)</f>
        <v>0.93150684931506844</v>
      </c>
      <c r="S629" s="68">
        <f t="shared" ref="S629:S637" si="55">IF(Q629=0,"",100%-R629)</f>
        <v>6.8493150684931559E-2</v>
      </c>
    </row>
    <row r="630" spans="1:20" ht="15.75" customHeight="1">
      <c r="A630" s="9" t="s">
        <v>58</v>
      </c>
      <c r="B630" s="56"/>
      <c r="C630" s="56"/>
      <c r="D630" s="56">
        <v>61</v>
      </c>
      <c r="E630" s="56"/>
      <c r="F630" s="56"/>
      <c r="G630" s="56"/>
      <c r="H630" s="56"/>
      <c r="I630" s="56"/>
      <c r="J630" s="56"/>
      <c r="K630" s="56"/>
      <c r="L630" s="57"/>
      <c r="M630" s="64"/>
      <c r="N630" s="42"/>
      <c r="O630" s="65"/>
      <c r="P630" s="66">
        <f>IF(D630=0,"",D630/C629)</f>
        <v>0.953125</v>
      </c>
      <c r="Q630" s="67">
        <v>64</v>
      </c>
      <c r="R630" s="68">
        <f t="shared" si="54"/>
        <v>0.94117647058823528</v>
      </c>
      <c r="S630" s="68">
        <f t="shared" si="55"/>
        <v>5.8823529411764719E-2</v>
      </c>
      <c r="T630" s="52">
        <f>Q630/Q628</f>
        <v>0.87671232876712324</v>
      </c>
    </row>
    <row r="631" spans="1:20" ht="15.75" customHeight="1">
      <c r="A631" s="9" t="s">
        <v>59</v>
      </c>
      <c r="B631" s="56"/>
      <c r="C631" s="56"/>
      <c r="D631" s="56"/>
      <c r="E631" s="56">
        <v>56</v>
      </c>
      <c r="F631" s="56"/>
      <c r="G631" s="56"/>
      <c r="H631" s="56"/>
      <c r="I631" s="56"/>
      <c r="J631" s="56"/>
      <c r="K631" s="56"/>
      <c r="L631" s="57"/>
      <c r="M631" s="64"/>
      <c r="N631" s="42"/>
      <c r="O631" s="65"/>
      <c r="P631" s="66">
        <f>IF(E631=0,"",E631/D630)</f>
        <v>0.91803278688524592</v>
      </c>
      <c r="Q631" s="67">
        <v>57</v>
      </c>
      <c r="R631" s="68">
        <f t="shared" si="54"/>
        <v>0.890625</v>
      </c>
      <c r="S631" s="68">
        <f t="shared" si="55"/>
        <v>0.109375</v>
      </c>
    </row>
    <row r="632" spans="1:20" ht="15.75" customHeight="1">
      <c r="A632" s="9" t="s">
        <v>60</v>
      </c>
      <c r="B632" s="56"/>
      <c r="C632" s="56"/>
      <c r="D632" s="56"/>
      <c r="E632" s="56"/>
      <c r="F632" s="56">
        <v>47</v>
      </c>
      <c r="G632" s="56"/>
      <c r="H632" s="56"/>
      <c r="I632" s="56"/>
      <c r="J632" s="56"/>
      <c r="K632" s="56"/>
      <c r="L632" s="57"/>
      <c r="M632" s="64"/>
      <c r="N632" s="42"/>
      <c r="O632" s="65"/>
      <c r="P632" s="66">
        <f>IF(F632=0,"",F632/E631)</f>
        <v>0.8392857142857143</v>
      </c>
      <c r="Q632" s="67">
        <v>56</v>
      </c>
      <c r="R632" s="68">
        <f t="shared" si="54"/>
        <v>0.98245614035087714</v>
      </c>
      <c r="S632" s="68">
        <f t="shared" si="55"/>
        <v>1.7543859649122862E-2</v>
      </c>
    </row>
    <row r="633" spans="1:20" ht="15.75" customHeight="1">
      <c r="A633" s="9" t="s">
        <v>61</v>
      </c>
      <c r="B633" s="56"/>
      <c r="C633" s="56"/>
      <c r="D633" s="56"/>
      <c r="E633" s="56"/>
      <c r="F633" s="56"/>
      <c r="G633" s="56">
        <v>47</v>
      </c>
      <c r="H633" s="56"/>
      <c r="I633" s="56"/>
      <c r="J633" s="56"/>
      <c r="K633" s="56"/>
      <c r="L633" s="57"/>
      <c r="M633" s="64"/>
      <c r="N633" s="42"/>
      <c r="O633" s="65"/>
      <c r="P633" s="66">
        <f>IF(G633=0,"",G633/F632)</f>
        <v>1</v>
      </c>
      <c r="Q633" s="67">
        <v>53</v>
      </c>
      <c r="R633" s="68">
        <f t="shared" si="54"/>
        <v>0.9464285714285714</v>
      </c>
      <c r="S633" s="68">
        <f t="shared" si="55"/>
        <v>5.3571428571428603E-2</v>
      </c>
    </row>
    <row r="634" spans="1:20" ht="15.75" customHeight="1">
      <c r="A634" s="9" t="s">
        <v>62</v>
      </c>
      <c r="B634" s="56"/>
      <c r="C634" s="56"/>
      <c r="D634" s="56"/>
      <c r="E634" s="56"/>
      <c r="F634" s="56"/>
      <c r="G634" s="56"/>
      <c r="H634" s="56">
        <v>44</v>
      </c>
      <c r="I634" s="56"/>
      <c r="J634" s="56"/>
      <c r="K634" s="56"/>
      <c r="L634" s="57"/>
      <c r="M634" s="64"/>
      <c r="N634" s="42"/>
      <c r="O634" s="65"/>
      <c r="P634" s="66">
        <f>IF(H634=0,"",H634/G633)</f>
        <v>0.93617021276595747</v>
      </c>
      <c r="Q634" s="67">
        <v>51</v>
      </c>
      <c r="R634" s="68">
        <f t="shared" si="54"/>
        <v>0.96226415094339623</v>
      </c>
      <c r="S634" s="68">
        <f t="shared" si="55"/>
        <v>3.7735849056603765E-2</v>
      </c>
    </row>
    <row r="635" spans="1:20" ht="15.75" customHeight="1">
      <c r="A635" s="9" t="s">
        <v>63</v>
      </c>
      <c r="B635" s="56"/>
      <c r="C635" s="56"/>
      <c r="D635" s="56"/>
      <c r="E635" s="56"/>
      <c r="F635" s="56"/>
      <c r="G635" s="56"/>
      <c r="H635" s="56"/>
      <c r="I635" s="56">
        <v>45</v>
      </c>
      <c r="J635" s="56"/>
      <c r="K635" s="56"/>
      <c r="L635" s="57"/>
      <c r="M635" s="64"/>
      <c r="N635" s="42"/>
      <c r="O635" s="65"/>
      <c r="P635" s="66">
        <f>IF(I635=0,"",I635/H634)</f>
        <v>1.0227272727272727</v>
      </c>
      <c r="Q635" s="67">
        <v>51</v>
      </c>
      <c r="R635" s="68">
        <f t="shared" si="54"/>
        <v>1</v>
      </c>
      <c r="S635" s="68">
        <f t="shared" si="55"/>
        <v>0</v>
      </c>
    </row>
    <row r="636" spans="1:20" ht="15.75" customHeight="1">
      <c r="A636" s="9" t="s">
        <v>64</v>
      </c>
      <c r="B636" s="56"/>
      <c r="C636" s="56"/>
      <c r="D636" s="56"/>
      <c r="E636" s="56"/>
      <c r="F636" s="56"/>
      <c r="G636" s="56"/>
      <c r="H636" s="56"/>
      <c r="I636" s="56"/>
      <c r="J636" s="56">
        <v>45</v>
      </c>
      <c r="K636" s="56"/>
      <c r="L636" s="57"/>
      <c r="M636" s="64"/>
      <c r="N636" s="42"/>
      <c r="O636" s="65"/>
      <c r="P636" s="66">
        <f>IF(J636=0,"",J636/I635)</f>
        <v>1</v>
      </c>
      <c r="Q636" s="67">
        <v>51</v>
      </c>
      <c r="R636" s="68">
        <f t="shared" si="54"/>
        <v>1</v>
      </c>
      <c r="S636" s="68">
        <f t="shared" si="55"/>
        <v>0</v>
      </c>
    </row>
    <row r="637" spans="1:20" ht="15.75" customHeight="1">
      <c r="A637" s="9" t="s">
        <v>65</v>
      </c>
      <c r="B637" s="56"/>
      <c r="C637" s="56"/>
      <c r="D637" s="56"/>
      <c r="E637" s="56"/>
      <c r="F637" s="56"/>
      <c r="G637" s="56"/>
      <c r="H637" s="56"/>
      <c r="I637" s="56"/>
      <c r="J637" s="56"/>
      <c r="K637" s="56">
        <v>41</v>
      </c>
      <c r="L637" s="57">
        <v>34</v>
      </c>
      <c r="M637" s="64"/>
      <c r="N637" s="42"/>
      <c r="O637" s="65"/>
      <c r="P637" s="66">
        <f>IF(K637=0,"",K637/J636)</f>
        <v>0.91111111111111109</v>
      </c>
      <c r="Q637" s="67">
        <v>49</v>
      </c>
      <c r="R637" s="68">
        <f t="shared" si="54"/>
        <v>0.96078431372549022</v>
      </c>
      <c r="S637" s="68">
        <f t="shared" si="55"/>
        <v>3.9215686274509776E-2</v>
      </c>
    </row>
    <row r="638" spans="1:20" ht="15.75" customHeight="1">
      <c r="A638" s="9" t="s">
        <v>66</v>
      </c>
      <c r="B638" s="56"/>
      <c r="C638" s="56"/>
      <c r="D638" s="56"/>
      <c r="E638" s="56"/>
      <c r="F638" s="56"/>
      <c r="G638" s="56"/>
      <c r="H638" s="56"/>
      <c r="I638" s="56"/>
      <c r="J638" s="56"/>
      <c r="K638" s="56">
        <v>11</v>
      </c>
      <c r="L638" s="57">
        <v>6</v>
      </c>
      <c r="M638" s="64"/>
      <c r="N638" s="42"/>
      <c r="O638" s="43"/>
      <c r="P638" s="69"/>
      <c r="Q638" s="70">
        <v>11</v>
      </c>
      <c r="R638" s="71"/>
      <c r="S638" s="69"/>
    </row>
    <row r="639" spans="1:20" ht="15.75" customHeight="1">
      <c r="A639" s="9" t="s">
        <v>67</v>
      </c>
      <c r="B639" s="56"/>
      <c r="C639" s="56"/>
      <c r="D639" s="56"/>
      <c r="E639" s="56"/>
      <c r="F639" s="56"/>
      <c r="G639" s="56"/>
      <c r="H639" s="56"/>
      <c r="I639" s="56"/>
      <c r="J639" s="56"/>
      <c r="K639" s="56">
        <v>3</v>
      </c>
      <c r="L639" s="57">
        <v>3</v>
      </c>
      <c r="M639" s="64"/>
      <c r="N639" s="42"/>
      <c r="O639" s="43"/>
      <c r="P639" s="54"/>
      <c r="Q639" s="70">
        <v>3</v>
      </c>
      <c r="R639" s="72"/>
      <c r="S639" s="54"/>
    </row>
    <row r="640" spans="1:20" ht="15.75" customHeight="1">
      <c r="A640" s="9" t="s">
        <v>68</v>
      </c>
      <c r="B640" s="56"/>
      <c r="C640" s="56"/>
      <c r="D640" s="56"/>
      <c r="E640" s="56"/>
      <c r="F640" s="56"/>
      <c r="G640" s="56"/>
      <c r="H640" s="56"/>
      <c r="I640" s="56"/>
      <c r="J640" s="56"/>
      <c r="K640" s="56">
        <v>3</v>
      </c>
      <c r="L640" s="57">
        <v>2</v>
      </c>
      <c r="M640" s="64"/>
      <c r="N640" s="42"/>
      <c r="O640" s="43"/>
      <c r="P640" s="54"/>
      <c r="Q640" s="70"/>
      <c r="R640" s="72"/>
      <c r="S640" s="54"/>
    </row>
    <row r="641" spans="1:20" ht="15.75" customHeight="1">
      <c r="A641" s="9" t="s">
        <v>69</v>
      </c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7"/>
      <c r="M641" s="64"/>
      <c r="N641" s="42"/>
      <c r="O641" s="43"/>
      <c r="P641" s="42"/>
      <c r="Q641" s="43"/>
      <c r="R641" s="53"/>
      <c r="S641" s="54"/>
    </row>
    <row r="642" spans="1:20" ht="15.75" customHeight="1">
      <c r="A642" s="9" t="s">
        <v>70</v>
      </c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7" t="s">
        <v>72</v>
      </c>
      <c r="M642" s="64"/>
      <c r="N642" s="42"/>
      <c r="O642" s="43"/>
      <c r="P642" s="44" t="s">
        <v>53</v>
      </c>
      <c r="Q642" s="45">
        <v>41</v>
      </c>
      <c r="R642" s="46">
        <f>L645</f>
        <v>45</v>
      </c>
      <c r="S642" s="47" t="s">
        <v>8</v>
      </c>
    </row>
    <row r="643" spans="1:20" ht="15.75" customHeight="1">
      <c r="A643" s="9" t="s">
        <v>71</v>
      </c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7"/>
      <c r="M643" s="64"/>
      <c r="N643" s="42"/>
      <c r="O643" s="43"/>
      <c r="P643" s="48" t="s">
        <v>55</v>
      </c>
      <c r="Q643" s="49">
        <f>IF(Q642/B628=0,"",Q642/B628)</f>
        <v>0.56164383561643838</v>
      </c>
      <c r="R643" s="50">
        <f>IF(Q642/R642=0,"",Q642/R642)</f>
        <v>0.91111111111111109</v>
      </c>
      <c r="S643" s="51" t="s">
        <v>56</v>
      </c>
    </row>
    <row r="644" spans="1:20" ht="15.75" customHeight="1">
      <c r="A644" s="9" t="s">
        <v>73</v>
      </c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7"/>
      <c r="M644" s="73"/>
      <c r="N644" s="74"/>
      <c r="O644" s="75"/>
      <c r="P644" s="30"/>
      <c r="Q644" s="31"/>
      <c r="R644" s="31"/>
      <c r="S644" s="33"/>
    </row>
    <row r="645" spans="1:20" ht="18.75" customHeight="1">
      <c r="A645" s="34"/>
      <c r="B645" s="6"/>
      <c r="C645" s="6"/>
      <c r="D645" s="6"/>
      <c r="E645" s="6"/>
      <c r="F645" s="139" t="s">
        <v>42</v>
      </c>
      <c r="G645" s="154"/>
      <c r="H645" s="154"/>
      <c r="I645" s="154"/>
      <c r="J645" s="154"/>
      <c r="K645" s="155"/>
      <c r="L645" s="35">
        <f>SUM(L637:L641)</f>
        <v>45</v>
      </c>
      <c r="M645" s="55">
        <f>IF(L637=0,"",L637/B628)</f>
        <v>0.46575342465753422</v>
      </c>
      <c r="N645" s="55">
        <f>IF(L645=0,"",L645/B628)</f>
        <v>0.61643835616438358</v>
      </c>
      <c r="O645" s="55">
        <f>IF(L637=0,"",N645-M645)</f>
        <v>0.15068493150684936</v>
      </c>
      <c r="P645" s="5"/>
      <c r="Q645" s="6"/>
      <c r="R645" s="37"/>
      <c r="S645" s="5"/>
    </row>
    <row r="646" spans="1:20" ht="12.75" customHeight="1">
      <c r="M646" s="5"/>
      <c r="N646" s="5"/>
      <c r="P646" s="5"/>
    </row>
    <row r="647" spans="1:20" ht="12.75" customHeight="1">
      <c r="L647" s="6"/>
      <c r="M647" s="5"/>
      <c r="N647" s="5"/>
      <c r="P647" s="5"/>
    </row>
    <row r="648" spans="1:20" ht="26.25" customHeight="1">
      <c r="A648" s="7"/>
      <c r="B648" s="163" t="s">
        <v>4</v>
      </c>
      <c r="C648" s="164"/>
      <c r="D648" s="164"/>
      <c r="E648" s="164"/>
      <c r="F648" s="164"/>
      <c r="G648" s="164"/>
      <c r="H648" s="165" t="s">
        <v>57</v>
      </c>
      <c r="I648" s="166"/>
      <c r="J648" s="166"/>
      <c r="K648" s="166"/>
      <c r="L648" s="6"/>
      <c r="M648" s="5"/>
      <c r="N648" s="5"/>
      <c r="O648" s="6"/>
      <c r="P648" s="5"/>
      <c r="Q648" s="6"/>
      <c r="R648" s="6"/>
      <c r="S648" s="6"/>
    </row>
    <row r="649" spans="1:20" ht="30" customHeight="1">
      <c r="A649" s="142" t="s">
        <v>6</v>
      </c>
      <c r="B649" s="144" t="s">
        <v>7</v>
      </c>
      <c r="C649" s="154"/>
      <c r="D649" s="154"/>
      <c r="E649" s="154"/>
      <c r="F649" s="154"/>
      <c r="G649" s="154"/>
      <c r="H649" s="154"/>
      <c r="I649" s="154"/>
      <c r="J649" s="154"/>
      <c r="K649" s="155"/>
      <c r="L649" s="147" t="s">
        <v>8</v>
      </c>
      <c r="M649" s="137" t="s">
        <v>9</v>
      </c>
      <c r="N649" s="137" t="s">
        <v>10</v>
      </c>
      <c r="O649" s="149" t="s">
        <v>11</v>
      </c>
      <c r="P649" s="137" t="s">
        <v>12</v>
      </c>
      <c r="Q649" s="151" t="s">
        <v>13</v>
      </c>
      <c r="R649" s="151" t="s">
        <v>14</v>
      </c>
      <c r="S649" s="137" t="s">
        <v>15</v>
      </c>
    </row>
    <row r="650" spans="1:20" ht="15.75" customHeight="1">
      <c r="A650" s="153"/>
      <c r="B650" s="9" t="s">
        <v>16</v>
      </c>
      <c r="C650" s="9" t="s">
        <v>17</v>
      </c>
      <c r="D650" s="9" t="s">
        <v>18</v>
      </c>
      <c r="E650" s="9" t="s">
        <v>19</v>
      </c>
      <c r="F650" s="9" t="s">
        <v>20</v>
      </c>
      <c r="G650" s="9" t="s">
        <v>21</v>
      </c>
      <c r="H650" s="9" t="s">
        <v>22</v>
      </c>
      <c r="I650" s="9" t="s">
        <v>23</v>
      </c>
      <c r="J650" s="9" t="s">
        <v>24</v>
      </c>
      <c r="K650" s="9" t="s">
        <v>25</v>
      </c>
      <c r="L650" s="156"/>
      <c r="M650" s="153"/>
      <c r="N650" s="153"/>
      <c r="O650" s="153"/>
      <c r="P650" s="153"/>
      <c r="Q650" s="153"/>
      <c r="R650" s="153"/>
      <c r="S650" s="153"/>
    </row>
    <row r="651" spans="1:20" ht="15.75" customHeight="1">
      <c r="A651" s="9" t="s">
        <v>57</v>
      </c>
      <c r="B651" s="56">
        <v>74</v>
      </c>
      <c r="C651" s="56"/>
      <c r="D651" s="56"/>
      <c r="E651" s="56"/>
      <c r="F651" s="56"/>
      <c r="G651" s="56"/>
      <c r="H651" s="56"/>
      <c r="I651" s="56"/>
      <c r="J651" s="56"/>
      <c r="K651" s="56"/>
      <c r="L651" s="57"/>
      <c r="M651" s="58"/>
      <c r="N651" s="59"/>
      <c r="O651" s="60"/>
      <c r="P651" s="61"/>
      <c r="Q651" s="62">
        <f>B651</f>
        <v>74</v>
      </c>
      <c r="R651" s="63"/>
      <c r="S651" s="61"/>
    </row>
    <row r="652" spans="1:20" ht="15.75" customHeight="1">
      <c r="A652" s="9" t="s">
        <v>58</v>
      </c>
      <c r="B652" s="56"/>
      <c r="C652" s="56">
        <v>67</v>
      </c>
      <c r="D652" s="56"/>
      <c r="E652" s="56"/>
      <c r="F652" s="56"/>
      <c r="G652" s="56"/>
      <c r="H652" s="56"/>
      <c r="I652" s="56"/>
      <c r="J652" s="56"/>
      <c r="K652" s="56"/>
      <c r="L652" s="57"/>
      <c r="M652" s="64"/>
      <c r="N652" s="42"/>
      <c r="O652" s="65"/>
      <c r="P652" s="66">
        <f>IF(C652=0,"",C652/B651)</f>
        <v>0.90540540540540537</v>
      </c>
      <c r="Q652" s="67">
        <v>69</v>
      </c>
      <c r="R652" s="68">
        <f t="shared" ref="R652:R660" si="56">IF(Q652=0,"",Q652/Q651)</f>
        <v>0.93243243243243246</v>
      </c>
      <c r="S652" s="68">
        <f t="shared" ref="S652:S660" si="57">IF(Q652=0,"",100%-R652)</f>
        <v>6.7567567567567544E-2</v>
      </c>
    </row>
    <row r="653" spans="1:20" ht="15.75" customHeight="1">
      <c r="A653" s="9" t="s">
        <v>59</v>
      </c>
      <c r="B653" s="56"/>
      <c r="C653" s="56"/>
      <c r="D653" s="56">
        <v>61</v>
      </c>
      <c r="E653" s="56"/>
      <c r="F653" s="56"/>
      <c r="G653" s="56"/>
      <c r="H653" s="56"/>
      <c r="I653" s="56"/>
      <c r="J653" s="56"/>
      <c r="K653" s="56"/>
      <c r="L653" s="57"/>
      <c r="M653" s="64"/>
      <c r="N653" s="42"/>
      <c r="O653" s="65"/>
      <c r="P653" s="66">
        <f>IF(D653=0,"",D653/C652)</f>
        <v>0.91044776119402981</v>
      </c>
      <c r="Q653" s="67">
        <v>62</v>
      </c>
      <c r="R653" s="68">
        <f t="shared" si="56"/>
        <v>0.89855072463768115</v>
      </c>
      <c r="S653" s="68">
        <f t="shared" si="57"/>
        <v>0.10144927536231885</v>
      </c>
      <c r="T653" s="52">
        <f>Q653/Q651</f>
        <v>0.83783783783783783</v>
      </c>
    </row>
    <row r="654" spans="1:20" ht="15.75" customHeight="1">
      <c r="A654" s="9" t="s">
        <v>60</v>
      </c>
      <c r="B654" s="56"/>
      <c r="C654" s="56"/>
      <c r="D654" s="56"/>
      <c r="E654" s="56">
        <v>59</v>
      </c>
      <c r="F654" s="56"/>
      <c r="G654" s="56"/>
      <c r="H654" s="56"/>
      <c r="I654" s="56"/>
      <c r="J654" s="56"/>
      <c r="K654" s="56"/>
      <c r="L654" s="57"/>
      <c r="M654" s="64"/>
      <c r="N654" s="42"/>
      <c r="O654" s="65"/>
      <c r="P654" s="66">
        <f>IF(E654=0,"",E654/D653)</f>
        <v>0.96721311475409832</v>
      </c>
      <c r="Q654" s="67">
        <v>61</v>
      </c>
      <c r="R654" s="68">
        <f t="shared" si="56"/>
        <v>0.9838709677419355</v>
      </c>
      <c r="S654" s="68">
        <f t="shared" si="57"/>
        <v>1.6129032258064502E-2</v>
      </c>
    </row>
    <row r="655" spans="1:20" ht="15.75" customHeight="1">
      <c r="A655" s="9" t="s">
        <v>61</v>
      </c>
      <c r="B655" s="56"/>
      <c r="C655" s="56"/>
      <c r="D655" s="56"/>
      <c r="E655" s="56"/>
      <c r="F655" s="56">
        <v>57</v>
      </c>
      <c r="G655" s="56"/>
      <c r="H655" s="56"/>
      <c r="I655" s="56"/>
      <c r="J655" s="56"/>
      <c r="K655" s="56"/>
      <c r="L655" s="57"/>
      <c r="M655" s="64"/>
      <c r="N655" s="42"/>
      <c r="O655" s="65"/>
      <c r="P655" s="66">
        <f>IF(F655=0,"",F655/E654)</f>
        <v>0.96610169491525422</v>
      </c>
      <c r="Q655" s="67">
        <v>59</v>
      </c>
      <c r="R655" s="68">
        <f t="shared" si="56"/>
        <v>0.96721311475409832</v>
      </c>
      <c r="S655" s="68">
        <f t="shared" si="57"/>
        <v>3.2786885245901676E-2</v>
      </c>
    </row>
    <row r="656" spans="1:20" ht="15.75" customHeight="1">
      <c r="A656" s="9" t="s">
        <v>62</v>
      </c>
      <c r="B656" s="56"/>
      <c r="C656" s="56"/>
      <c r="D656" s="56"/>
      <c r="E656" s="56"/>
      <c r="F656" s="56"/>
      <c r="G656" s="56">
        <v>56</v>
      </c>
      <c r="H656" s="56"/>
      <c r="I656" s="56"/>
      <c r="J656" s="56"/>
      <c r="K656" s="56"/>
      <c r="L656" s="57"/>
      <c r="M656" s="64"/>
      <c r="N656" s="42"/>
      <c r="O656" s="65"/>
      <c r="P656" s="66">
        <f>IF(G656=0,"",G656/F655)</f>
        <v>0.98245614035087714</v>
      </c>
      <c r="Q656" s="67">
        <v>58</v>
      </c>
      <c r="R656" s="68">
        <f t="shared" si="56"/>
        <v>0.98305084745762716</v>
      </c>
      <c r="S656" s="68">
        <f t="shared" si="57"/>
        <v>1.6949152542372836E-2</v>
      </c>
    </row>
    <row r="657" spans="1:19" ht="15.75" customHeight="1">
      <c r="A657" s="9" t="s">
        <v>63</v>
      </c>
      <c r="B657" s="56"/>
      <c r="C657" s="56"/>
      <c r="D657" s="56"/>
      <c r="E657" s="56"/>
      <c r="F657" s="56"/>
      <c r="G657" s="56"/>
      <c r="H657" s="56">
        <v>55</v>
      </c>
      <c r="I657" s="56"/>
      <c r="J657" s="56"/>
      <c r="K657" s="56"/>
      <c r="L657" s="57"/>
      <c r="M657" s="64"/>
      <c r="N657" s="42"/>
      <c r="O657" s="65"/>
      <c r="P657" s="66">
        <f>IF(H657=0,"",H657/G656)</f>
        <v>0.9821428571428571</v>
      </c>
      <c r="Q657" s="67">
        <v>58</v>
      </c>
      <c r="R657" s="68">
        <f t="shared" si="56"/>
        <v>1</v>
      </c>
      <c r="S657" s="68">
        <f t="shared" si="57"/>
        <v>0</v>
      </c>
    </row>
    <row r="658" spans="1:19" ht="15.75" customHeight="1">
      <c r="A658" s="9" t="s">
        <v>64</v>
      </c>
      <c r="B658" s="56"/>
      <c r="C658" s="56"/>
      <c r="D658" s="56"/>
      <c r="E658" s="56"/>
      <c r="F658" s="56"/>
      <c r="G658" s="56"/>
      <c r="H658" s="56"/>
      <c r="I658" s="56">
        <v>55</v>
      </c>
      <c r="J658" s="56"/>
      <c r="K658" s="56"/>
      <c r="L658" s="57"/>
      <c r="M658" s="64"/>
      <c r="N658" s="42"/>
      <c r="O658" s="65"/>
      <c r="P658" s="66">
        <f>IF(I658=0,"",I658/H657)</f>
        <v>1</v>
      </c>
      <c r="Q658" s="67">
        <v>58</v>
      </c>
      <c r="R658" s="68">
        <f t="shared" si="56"/>
        <v>1</v>
      </c>
      <c r="S658" s="68">
        <f t="shared" si="57"/>
        <v>0</v>
      </c>
    </row>
    <row r="659" spans="1:19" ht="15.75" customHeight="1">
      <c r="A659" s="9" t="s">
        <v>65</v>
      </c>
      <c r="B659" s="56"/>
      <c r="C659" s="56"/>
      <c r="D659" s="56"/>
      <c r="E659" s="56"/>
      <c r="F659" s="56"/>
      <c r="G659" s="56"/>
      <c r="H659" s="56"/>
      <c r="I659" s="56"/>
      <c r="J659" s="56">
        <v>53</v>
      </c>
      <c r="K659" s="56"/>
      <c r="L659" s="57"/>
      <c r="M659" s="64"/>
      <c r="N659" s="42"/>
      <c r="O659" s="65"/>
      <c r="P659" s="66">
        <f>IF(J659=0,"",J659/I658)</f>
        <v>0.96363636363636362</v>
      </c>
      <c r="Q659" s="67">
        <v>57</v>
      </c>
      <c r="R659" s="68">
        <f t="shared" si="56"/>
        <v>0.98275862068965514</v>
      </c>
      <c r="S659" s="68">
        <f t="shared" si="57"/>
        <v>1.7241379310344862E-2</v>
      </c>
    </row>
    <row r="660" spans="1:19" ht="15.75" customHeight="1">
      <c r="A660" s="9" t="s">
        <v>66</v>
      </c>
      <c r="B660" s="56"/>
      <c r="C660" s="56"/>
      <c r="D660" s="56"/>
      <c r="E660" s="56"/>
      <c r="F660" s="56"/>
      <c r="G660" s="56"/>
      <c r="H660" s="56"/>
      <c r="I660" s="56"/>
      <c r="J660" s="56"/>
      <c r="K660" s="56">
        <v>53</v>
      </c>
      <c r="L660" s="57">
        <v>50</v>
      </c>
      <c r="M660" s="64"/>
      <c r="N660" s="42"/>
      <c r="O660" s="65"/>
      <c r="P660" s="66">
        <f>IF(K660=0,"",K660/J659)</f>
        <v>1</v>
      </c>
      <c r="Q660" s="67">
        <v>57</v>
      </c>
      <c r="R660" s="68">
        <f t="shared" si="56"/>
        <v>1</v>
      </c>
      <c r="S660" s="68">
        <f t="shared" si="57"/>
        <v>0</v>
      </c>
    </row>
    <row r="661" spans="1:19" ht="15.75" customHeight="1">
      <c r="A661" s="9" t="s">
        <v>67</v>
      </c>
      <c r="B661" s="56"/>
      <c r="C661" s="56"/>
      <c r="D661" s="56"/>
      <c r="E661" s="56"/>
      <c r="F661" s="56"/>
      <c r="G661" s="56"/>
      <c r="H661" s="56"/>
      <c r="I661" s="56"/>
      <c r="J661" s="56"/>
      <c r="K661" s="56">
        <v>7</v>
      </c>
      <c r="L661" s="57">
        <v>5</v>
      </c>
      <c r="M661" s="64"/>
      <c r="N661" s="42"/>
      <c r="O661" s="43"/>
      <c r="P661" s="69"/>
      <c r="Q661" s="70">
        <v>7</v>
      </c>
      <c r="R661" s="71"/>
      <c r="S661" s="69"/>
    </row>
    <row r="662" spans="1:19" ht="15.75" customHeight="1">
      <c r="A662" s="9" t="s">
        <v>68</v>
      </c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7"/>
      <c r="M662" s="64"/>
      <c r="N662" s="42"/>
      <c r="O662" s="43"/>
      <c r="P662" s="54"/>
      <c r="Q662" s="70"/>
      <c r="R662" s="72"/>
      <c r="S662" s="54"/>
    </row>
    <row r="663" spans="1:19" ht="15.75" customHeight="1">
      <c r="A663" s="9" t="s">
        <v>69</v>
      </c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7"/>
      <c r="M663" s="64"/>
      <c r="N663" s="42"/>
      <c r="O663" s="43"/>
      <c r="P663" s="54"/>
      <c r="Q663" s="70"/>
      <c r="R663" s="72"/>
      <c r="S663" s="54"/>
    </row>
    <row r="664" spans="1:19" ht="15.75" customHeight="1">
      <c r="A664" s="9" t="s">
        <v>70</v>
      </c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7"/>
      <c r="M664" s="64"/>
      <c r="N664" s="42"/>
      <c r="O664" s="43"/>
      <c r="P664" s="42"/>
      <c r="Q664" s="43"/>
      <c r="R664" s="53"/>
      <c r="S664" s="54"/>
    </row>
    <row r="665" spans="1:19" ht="15.75" customHeight="1">
      <c r="A665" s="9" t="s">
        <v>71</v>
      </c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7"/>
      <c r="M665" s="64"/>
      <c r="N665" s="42"/>
      <c r="O665" s="43"/>
      <c r="P665" s="44" t="s">
        <v>53</v>
      </c>
      <c r="Q665" s="45">
        <v>51</v>
      </c>
      <c r="R665" s="46">
        <f>IF(SUM(L653:L661)=0,"",SUM(L653:L661))</f>
        <v>55</v>
      </c>
      <c r="S665" s="47" t="s">
        <v>8</v>
      </c>
    </row>
    <row r="666" spans="1:19" ht="15.75" customHeight="1">
      <c r="A666" s="9" t="s">
        <v>73</v>
      </c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7"/>
      <c r="M666" s="64"/>
      <c r="N666" s="42"/>
      <c r="O666" s="43"/>
      <c r="P666" s="48" t="s">
        <v>55</v>
      </c>
      <c r="Q666" s="49">
        <f>IF(Q665/B651=0,"",Q665/B651)</f>
        <v>0.68918918918918914</v>
      </c>
      <c r="R666" s="50">
        <f>IF(Q665/R665=0,"",Q665/R665)</f>
        <v>0.92727272727272725</v>
      </c>
      <c r="S666" s="51" t="s">
        <v>56</v>
      </c>
    </row>
    <row r="667" spans="1:19" ht="15.75" customHeight="1">
      <c r="A667" s="9" t="s">
        <v>74</v>
      </c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7"/>
      <c r="M667" s="73"/>
      <c r="N667" s="74"/>
      <c r="O667" s="75"/>
      <c r="P667" s="30"/>
      <c r="Q667" s="31"/>
      <c r="R667" s="31"/>
      <c r="S667" s="33"/>
    </row>
    <row r="668" spans="1:19" ht="18.75" customHeight="1">
      <c r="A668" s="34"/>
      <c r="B668" s="6"/>
      <c r="C668" s="6"/>
      <c r="D668" s="6"/>
      <c r="E668" s="6"/>
      <c r="F668" s="139" t="s">
        <v>42</v>
      </c>
      <c r="G668" s="154"/>
      <c r="H668" s="154"/>
      <c r="I668" s="154"/>
      <c r="J668" s="154"/>
      <c r="K668" s="155"/>
      <c r="L668" s="35">
        <f>SUM(L660:L664)</f>
        <v>55</v>
      </c>
      <c r="M668" s="55">
        <f>IF(L660=0,"",L660/B651)</f>
        <v>0.67567567567567566</v>
      </c>
      <c r="N668" s="55">
        <f>IF(L668=0,"",L668/B651)</f>
        <v>0.7432432432432432</v>
      </c>
      <c r="O668" s="55">
        <f>IF(L660=0,"",N668-M668)</f>
        <v>6.7567567567567544E-2</v>
      </c>
      <c r="P668" s="5"/>
      <c r="Q668" s="6"/>
      <c r="R668" s="37"/>
      <c r="S668" s="5"/>
    </row>
    <row r="669" spans="1:19" ht="12.75" customHeight="1">
      <c r="M669" s="5"/>
      <c r="N669" s="5"/>
      <c r="P669" s="5"/>
      <c r="Q669" s="6"/>
      <c r="R669" s="6"/>
      <c r="S669" s="6"/>
    </row>
    <row r="670" spans="1:19" ht="12.75" customHeight="1">
      <c r="L670" s="6"/>
      <c r="M670" s="5"/>
      <c r="N670" s="5"/>
      <c r="P670" s="5"/>
      <c r="Q670" s="6"/>
      <c r="R670" s="6"/>
      <c r="S670" s="6"/>
    </row>
    <row r="671" spans="1:19" ht="26.25" customHeight="1">
      <c r="A671" s="7"/>
      <c r="B671" s="163" t="s">
        <v>4</v>
      </c>
      <c r="C671" s="164"/>
      <c r="D671" s="164"/>
      <c r="E671" s="164"/>
      <c r="F671" s="164"/>
      <c r="G671" s="164"/>
      <c r="H671" s="165" t="s">
        <v>58</v>
      </c>
      <c r="I671" s="166"/>
      <c r="J671" s="166"/>
      <c r="K671" s="166"/>
      <c r="L671" s="6"/>
      <c r="M671" s="5"/>
      <c r="N671" s="5"/>
      <c r="O671" s="6"/>
      <c r="P671" s="5"/>
      <c r="Q671" s="6"/>
      <c r="R671" s="6"/>
      <c r="S671" s="6"/>
    </row>
    <row r="672" spans="1:19" ht="30" customHeight="1">
      <c r="A672" s="142" t="s">
        <v>6</v>
      </c>
      <c r="B672" s="144" t="s">
        <v>7</v>
      </c>
      <c r="C672" s="154"/>
      <c r="D672" s="154"/>
      <c r="E672" s="154"/>
      <c r="F672" s="154"/>
      <c r="G672" s="154"/>
      <c r="H672" s="154"/>
      <c r="I672" s="154"/>
      <c r="J672" s="154"/>
      <c r="K672" s="155"/>
      <c r="L672" s="147" t="s">
        <v>8</v>
      </c>
      <c r="M672" s="137" t="s">
        <v>9</v>
      </c>
      <c r="N672" s="137" t="s">
        <v>10</v>
      </c>
      <c r="O672" s="149" t="s">
        <v>11</v>
      </c>
      <c r="P672" s="137" t="s">
        <v>12</v>
      </c>
      <c r="Q672" s="151" t="s">
        <v>13</v>
      </c>
      <c r="R672" s="151" t="s">
        <v>14</v>
      </c>
      <c r="S672" s="137" t="s">
        <v>15</v>
      </c>
    </row>
    <row r="673" spans="1:20" ht="15.75" customHeight="1">
      <c r="A673" s="153"/>
      <c r="B673" s="9" t="s">
        <v>16</v>
      </c>
      <c r="C673" s="9" t="s">
        <v>17</v>
      </c>
      <c r="D673" s="9" t="s">
        <v>18</v>
      </c>
      <c r="E673" s="9" t="s">
        <v>19</v>
      </c>
      <c r="F673" s="9" t="s">
        <v>20</v>
      </c>
      <c r="G673" s="9" t="s">
        <v>21</v>
      </c>
      <c r="H673" s="9" t="s">
        <v>22</v>
      </c>
      <c r="I673" s="9" t="s">
        <v>23</v>
      </c>
      <c r="J673" s="9" t="s">
        <v>24</v>
      </c>
      <c r="K673" s="9" t="s">
        <v>25</v>
      </c>
      <c r="L673" s="156"/>
      <c r="M673" s="153"/>
      <c r="N673" s="153"/>
      <c r="O673" s="153"/>
      <c r="P673" s="153"/>
      <c r="Q673" s="153"/>
      <c r="R673" s="153"/>
      <c r="S673" s="153"/>
    </row>
    <row r="674" spans="1:20" ht="15.75" customHeight="1">
      <c r="A674" s="9" t="s">
        <v>58</v>
      </c>
      <c r="B674" s="56">
        <v>78</v>
      </c>
      <c r="C674" s="56"/>
      <c r="D674" s="56"/>
      <c r="E674" s="56"/>
      <c r="F674" s="56"/>
      <c r="G674" s="56"/>
      <c r="H674" s="56"/>
      <c r="I674" s="56"/>
      <c r="J674" s="56"/>
      <c r="K674" s="56"/>
      <c r="L674" s="57"/>
      <c r="M674" s="58"/>
      <c r="N674" s="59"/>
      <c r="O674" s="60"/>
      <c r="P674" s="61"/>
      <c r="Q674" s="62">
        <f>B674</f>
        <v>78</v>
      </c>
      <c r="R674" s="63"/>
      <c r="S674" s="61"/>
    </row>
    <row r="675" spans="1:20" ht="15.75" customHeight="1">
      <c r="A675" s="9" t="s">
        <v>59</v>
      </c>
      <c r="B675" s="56"/>
      <c r="C675" s="56">
        <v>59</v>
      </c>
      <c r="D675" s="56"/>
      <c r="E675" s="56"/>
      <c r="F675" s="56"/>
      <c r="G675" s="56"/>
      <c r="H675" s="56"/>
      <c r="I675" s="56"/>
      <c r="J675" s="56"/>
      <c r="K675" s="56"/>
      <c r="L675" s="57"/>
      <c r="M675" s="64"/>
      <c r="N675" s="42"/>
      <c r="O675" s="65"/>
      <c r="P675" s="66">
        <f>IF(C675=0,"",C675/B674)</f>
        <v>0.75641025641025639</v>
      </c>
      <c r="Q675" s="67">
        <v>59</v>
      </c>
      <c r="R675" s="68">
        <f t="shared" ref="R675:R683" si="58">IF(Q675=0,"",Q675/Q674)</f>
        <v>0.75641025641025639</v>
      </c>
      <c r="S675" s="68">
        <f t="shared" ref="S675:S683" si="59">IF(Q675=0,"",100%-R675)</f>
        <v>0.24358974358974361</v>
      </c>
    </row>
    <row r="676" spans="1:20" ht="15.75" customHeight="1">
      <c r="A676" s="9" t="s">
        <v>60</v>
      </c>
      <c r="B676" s="56"/>
      <c r="C676" s="56"/>
      <c r="D676" s="56">
        <v>54</v>
      </c>
      <c r="E676" s="56"/>
      <c r="F676" s="56"/>
      <c r="G676" s="56"/>
      <c r="H676" s="56"/>
      <c r="I676" s="56"/>
      <c r="J676" s="56"/>
      <c r="K676" s="56"/>
      <c r="L676" s="57"/>
      <c r="M676" s="64"/>
      <c r="N676" s="42"/>
      <c r="O676" s="65"/>
      <c r="P676" s="66">
        <f>IF(D676=0,"",D676/C675)</f>
        <v>0.9152542372881356</v>
      </c>
      <c r="Q676" s="67">
        <v>54</v>
      </c>
      <c r="R676" s="68">
        <f t="shared" si="58"/>
        <v>0.9152542372881356</v>
      </c>
      <c r="S676" s="68">
        <f t="shared" si="59"/>
        <v>8.4745762711864403E-2</v>
      </c>
      <c r="T676" s="52">
        <f>Q676/Q674</f>
        <v>0.69230769230769229</v>
      </c>
    </row>
    <row r="677" spans="1:20" ht="15.75" customHeight="1">
      <c r="A677" s="9" t="s">
        <v>61</v>
      </c>
      <c r="B677" s="56"/>
      <c r="C677" s="56"/>
      <c r="D677" s="56"/>
      <c r="E677" s="56">
        <v>54</v>
      </c>
      <c r="F677" s="56"/>
      <c r="G677" s="56"/>
      <c r="H677" s="56"/>
      <c r="I677" s="56"/>
      <c r="J677" s="56"/>
      <c r="K677" s="56"/>
      <c r="L677" s="57"/>
      <c r="M677" s="64"/>
      <c r="N677" s="42"/>
      <c r="O677" s="65"/>
      <c r="P677" s="66">
        <f>IF(E677=0,"",E677/D676)</f>
        <v>1</v>
      </c>
      <c r="Q677" s="67">
        <v>54</v>
      </c>
      <c r="R677" s="68">
        <f t="shared" si="58"/>
        <v>1</v>
      </c>
      <c r="S677" s="68">
        <f t="shared" si="59"/>
        <v>0</v>
      </c>
    </row>
    <row r="678" spans="1:20" ht="15.75" customHeight="1">
      <c r="A678" s="9" t="s">
        <v>62</v>
      </c>
      <c r="B678" s="56"/>
      <c r="C678" s="56"/>
      <c r="D678" s="56"/>
      <c r="E678" s="56"/>
      <c r="F678" s="56">
        <v>53</v>
      </c>
      <c r="G678" s="56"/>
      <c r="H678" s="56"/>
      <c r="I678" s="56"/>
      <c r="J678" s="56"/>
      <c r="K678" s="56"/>
      <c r="L678" s="57"/>
      <c r="M678" s="64"/>
      <c r="N678" s="42"/>
      <c r="O678" s="65"/>
      <c r="P678" s="66">
        <f>IF(F678=0,"",F678/E677)</f>
        <v>0.98148148148148151</v>
      </c>
      <c r="Q678" s="67">
        <v>53</v>
      </c>
      <c r="R678" s="68">
        <f t="shared" si="58"/>
        <v>0.98148148148148151</v>
      </c>
      <c r="S678" s="68">
        <f t="shared" si="59"/>
        <v>1.851851851851849E-2</v>
      </c>
    </row>
    <row r="679" spans="1:20" ht="15.75" customHeight="1">
      <c r="A679" s="9" t="s">
        <v>63</v>
      </c>
      <c r="B679" s="56"/>
      <c r="C679" s="56"/>
      <c r="D679" s="56"/>
      <c r="E679" s="56"/>
      <c r="F679" s="56"/>
      <c r="G679" s="56">
        <v>52</v>
      </c>
      <c r="H679" s="56"/>
      <c r="I679" s="56"/>
      <c r="J679" s="56"/>
      <c r="K679" s="56"/>
      <c r="L679" s="57"/>
      <c r="M679" s="64"/>
      <c r="N679" s="42"/>
      <c r="O679" s="65"/>
      <c r="P679" s="66">
        <f>IF(G679=0,"",G679/F678)</f>
        <v>0.98113207547169812</v>
      </c>
      <c r="Q679" s="67">
        <v>52</v>
      </c>
      <c r="R679" s="68">
        <f t="shared" si="58"/>
        <v>0.98113207547169812</v>
      </c>
      <c r="S679" s="68">
        <f t="shared" si="59"/>
        <v>1.8867924528301883E-2</v>
      </c>
    </row>
    <row r="680" spans="1:20" ht="15.75" customHeight="1">
      <c r="A680" s="9" t="s">
        <v>64</v>
      </c>
      <c r="B680" s="56"/>
      <c r="C680" s="56"/>
      <c r="D680" s="56"/>
      <c r="E680" s="56"/>
      <c r="F680" s="56"/>
      <c r="G680" s="56"/>
      <c r="H680" s="56">
        <v>51</v>
      </c>
      <c r="I680" s="56"/>
      <c r="J680" s="56"/>
      <c r="K680" s="56"/>
      <c r="L680" s="57"/>
      <c r="M680" s="64"/>
      <c r="N680" s="42"/>
      <c r="O680" s="65"/>
      <c r="P680" s="66">
        <f>IF(H680=0,"",H680/G679)</f>
        <v>0.98076923076923073</v>
      </c>
      <c r="Q680" s="67">
        <v>51</v>
      </c>
      <c r="R680" s="68">
        <f t="shared" si="58"/>
        <v>0.98076923076923073</v>
      </c>
      <c r="S680" s="68">
        <f t="shared" si="59"/>
        <v>1.9230769230769273E-2</v>
      </c>
    </row>
    <row r="681" spans="1:20" ht="15.75" customHeight="1">
      <c r="A681" s="9" t="s">
        <v>65</v>
      </c>
      <c r="B681" s="56"/>
      <c r="C681" s="56"/>
      <c r="D681" s="56"/>
      <c r="E681" s="56"/>
      <c r="F681" s="56"/>
      <c r="G681" s="56"/>
      <c r="H681" s="56"/>
      <c r="I681" s="56">
        <v>51</v>
      </c>
      <c r="J681" s="56"/>
      <c r="K681" s="56"/>
      <c r="L681" s="57"/>
      <c r="M681" s="64"/>
      <c r="N681" s="42"/>
      <c r="O681" s="65"/>
      <c r="P681" s="66">
        <f>IF(I681=0,"",I681/H680)</f>
        <v>1</v>
      </c>
      <c r="Q681" s="67">
        <v>51</v>
      </c>
      <c r="R681" s="68">
        <f t="shared" si="58"/>
        <v>1</v>
      </c>
      <c r="S681" s="68">
        <f t="shared" si="59"/>
        <v>0</v>
      </c>
    </row>
    <row r="682" spans="1:20" ht="15.75" customHeight="1">
      <c r="A682" s="9" t="s">
        <v>66</v>
      </c>
      <c r="B682" s="56"/>
      <c r="C682" s="56"/>
      <c r="D682" s="56"/>
      <c r="E682" s="56"/>
      <c r="F682" s="56"/>
      <c r="G682" s="56"/>
      <c r="H682" s="56"/>
      <c r="I682" s="56"/>
      <c r="J682" s="56">
        <v>51</v>
      </c>
      <c r="K682" s="56"/>
      <c r="L682" s="57"/>
      <c r="M682" s="64"/>
      <c r="N682" s="42"/>
      <c r="O682" s="65"/>
      <c r="P682" s="66">
        <f>IF(J682=0,"",J682/I681)</f>
        <v>1</v>
      </c>
      <c r="Q682" s="67">
        <v>51</v>
      </c>
      <c r="R682" s="68">
        <f t="shared" si="58"/>
        <v>1</v>
      </c>
      <c r="S682" s="68">
        <f t="shared" si="59"/>
        <v>0</v>
      </c>
    </row>
    <row r="683" spans="1:20" ht="15.75" customHeight="1">
      <c r="A683" s="9" t="s">
        <v>67</v>
      </c>
      <c r="B683" s="56"/>
      <c r="C683" s="56"/>
      <c r="D683" s="56"/>
      <c r="E683" s="56"/>
      <c r="F683" s="56"/>
      <c r="G683" s="56"/>
      <c r="H683" s="56"/>
      <c r="I683" s="56"/>
      <c r="J683" s="56"/>
      <c r="K683" s="56">
        <v>51</v>
      </c>
      <c r="L683" s="57">
        <v>50</v>
      </c>
      <c r="M683" s="64"/>
      <c r="N683" s="42"/>
      <c r="O683" s="65"/>
      <c r="P683" s="66">
        <f>IF(K683=0,"",K683/J682)</f>
        <v>1</v>
      </c>
      <c r="Q683" s="67">
        <v>51</v>
      </c>
      <c r="R683" s="68">
        <f t="shared" si="58"/>
        <v>1</v>
      </c>
      <c r="S683" s="68">
        <f t="shared" si="59"/>
        <v>0</v>
      </c>
    </row>
    <row r="684" spans="1:20" ht="15.75" customHeight="1">
      <c r="A684" s="9" t="s">
        <v>68</v>
      </c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7"/>
      <c r="M684" s="64"/>
      <c r="N684" s="42"/>
      <c r="O684" s="43"/>
      <c r="P684" s="69"/>
      <c r="Q684" s="70">
        <v>51</v>
      </c>
      <c r="R684" s="71"/>
      <c r="S684" s="69"/>
    </row>
    <row r="685" spans="1:20" ht="15.75" customHeight="1">
      <c r="A685" s="9" t="s">
        <v>69</v>
      </c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7"/>
      <c r="M685" s="64"/>
      <c r="N685" s="42"/>
      <c r="O685" s="43"/>
      <c r="P685" s="54"/>
      <c r="Q685" s="70"/>
      <c r="R685" s="72"/>
      <c r="S685" s="54"/>
    </row>
    <row r="686" spans="1:20" ht="15.75" customHeight="1">
      <c r="A686" s="9" t="s">
        <v>70</v>
      </c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7"/>
      <c r="M686" s="64"/>
      <c r="N686" s="42"/>
      <c r="O686" s="43"/>
      <c r="P686" s="54"/>
      <c r="Q686" s="70"/>
      <c r="R686" s="72"/>
      <c r="S686" s="54"/>
    </row>
    <row r="687" spans="1:20" ht="15.75" customHeight="1">
      <c r="A687" s="9" t="s">
        <v>71</v>
      </c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7"/>
      <c r="M687" s="64"/>
      <c r="N687" s="42"/>
      <c r="O687" s="43"/>
      <c r="P687" s="42"/>
      <c r="Q687" s="43"/>
      <c r="R687" s="53"/>
      <c r="S687" s="54"/>
    </row>
    <row r="688" spans="1:20" ht="15.75" customHeight="1">
      <c r="A688" s="9" t="s">
        <v>73</v>
      </c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7"/>
      <c r="M688" s="64"/>
      <c r="N688" s="42"/>
      <c r="O688" s="43"/>
      <c r="P688" s="44" t="s">
        <v>53</v>
      </c>
      <c r="Q688" s="45">
        <v>43</v>
      </c>
      <c r="R688" s="46">
        <f>IF(SUM(L676:L684)=0,"",SUM(L676:L684))</f>
        <v>50</v>
      </c>
      <c r="S688" s="47" t="s">
        <v>8</v>
      </c>
    </row>
    <row r="689" spans="1:24" ht="15.75" customHeight="1">
      <c r="A689" s="9" t="s">
        <v>74</v>
      </c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7"/>
      <c r="M689" s="64"/>
      <c r="N689" s="42"/>
      <c r="O689" s="43"/>
      <c r="P689" s="48" t="s">
        <v>55</v>
      </c>
      <c r="Q689" s="49">
        <f>IF(Q688/B674=0,"",Q688/B674)</f>
        <v>0.55128205128205132</v>
      </c>
      <c r="R689" s="50">
        <f>IF(Q688/R688=0,"",Q688/R688)</f>
        <v>0.86</v>
      </c>
      <c r="S689" s="51" t="s">
        <v>56</v>
      </c>
    </row>
    <row r="690" spans="1:24" ht="15.75" customHeight="1">
      <c r="A690" s="9" t="s">
        <v>75</v>
      </c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7"/>
      <c r="M690" s="73"/>
      <c r="N690" s="74"/>
      <c r="O690" s="75"/>
      <c r="P690" s="30"/>
      <c r="Q690" s="31"/>
      <c r="R690" s="31"/>
      <c r="S690" s="33"/>
    </row>
    <row r="691" spans="1:24" ht="18.75" customHeight="1">
      <c r="A691" s="34"/>
      <c r="B691" s="6"/>
      <c r="C691" s="6"/>
      <c r="D691" s="6"/>
      <c r="E691" s="6"/>
      <c r="F691" s="139" t="s">
        <v>42</v>
      </c>
      <c r="G691" s="154"/>
      <c r="H691" s="154"/>
      <c r="I691" s="154"/>
      <c r="J691" s="154"/>
      <c r="K691" s="155"/>
      <c r="L691" s="35">
        <f>SUM(L683:L687)</f>
        <v>50</v>
      </c>
      <c r="M691" s="55">
        <f>IF(L683=0,"",L683/B674)</f>
        <v>0.64102564102564108</v>
      </c>
      <c r="N691" s="55">
        <f>IF(L691=0,"",L691/B674)</f>
        <v>0.64102564102564108</v>
      </c>
      <c r="O691" s="55">
        <f>IF(L683=0,"",N691-M691)</f>
        <v>0</v>
      </c>
      <c r="P691" s="5"/>
      <c r="Q691" s="6"/>
      <c r="R691" s="37"/>
      <c r="S691" s="5"/>
    </row>
    <row r="692" spans="1:24" ht="12.75" customHeight="1">
      <c r="M692" s="5"/>
      <c r="N692" s="5"/>
      <c r="P692" s="5"/>
    </row>
    <row r="693" spans="1:24" ht="12.75" customHeight="1">
      <c r="L693" s="6"/>
      <c r="M693" s="5"/>
      <c r="N693" s="5"/>
      <c r="P693" s="5"/>
    </row>
    <row r="694" spans="1:24" ht="26.25" customHeight="1">
      <c r="A694" s="7"/>
      <c r="B694" s="163" t="s">
        <v>4</v>
      </c>
      <c r="C694" s="164"/>
      <c r="D694" s="164"/>
      <c r="E694" s="164"/>
      <c r="F694" s="164"/>
      <c r="G694" s="164"/>
      <c r="I694" s="116"/>
      <c r="J694" s="116"/>
      <c r="K694" s="92" t="s">
        <v>59</v>
      </c>
      <c r="L694" s="5"/>
      <c r="M694" s="5"/>
      <c r="N694" s="6"/>
      <c r="O694" s="5"/>
      <c r="P694" s="6"/>
      <c r="Q694" s="6"/>
      <c r="R694" s="6"/>
    </row>
    <row r="695" spans="1:24" ht="30" customHeight="1">
      <c r="A695" s="142" t="s">
        <v>6</v>
      </c>
      <c r="B695" s="144" t="s">
        <v>7</v>
      </c>
      <c r="C695" s="145"/>
      <c r="D695" s="145"/>
      <c r="E695" s="145"/>
      <c r="F695" s="145"/>
      <c r="G695" s="145"/>
      <c r="H695" s="145"/>
      <c r="I695" s="145"/>
      <c r="J695" s="146"/>
      <c r="K695" s="147" t="s">
        <v>8</v>
      </c>
      <c r="L695" s="137" t="s">
        <v>9</v>
      </c>
      <c r="M695" s="137" t="s">
        <v>10</v>
      </c>
      <c r="N695" s="149" t="s">
        <v>11</v>
      </c>
      <c r="O695" s="137" t="s">
        <v>12</v>
      </c>
      <c r="P695" s="151" t="s">
        <v>13</v>
      </c>
      <c r="Q695" s="151" t="s">
        <v>14</v>
      </c>
      <c r="R695" s="137" t="s">
        <v>15</v>
      </c>
    </row>
    <row r="696" spans="1:24" ht="15.75" customHeight="1">
      <c r="A696" s="153"/>
      <c r="B696" s="9" t="s">
        <v>16</v>
      </c>
      <c r="C696" s="9" t="s">
        <v>17</v>
      </c>
      <c r="D696" s="9" t="s">
        <v>18</v>
      </c>
      <c r="E696" s="9" t="s">
        <v>19</v>
      </c>
      <c r="F696" s="9" t="s">
        <v>20</v>
      </c>
      <c r="G696" s="9" t="s">
        <v>21</v>
      </c>
      <c r="H696" s="9" t="s">
        <v>22</v>
      </c>
      <c r="I696" s="9" t="s">
        <v>23</v>
      </c>
      <c r="J696" s="9" t="s">
        <v>24</v>
      </c>
      <c r="K696" s="156"/>
      <c r="L696" s="153"/>
      <c r="M696" s="153"/>
      <c r="N696" s="153"/>
      <c r="O696" s="153"/>
      <c r="P696" s="153"/>
      <c r="Q696" s="153"/>
      <c r="R696" s="153"/>
    </row>
    <row r="697" spans="1:24" ht="15.75" customHeight="1">
      <c r="A697" s="9" t="s">
        <v>59</v>
      </c>
      <c r="B697" s="56">
        <v>78</v>
      </c>
      <c r="C697" s="56"/>
      <c r="D697" s="56"/>
      <c r="E697" s="56"/>
      <c r="F697" s="56"/>
      <c r="G697" s="56"/>
      <c r="H697" s="56"/>
      <c r="I697" s="56"/>
      <c r="J697" s="56"/>
      <c r="K697" s="57"/>
      <c r="L697" s="58"/>
      <c r="M697" s="59"/>
      <c r="N697" s="60"/>
      <c r="O697" s="61"/>
      <c r="P697" s="62">
        <f>B697</f>
        <v>78</v>
      </c>
      <c r="Q697" s="63"/>
      <c r="R697" s="61"/>
    </row>
    <row r="698" spans="1:24" ht="15.75" customHeight="1">
      <c r="A698" s="9" t="s">
        <v>60</v>
      </c>
      <c r="B698" s="56"/>
      <c r="C698" s="56">
        <v>71</v>
      </c>
      <c r="D698" s="56"/>
      <c r="E698" s="56"/>
      <c r="F698" s="56"/>
      <c r="G698" s="56"/>
      <c r="H698" s="56"/>
      <c r="I698" s="56"/>
      <c r="J698" s="56"/>
      <c r="K698" s="57"/>
      <c r="L698" s="64"/>
      <c r="M698" s="42"/>
      <c r="N698" s="65"/>
      <c r="O698" s="66">
        <f>IF(C698=0,"",C698/B697)</f>
        <v>0.91025641025641024</v>
      </c>
      <c r="P698" s="67">
        <v>71</v>
      </c>
      <c r="Q698" s="68">
        <f t="shared" ref="Q698:Q705" si="60">IF(P698=0,"",P698/P697)</f>
        <v>0.91025641025641024</v>
      </c>
      <c r="R698" s="68">
        <f t="shared" ref="R698:R705" si="61">IF(P698=0,"",100%-Q698)</f>
        <v>8.9743589743589758E-2</v>
      </c>
    </row>
    <row r="699" spans="1:24" ht="15.75" customHeight="1">
      <c r="A699" s="9" t="s">
        <v>61</v>
      </c>
      <c r="B699" s="56"/>
      <c r="C699" s="56"/>
      <c r="D699" s="56">
        <v>67</v>
      </c>
      <c r="E699" s="56"/>
      <c r="F699" s="56"/>
      <c r="G699" s="56"/>
      <c r="H699" s="56"/>
      <c r="I699" s="56"/>
      <c r="J699" s="56"/>
      <c r="K699" s="57"/>
      <c r="L699" s="64"/>
      <c r="M699" s="42"/>
      <c r="N699" s="65"/>
      <c r="O699" s="66">
        <f>IF(D699=0,"",D699/C698)</f>
        <v>0.94366197183098588</v>
      </c>
      <c r="P699" s="67">
        <v>68</v>
      </c>
      <c r="Q699" s="68">
        <f t="shared" si="60"/>
        <v>0.95774647887323938</v>
      </c>
      <c r="R699" s="68">
        <f t="shared" si="61"/>
        <v>4.2253521126760618E-2</v>
      </c>
      <c r="S699" s="52">
        <f>P699/P697</f>
        <v>0.87179487179487181</v>
      </c>
    </row>
    <row r="700" spans="1:24" ht="15.75" customHeight="1">
      <c r="A700" s="9" t="s">
        <v>62</v>
      </c>
      <c r="B700" s="56"/>
      <c r="C700" s="56"/>
      <c r="D700" s="56"/>
      <c r="E700" s="56">
        <v>61</v>
      </c>
      <c r="F700" s="56"/>
      <c r="G700" s="56"/>
      <c r="H700" s="56"/>
      <c r="I700" s="56"/>
      <c r="J700" s="56"/>
      <c r="K700" s="57"/>
      <c r="L700" s="64"/>
      <c r="M700" s="42"/>
      <c r="N700" s="65"/>
      <c r="O700" s="66">
        <f>IF(E700=0,"",E700/D699)</f>
        <v>0.91044776119402981</v>
      </c>
      <c r="P700" s="67">
        <v>67</v>
      </c>
      <c r="Q700" s="68">
        <f t="shared" si="60"/>
        <v>0.98529411764705888</v>
      </c>
      <c r="R700" s="68">
        <f t="shared" si="61"/>
        <v>1.4705882352941124E-2</v>
      </c>
    </row>
    <row r="701" spans="1:24" ht="15.75" customHeight="1">
      <c r="A701" s="9" t="s">
        <v>63</v>
      </c>
      <c r="B701" s="56"/>
      <c r="C701" s="56"/>
      <c r="D701" s="56"/>
      <c r="E701" s="56"/>
      <c r="F701" s="56">
        <v>60</v>
      </c>
      <c r="G701" s="56"/>
      <c r="H701" s="56"/>
      <c r="I701" s="56"/>
      <c r="J701" s="56"/>
      <c r="K701" s="57"/>
      <c r="L701" s="64"/>
      <c r="M701" s="42"/>
      <c r="N701" s="65"/>
      <c r="O701" s="66">
        <f>IF(F701=0,"",F701/E700)</f>
        <v>0.98360655737704916</v>
      </c>
      <c r="P701" s="67">
        <v>61</v>
      </c>
      <c r="Q701" s="68">
        <f t="shared" si="60"/>
        <v>0.91044776119402981</v>
      </c>
      <c r="R701" s="68">
        <f t="shared" si="61"/>
        <v>8.9552238805970186E-2</v>
      </c>
    </row>
    <row r="702" spans="1:24" ht="15.75" customHeight="1">
      <c r="A702" s="9" t="s">
        <v>64</v>
      </c>
      <c r="B702" s="56"/>
      <c r="C702" s="56"/>
      <c r="D702" s="56"/>
      <c r="E702" s="56"/>
      <c r="F702" s="56"/>
      <c r="G702" s="56">
        <v>58</v>
      </c>
      <c r="H702" s="56"/>
      <c r="I702" s="56"/>
      <c r="J702" s="56"/>
      <c r="K702" s="57"/>
      <c r="L702" s="64"/>
      <c r="M702" s="42"/>
      <c r="N702" s="65"/>
      <c r="O702" s="66">
        <f>IF(G702=0,"",G702/F701)</f>
        <v>0.96666666666666667</v>
      </c>
      <c r="P702" s="67">
        <v>61</v>
      </c>
      <c r="Q702" s="68">
        <f t="shared" si="60"/>
        <v>1</v>
      </c>
      <c r="R702" s="68">
        <f t="shared" si="61"/>
        <v>0</v>
      </c>
    </row>
    <row r="703" spans="1:24" ht="15.75" customHeight="1">
      <c r="A703" s="9" t="s">
        <v>65</v>
      </c>
      <c r="B703" s="56"/>
      <c r="C703" s="56"/>
      <c r="D703" s="56"/>
      <c r="E703" s="56"/>
      <c r="F703" s="56"/>
      <c r="G703" s="56"/>
      <c r="H703" s="56">
        <v>58</v>
      </c>
      <c r="I703" s="56"/>
      <c r="J703" s="56"/>
      <c r="K703" s="57"/>
      <c r="L703" s="64"/>
      <c r="M703" s="42"/>
      <c r="N703" s="65"/>
      <c r="O703" s="66">
        <f>IF(H703=0,"",H703/G702)</f>
        <v>1</v>
      </c>
      <c r="P703" s="67">
        <v>61</v>
      </c>
      <c r="Q703" s="68">
        <f t="shared" si="60"/>
        <v>1</v>
      </c>
      <c r="R703" s="68">
        <f t="shared" si="61"/>
        <v>0</v>
      </c>
    </row>
    <row r="704" spans="1:24" ht="15.75" customHeight="1">
      <c r="A704" s="9" t="s">
        <v>66</v>
      </c>
      <c r="B704" s="56"/>
      <c r="C704" s="56"/>
      <c r="D704" s="56"/>
      <c r="E704" s="56"/>
      <c r="F704" s="56"/>
      <c r="G704" s="56"/>
      <c r="H704" s="56"/>
      <c r="I704" s="56">
        <v>58</v>
      </c>
      <c r="J704" s="56"/>
      <c r="K704" s="57"/>
      <c r="L704" s="64"/>
      <c r="M704" s="42"/>
      <c r="N704" s="65"/>
      <c r="O704" s="66">
        <f>IF(I704=0,"",I704/H703)</f>
        <v>1</v>
      </c>
      <c r="P704" s="67">
        <v>61</v>
      </c>
      <c r="Q704" s="68">
        <f t="shared" si="60"/>
        <v>1</v>
      </c>
      <c r="R704" s="68">
        <f t="shared" si="61"/>
        <v>0</v>
      </c>
      <c r="W704" s="37"/>
      <c r="X704" s="37"/>
    </row>
    <row r="705" spans="1:19" ht="15.75" customHeight="1">
      <c r="A705" s="9" t="s">
        <v>67</v>
      </c>
      <c r="B705" s="56"/>
      <c r="C705" s="56"/>
      <c r="D705" s="56"/>
      <c r="E705" s="56"/>
      <c r="F705" s="56"/>
      <c r="G705" s="56"/>
      <c r="H705" s="56"/>
      <c r="I705" s="56"/>
      <c r="J705" s="56">
        <v>56</v>
      </c>
      <c r="K705" s="57">
        <v>50</v>
      </c>
      <c r="L705" s="64"/>
      <c r="M705" s="42"/>
      <c r="N705" s="65"/>
      <c r="O705" s="66">
        <f>IF(J705=0,"",J705/I704)</f>
        <v>0.96551724137931039</v>
      </c>
      <c r="P705" s="67">
        <v>60</v>
      </c>
      <c r="Q705" s="68">
        <f t="shared" si="60"/>
        <v>0.98360655737704916</v>
      </c>
      <c r="R705" s="68">
        <f t="shared" si="61"/>
        <v>1.6393442622950838E-2</v>
      </c>
    </row>
    <row r="706" spans="1:19" ht="15.75" customHeight="1">
      <c r="A706" s="9" t="s">
        <v>68</v>
      </c>
      <c r="B706" s="56"/>
      <c r="C706" s="56"/>
      <c r="D706" s="56"/>
      <c r="E706" s="56"/>
      <c r="F706" s="56"/>
      <c r="G706" s="56"/>
      <c r="H706" s="56"/>
      <c r="I706" s="56"/>
      <c r="J706" s="56">
        <v>8</v>
      </c>
      <c r="K706" s="57">
        <v>8</v>
      </c>
      <c r="L706" s="64"/>
      <c r="M706" s="42"/>
      <c r="N706" s="65"/>
      <c r="O706" s="66"/>
      <c r="P706" s="67">
        <v>10</v>
      </c>
      <c r="Q706" s="68"/>
      <c r="R706" s="68"/>
    </row>
    <row r="707" spans="1:19" ht="15.75" customHeight="1">
      <c r="A707" s="9" t="s">
        <v>69</v>
      </c>
      <c r="B707" s="56"/>
      <c r="C707" s="56"/>
      <c r="D707" s="56"/>
      <c r="E707" s="56"/>
      <c r="F707" s="56"/>
      <c r="G707" s="56"/>
      <c r="H707" s="56"/>
      <c r="I707" s="56"/>
      <c r="J707" s="56">
        <v>1</v>
      </c>
      <c r="K707" s="57">
        <v>1</v>
      </c>
      <c r="L707" s="64"/>
      <c r="M707" s="42"/>
      <c r="N707" s="43"/>
      <c r="O707" s="69"/>
      <c r="P707" s="70">
        <v>1</v>
      </c>
      <c r="Q707" s="71"/>
      <c r="R707" s="69"/>
    </row>
    <row r="708" spans="1:19" ht="15.75" customHeight="1">
      <c r="A708" s="9" t="s">
        <v>70</v>
      </c>
      <c r="B708" s="56"/>
      <c r="C708" s="56"/>
      <c r="D708" s="56"/>
      <c r="E708" s="56"/>
      <c r="F708" s="56"/>
      <c r="G708" s="56"/>
      <c r="H708" s="56"/>
      <c r="I708" s="56"/>
      <c r="J708" s="56"/>
      <c r="K708" s="57"/>
      <c r="L708" s="64"/>
      <c r="M708" s="42"/>
      <c r="N708" s="43"/>
      <c r="O708" s="54"/>
      <c r="P708" s="70"/>
      <c r="Q708" s="72"/>
      <c r="R708" s="54"/>
    </row>
    <row r="709" spans="1:19" ht="15.75" customHeight="1">
      <c r="A709" s="9" t="s">
        <v>71</v>
      </c>
      <c r="B709" s="56"/>
      <c r="C709" s="56"/>
      <c r="D709" s="56"/>
      <c r="E709" s="56"/>
      <c r="F709" s="56"/>
      <c r="G709" s="56"/>
      <c r="H709" s="56"/>
      <c r="I709" s="56"/>
      <c r="J709" s="56"/>
      <c r="K709" s="57"/>
      <c r="L709" s="64"/>
      <c r="M709" s="42"/>
      <c r="N709" s="43"/>
      <c r="O709" s="54"/>
      <c r="P709" s="70"/>
      <c r="Q709" s="72"/>
      <c r="R709" s="54"/>
    </row>
    <row r="710" spans="1:19" ht="15.75" customHeight="1">
      <c r="A710" s="9" t="s">
        <v>73</v>
      </c>
      <c r="B710" s="56"/>
      <c r="C710" s="56"/>
      <c r="D710" s="56"/>
      <c r="E710" s="56"/>
      <c r="F710" s="56"/>
      <c r="G710" s="56"/>
      <c r="H710" s="56"/>
      <c r="I710" s="56"/>
      <c r="J710" s="56"/>
      <c r="K710" s="57"/>
      <c r="L710" s="64"/>
      <c r="M710" s="42"/>
      <c r="N710" s="43"/>
      <c r="O710" s="42"/>
      <c r="P710" s="43"/>
      <c r="Q710" s="53"/>
      <c r="R710" s="54"/>
    </row>
    <row r="711" spans="1:19" ht="15.75" customHeight="1">
      <c r="A711" s="9" t="s">
        <v>74</v>
      </c>
      <c r="B711" s="56"/>
      <c r="C711" s="56"/>
      <c r="D711" s="56"/>
      <c r="E711" s="56"/>
      <c r="F711" s="56"/>
      <c r="G711" s="56"/>
      <c r="H711" s="56"/>
      <c r="I711" s="56"/>
      <c r="J711" s="56"/>
      <c r="K711" s="57"/>
      <c r="L711" s="64"/>
      <c r="M711" s="42"/>
      <c r="N711" s="43"/>
      <c r="O711" s="44" t="s">
        <v>53</v>
      </c>
      <c r="P711" s="45">
        <v>53</v>
      </c>
      <c r="Q711" s="46">
        <f>IF(SUM(K699:K707)=0,"",SUM(K699:K707))</f>
        <v>59</v>
      </c>
      <c r="R711" s="47" t="s">
        <v>8</v>
      </c>
    </row>
    <row r="712" spans="1:19" ht="15.75" customHeight="1">
      <c r="A712" s="9" t="s">
        <v>75</v>
      </c>
      <c r="B712" s="56"/>
      <c r="C712" s="56"/>
      <c r="D712" s="56"/>
      <c r="E712" s="56"/>
      <c r="F712" s="56"/>
      <c r="G712" s="56"/>
      <c r="H712" s="56"/>
      <c r="I712" s="56"/>
      <c r="J712" s="56"/>
      <c r="K712" s="57"/>
      <c r="L712" s="64"/>
      <c r="M712" s="42"/>
      <c r="N712" s="43"/>
      <c r="O712" s="48" t="s">
        <v>55</v>
      </c>
      <c r="P712" s="49">
        <f>IF(P711/B697=0,"",P711/B697)</f>
        <v>0.67948717948717952</v>
      </c>
      <c r="Q712" s="50">
        <f>IF(P711/Q711=0,"",P711/Q711)</f>
        <v>0.89830508474576276</v>
      </c>
      <c r="R712" s="51" t="s">
        <v>56</v>
      </c>
    </row>
    <row r="713" spans="1:19" ht="15.75" customHeight="1">
      <c r="A713" s="9" t="s">
        <v>76</v>
      </c>
      <c r="B713" s="56"/>
      <c r="C713" s="56"/>
      <c r="D713" s="56"/>
      <c r="E713" s="56"/>
      <c r="F713" s="56"/>
      <c r="G713" s="56"/>
      <c r="H713" s="56"/>
      <c r="I713" s="56"/>
      <c r="J713" s="56"/>
      <c r="K713" s="57"/>
      <c r="L713" s="73"/>
      <c r="M713" s="74"/>
      <c r="N713" s="75"/>
      <c r="O713" s="30"/>
      <c r="P713" s="31"/>
      <c r="Q713" s="31"/>
      <c r="R713" s="33"/>
    </row>
    <row r="714" spans="1:19" ht="18.75" customHeight="1">
      <c r="A714" s="34"/>
      <c r="B714" s="6"/>
      <c r="C714" s="6"/>
      <c r="D714" s="157" t="s">
        <v>42</v>
      </c>
      <c r="E714" s="158"/>
      <c r="F714" s="158"/>
      <c r="G714" s="158"/>
      <c r="H714" s="158"/>
      <c r="I714" s="158"/>
      <c r="J714" s="159"/>
      <c r="K714" s="35">
        <f>SUM(K705:K710)</f>
        <v>59</v>
      </c>
      <c r="L714" s="55">
        <f>K705/B697</f>
        <v>0.64102564102564108</v>
      </c>
      <c r="M714" s="55">
        <f>IF(K714=0,"",K714/B697)</f>
        <v>0.75641025641025639</v>
      </c>
      <c r="N714" s="55">
        <f>IF(K706=0,"",M714-L714)</f>
        <v>0.11538461538461531</v>
      </c>
      <c r="O714" s="5"/>
      <c r="P714" s="6"/>
      <c r="Q714" s="37"/>
      <c r="R714" s="5"/>
    </row>
    <row r="715" spans="1:19" ht="12.75" customHeight="1">
      <c r="M715" s="5"/>
      <c r="N715" s="5"/>
      <c r="P715" s="5"/>
      <c r="Q715" s="6"/>
      <c r="R715" s="6"/>
      <c r="S715" s="6"/>
    </row>
    <row r="716" spans="1:19" ht="12.75" customHeight="1">
      <c r="L716" s="6"/>
      <c r="M716" s="5"/>
      <c r="N716" s="5"/>
      <c r="P716" s="5"/>
      <c r="Q716" s="6"/>
      <c r="R716" s="6"/>
      <c r="S716" s="6"/>
    </row>
    <row r="717" spans="1:19" ht="26.25" customHeight="1">
      <c r="A717" s="7"/>
      <c r="B717" s="163" t="s">
        <v>4</v>
      </c>
      <c r="C717" s="164"/>
      <c r="D717" s="164"/>
      <c r="E717" s="164"/>
      <c r="F717" s="164"/>
      <c r="G717" s="164"/>
      <c r="I717" s="116"/>
      <c r="J717" s="116"/>
      <c r="K717" s="92" t="s">
        <v>60</v>
      </c>
      <c r="L717" s="5"/>
      <c r="M717" s="5"/>
      <c r="N717" s="6"/>
      <c r="O717" s="5"/>
      <c r="P717" s="6"/>
      <c r="Q717" s="6"/>
      <c r="R717" s="6"/>
    </row>
    <row r="718" spans="1:19" ht="30" customHeight="1">
      <c r="A718" s="142" t="s">
        <v>6</v>
      </c>
      <c r="B718" s="144" t="s">
        <v>7</v>
      </c>
      <c r="C718" s="145"/>
      <c r="D718" s="145"/>
      <c r="E718" s="145"/>
      <c r="F718" s="145"/>
      <c r="G718" s="145"/>
      <c r="H718" s="145"/>
      <c r="I718" s="145"/>
      <c r="J718" s="146"/>
      <c r="K718" s="147" t="s">
        <v>8</v>
      </c>
      <c r="L718" s="137" t="s">
        <v>9</v>
      </c>
      <c r="M718" s="137" t="s">
        <v>10</v>
      </c>
      <c r="N718" s="149" t="s">
        <v>11</v>
      </c>
      <c r="O718" s="137" t="s">
        <v>12</v>
      </c>
      <c r="P718" s="151" t="s">
        <v>13</v>
      </c>
      <c r="Q718" s="151" t="s">
        <v>14</v>
      </c>
      <c r="R718" s="137" t="s">
        <v>15</v>
      </c>
    </row>
    <row r="719" spans="1:19" ht="15.75" customHeight="1">
      <c r="A719" s="153"/>
      <c r="B719" s="9" t="s">
        <v>16</v>
      </c>
      <c r="C719" s="9" t="s">
        <v>17</v>
      </c>
      <c r="D719" s="9" t="s">
        <v>18</v>
      </c>
      <c r="E719" s="9" t="s">
        <v>19</v>
      </c>
      <c r="F719" s="9" t="s">
        <v>20</v>
      </c>
      <c r="G719" s="9" t="s">
        <v>21</v>
      </c>
      <c r="H719" s="9" t="s">
        <v>22</v>
      </c>
      <c r="I719" s="9" t="s">
        <v>23</v>
      </c>
      <c r="J719" s="9" t="s">
        <v>24</v>
      </c>
      <c r="K719" s="156"/>
      <c r="L719" s="153"/>
      <c r="M719" s="153"/>
      <c r="N719" s="153"/>
      <c r="O719" s="153"/>
      <c r="P719" s="153"/>
      <c r="Q719" s="153"/>
      <c r="R719" s="153"/>
    </row>
    <row r="720" spans="1:19" ht="15.75" customHeight="1">
      <c r="A720" s="9">
        <v>1601</v>
      </c>
      <c r="B720" s="56">
        <v>82</v>
      </c>
      <c r="C720" s="56"/>
      <c r="D720" s="56"/>
      <c r="E720" s="56"/>
      <c r="F720" s="56"/>
      <c r="G720" s="56"/>
      <c r="H720" s="56"/>
      <c r="I720" s="56"/>
      <c r="J720" s="56"/>
      <c r="K720" s="57"/>
      <c r="L720" s="58"/>
      <c r="M720" s="59"/>
      <c r="N720" s="60"/>
      <c r="O720" s="61"/>
      <c r="P720" s="62">
        <f>B720</f>
        <v>82</v>
      </c>
      <c r="Q720" s="63"/>
      <c r="R720" s="61"/>
    </row>
    <row r="721" spans="1:19" ht="15.75" customHeight="1">
      <c r="A721" s="9">
        <v>1602</v>
      </c>
      <c r="B721" s="56"/>
      <c r="C721" s="56">
        <v>68</v>
      </c>
      <c r="D721" s="56"/>
      <c r="E721" s="56"/>
      <c r="F721" s="56"/>
      <c r="G721" s="56"/>
      <c r="H721" s="56"/>
      <c r="I721" s="56"/>
      <c r="J721" s="56"/>
      <c r="K721" s="57"/>
      <c r="L721" s="64"/>
      <c r="M721" s="42"/>
      <c r="N721" s="65"/>
      <c r="O721" s="66">
        <f>IF(C721=0,"",C721/B720)</f>
        <v>0.82926829268292679</v>
      </c>
      <c r="P721" s="67">
        <v>68</v>
      </c>
      <c r="Q721" s="68">
        <f t="shared" ref="Q721:Q728" si="62">IF(P721=0,"",P721/P720)</f>
        <v>0.82926829268292679</v>
      </c>
      <c r="R721" s="68">
        <f t="shared" ref="R721:R728" si="63">IF(P721=0,"",100%-Q721)</f>
        <v>0.17073170731707321</v>
      </c>
    </row>
    <row r="722" spans="1:19" ht="15.75" customHeight="1">
      <c r="A722" s="9">
        <v>1701</v>
      </c>
      <c r="B722" s="56"/>
      <c r="C722" s="56"/>
      <c r="D722" s="56">
        <v>59</v>
      </c>
      <c r="E722" s="56"/>
      <c r="F722" s="56"/>
      <c r="G722" s="56"/>
      <c r="H722" s="56"/>
      <c r="I722" s="56"/>
      <c r="J722" s="56"/>
      <c r="K722" s="57"/>
      <c r="L722" s="64"/>
      <c r="M722" s="42"/>
      <c r="N722" s="65"/>
      <c r="O722" s="66">
        <f>IF(D722=0,"",D722/C721)</f>
        <v>0.86764705882352944</v>
      </c>
      <c r="P722" s="67">
        <v>67</v>
      </c>
      <c r="Q722" s="68">
        <f t="shared" si="62"/>
        <v>0.98529411764705888</v>
      </c>
      <c r="R722" s="68">
        <f t="shared" si="63"/>
        <v>1.4705882352941124E-2</v>
      </c>
      <c r="S722" s="52">
        <f>P722/P720</f>
        <v>0.81707317073170727</v>
      </c>
    </row>
    <row r="723" spans="1:19" ht="15.75" customHeight="1">
      <c r="A723" s="9">
        <v>1702</v>
      </c>
      <c r="B723" s="56"/>
      <c r="C723" s="56"/>
      <c r="D723" s="56"/>
      <c r="E723" s="56">
        <v>58</v>
      </c>
      <c r="F723" s="56"/>
      <c r="G723" s="56"/>
      <c r="H723" s="56"/>
      <c r="I723" s="56"/>
      <c r="J723" s="56"/>
      <c r="K723" s="57"/>
      <c r="L723" s="64"/>
      <c r="M723" s="42"/>
      <c r="N723" s="65"/>
      <c r="O723" s="66">
        <f>IF(E723=0,"",E723/D722)</f>
        <v>0.98305084745762716</v>
      </c>
      <c r="P723" s="67">
        <v>63</v>
      </c>
      <c r="Q723" s="68">
        <f t="shared" si="62"/>
        <v>0.94029850746268662</v>
      </c>
      <c r="R723" s="68">
        <f t="shared" si="63"/>
        <v>5.9701492537313383E-2</v>
      </c>
    </row>
    <row r="724" spans="1:19" ht="15.75" customHeight="1">
      <c r="A724" s="9">
        <v>1801</v>
      </c>
      <c r="B724" s="56"/>
      <c r="C724" s="56"/>
      <c r="D724" s="56"/>
      <c r="E724" s="56"/>
      <c r="F724" s="56">
        <v>47</v>
      </c>
      <c r="G724" s="56"/>
      <c r="H724" s="56"/>
      <c r="I724" s="56"/>
      <c r="J724" s="56"/>
      <c r="K724" s="57"/>
      <c r="L724" s="64"/>
      <c r="M724" s="42"/>
      <c r="N724" s="65"/>
      <c r="O724" s="66">
        <f>IF(F724=0,"",F724/E723)</f>
        <v>0.81034482758620685</v>
      </c>
      <c r="P724" s="67">
        <v>52</v>
      </c>
      <c r="Q724" s="68">
        <f t="shared" si="62"/>
        <v>0.82539682539682535</v>
      </c>
      <c r="R724" s="68">
        <f t="shared" si="63"/>
        <v>0.17460317460317465</v>
      </c>
    </row>
    <row r="725" spans="1:19" ht="15.75" customHeight="1">
      <c r="A725" s="9">
        <v>1802</v>
      </c>
      <c r="B725" s="56"/>
      <c r="C725" s="56"/>
      <c r="D725" s="56"/>
      <c r="E725" s="56"/>
      <c r="F725" s="56"/>
      <c r="G725" s="56">
        <v>46</v>
      </c>
      <c r="H725" s="56"/>
      <c r="I725" s="56"/>
      <c r="J725" s="56"/>
      <c r="K725" s="57"/>
      <c r="L725" s="64"/>
      <c r="M725" s="42"/>
      <c r="N725" s="65"/>
      <c r="O725" s="66">
        <f>IF(G725=0,"",G725/F724)</f>
        <v>0.97872340425531912</v>
      </c>
      <c r="P725" s="67">
        <v>50</v>
      </c>
      <c r="Q725" s="68">
        <f t="shared" si="62"/>
        <v>0.96153846153846156</v>
      </c>
      <c r="R725" s="68">
        <f t="shared" si="63"/>
        <v>3.8461538461538436E-2</v>
      </c>
    </row>
    <row r="726" spans="1:19" ht="15.75" customHeight="1">
      <c r="A726" s="9">
        <v>1901</v>
      </c>
      <c r="B726" s="56"/>
      <c r="C726" s="56"/>
      <c r="D726" s="56"/>
      <c r="E726" s="56"/>
      <c r="F726" s="56"/>
      <c r="G726" s="56"/>
      <c r="H726" s="56">
        <v>46</v>
      </c>
      <c r="I726" s="56"/>
      <c r="J726" s="56"/>
      <c r="K726" s="57"/>
      <c r="L726" s="64"/>
      <c r="M726" s="42"/>
      <c r="N726" s="65"/>
      <c r="O726" s="66">
        <f>IF(H726=0,"",H726/G725)</f>
        <v>1</v>
      </c>
      <c r="P726" s="67">
        <v>50</v>
      </c>
      <c r="Q726" s="68">
        <f t="shared" si="62"/>
        <v>1</v>
      </c>
      <c r="R726" s="68">
        <f t="shared" si="63"/>
        <v>0</v>
      </c>
    </row>
    <row r="727" spans="1:19" ht="15.75" customHeight="1">
      <c r="A727" s="9">
        <v>1902</v>
      </c>
      <c r="B727" s="56"/>
      <c r="C727" s="56"/>
      <c r="D727" s="56"/>
      <c r="E727" s="56"/>
      <c r="F727" s="56"/>
      <c r="G727" s="56"/>
      <c r="H727" s="56"/>
      <c r="I727" s="56">
        <v>44</v>
      </c>
      <c r="J727" s="56"/>
      <c r="K727" s="57"/>
      <c r="L727" s="64"/>
      <c r="M727" s="42"/>
      <c r="N727" s="65"/>
      <c r="O727" s="66">
        <f>IF(I727=0,"",I727/H726)</f>
        <v>0.95652173913043481</v>
      </c>
      <c r="P727" s="67">
        <v>50</v>
      </c>
      <c r="Q727" s="68">
        <f t="shared" si="62"/>
        <v>1</v>
      </c>
      <c r="R727" s="68">
        <f t="shared" si="63"/>
        <v>0</v>
      </c>
    </row>
    <row r="728" spans="1:19" ht="15.75" customHeight="1">
      <c r="A728" s="9">
        <v>2001</v>
      </c>
      <c r="B728" s="56"/>
      <c r="C728" s="56"/>
      <c r="D728" s="56"/>
      <c r="E728" s="56"/>
      <c r="F728" s="56"/>
      <c r="G728" s="56"/>
      <c r="H728" s="56"/>
      <c r="I728" s="56"/>
      <c r="J728" s="56">
        <v>43</v>
      </c>
      <c r="K728" s="57">
        <v>38</v>
      </c>
      <c r="L728" s="64"/>
      <c r="M728" s="42"/>
      <c r="N728" s="65"/>
      <c r="O728" s="66">
        <f>IF(J728=0,"",J728/I727)</f>
        <v>0.97727272727272729</v>
      </c>
      <c r="P728" s="67">
        <v>50</v>
      </c>
      <c r="Q728" s="68">
        <f t="shared" si="62"/>
        <v>1</v>
      </c>
      <c r="R728" s="68">
        <f t="shared" si="63"/>
        <v>0</v>
      </c>
    </row>
    <row r="729" spans="1:19" ht="15.75" customHeight="1">
      <c r="A729" s="9">
        <v>2002</v>
      </c>
      <c r="B729" s="56"/>
      <c r="C729" s="56"/>
      <c r="D729" s="56"/>
      <c r="E729" s="56"/>
      <c r="F729" s="56"/>
      <c r="G729" s="56"/>
      <c r="H729" s="56"/>
      <c r="I729" s="56"/>
      <c r="J729" s="56">
        <v>10</v>
      </c>
      <c r="K729" s="57">
        <v>9</v>
      </c>
      <c r="L729" s="64"/>
      <c r="M729" s="42"/>
      <c r="N729" s="65"/>
      <c r="O729" s="66"/>
      <c r="P729" s="67">
        <v>12</v>
      </c>
      <c r="Q729" s="68"/>
      <c r="R729" s="68"/>
    </row>
    <row r="730" spans="1:19" ht="15.75" customHeight="1">
      <c r="A730" s="9">
        <v>2101</v>
      </c>
      <c r="B730" s="56"/>
      <c r="C730" s="56"/>
      <c r="D730" s="56"/>
      <c r="E730" s="56"/>
      <c r="F730" s="56"/>
      <c r="G730" s="56"/>
      <c r="H730" s="56"/>
      <c r="I730" s="56"/>
      <c r="J730" s="56">
        <v>1</v>
      </c>
      <c r="K730" s="57">
        <v>1</v>
      </c>
      <c r="L730" s="64"/>
      <c r="M730" s="42"/>
      <c r="N730" s="43"/>
      <c r="O730" s="69"/>
      <c r="P730" s="70">
        <v>2</v>
      </c>
      <c r="Q730" s="71"/>
      <c r="R730" s="69"/>
    </row>
    <row r="731" spans="1:19" ht="15.75" customHeight="1">
      <c r="A731" s="9">
        <v>2102</v>
      </c>
      <c r="B731" s="56"/>
      <c r="C731" s="56"/>
      <c r="D731" s="56"/>
      <c r="E731" s="56"/>
      <c r="F731" s="56"/>
      <c r="G731" s="56"/>
      <c r="H731" s="56"/>
      <c r="I731" s="56"/>
      <c r="J731" s="56">
        <v>2</v>
      </c>
      <c r="K731" s="57">
        <v>1</v>
      </c>
      <c r="L731" s="64"/>
      <c r="M731" s="42"/>
      <c r="N731" s="43"/>
      <c r="O731" s="54"/>
      <c r="P731" s="70">
        <v>2</v>
      </c>
      <c r="Q731" s="72"/>
      <c r="R731" s="54"/>
    </row>
    <row r="732" spans="1:19" ht="15.75" customHeight="1">
      <c r="A732" s="9">
        <v>2201</v>
      </c>
      <c r="B732" s="56"/>
      <c r="C732" s="56"/>
      <c r="D732" s="56"/>
      <c r="E732" s="56"/>
      <c r="F732" s="56"/>
      <c r="G732" s="56"/>
      <c r="H732" s="56"/>
      <c r="I732" s="56"/>
      <c r="J732" s="56">
        <v>1</v>
      </c>
      <c r="K732" s="57"/>
      <c r="L732" s="64"/>
      <c r="M732" s="42"/>
      <c r="N732" s="43"/>
      <c r="O732" s="54"/>
      <c r="P732" s="70">
        <v>1</v>
      </c>
      <c r="Q732" s="72"/>
      <c r="R732" s="54"/>
    </row>
    <row r="733" spans="1:19" ht="15.75" customHeight="1">
      <c r="A733" s="9">
        <v>2202</v>
      </c>
      <c r="B733" s="56"/>
      <c r="C733" s="56"/>
      <c r="D733" s="56"/>
      <c r="E733" s="56"/>
      <c r="F733" s="56"/>
      <c r="G733" s="56"/>
      <c r="H733" s="56"/>
      <c r="I733" s="56"/>
      <c r="J733" s="56">
        <v>1</v>
      </c>
      <c r="K733" s="57"/>
      <c r="L733" s="64"/>
      <c r="M733" s="42"/>
      <c r="N733" s="43"/>
      <c r="O733" s="42"/>
      <c r="P733" s="43">
        <v>1</v>
      </c>
      <c r="Q733" s="53"/>
      <c r="R733" s="54"/>
    </row>
    <row r="734" spans="1:19" ht="15.75" customHeight="1">
      <c r="A734" s="9">
        <v>2301</v>
      </c>
      <c r="B734" s="56"/>
      <c r="C734" s="56"/>
      <c r="D734" s="56"/>
      <c r="E734" s="56"/>
      <c r="F734" s="56"/>
      <c r="G734" s="56"/>
      <c r="H734" s="56"/>
      <c r="I734" s="56"/>
      <c r="J734" s="56"/>
      <c r="K734" s="57"/>
      <c r="L734" s="64"/>
      <c r="M734" s="42"/>
      <c r="N734" s="43"/>
      <c r="O734" s="44" t="s">
        <v>53</v>
      </c>
      <c r="P734" s="45">
        <v>45</v>
      </c>
      <c r="Q734" s="46">
        <f>K737</f>
        <v>49</v>
      </c>
      <c r="R734" s="47" t="s">
        <v>8</v>
      </c>
    </row>
    <row r="735" spans="1:19" ht="15.75" customHeight="1">
      <c r="A735" s="9">
        <v>2302</v>
      </c>
      <c r="B735" s="56"/>
      <c r="C735" s="56"/>
      <c r="D735" s="56"/>
      <c r="E735" s="56"/>
      <c r="F735" s="56"/>
      <c r="G735" s="56"/>
      <c r="H735" s="56"/>
      <c r="I735" s="56"/>
      <c r="J735" s="56"/>
      <c r="K735" s="57"/>
      <c r="L735" s="64"/>
      <c r="M735" s="42"/>
      <c r="N735" s="43"/>
      <c r="O735" s="48" t="s">
        <v>55</v>
      </c>
      <c r="P735" s="49">
        <f>IF(P734/B720=0,"",P734/B720)</f>
        <v>0.54878048780487809</v>
      </c>
      <c r="Q735" s="50">
        <f>IF(P734/Q734=0,"",P734/Q734)</f>
        <v>0.91836734693877553</v>
      </c>
      <c r="R735" s="51" t="s">
        <v>56</v>
      </c>
    </row>
    <row r="736" spans="1:19" ht="15.75" customHeight="1">
      <c r="A736" s="9">
        <v>2401</v>
      </c>
      <c r="B736" s="56"/>
      <c r="C736" s="56"/>
      <c r="D736" s="56"/>
      <c r="E736" s="56"/>
      <c r="F736" s="56"/>
      <c r="G736" s="56"/>
      <c r="H736" s="56"/>
      <c r="I736" s="56"/>
      <c r="J736" s="56"/>
      <c r="K736" s="57"/>
      <c r="L736" s="73"/>
      <c r="M736" s="74"/>
      <c r="N736" s="75"/>
      <c r="O736" s="30"/>
      <c r="P736" s="31"/>
      <c r="Q736" s="31"/>
      <c r="R736" s="33"/>
    </row>
    <row r="737" spans="1:19" ht="18.75" customHeight="1">
      <c r="A737" s="34"/>
      <c r="B737" s="6"/>
      <c r="C737" s="6"/>
      <c r="D737" s="6"/>
      <c r="E737" s="157" t="s">
        <v>42</v>
      </c>
      <c r="F737" s="158"/>
      <c r="G737" s="158"/>
      <c r="H737" s="158"/>
      <c r="I737" s="158"/>
      <c r="J737" s="159"/>
      <c r="K737" s="35">
        <f>SUM(K728:K733)</f>
        <v>49</v>
      </c>
      <c r="L737" s="55">
        <f>K728/B720</f>
        <v>0.46341463414634149</v>
      </c>
      <c r="M737" s="55">
        <f>IF(K737=0,"",K737/B720)</f>
        <v>0.59756097560975607</v>
      </c>
      <c r="N737" s="55">
        <f>IF(K729=0,"",M737-L737)</f>
        <v>0.13414634146341459</v>
      </c>
      <c r="O737" s="5"/>
      <c r="P737" s="6"/>
      <c r="Q737" s="37"/>
      <c r="R737" s="5"/>
    </row>
    <row r="738" spans="1:19" ht="12.75" customHeight="1">
      <c r="L738" s="6"/>
      <c r="M738" s="5"/>
      <c r="N738" s="5"/>
      <c r="P738" s="5"/>
      <c r="Q738" s="6"/>
      <c r="R738" s="6"/>
    </row>
    <row r="739" spans="1:19" ht="12.75" customHeight="1">
      <c r="L739" s="6"/>
      <c r="M739" s="5"/>
      <c r="N739" s="5"/>
      <c r="P739" s="5"/>
    </row>
    <row r="740" spans="1:19" ht="26.25" customHeight="1">
      <c r="A740" s="7"/>
      <c r="B740" s="163" t="s">
        <v>4</v>
      </c>
      <c r="C740" s="164"/>
      <c r="D740" s="164"/>
      <c r="E740" s="164"/>
      <c r="F740" s="164"/>
      <c r="G740" s="164"/>
      <c r="I740" s="116"/>
      <c r="J740" s="116"/>
      <c r="K740" s="92" t="s">
        <v>61</v>
      </c>
      <c r="L740" s="5"/>
      <c r="M740" s="5"/>
      <c r="N740" s="6"/>
      <c r="O740" s="5"/>
      <c r="P740" s="6"/>
      <c r="Q740" s="6"/>
      <c r="R740" s="6"/>
    </row>
    <row r="741" spans="1:19" ht="20.25" customHeight="1">
      <c r="A741" s="142" t="s">
        <v>6</v>
      </c>
      <c r="B741" s="144" t="s">
        <v>7</v>
      </c>
      <c r="C741" s="145"/>
      <c r="D741" s="145"/>
      <c r="E741" s="145"/>
      <c r="F741" s="145"/>
      <c r="G741" s="145"/>
      <c r="H741" s="145"/>
      <c r="I741" s="145"/>
      <c r="J741" s="146"/>
      <c r="K741" s="147" t="s">
        <v>8</v>
      </c>
      <c r="L741" s="137" t="s">
        <v>9</v>
      </c>
      <c r="M741" s="137" t="s">
        <v>10</v>
      </c>
      <c r="N741" s="149" t="s">
        <v>11</v>
      </c>
      <c r="O741" s="137" t="s">
        <v>12</v>
      </c>
      <c r="P741" s="151" t="s">
        <v>13</v>
      </c>
      <c r="Q741" s="151" t="s">
        <v>14</v>
      </c>
      <c r="R741" s="137" t="s">
        <v>15</v>
      </c>
    </row>
    <row r="742" spans="1:19" ht="15.75" customHeight="1">
      <c r="A742" s="153"/>
      <c r="B742" s="9" t="s">
        <v>16</v>
      </c>
      <c r="C742" s="9" t="s">
        <v>17</v>
      </c>
      <c r="D742" s="9" t="s">
        <v>18</v>
      </c>
      <c r="E742" s="9" t="s">
        <v>19</v>
      </c>
      <c r="F742" s="9" t="s">
        <v>20</v>
      </c>
      <c r="G742" s="9" t="s">
        <v>21</v>
      </c>
      <c r="H742" s="9" t="s">
        <v>22</v>
      </c>
      <c r="I742" s="9" t="s">
        <v>23</v>
      </c>
      <c r="J742" s="9" t="s">
        <v>24</v>
      </c>
      <c r="K742" s="156"/>
      <c r="L742" s="153"/>
      <c r="M742" s="153"/>
      <c r="N742" s="153"/>
      <c r="O742" s="153"/>
      <c r="P742" s="153"/>
      <c r="Q742" s="153"/>
      <c r="R742" s="153"/>
    </row>
    <row r="743" spans="1:19" ht="15.75" customHeight="1">
      <c r="A743" s="9">
        <v>1602</v>
      </c>
      <c r="B743" s="56">
        <v>75</v>
      </c>
      <c r="C743" s="56"/>
      <c r="D743" s="56"/>
      <c r="E743" s="56"/>
      <c r="F743" s="56"/>
      <c r="G743" s="56"/>
      <c r="H743" s="56"/>
      <c r="I743" s="56"/>
      <c r="J743" s="56"/>
      <c r="K743" s="57"/>
      <c r="L743" s="58"/>
      <c r="M743" s="59"/>
      <c r="N743" s="60"/>
      <c r="O743" s="61"/>
      <c r="P743" s="62">
        <f>B743</f>
        <v>75</v>
      </c>
      <c r="Q743" s="63"/>
      <c r="R743" s="61"/>
    </row>
    <row r="744" spans="1:19" ht="15.75" customHeight="1">
      <c r="A744" s="9">
        <v>1701</v>
      </c>
      <c r="B744" s="56"/>
      <c r="C744" s="56">
        <v>68</v>
      </c>
      <c r="D744" s="56"/>
      <c r="E744" s="56"/>
      <c r="F744" s="56"/>
      <c r="G744" s="56"/>
      <c r="H744" s="56"/>
      <c r="I744" s="56"/>
      <c r="J744" s="56"/>
      <c r="K744" s="57"/>
      <c r="L744" s="64"/>
      <c r="M744" s="42"/>
      <c r="N744" s="65"/>
      <c r="O744" s="66">
        <f>IF(C744=0,"",C744/B743)</f>
        <v>0.90666666666666662</v>
      </c>
      <c r="P744" s="67">
        <v>68</v>
      </c>
      <c r="Q744" s="68">
        <f t="shared" ref="Q744:Q751" si="64">IF(P744=0,"",P744/P743)</f>
        <v>0.90666666666666662</v>
      </c>
      <c r="R744" s="68">
        <f t="shared" ref="R744:R751" si="65">IF(P744=0,"",100%-Q744)</f>
        <v>9.3333333333333379E-2</v>
      </c>
    </row>
    <row r="745" spans="1:19" ht="15.75" customHeight="1">
      <c r="A745" s="9">
        <v>1702</v>
      </c>
      <c r="B745" s="56"/>
      <c r="C745" s="56"/>
      <c r="D745" s="56">
        <v>60</v>
      </c>
      <c r="E745" s="56"/>
      <c r="F745" s="56"/>
      <c r="G745" s="56"/>
      <c r="H745" s="56"/>
      <c r="I745" s="56"/>
      <c r="J745" s="56"/>
      <c r="K745" s="57"/>
      <c r="L745" s="64"/>
      <c r="M745" s="42"/>
      <c r="N745" s="65"/>
      <c r="O745" s="66">
        <f>IF(D745=0,"",D745/C744)</f>
        <v>0.88235294117647056</v>
      </c>
      <c r="P745" s="67">
        <v>64</v>
      </c>
      <c r="Q745" s="68">
        <f t="shared" si="64"/>
        <v>0.94117647058823528</v>
      </c>
      <c r="R745" s="68">
        <f t="shared" si="65"/>
        <v>5.8823529411764719E-2</v>
      </c>
      <c r="S745" s="52">
        <f>P745/P743</f>
        <v>0.85333333333333339</v>
      </c>
    </row>
    <row r="746" spans="1:19" ht="15.75" customHeight="1">
      <c r="A746" s="9">
        <v>1801</v>
      </c>
      <c r="B746" s="56"/>
      <c r="C746" s="56"/>
      <c r="D746" s="56"/>
      <c r="E746" s="56">
        <v>56</v>
      </c>
      <c r="F746" s="56"/>
      <c r="G746" s="56"/>
      <c r="H746" s="56"/>
      <c r="I746" s="56"/>
      <c r="J746" s="56"/>
      <c r="K746" s="57"/>
      <c r="L746" s="64"/>
      <c r="M746" s="42"/>
      <c r="N746" s="65"/>
      <c r="O746" s="66">
        <f>IF(E746=0,"",E746/D745)</f>
        <v>0.93333333333333335</v>
      </c>
      <c r="P746" s="67">
        <v>61</v>
      </c>
      <c r="Q746" s="68">
        <f t="shared" si="64"/>
        <v>0.953125</v>
      </c>
      <c r="R746" s="68">
        <f t="shared" si="65"/>
        <v>4.6875E-2</v>
      </c>
    </row>
    <row r="747" spans="1:19" ht="15.75" customHeight="1">
      <c r="A747" s="9">
        <v>1802</v>
      </c>
      <c r="B747" s="56"/>
      <c r="C747" s="56"/>
      <c r="D747" s="56"/>
      <c r="E747" s="56"/>
      <c r="F747" s="56">
        <v>52</v>
      </c>
      <c r="G747" s="56"/>
      <c r="H747" s="56"/>
      <c r="I747" s="56"/>
      <c r="J747" s="56"/>
      <c r="K747" s="57"/>
      <c r="L747" s="64"/>
      <c r="M747" s="42"/>
      <c r="N747" s="65"/>
      <c r="O747" s="66">
        <f>IF(F747=0,"",F747/E746)</f>
        <v>0.9285714285714286</v>
      </c>
      <c r="P747" s="67">
        <v>57</v>
      </c>
      <c r="Q747" s="68">
        <f t="shared" si="64"/>
        <v>0.93442622950819676</v>
      </c>
      <c r="R747" s="68">
        <f t="shared" si="65"/>
        <v>6.557377049180324E-2</v>
      </c>
    </row>
    <row r="748" spans="1:19" ht="15.75" customHeight="1">
      <c r="A748" s="9">
        <v>1901</v>
      </c>
      <c r="B748" s="56"/>
      <c r="C748" s="56"/>
      <c r="D748" s="56"/>
      <c r="E748" s="56"/>
      <c r="F748" s="56"/>
      <c r="G748" s="56">
        <v>47</v>
      </c>
      <c r="H748" s="56"/>
      <c r="I748" s="56"/>
      <c r="J748" s="56"/>
      <c r="K748" s="57"/>
      <c r="L748" s="64"/>
      <c r="M748" s="42"/>
      <c r="N748" s="65"/>
      <c r="O748" s="66">
        <f>IF(G748=0,"",G748/F747)</f>
        <v>0.90384615384615385</v>
      </c>
      <c r="P748" s="67">
        <v>53</v>
      </c>
      <c r="Q748" s="68">
        <f t="shared" si="64"/>
        <v>0.92982456140350878</v>
      </c>
      <c r="R748" s="68">
        <f t="shared" si="65"/>
        <v>7.0175438596491224E-2</v>
      </c>
    </row>
    <row r="749" spans="1:19" ht="15.75" customHeight="1">
      <c r="A749" s="9">
        <v>1902</v>
      </c>
      <c r="B749" s="56"/>
      <c r="C749" s="56"/>
      <c r="D749" s="56"/>
      <c r="E749" s="56"/>
      <c r="F749" s="56"/>
      <c r="G749" s="56"/>
      <c r="H749" s="56">
        <v>47</v>
      </c>
      <c r="I749" s="56"/>
      <c r="J749" s="56"/>
      <c r="K749" s="57"/>
      <c r="L749" s="64"/>
      <c r="M749" s="42"/>
      <c r="N749" s="65"/>
      <c r="O749" s="66">
        <f>IF(H749=0,"",H749/G748)</f>
        <v>1</v>
      </c>
      <c r="P749" s="67">
        <v>53</v>
      </c>
      <c r="Q749" s="68">
        <f t="shared" si="64"/>
        <v>1</v>
      </c>
      <c r="R749" s="68">
        <f t="shared" si="65"/>
        <v>0</v>
      </c>
    </row>
    <row r="750" spans="1:19" ht="15.75" customHeight="1">
      <c r="A750" s="9">
        <v>2001</v>
      </c>
      <c r="B750" s="56"/>
      <c r="C750" s="56"/>
      <c r="D750" s="56"/>
      <c r="E750" s="56"/>
      <c r="F750" s="56"/>
      <c r="G750" s="56"/>
      <c r="H750" s="56"/>
      <c r="I750" s="56">
        <v>47</v>
      </c>
      <c r="J750" s="56"/>
      <c r="K750" s="57"/>
      <c r="L750" s="64"/>
      <c r="M750" s="42"/>
      <c r="N750" s="65"/>
      <c r="O750" s="66">
        <f>IF(I750=0,"",I750/H749)</f>
        <v>1</v>
      </c>
      <c r="P750" s="67">
        <v>53</v>
      </c>
      <c r="Q750" s="68">
        <f t="shared" si="64"/>
        <v>1</v>
      </c>
      <c r="R750" s="68">
        <f t="shared" si="65"/>
        <v>0</v>
      </c>
    </row>
    <row r="751" spans="1:19" ht="15.75" customHeight="1">
      <c r="A751" s="9">
        <v>2002</v>
      </c>
      <c r="B751" s="56"/>
      <c r="C751" s="56"/>
      <c r="D751" s="56"/>
      <c r="E751" s="56"/>
      <c r="F751" s="56"/>
      <c r="G751" s="56"/>
      <c r="H751" s="56"/>
      <c r="I751" s="56"/>
      <c r="J751" s="56">
        <v>47</v>
      </c>
      <c r="K751" s="57">
        <v>46</v>
      </c>
      <c r="L751" s="64"/>
      <c r="M751" s="42"/>
      <c r="N751" s="65"/>
      <c r="O751" s="66">
        <f>IF(J751=0,"",J751/I750)</f>
        <v>1</v>
      </c>
      <c r="P751" s="67">
        <v>52</v>
      </c>
      <c r="Q751" s="68">
        <f t="shared" si="64"/>
        <v>0.98113207547169812</v>
      </c>
      <c r="R751" s="68">
        <f t="shared" si="65"/>
        <v>1.8867924528301883E-2</v>
      </c>
    </row>
    <row r="752" spans="1:19" ht="15.75" customHeight="1">
      <c r="A752" s="9">
        <v>2101</v>
      </c>
      <c r="B752" s="56"/>
      <c r="C752" s="56"/>
      <c r="D752" s="56"/>
      <c r="E752" s="56"/>
      <c r="F752" s="56"/>
      <c r="G752" s="56"/>
      <c r="H752" s="56"/>
      <c r="I752" s="56"/>
      <c r="J752" s="56">
        <v>4</v>
      </c>
      <c r="K752" s="57">
        <v>4</v>
      </c>
      <c r="L752" s="64"/>
      <c r="M752" s="42"/>
      <c r="N752" s="65"/>
      <c r="O752" s="66"/>
      <c r="P752" s="67">
        <v>5</v>
      </c>
      <c r="Q752" s="68"/>
      <c r="R752" s="68"/>
    </row>
    <row r="753" spans="1:19" ht="15.75" customHeight="1">
      <c r="A753" s="9">
        <v>2102</v>
      </c>
      <c r="B753" s="56"/>
      <c r="C753" s="56"/>
      <c r="D753" s="56"/>
      <c r="E753" s="56"/>
      <c r="F753" s="56"/>
      <c r="G753" s="56"/>
      <c r="H753" s="56"/>
      <c r="I753" s="56"/>
      <c r="J753" s="56">
        <v>1</v>
      </c>
      <c r="K753" s="57">
        <v>1</v>
      </c>
      <c r="L753" s="64"/>
      <c r="M753" s="42"/>
      <c r="N753" s="43"/>
      <c r="O753" s="69"/>
      <c r="P753" s="70">
        <v>1</v>
      </c>
      <c r="Q753" s="71"/>
      <c r="R753" s="69"/>
    </row>
    <row r="754" spans="1:19" ht="15.75" customHeight="1">
      <c r="A754" s="9">
        <v>2201</v>
      </c>
      <c r="B754" s="56"/>
      <c r="C754" s="56"/>
      <c r="D754" s="56"/>
      <c r="E754" s="56"/>
      <c r="F754" s="56"/>
      <c r="G754" s="56"/>
      <c r="H754" s="56"/>
      <c r="I754" s="56"/>
      <c r="J754" s="56"/>
      <c r="K754" s="57"/>
      <c r="L754" s="64"/>
      <c r="M754" s="42"/>
      <c r="N754" s="43"/>
      <c r="O754" s="54"/>
      <c r="P754" s="70"/>
      <c r="Q754" s="72"/>
      <c r="R754" s="54"/>
    </row>
    <row r="755" spans="1:19" ht="15.75" customHeight="1">
      <c r="A755" s="9">
        <v>2202</v>
      </c>
      <c r="B755" s="56"/>
      <c r="C755" s="56"/>
      <c r="D755" s="56"/>
      <c r="E755" s="56"/>
      <c r="F755" s="56"/>
      <c r="G755" s="56"/>
      <c r="H755" s="56"/>
      <c r="I755" s="56"/>
      <c r="J755" s="56"/>
      <c r="K755" s="57"/>
      <c r="L755" s="64"/>
      <c r="M755" s="42"/>
      <c r="N755" s="43"/>
      <c r="O755" s="54"/>
      <c r="P755" s="70"/>
      <c r="Q755" s="72"/>
      <c r="R755" s="54"/>
    </row>
    <row r="756" spans="1:19" ht="15.75" customHeight="1">
      <c r="A756" s="9">
        <v>2301</v>
      </c>
      <c r="B756" s="56"/>
      <c r="C756" s="56"/>
      <c r="D756" s="56"/>
      <c r="E756" s="56"/>
      <c r="F756" s="56"/>
      <c r="G756" s="56"/>
      <c r="H756" s="56"/>
      <c r="I756" s="56"/>
      <c r="J756" s="56"/>
      <c r="K756" s="57"/>
      <c r="L756" s="64"/>
      <c r="M756" s="42"/>
      <c r="N756" s="43"/>
      <c r="O756" s="42"/>
      <c r="P756" s="43"/>
      <c r="Q756" s="53"/>
      <c r="R756" s="54"/>
    </row>
    <row r="757" spans="1:19" ht="15.75" customHeight="1">
      <c r="A757" s="9">
        <v>2302</v>
      </c>
      <c r="B757" s="56"/>
      <c r="C757" s="56"/>
      <c r="D757" s="56"/>
      <c r="E757" s="56"/>
      <c r="F757" s="56"/>
      <c r="G757" s="56"/>
      <c r="H757" s="56"/>
      <c r="I757" s="56"/>
      <c r="J757" s="56"/>
      <c r="K757" s="57"/>
      <c r="L757" s="64"/>
      <c r="M757" s="42"/>
      <c r="N757" s="43"/>
      <c r="O757" s="44" t="s">
        <v>53</v>
      </c>
      <c r="P757" s="45">
        <v>50</v>
      </c>
      <c r="Q757" s="46">
        <f>IF(SUM(K745:K753)=0,"",SUM(K745:K753))</f>
        <v>51</v>
      </c>
      <c r="R757" s="47" t="s">
        <v>8</v>
      </c>
    </row>
    <row r="758" spans="1:19" ht="15.75" customHeight="1">
      <c r="A758" s="9">
        <v>2401</v>
      </c>
      <c r="B758" s="56"/>
      <c r="C758" s="56"/>
      <c r="D758" s="56"/>
      <c r="E758" s="56"/>
      <c r="F758" s="56"/>
      <c r="G758" s="56"/>
      <c r="H758" s="56"/>
      <c r="I758" s="56"/>
      <c r="J758" s="56"/>
      <c r="K758" s="57"/>
      <c r="L758" s="64"/>
      <c r="M758" s="42"/>
      <c r="N758" s="43"/>
      <c r="O758" s="48" t="s">
        <v>55</v>
      </c>
      <c r="P758" s="49">
        <f>IF(P757/B743=0,"",P757/B743)</f>
        <v>0.66666666666666663</v>
      </c>
      <c r="Q758" s="50">
        <f>IF(P757/Q757=0,"",P757/Q757)</f>
        <v>0.98039215686274506</v>
      </c>
      <c r="R758" s="51" t="s">
        <v>56</v>
      </c>
    </row>
    <row r="759" spans="1:19" ht="15.75" customHeight="1">
      <c r="A759" s="9">
        <v>2402</v>
      </c>
      <c r="B759" s="56"/>
      <c r="C759" s="56"/>
      <c r="D759" s="56"/>
      <c r="E759" s="56"/>
      <c r="F759" s="56"/>
      <c r="G759" s="56"/>
      <c r="H759" s="56"/>
      <c r="I759" s="56"/>
      <c r="J759" s="56"/>
      <c r="K759" s="57"/>
      <c r="L759" s="73"/>
      <c r="M759" s="74"/>
      <c r="N759" s="75"/>
      <c r="O759" s="30"/>
      <c r="P759" s="31"/>
      <c r="Q759" s="31"/>
      <c r="R759" s="33"/>
    </row>
    <row r="760" spans="1:19" ht="18" customHeight="1">
      <c r="A760" s="34"/>
      <c r="B760" s="6"/>
      <c r="C760" s="6"/>
      <c r="D760" s="6"/>
      <c r="E760" s="157" t="s">
        <v>42</v>
      </c>
      <c r="F760" s="158"/>
      <c r="G760" s="158"/>
      <c r="H760" s="158"/>
      <c r="I760" s="158"/>
      <c r="J760" s="159"/>
      <c r="K760" s="35">
        <f>SUM(K751:K756)</f>
        <v>51</v>
      </c>
      <c r="L760" s="55">
        <f>IF(K751=0,"",K751/B743)</f>
        <v>0.61333333333333329</v>
      </c>
      <c r="M760" s="55">
        <f>IF(K760=0,"",K760/B743)</f>
        <v>0.68</v>
      </c>
      <c r="N760" s="55">
        <f>IF(K752=0,"",M760-L760)</f>
        <v>6.6666666666666763E-2</v>
      </c>
      <c r="O760" s="5"/>
      <c r="P760" s="6"/>
      <c r="Q760" s="37"/>
      <c r="R760" s="5"/>
    </row>
    <row r="761" spans="1:19" ht="12.75" customHeight="1">
      <c r="L761" s="6"/>
      <c r="M761" s="5"/>
      <c r="N761" s="5"/>
      <c r="P761" s="5"/>
      <c r="Q761" s="6"/>
      <c r="R761" s="6"/>
    </row>
    <row r="762" spans="1:19" ht="12.75" customHeight="1">
      <c r="M762" s="5"/>
      <c r="N762" s="5"/>
      <c r="P762" s="5"/>
    </row>
    <row r="763" spans="1:19" ht="26.25" customHeight="1">
      <c r="A763" s="7"/>
      <c r="B763" s="76" t="s">
        <v>77</v>
      </c>
      <c r="C763" s="76"/>
      <c r="D763" s="76"/>
      <c r="E763" s="76"/>
      <c r="F763" s="76"/>
      <c r="G763" s="76"/>
      <c r="H763" s="76"/>
      <c r="I763" s="76"/>
      <c r="K763" s="8" t="s">
        <v>62</v>
      </c>
      <c r="L763" s="5"/>
      <c r="M763" s="5"/>
      <c r="N763" s="6"/>
      <c r="O763" s="5"/>
      <c r="P763" s="6"/>
      <c r="Q763" s="6"/>
      <c r="R763" s="6"/>
    </row>
    <row r="764" spans="1:19" ht="20.25" customHeight="1">
      <c r="A764" s="142" t="s">
        <v>6</v>
      </c>
      <c r="B764" s="144" t="s">
        <v>7</v>
      </c>
      <c r="C764" s="145"/>
      <c r="D764" s="145"/>
      <c r="E764" s="145"/>
      <c r="F764" s="145"/>
      <c r="G764" s="145"/>
      <c r="H764" s="145"/>
      <c r="I764" s="145"/>
      <c r="J764" s="146"/>
      <c r="K764" s="147" t="s">
        <v>8</v>
      </c>
      <c r="L764" s="137" t="s">
        <v>9</v>
      </c>
      <c r="M764" s="137" t="s">
        <v>10</v>
      </c>
      <c r="N764" s="149" t="s">
        <v>11</v>
      </c>
      <c r="O764" s="137" t="s">
        <v>12</v>
      </c>
      <c r="P764" s="151" t="s">
        <v>13</v>
      </c>
      <c r="Q764" s="151" t="s">
        <v>14</v>
      </c>
      <c r="R764" s="137" t="s">
        <v>15</v>
      </c>
    </row>
    <row r="765" spans="1:19" ht="15.75" customHeight="1">
      <c r="A765" s="153"/>
      <c r="B765" s="9" t="s">
        <v>16</v>
      </c>
      <c r="C765" s="9" t="s">
        <v>17</v>
      </c>
      <c r="D765" s="9" t="s">
        <v>18</v>
      </c>
      <c r="E765" s="9" t="s">
        <v>19</v>
      </c>
      <c r="F765" s="9" t="s">
        <v>20</v>
      </c>
      <c r="G765" s="9" t="s">
        <v>21</v>
      </c>
      <c r="H765" s="9" t="s">
        <v>22</v>
      </c>
      <c r="I765" s="9" t="s">
        <v>23</v>
      </c>
      <c r="J765" s="9" t="s">
        <v>24</v>
      </c>
      <c r="K765" s="156"/>
      <c r="L765" s="153"/>
      <c r="M765" s="153"/>
      <c r="N765" s="153"/>
      <c r="O765" s="153"/>
      <c r="P765" s="153"/>
      <c r="Q765" s="153"/>
      <c r="R765" s="153"/>
    </row>
    <row r="766" spans="1:19" ht="15.75" customHeight="1">
      <c r="A766" s="9">
        <v>1701</v>
      </c>
      <c r="B766" s="56">
        <v>80</v>
      </c>
      <c r="C766" s="56"/>
      <c r="D766" s="56"/>
      <c r="E766" s="56"/>
      <c r="F766" s="56"/>
      <c r="G766" s="56"/>
      <c r="H766" s="56"/>
      <c r="I766" s="56"/>
      <c r="J766" s="56"/>
      <c r="K766" s="57"/>
      <c r="L766" s="58"/>
      <c r="M766" s="59"/>
      <c r="N766" s="60"/>
      <c r="O766" s="61"/>
      <c r="P766" s="62">
        <f>B766</f>
        <v>80</v>
      </c>
      <c r="Q766" s="63"/>
      <c r="R766" s="61"/>
    </row>
    <row r="767" spans="1:19" ht="15.75" customHeight="1">
      <c r="A767" s="9">
        <v>1702</v>
      </c>
      <c r="B767" s="56"/>
      <c r="C767" s="56">
        <v>71</v>
      </c>
      <c r="D767" s="56"/>
      <c r="E767" s="56"/>
      <c r="F767" s="56"/>
      <c r="G767" s="56"/>
      <c r="H767" s="56"/>
      <c r="I767" s="56"/>
      <c r="J767" s="56"/>
      <c r="K767" s="57"/>
      <c r="L767" s="64"/>
      <c r="M767" s="42"/>
      <c r="N767" s="65"/>
      <c r="O767" s="66">
        <f>IF(C767=0,"",C767/B766)</f>
        <v>0.88749999999999996</v>
      </c>
      <c r="P767" s="67">
        <v>71</v>
      </c>
      <c r="Q767" s="68">
        <f t="shared" ref="Q767:Q774" si="66">IF(P767=0,"",P767/P766)</f>
        <v>0.88749999999999996</v>
      </c>
      <c r="R767" s="68">
        <f t="shared" ref="R767:R774" si="67">IF(P767=0,"",100%-Q767)</f>
        <v>0.11250000000000004</v>
      </c>
    </row>
    <row r="768" spans="1:19" ht="15.75" customHeight="1">
      <c r="A768" s="9">
        <v>1801</v>
      </c>
      <c r="B768" s="56"/>
      <c r="C768" s="56"/>
      <c r="D768" s="56">
        <v>62</v>
      </c>
      <c r="E768" s="56"/>
      <c r="F768" s="56"/>
      <c r="G768" s="56"/>
      <c r="H768" s="56"/>
      <c r="I768" s="56"/>
      <c r="J768" s="56"/>
      <c r="K768" s="57"/>
      <c r="L768" s="64"/>
      <c r="M768" s="42"/>
      <c r="N768" s="65"/>
      <c r="O768" s="66">
        <f>IF(D768=0,"",D768/C767)</f>
        <v>0.87323943661971826</v>
      </c>
      <c r="P768" s="67">
        <v>65</v>
      </c>
      <c r="Q768" s="68">
        <f t="shared" si="66"/>
        <v>0.91549295774647887</v>
      </c>
      <c r="R768" s="68">
        <f t="shared" si="67"/>
        <v>8.4507042253521125E-2</v>
      </c>
      <c r="S768" s="52">
        <f>P768/P766</f>
        <v>0.8125</v>
      </c>
    </row>
    <row r="769" spans="1:18" ht="15.75" customHeight="1">
      <c r="A769" s="9">
        <v>1802</v>
      </c>
      <c r="B769" s="56"/>
      <c r="C769" s="56"/>
      <c r="D769" s="56"/>
      <c r="E769" s="56">
        <v>60</v>
      </c>
      <c r="F769" s="56"/>
      <c r="G769" s="56"/>
      <c r="H769" s="56"/>
      <c r="I769" s="56"/>
      <c r="J769" s="56"/>
      <c r="K769" s="57"/>
      <c r="L769" s="64"/>
      <c r="M769" s="42"/>
      <c r="N769" s="65"/>
      <c r="O769" s="66">
        <f>IF(E769=0,"",E769/D768)</f>
        <v>0.967741935483871</v>
      </c>
      <c r="P769" s="67">
        <v>61</v>
      </c>
      <c r="Q769" s="68">
        <f t="shared" si="66"/>
        <v>0.93846153846153846</v>
      </c>
      <c r="R769" s="68">
        <f t="shared" si="67"/>
        <v>6.1538461538461542E-2</v>
      </c>
    </row>
    <row r="770" spans="1:18" ht="15.75" customHeight="1">
      <c r="A770" s="9">
        <v>1901</v>
      </c>
      <c r="B770" s="56"/>
      <c r="C770" s="56"/>
      <c r="D770" s="56"/>
      <c r="E770" s="56"/>
      <c r="F770" s="56">
        <v>57</v>
      </c>
      <c r="G770" s="56"/>
      <c r="H770" s="56"/>
      <c r="I770" s="56"/>
      <c r="J770" s="56"/>
      <c r="K770" s="57"/>
      <c r="L770" s="64"/>
      <c r="M770" s="42"/>
      <c r="N770" s="65"/>
      <c r="O770" s="66">
        <f>IF(F770=0,"",F770/E769)</f>
        <v>0.95</v>
      </c>
      <c r="P770" s="67">
        <v>58</v>
      </c>
      <c r="Q770" s="68">
        <f t="shared" si="66"/>
        <v>0.95081967213114749</v>
      </c>
      <c r="R770" s="68">
        <f t="shared" si="67"/>
        <v>4.9180327868852514E-2</v>
      </c>
    </row>
    <row r="771" spans="1:18" ht="15.75" customHeight="1">
      <c r="A771" s="9">
        <v>1902</v>
      </c>
      <c r="B771" s="56"/>
      <c r="C771" s="56"/>
      <c r="D771" s="56"/>
      <c r="E771" s="56"/>
      <c r="F771" s="56"/>
      <c r="G771" s="56">
        <v>55</v>
      </c>
      <c r="H771" s="56"/>
      <c r="I771" s="56"/>
      <c r="J771" s="56"/>
      <c r="K771" s="57"/>
      <c r="L771" s="64"/>
      <c r="M771" s="42"/>
      <c r="N771" s="65"/>
      <c r="O771" s="66">
        <f>IF(G771=0,"",G771/F770)</f>
        <v>0.96491228070175439</v>
      </c>
      <c r="P771" s="67">
        <v>56</v>
      </c>
      <c r="Q771" s="68">
        <f t="shared" si="66"/>
        <v>0.96551724137931039</v>
      </c>
      <c r="R771" s="68">
        <f t="shared" si="67"/>
        <v>3.4482758620689613E-2</v>
      </c>
    </row>
    <row r="772" spans="1:18" ht="15.75" customHeight="1">
      <c r="A772" s="9">
        <v>2001</v>
      </c>
      <c r="B772" s="56"/>
      <c r="C772" s="56"/>
      <c r="D772" s="56"/>
      <c r="E772" s="56"/>
      <c r="F772" s="56"/>
      <c r="G772" s="56"/>
      <c r="H772" s="56">
        <v>53</v>
      </c>
      <c r="I772" s="56"/>
      <c r="J772" s="56"/>
      <c r="K772" s="57"/>
      <c r="L772" s="64"/>
      <c r="M772" s="42"/>
      <c r="N772" s="65"/>
      <c r="O772" s="66">
        <f>IF(H772=0,"",H772/G771)</f>
        <v>0.96363636363636362</v>
      </c>
      <c r="P772" s="67">
        <v>56</v>
      </c>
      <c r="Q772" s="68">
        <f t="shared" si="66"/>
        <v>1</v>
      </c>
      <c r="R772" s="68">
        <f t="shared" si="67"/>
        <v>0</v>
      </c>
    </row>
    <row r="773" spans="1:18" ht="15.75" customHeight="1">
      <c r="A773" s="9">
        <v>2002</v>
      </c>
      <c r="B773" s="56"/>
      <c r="C773" s="56"/>
      <c r="D773" s="56"/>
      <c r="E773" s="56"/>
      <c r="F773" s="56"/>
      <c r="G773" s="56"/>
      <c r="H773" s="56"/>
      <c r="I773" s="56">
        <v>53</v>
      </c>
      <c r="J773" s="56"/>
      <c r="K773" s="57"/>
      <c r="L773" s="64"/>
      <c r="M773" s="42"/>
      <c r="N773" s="65"/>
      <c r="O773" s="66">
        <f>IF(I773=0,"",I773/H772)</f>
        <v>1</v>
      </c>
      <c r="P773" s="67">
        <v>56</v>
      </c>
      <c r="Q773" s="68">
        <f t="shared" si="66"/>
        <v>1</v>
      </c>
      <c r="R773" s="68">
        <f t="shared" si="67"/>
        <v>0</v>
      </c>
    </row>
    <row r="774" spans="1:18" ht="15.75" customHeight="1">
      <c r="A774" s="9">
        <v>2101</v>
      </c>
      <c r="B774" s="56"/>
      <c r="C774" s="56"/>
      <c r="D774" s="56"/>
      <c r="E774" s="56"/>
      <c r="F774" s="56"/>
      <c r="G774" s="56"/>
      <c r="H774" s="56"/>
      <c r="I774" s="56"/>
      <c r="J774" s="56">
        <v>52</v>
      </c>
      <c r="K774" s="57">
        <v>49</v>
      </c>
      <c r="L774" s="64"/>
      <c r="M774" s="42"/>
      <c r="N774" s="65"/>
      <c r="O774" s="66">
        <f>IF(J774=0,"",J774/I773)</f>
        <v>0.98113207547169812</v>
      </c>
      <c r="P774" s="67">
        <v>56</v>
      </c>
      <c r="Q774" s="68">
        <f t="shared" si="66"/>
        <v>1</v>
      </c>
      <c r="R774" s="68">
        <f t="shared" si="67"/>
        <v>0</v>
      </c>
    </row>
    <row r="775" spans="1:18" ht="15.75" customHeight="1">
      <c r="A775" s="9">
        <v>2102</v>
      </c>
      <c r="B775" s="56"/>
      <c r="C775" s="56"/>
      <c r="D775" s="56"/>
      <c r="E775" s="56"/>
      <c r="F775" s="56"/>
      <c r="G775" s="56"/>
      <c r="H775" s="56"/>
      <c r="I775" s="56"/>
      <c r="J775" s="56">
        <v>3</v>
      </c>
      <c r="K775" s="57">
        <v>3</v>
      </c>
      <c r="L775" s="64"/>
      <c r="M775" s="42"/>
      <c r="N775" s="65"/>
      <c r="O775" s="66"/>
      <c r="P775" s="67">
        <v>6</v>
      </c>
      <c r="Q775" s="68"/>
      <c r="R775" s="68"/>
    </row>
    <row r="776" spans="1:18" ht="15.75" customHeight="1">
      <c r="A776" s="9">
        <v>2201</v>
      </c>
      <c r="B776" s="56"/>
      <c r="C776" s="56"/>
      <c r="D776" s="56"/>
      <c r="E776" s="56"/>
      <c r="F776" s="56"/>
      <c r="G776" s="56"/>
      <c r="H776" s="56"/>
      <c r="I776" s="56"/>
      <c r="J776" s="56">
        <v>3</v>
      </c>
      <c r="K776" s="57"/>
      <c r="L776" s="64"/>
      <c r="M776" s="42"/>
      <c r="N776" s="43"/>
      <c r="O776" s="69"/>
      <c r="P776" s="70">
        <v>3</v>
      </c>
      <c r="Q776" s="71"/>
      <c r="R776" s="69"/>
    </row>
    <row r="777" spans="1:18" ht="15.75" customHeight="1">
      <c r="A777" s="9">
        <v>2202</v>
      </c>
      <c r="B777" s="56"/>
      <c r="C777" s="56"/>
      <c r="D777" s="56"/>
      <c r="E777" s="56"/>
      <c r="F777" s="56"/>
      <c r="G777" s="56"/>
      <c r="H777" s="56"/>
      <c r="I777" s="56"/>
      <c r="J777" s="56">
        <v>1</v>
      </c>
      <c r="K777" s="77">
        <v>1</v>
      </c>
      <c r="L777" s="64"/>
      <c r="M777" s="42"/>
      <c r="N777" s="43"/>
      <c r="O777" s="54"/>
      <c r="P777" s="70">
        <v>3</v>
      </c>
      <c r="Q777" s="72"/>
      <c r="R777" s="54"/>
    </row>
    <row r="778" spans="1:18" ht="15.75" customHeight="1">
      <c r="A778" s="9">
        <v>2301</v>
      </c>
      <c r="B778" s="56"/>
      <c r="C778" s="56"/>
      <c r="D778" s="56"/>
      <c r="E778" s="56"/>
      <c r="F778" s="56"/>
      <c r="G778" s="56"/>
      <c r="H778" s="56"/>
      <c r="I778" s="56"/>
      <c r="J778" s="56">
        <v>2</v>
      </c>
      <c r="K778" s="57">
        <v>1</v>
      </c>
      <c r="L778" s="64"/>
      <c r="M778" s="42"/>
      <c r="N778" s="43"/>
      <c r="O778" s="54"/>
      <c r="P778" s="70">
        <v>2</v>
      </c>
      <c r="Q778" s="72"/>
      <c r="R778" s="54"/>
    </row>
    <row r="779" spans="1:18" ht="15.75" customHeight="1">
      <c r="A779" s="9">
        <v>2302</v>
      </c>
      <c r="B779" s="56"/>
      <c r="C779" s="56"/>
      <c r="D779" s="56"/>
      <c r="E779" s="56"/>
      <c r="F779" s="56"/>
      <c r="G779" s="56"/>
      <c r="H779" s="56"/>
      <c r="I779" s="56"/>
      <c r="J779" s="56"/>
      <c r="K779" s="57"/>
      <c r="L779" s="64"/>
      <c r="M779" s="42"/>
      <c r="N779" s="43"/>
      <c r="O779" s="42"/>
      <c r="P779" s="43"/>
      <c r="Q779" s="53"/>
      <c r="R779" s="54"/>
    </row>
    <row r="780" spans="1:18" ht="15.75" customHeight="1">
      <c r="A780" s="9">
        <v>2401</v>
      </c>
      <c r="B780" s="56"/>
      <c r="C780" s="56"/>
      <c r="D780" s="56"/>
      <c r="E780" s="56"/>
      <c r="F780" s="56"/>
      <c r="G780" s="56"/>
      <c r="H780" s="56"/>
      <c r="I780" s="56"/>
      <c r="J780" s="56"/>
      <c r="K780" s="57"/>
      <c r="L780" s="64"/>
      <c r="M780" s="42"/>
      <c r="N780" s="43"/>
      <c r="O780" s="44" t="s">
        <v>53</v>
      </c>
      <c r="P780" s="45">
        <v>48</v>
      </c>
      <c r="Q780" s="46">
        <f>K783</f>
        <v>54</v>
      </c>
      <c r="R780" s="47" t="s">
        <v>8</v>
      </c>
    </row>
    <row r="781" spans="1:18" ht="15.75" customHeight="1">
      <c r="A781" s="9">
        <v>2402</v>
      </c>
      <c r="B781" s="56"/>
      <c r="C781" s="56"/>
      <c r="D781" s="56"/>
      <c r="E781" s="56"/>
      <c r="F781" s="56"/>
      <c r="G781" s="56"/>
      <c r="H781" s="56"/>
      <c r="I781" s="56"/>
      <c r="J781" s="56"/>
      <c r="K781" s="57"/>
      <c r="L781" s="64"/>
      <c r="M781" s="42"/>
      <c r="N781" s="43"/>
      <c r="O781" s="48" t="s">
        <v>55</v>
      </c>
      <c r="P781" s="49">
        <f>IF(P780/B766=0,"",P780/B766)</f>
        <v>0.6</v>
      </c>
      <c r="Q781" s="50">
        <f>IF(P780/Q780=0,"",P780/Q780)</f>
        <v>0.88888888888888884</v>
      </c>
      <c r="R781" s="51" t="s">
        <v>56</v>
      </c>
    </row>
    <row r="782" spans="1:18" ht="15.75" customHeight="1">
      <c r="A782" s="9">
        <v>2501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7"/>
      <c r="L782" s="73"/>
      <c r="M782" s="74"/>
      <c r="N782" s="75"/>
      <c r="O782" s="30"/>
      <c r="P782" s="31"/>
      <c r="Q782" s="31"/>
      <c r="R782" s="33"/>
    </row>
    <row r="783" spans="1:18" ht="18" customHeight="1">
      <c r="A783" s="34"/>
      <c r="B783" s="6"/>
      <c r="C783" s="6"/>
      <c r="D783" s="6"/>
      <c r="E783" s="160" t="s">
        <v>42</v>
      </c>
      <c r="F783" s="161"/>
      <c r="G783" s="161"/>
      <c r="H783" s="161"/>
      <c r="I783" s="161"/>
      <c r="J783" s="162"/>
      <c r="K783" s="35">
        <f>SUM(K774:K779)</f>
        <v>54</v>
      </c>
      <c r="L783" s="55">
        <f>IF(K774=0,"",K774/B766)</f>
        <v>0.61250000000000004</v>
      </c>
      <c r="M783" s="55">
        <f>IF(K783=0,"",K783/B766)</f>
        <v>0.67500000000000004</v>
      </c>
      <c r="N783" s="55">
        <f>IF(K775=0,"",M783-L783)</f>
        <v>6.25E-2</v>
      </c>
      <c r="O783" s="5"/>
      <c r="P783" s="6"/>
      <c r="Q783" s="37"/>
      <c r="R783" s="5"/>
    </row>
    <row r="784" spans="1:18" ht="12.75" customHeight="1">
      <c r="M784" s="5"/>
      <c r="N784" s="5"/>
      <c r="P784" s="5"/>
    </row>
    <row r="785" spans="1:21" ht="12.75" customHeight="1">
      <c r="M785" s="5"/>
      <c r="N785" s="5"/>
      <c r="P785" s="5"/>
    </row>
    <row r="786" spans="1:21" ht="26.25" customHeight="1">
      <c r="B786" s="76" t="s">
        <v>77</v>
      </c>
      <c r="C786" s="76"/>
      <c r="D786" s="76"/>
      <c r="E786" s="76"/>
      <c r="F786" s="76"/>
      <c r="G786" s="76"/>
      <c r="H786" s="76"/>
      <c r="I786" s="76"/>
      <c r="K786" s="8" t="s">
        <v>63</v>
      </c>
      <c r="L786" s="5"/>
      <c r="M786" s="5"/>
      <c r="N786" s="6"/>
      <c r="O786" s="5"/>
      <c r="P786" s="6"/>
      <c r="Q786" s="6"/>
      <c r="R786" s="6"/>
      <c r="U786" s="124">
        <f>AVERAGE(P781,P804)</f>
        <v>0.61874999999999991</v>
      </c>
    </row>
    <row r="787" spans="1:21" ht="20.25" customHeight="1">
      <c r="A787" s="142" t="s">
        <v>6</v>
      </c>
      <c r="B787" s="144" t="s">
        <v>7</v>
      </c>
      <c r="C787" s="145"/>
      <c r="D787" s="145"/>
      <c r="E787" s="145"/>
      <c r="F787" s="145"/>
      <c r="G787" s="145"/>
      <c r="H787" s="145"/>
      <c r="I787" s="145"/>
      <c r="J787" s="146"/>
      <c r="K787" s="147" t="s">
        <v>8</v>
      </c>
      <c r="L787" s="137" t="s">
        <v>9</v>
      </c>
      <c r="M787" s="137" t="s">
        <v>10</v>
      </c>
      <c r="N787" s="149" t="s">
        <v>11</v>
      </c>
      <c r="O787" s="137" t="s">
        <v>12</v>
      </c>
      <c r="P787" s="151" t="s">
        <v>13</v>
      </c>
      <c r="Q787" s="151" t="s">
        <v>14</v>
      </c>
      <c r="R787" s="137" t="s">
        <v>15</v>
      </c>
    </row>
    <row r="788" spans="1:21" ht="15.75" customHeight="1">
      <c r="A788" s="153"/>
      <c r="B788" s="9" t="s">
        <v>16</v>
      </c>
      <c r="C788" s="9" t="s">
        <v>17</v>
      </c>
      <c r="D788" s="9" t="s">
        <v>18</v>
      </c>
      <c r="E788" s="9" t="s">
        <v>19</v>
      </c>
      <c r="F788" s="9" t="s">
        <v>20</v>
      </c>
      <c r="G788" s="9" t="s">
        <v>21</v>
      </c>
      <c r="H788" s="9" t="s">
        <v>22</v>
      </c>
      <c r="I788" s="9" t="s">
        <v>23</v>
      </c>
      <c r="J788" s="9" t="s">
        <v>24</v>
      </c>
      <c r="K788" s="156"/>
      <c r="L788" s="153"/>
      <c r="M788" s="153"/>
      <c r="N788" s="153"/>
      <c r="O788" s="153"/>
      <c r="P788" s="153"/>
      <c r="Q788" s="153"/>
      <c r="R788" s="153"/>
    </row>
    <row r="789" spans="1:21" ht="15.75" customHeight="1">
      <c r="A789" s="9">
        <v>1702</v>
      </c>
      <c r="B789" s="56">
        <v>80</v>
      </c>
      <c r="C789" s="56"/>
      <c r="D789" s="56"/>
      <c r="E789" s="56"/>
      <c r="F789" s="56"/>
      <c r="G789" s="56"/>
      <c r="H789" s="56"/>
      <c r="I789" s="56"/>
      <c r="J789" s="56"/>
      <c r="K789" s="57"/>
      <c r="L789" s="58"/>
      <c r="M789" s="59"/>
      <c r="N789" s="60"/>
      <c r="O789" s="61"/>
      <c r="P789" s="62">
        <f>B789</f>
        <v>80</v>
      </c>
      <c r="Q789" s="63"/>
      <c r="R789" s="61"/>
    </row>
    <row r="790" spans="1:21" ht="15.75" customHeight="1">
      <c r="A790" s="9">
        <v>1801</v>
      </c>
      <c r="B790" s="56"/>
      <c r="C790" s="56">
        <v>73</v>
      </c>
      <c r="D790" s="56"/>
      <c r="E790" s="56"/>
      <c r="F790" s="56"/>
      <c r="G790" s="56"/>
      <c r="H790" s="56"/>
      <c r="I790" s="56"/>
      <c r="J790" s="56"/>
      <c r="K790" s="57"/>
      <c r="L790" s="64"/>
      <c r="M790" s="42"/>
      <c r="N790" s="65"/>
      <c r="O790" s="66">
        <f>IF(C790=0,"",C790/B789)</f>
        <v>0.91249999999999998</v>
      </c>
      <c r="P790" s="67">
        <v>73</v>
      </c>
      <c r="Q790" s="68">
        <f t="shared" ref="Q790:Q797" si="68">IF(P790=0,"",P790/P789)</f>
        <v>0.91249999999999998</v>
      </c>
      <c r="R790" s="68">
        <f t="shared" ref="R790:R797" si="69">IF(P790=0,"",100%-Q790)</f>
        <v>8.7500000000000022E-2</v>
      </c>
    </row>
    <row r="791" spans="1:21" ht="15.75" customHeight="1">
      <c r="A791" s="9">
        <v>1802</v>
      </c>
      <c r="B791" s="56"/>
      <c r="C791" s="56"/>
      <c r="D791" s="56">
        <v>63</v>
      </c>
      <c r="E791" s="56"/>
      <c r="F791" s="56"/>
      <c r="G791" s="56"/>
      <c r="H791" s="56"/>
      <c r="I791" s="56"/>
      <c r="J791" s="56"/>
      <c r="K791" s="57"/>
      <c r="L791" s="64"/>
      <c r="M791" s="42"/>
      <c r="N791" s="65"/>
      <c r="O791" s="66">
        <f>IF(D791=0,"",D791/C790)</f>
        <v>0.86301369863013699</v>
      </c>
      <c r="P791" s="67">
        <v>66</v>
      </c>
      <c r="Q791" s="68">
        <f t="shared" si="68"/>
        <v>0.90410958904109584</v>
      </c>
      <c r="R791" s="68">
        <f t="shared" si="69"/>
        <v>9.589041095890416E-2</v>
      </c>
      <c r="S791" s="52">
        <f>P791/P789</f>
        <v>0.82499999999999996</v>
      </c>
    </row>
    <row r="792" spans="1:21" ht="15.75" customHeight="1">
      <c r="A792" s="9">
        <v>1901</v>
      </c>
      <c r="B792" s="56"/>
      <c r="C792" s="56"/>
      <c r="D792" s="56"/>
      <c r="E792" s="56">
        <v>58</v>
      </c>
      <c r="F792" s="56"/>
      <c r="G792" s="56"/>
      <c r="H792" s="56"/>
      <c r="I792" s="56"/>
      <c r="J792" s="56"/>
      <c r="K792" s="57"/>
      <c r="L792" s="64"/>
      <c r="M792" s="42"/>
      <c r="N792" s="65"/>
      <c r="O792" s="66">
        <f>IF(E792=0,"",E792/D791)</f>
        <v>0.92063492063492058</v>
      </c>
      <c r="P792" s="67">
        <v>61</v>
      </c>
      <c r="Q792" s="68">
        <f t="shared" si="68"/>
        <v>0.9242424242424242</v>
      </c>
      <c r="R792" s="68">
        <f t="shared" si="69"/>
        <v>7.5757575757575801E-2</v>
      </c>
    </row>
    <row r="793" spans="1:21" ht="15.75" customHeight="1">
      <c r="A793" s="9">
        <v>1902</v>
      </c>
      <c r="B793" s="56"/>
      <c r="C793" s="56"/>
      <c r="D793" s="56"/>
      <c r="E793" s="56"/>
      <c r="F793" s="56">
        <v>56</v>
      </c>
      <c r="G793" s="56"/>
      <c r="H793" s="56"/>
      <c r="I793" s="56"/>
      <c r="J793" s="56"/>
      <c r="K793" s="57"/>
      <c r="L793" s="64"/>
      <c r="M793" s="42"/>
      <c r="N793" s="65"/>
      <c r="O793" s="66">
        <f>IF(F793=0,"",F793/E792)</f>
        <v>0.96551724137931039</v>
      </c>
      <c r="P793" s="67">
        <v>59</v>
      </c>
      <c r="Q793" s="68">
        <f t="shared" si="68"/>
        <v>0.96721311475409832</v>
      </c>
      <c r="R793" s="68">
        <f t="shared" si="69"/>
        <v>3.2786885245901676E-2</v>
      </c>
    </row>
    <row r="794" spans="1:21" ht="15.75" customHeight="1">
      <c r="A794" s="9">
        <v>2001</v>
      </c>
      <c r="B794" s="56"/>
      <c r="C794" s="56"/>
      <c r="D794" s="56"/>
      <c r="E794" s="56"/>
      <c r="F794" s="56"/>
      <c r="G794" s="56">
        <v>56</v>
      </c>
      <c r="H794" s="56"/>
      <c r="I794" s="56"/>
      <c r="J794" s="56"/>
      <c r="K794" s="57"/>
      <c r="L794" s="64"/>
      <c r="M794" s="42"/>
      <c r="N794" s="65"/>
      <c r="O794" s="66">
        <f>IF(G794=0,"",G794/F793)</f>
        <v>1</v>
      </c>
      <c r="P794" s="67">
        <v>58</v>
      </c>
      <c r="Q794" s="68">
        <f t="shared" si="68"/>
        <v>0.98305084745762716</v>
      </c>
      <c r="R794" s="68">
        <f t="shared" si="69"/>
        <v>1.6949152542372836E-2</v>
      </c>
    </row>
    <row r="795" spans="1:21" ht="15.75" customHeight="1">
      <c r="A795" s="9">
        <v>2002</v>
      </c>
      <c r="B795" s="56"/>
      <c r="C795" s="56"/>
      <c r="D795" s="56"/>
      <c r="E795" s="56"/>
      <c r="F795" s="56"/>
      <c r="G795" s="56"/>
      <c r="H795" s="56">
        <v>53</v>
      </c>
      <c r="I795" s="56"/>
      <c r="J795" s="56"/>
      <c r="K795" s="57"/>
      <c r="L795" s="64"/>
      <c r="M795" s="42"/>
      <c r="N795" s="65"/>
      <c r="O795" s="66">
        <f>IF(H795=0,"",H795/G794)</f>
        <v>0.9464285714285714</v>
      </c>
      <c r="P795" s="67">
        <v>57</v>
      </c>
      <c r="Q795" s="68">
        <f t="shared" si="68"/>
        <v>0.98275862068965514</v>
      </c>
      <c r="R795" s="68">
        <f t="shared" si="69"/>
        <v>1.7241379310344862E-2</v>
      </c>
    </row>
    <row r="796" spans="1:21" ht="15.75" customHeight="1">
      <c r="A796" s="9">
        <v>2101</v>
      </c>
      <c r="B796" s="56"/>
      <c r="C796" s="56"/>
      <c r="D796" s="56"/>
      <c r="E796" s="56"/>
      <c r="F796" s="56"/>
      <c r="G796" s="56"/>
      <c r="H796" s="56"/>
      <c r="I796" s="56">
        <v>51</v>
      </c>
      <c r="J796" s="56"/>
      <c r="K796" s="57">
        <v>1</v>
      </c>
      <c r="L796" s="64"/>
      <c r="M796" s="42"/>
      <c r="N796" s="65"/>
      <c r="O796" s="66">
        <f>IF(I796=0,"",I796/H795)</f>
        <v>0.96226415094339623</v>
      </c>
      <c r="P796" s="67">
        <v>56</v>
      </c>
      <c r="Q796" s="68">
        <f t="shared" si="68"/>
        <v>0.98245614035087714</v>
      </c>
      <c r="R796" s="68">
        <f t="shared" si="69"/>
        <v>1.7543859649122862E-2</v>
      </c>
    </row>
    <row r="797" spans="1:21" ht="15.75" customHeight="1">
      <c r="A797" s="9">
        <v>2102</v>
      </c>
      <c r="B797" s="56"/>
      <c r="C797" s="56"/>
      <c r="D797" s="56"/>
      <c r="E797" s="56"/>
      <c r="F797" s="56"/>
      <c r="G797" s="56"/>
      <c r="H797" s="56"/>
      <c r="I797" s="56"/>
      <c r="J797" s="56">
        <v>51</v>
      </c>
      <c r="K797" s="57">
        <v>45</v>
      </c>
      <c r="L797" s="64"/>
      <c r="M797" s="42"/>
      <c r="N797" s="65"/>
      <c r="O797" s="66">
        <f>IF(J797=0,"",J797/I796)</f>
        <v>1</v>
      </c>
      <c r="P797" s="67">
        <v>55</v>
      </c>
      <c r="Q797" s="68">
        <f t="shared" si="68"/>
        <v>0.9821428571428571</v>
      </c>
      <c r="R797" s="68">
        <f t="shared" si="69"/>
        <v>1.7857142857142905E-2</v>
      </c>
    </row>
    <row r="798" spans="1:21" ht="15.75" customHeight="1">
      <c r="A798" s="9">
        <v>2201</v>
      </c>
      <c r="B798" s="56"/>
      <c r="C798" s="56"/>
      <c r="D798" s="56"/>
      <c r="E798" s="56"/>
      <c r="F798" s="56"/>
      <c r="G798" s="56"/>
      <c r="H798" s="56"/>
      <c r="I798" s="56"/>
      <c r="J798" s="56">
        <v>7</v>
      </c>
      <c r="K798" s="57">
        <v>7</v>
      </c>
      <c r="L798" s="64"/>
      <c r="M798" s="42"/>
      <c r="N798" s="65"/>
      <c r="O798" s="66"/>
      <c r="P798" s="67">
        <v>10</v>
      </c>
      <c r="Q798" s="68"/>
      <c r="R798" s="68"/>
    </row>
    <row r="799" spans="1:21" ht="15.75" customHeight="1">
      <c r="A799" s="9">
        <v>2202</v>
      </c>
      <c r="B799" s="56"/>
      <c r="C799" s="56"/>
      <c r="D799" s="56"/>
      <c r="E799" s="56"/>
      <c r="F799" s="56"/>
      <c r="G799" s="56"/>
      <c r="H799" s="56"/>
      <c r="I799" s="56"/>
      <c r="J799" s="56">
        <v>2</v>
      </c>
      <c r="K799" s="77">
        <v>1</v>
      </c>
      <c r="L799" s="64"/>
      <c r="M799" s="42"/>
      <c r="N799" s="43"/>
      <c r="O799" s="69"/>
      <c r="P799" s="70">
        <v>3</v>
      </c>
      <c r="Q799" s="71"/>
      <c r="R799" s="69"/>
    </row>
    <row r="800" spans="1:21" ht="15.75" customHeight="1">
      <c r="A800" s="9">
        <v>2301</v>
      </c>
      <c r="B800" s="56"/>
      <c r="C800" s="56"/>
      <c r="D800" s="56"/>
      <c r="E800" s="56"/>
      <c r="F800" s="56"/>
      <c r="G800" s="56"/>
      <c r="H800" s="56"/>
      <c r="I800" s="56"/>
      <c r="J800" s="56">
        <v>1</v>
      </c>
      <c r="K800" s="57"/>
      <c r="L800" s="64"/>
      <c r="M800" s="42"/>
      <c r="N800" s="43"/>
      <c r="O800" s="54"/>
      <c r="P800" s="70">
        <v>1</v>
      </c>
      <c r="Q800" s="72"/>
      <c r="R800" s="54"/>
    </row>
    <row r="801" spans="1:19" ht="15.75" customHeight="1">
      <c r="A801" s="9">
        <v>2302</v>
      </c>
      <c r="B801" s="56"/>
      <c r="C801" s="56"/>
      <c r="D801" s="56"/>
      <c r="E801" s="56"/>
      <c r="F801" s="56"/>
      <c r="G801" s="56"/>
      <c r="H801" s="56"/>
      <c r="I801" s="56"/>
      <c r="J801" s="56">
        <v>1</v>
      </c>
      <c r="K801" s="57">
        <v>1</v>
      </c>
      <c r="L801" s="64"/>
      <c r="M801" s="42"/>
      <c r="N801" s="43"/>
      <c r="O801" s="54"/>
      <c r="P801" s="70">
        <v>1</v>
      </c>
      <c r="Q801" s="72"/>
      <c r="R801" s="54"/>
    </row>
    <row r="802" spans="1:19" ht="15.75" customHeight="1">
      <c r="A802" s="9">
        <v>2401</v>
      </c>
      <c r="B802" s="56"/>
      <c r="C802" s="56"/>
      <c r="D802" s="56"/>
      <c r="E802" s="56"/>
      <c r="F802" s="56"/>
      <c r="G802" s="56"/>
      <c r="H802" s="56"/>
      <c r="I802" s="56"/>
      <c r="J802" s="56"/>
      <c r="K802" s="57"/>
      <c r="L802" s="64"/>
      <c r="M802" s="42"/>
      <c r="N802" s="43"/>
      <c r="O802" s="42"/>
      <c r="P802" s="43"/>
      <c r="Q802" s="53"/>
      <c r="R802" s="54"/>
    </row>
    <row r="803" spans="1:19" ht="15.75" customHeight="1">
      <c r="A803" s="9">
        <v>2402</v>
      </c>
      <c r="B803" s="56"/>
      <c r="C803" s="56"/>
      <c r="D803" s="56"/>
      <c r="E803" s="56"/>
      <c r="F803" s="56"/>
      <c r="G803" s="56"/>
      <c r="H803" s="56"/>
      <c r="I803" s="56"/>
      <c r="J803" s="56"/>
      <c r="K803" s="57"/>
      <c r="L803" s="64"/>
      <c r="M803" s="42"/>
      <c r="N803" s="43"/>
      <c r="O803" s="44" t="s">
        <v>53</v>
      </c>
      <c r="P803" s="45">
        <v>51</v>
      </c>
      <c r="Q803" s="46">
        <f>K806</f>
        <v>55</v>
      </c>
      <c r="R803" s="47" t="s">
        <v>8</v>
      </c>
    </row>
    <row r="804" spans="1:19" ht="15.75" customHeight="1">
      <c r="A804" s="9">
        <v>2501</v>
      </c>
      <c r="B804" s="56"/>
      <c r="C804" s="56"/>
      <c r="D804" s="56"/>
      <c r="E804" s="56"/>
      <c r="F804" s="56"/>
      <c r="G804" s="56"/>
      <c r="H804" s="56"/>
      <c r="I804" s="56"/>
      <c r="J804" s="56"/>
      <c r="K804" s="57"/>
      <c r="L804" s="64"/>
      <c r="M804" s="42"/>
      <c r="N804" s="43"/>
      <c r="O804" s="48" t="s">
        <v>55</v>
      </c>
      <c r="P804" s="49">
        <f>IF(P803/B789=0,"",P803/B789)</f>
        <v>0.63749999999999996</v>
      </c>
      <c r="Q804" s="50">
        <f>IF(P803/Q803=0,"",P803/Q803)</f>
        <v>0.92727272727272725</v>
      </c>
      <c r="R804" s="51" t="s">
        <v>56</v>
      </c>
    </row>
    <row r="805" spans="1:19" ht="15.75" customHeight="1">
      <c r="A805" s="9">
        <v>2502</v>
      </c>
      <c r="B805" s="56"/>
      <c r="C805" s="56"/>
      <c r="D805" s="56"/>
      <c r="E805" s="56"/>
      <c r="F805" s="56"/>
      <c r="G805" s="56"/>
      <c r="H805" s="56"/>
      <c r="I805" s="56"/>
      <c r="J805" s="56"/>
      <c r="K805" s="57"/>
      <c r="L805" s="73"/>
      <c r="M805" s="74"/>
      <c r="N805" s="75"/>
      <c r="O805" s="30"/>
      <c r="P805" s="31"/>
      <c r="Q805" s="31"/>
      <c r="R805" s="33"/>
    </row>
    <row r="806" spans="1:19" ht="18" customHeight="1">
      <c r="A806" s="34"/>
      <c r="B806" s="6"/>
      <c r="C806" s="6"/>
      <c r="D806" s="6"/>
      <c r="E806" s="157" t="s">
        <v>42</v>
      </c>
      <c r="F806" s="158"/>
      <c r="G806" s="158"/>
      <c r="H806" s="158"/>
      <c r="I806" s="158"/>
      <c r="J806" s="159"/>
      <c r="K806" s="35">
        <f>SUM(K796:K802)</f>
        <v>55</v>
      </c>
      <c r="L806" s="55">
        <f>(SUM(K796:K798)/B789)</f>
        <v>0.66249999999999998</v>
      </c>
      <c r="M806" s="55">
        <f>IF(K806=0,"",K806/B789)</f>
        <v>0.6875</v>
      </c>
      <c r="N806" s="55">
        <f>IF(K798=0,"",M806-L806)</f>
        <v>2.5000000000000022E-2</v>
      </c>
      <c r="O806" s="5"/>
      <c r="P806" s="6"/>
      <c r="Q806" s="37"/>
      <c r="R806" s="5"/>
    </row>
    <row r="807" spans="1:19" ht="12.75" customHeight="1">
      <c r="M807" s="5"/>
      <c r="N807" s="5"/>
      <c r="P807" s="5"/>
    </row>
    <row r="808" spans="1:19" ht="12.75" customHeight="1">
      <c r="M808" s="5"/>
      <c r="N808" s="5"/>
      <c r="P808" s="5"/>
    </row>
    <row r="809" spans="1:19" ht="26.25" customHeight="1">
      <c r="B809" s="76" t="s">
        <v>77</v>
      </c>
      <c r="C809" s="76"/>
      <c r="D809" s="76"/>
      <c r="E809" s="76"/>
      <c r="F809" s="76"/>
      <c r="G809" s="76"/>
      <c r="H809" s="76"/>
      <c r="I809" s="76"/>
      <c r="K809" s="8" t="s">
        <v>64</v>
      </c>
      <c r="L809" s="5"/>
      <c r="M809" s="5"/>
      <c r="N809" s="6"/>
      <c r="O809" s="5"/>
      <c r="P809" s="6"/>
      <c r="Q809" s="6"/>
      <c r="R809" s="6"/>
    </row>
    <row r="810" spans="1:19" ht="20.25" customHeight="1">
      <c r="A810" s="142" t="s">
        <v>6</v>
      </c>
      <c r="B810" s="144" t="s">
        <v>7</v>
      </c>
      <c r="C810" s="145"/>
      <c r="D810" s="145"/>
      <c r="E810" s="145"/>
      <c r="F810" s="145"/>
      <c r="G810" s="145"/>
      <c r="H810" s="145"/>
      <c r="I810" s="145"/>
      <c r="J810" s="145"/>
      <c r="K810" s="147" t="s">
        <v>8</v>
      </c>
      <c r="L810" s="137" t="s">
        <v>9</v>
      </c>
      <c r="M810" s="137" t="s">
        <v>10</v>
      </c>
      <c r="N810" s="149" t="s">
        <v>11</v>
      </c>
      <c r="O810" s="137" t="s">
        <v>12</v>
      </c>
      <c r="P810" s="151" t="s">
        <v>13</v>
      </c>
      <c r="Q810" s="151" t="s">
        <v>14</v>
      </c>
      <c r="R810" s="137" t="s">
        <v>15</v>
      </c>
    </row>
    <row r="811" spans="1:19" ht="15.75" customHeight="1">
      <c r="A811" s="153"/>
      <c r="B811" s="9" t="s">
        <v>16</v>
      </c>
      <c r="C811" s="9" t="s">
        <v>17</v>
      </c>
      <c r="D811" s="9" t="s">
        <v>18</v>
      </c>
      <c r="E811" s="9" t="s">
        <v>19</v>
      </c>
      <c r="F811" s="9" t="s">
        <v>20</v>
      </c>
      <c r="G811" s="9" t="s">
        <v>21</v>
      </c>
      <c r="H811" s="9" t="s">
        <v>22</v>
      </c>
      <c r="I811" s="9" t="s">
        <v>23</v>
      </c>
      <c r="J811" s="9" t="s">
        <v>24</v>
      </c>
      <c r="K811" s="156"/>
      <c r="L811" s="153"/>
      <c r="M811" s="153"/>
      <c r="N811" s="153"/>
      <c r="O811" s="153"/>
      <c r="P811" s="153"/>
      <c r="Q811" s="153"/>
      <c r="R811" s="153"/>
    </row>
    <row r="812" spans="1:19" ht="15.75" customHeight="1">
      <c r="A812" s="9">
        <v>1801</v>
      </c>
      <c r="B812" s="56">
        <v>78</v>
      </c>
      <c r="C812" s="56"/>
      <c r="D812" s="56"/>
      <c r="E812" s="56"/>
      <c r="F812" s="56"/>
      <c r="G812" s="56"/>
      <c r="H812" s="56"/>
      <c r="I812" s="56"/>
      <c r="J812" s="56"/>
      <c r="K812" s="57"/>
      <c r="L812" s="58"/>
      <c r="M812" s="59"/>
      <c r="N812" s="60"/>
      <c r="O812" s="61"/>
      <c r="P812" s="62">
        <f>B812</f>
        <v>78</v>
      </c>
      <c r="Q812" s="63"/>
      <c r="R812" s="61"/>
    </row>
    <row r="813" spans="1:19" ht="15.75" customHeight="1">
      <c r="A813" s="9">
        <v>1802</v>
      </c>
      <c r="B813" s="56"/>
      <c r="C813" s="56">
        <v>66</v>
      </c>
      <c r="D813" s="56"/>
      <c r="E813" s="56"/>
      <c r="F813" s="56"/>
      <c r="G813" s="56"/>
      <c r="H813" s="56"/>
      <c r="I813" s="56"/>
      <c r="J813" s="56"/>
      <c r="K813" s="57"/>
      <c r="L813" s="64"/>
      <c r="M813" s="42"/>
      <c r="N813" s="65"/>
      <c r="O813" s="66">
        <f>IF(C813=0,"",C813/B812)</f>
        <v>0.84615384615384615</v>
      </c>
      <c r="P813" s="67">
        <v>66</v>
      </c>
      <c r="Q813" s="68">
        <f t="shared" ref="Q813:Q820" si="70">IF(P813=0,"",P813/P812)</f>
        <v>0.84615384615384615</v>
      </c>
      <c r="R813" s="68">
        <f t="shared" ref="R813:R820" si="71">IF(P813=0,"",100%-Q813)</f>
        <v>0.15384615384615385</v>
      </c>
    </row>
    <row r="814" spans="1:19" ht="15.75" customHeight="1">
      <c r="A814" s="9">
        <v>1901</v>
      </c>
      <c r="B814" s="56"/>
      <c r="C814" s="56"/>
      <c r="D814" s="56">
        <v>55</v>
      </c>
      <c r="E814" s="56"/>
      <c r="F814" s="56"/>
      <c r="G814" s="56"/>
      <c r="H814" s="56"/>
      <c r="I814" s="56"/>
      <c r="J814" s="56"/>
      <c r="K814" s="57"/>
      <c r="L814" s="64"/>
      <c r="M814" s="42"/>
      <c r="N814" s="65"/>
      <c r="O814" s="66">
        <f>IF(D814=0,"",D814/C813)</f>
        <v>0.83333333333333337</v>
      </c>
      <c r="P814" s="67">
        <v>58</v>
      </c>
      <c r="Q814" s="68">
        <f t="shared" si="70"/>
        <v>0.87878787878787878</v>
      </c>
      <c r="R814" s="68">
        <f t="shared" si="71"/>
        <v>0.12121212121212122</v>
      </c>
      <c r="S814" s="52">
        <f>P814/P812</f>
        <v>0.74358974358974361</v>
      </c>
    </row>
    <row r="815" spans="1:19" ht="15.75" customHeight="1">
      <c r="A815" s="9">
        <v>1902</v>
      </c>
      <c r="B815" s="56"/>
      <c r="C815" s="56"/>
      <c r="D815" s="56"/>
      <c r="E815" s="56">
        <v>52</v>
      </c>
      <c r="F815" s="56"/>
      <c r="G815" s="56"/>
      <c r="H815" s="56"/>
      <c r="I815" s="56"/>
      <c r="J815" s="56"/>
      <c r="K815" s="57"/>
      <c r="L815" s="64"/>
      <c r="M815" s="42"/>
      <c r="N815" s="65"/>
      <c r="O815" s="66">
        <f>IF(E815=0,"",E815/D814)</f>
        <v>0.94545454545454544</v>
      </c>
      <c r="P815" s="67">
        <v>54</v>
      </c>
      <c r="Q815" s="68">
        <f t="shared" si="70"/>
        <v>0.93103448275862066</v>
      </c>
      <c r="R815" s="68">
        <f t="shared" si="71"/>
        <v>6.8965517241379337E-2</v>
      </c>
    </row>
    <row r="816" spans="1:19" ht="15.75" customHeight="1">
      <c r="A816" s="9">
        <v>2001</v>
      </c>
      <c r="B816" s="56"/>
      <c r="C816" s="56"/>
      <c r="D816" s="56"/>
      <c r="E816" s="56"/>
      <c r="F816" s="56">
        <v>50</v>
      </c>
      <c r="G816" s="56"/>
      <c r="H816" s="56"/>
      <c r="I816" s="56"/>
      <c r="J816" s="56"/>
      <c r="K816" s="57"/>
      <c r="L816" s="64"/>
      <c r="M816" s="42"/>
      <c r="N816" s="65"/>
      <c r="O816" s="66">
        <f>IF(F816=0,"",F816/E815)</f>
        <v>0.96153846153846156</v>
      </c>
      <c r="P816" s="67">
        <v>54</v>
      </c>
      <c r="Q816" s="68">
        <f t="shared" si="70"/>
        <v>1</v>
      </c>
      <c r="R816" s="68">
        <f t="shared" si="71"/>
        <v>0</v>
      </c>
    </row>
    <row r="817" spans="1:22" ht="15.75" customHeight="1">
      <c r="A817" s="9">
        <v>2002</v>
      </c>
      <c r="B817" s="56"/>
      <c r="C817" s="56"/>
      <c r="D817" s="56"/>
      <c r="E817" s="56"/>
      <c r="F817" s="56"/>
      <c r="G817" s="56">
        <v>50</v>
      </c>
      <c r="H817" s="56"/>
      <c r="I817" s="56"/>
      <c r="J817" s="56"/>
      <c r="K817" s="57"/>
      <c r="L817" s="64"/>
      <c r="M817" s="42"/>
      <c r="N817" s="65"/>
      <c r="O817" s="66">
        <f>IF(G817=0,"",G817/F816)</f>
        <v>1</v>
      </c>
      <c r="P817" s="67">
        <v>54</v>
      </c>
      <c r="Q817" s="68">
        <f t="shared" si="70"/>
        <v>1</v>
      </c>
      <c r="R817" s="68">
        <f t="shared" si="71"/>
        <v>0</v>
      </c>
    </row>
    <row r="818" spans="1:22" ht="15.75" customHeight="1">
      <c r="A818" s="9">
        <v>2101</v>
      </c>
      <c r="B818" s="56"/>
      <c r="C818" s="56"/>
      <c r="D818" s="56"/>
      <c r="E818" s="56"/>
      <c r="F818" s="56"/>
      <c r="G818" s="56"/>
      <c r="H818" s="56">
        <v>47</v>
      </c>
      <c r="I818" s="56"/>
      <c r="J818" s="56"/>
      <c r="K818" s="57"/>
      <c r="L818" s="64"/>
      <c r="M818" s="42"/>
      <c r="N818" s="65"/>
      <c r="O818" s="66">
        <f>IF(H818=0,"",H818/G817)</f>
        <v>0.94</v>
      </c>
      <c r="P818" s="67">
        <v>54</v>
      </c>
      <c r="Q818" s="68">
        <f t="shared" si="70"/>
        <v>1</v>
      </c>
      <c r="R818" s="68">
        <f t="shared" si="71"/>
        <v>0</v>
      </c>
    </row>
    <row r="819" spans="1:22" ht="15.75" customHeight="1">
      <c r="A819" s="9">
        <v>2102</v>
      </c>
      <c r="B819" s="56"/>
      <c r="C819" s="56"/>
      <c r="D819" s="56"/>
      <c r="E819" s="56"/>
      <c r="F819" s="56"/>
      <c r="G819" s="56"/>
      <c r="H819" s="56"/>
      <c r="I819" s="56">
        <v>44</v>
      </c>
      <c r="J819" s="56"/>
      <c r="K819" s="57"/>
      <c r="L819" s="64"/>
      <c r="M819" s="42"/>
      <c r="N819" s="65"/>
      <c r="O819" s="66">
        <f>IF(I819=0,"",I819/H818)</f>
        <v>0.93617021276595747</v>
      </c>
      <c r="P819" s="67">
        <v>51</v>
      </c>
      <c r="Q819" s="68">
        <f t="shared" si="70"/>
        <v>0.94444444444444442</v>
      </c>
      <c r="R819" s="68">
        <f t="shared" si="71"/>
        <v>5.555555555555558E-2</v>
      </c>
    </row>
    <row r="820" spans="1:22" ht="15.75" customHeight="1">
      <c r="A820" s="9">
        <v>2201</v>
      </c>
      <c r="B820" s="56"/>
      <c r="C820" s="56"/>
      <c r="D820" s="56"/>
      <c r="E820" s="56"/>
      <c r="F820" s="56"/>
      <c r="G820" s="56"/>
      <c r="H820" s="56"/>
      <c r="I820" s="56"/>
      <c r="J820" s="56">
        <v>44</v>
      </c>
      <c r="K820" s="57">
        <v>38</v>
      </c>
      <c r="L820" s="64"/>
      <c r="M820" s="42"/>
      <c r="N820" s="65"/>
      <c r="O820" s="66">
        <f>IF(J820=0,"",J820/I819)</f>
        <v>1</v>
      </c>
      <c r="P820" s="67">
        <v>49</v>
      </c>
      <c r="Q820" s="68">
        <f t="shared" si="70"/>
        <v>0.96078431372549022</v>
      </c>
      <c r="R820" s="68">
        <f t="shared" si="71"/>
        <v>3.9215686274509776E-2</v>
      </c>
    </row>
    <row r="821" spans="1:22" ht="15.75" customHeight="1">
      <c r="A821" s="9">
        <v>2202</v>
      </c>
      <c r="B821" s="56"/>
      <c r="C821" s="56"/>
      <c r="D821" s="56"/>
      <c r="E821" s="56"/>
      <c r="F821" s="56"/>
      <c r="G821" s="56"/>
      <c r="H821" s="56"/>
      <c r="I821" s="56"/>
      <c r="J821" s="56">
        <v>4</v>
      </c>
      <c r="K821" s="77">
        <v>4</v>
      </c>
      <c r="L821" s="64"/>
      <c r="M821" s="42"/>
      <c r="N821" s="65"/>
      <c r="O821" s="66"/>
      <c r="P821" s="67">
        <v>8</v>
      </c>
      <c r="Q821" s="68"/>
      <c r="R821" s="68"/>
    </row>
    <row r="822" spans="1:22" ht="15.75" customHeight="1">
      <c r="A822" s="9">
        <v>2301</v>
      </c>
      <c r="B822" s="56"/>
      <c r="C822" s="56"/>
      <c r="D822" s="56"/>
      <c r="E822" s="56"/>
      <c r="F822" s="56"/>
      <c r="G822" s="56"/>
      <c r="H822" s="56"/>
      <c r="I822" s="56"/>
      <c r="J822" s="56">
        <v>2</v>
      </c>
      <c r="K822" s="57"/>
      <c r="L822" s="64"/>
      <c r="M822" s="42"/>
      <c r="N822" s="43"/>
      <c r="O822" s="69"/>
      <c r="P822" s="70">
        <v>4</v>
      </c>
      <c r="Q822" s="71"/>
      <c r="R822" s="69"/>
    </row>
    <row r="823" spans="1:22" ht="15.75" customHeight="1">
      <c r="A823" s="9">
        <v>2302</v>
      </c>
      <c r="B823" s="56"/>
      <c r="C823" s="56"/>
      <c r="D823" s="56"/>
      <c r="E823" s="56"/>
      <c r="F823" s="56"/>
      <c r="G823" s="56"/>
      <c r="H823" s="56"/>
      <c r="I823" s="56"/>
      <c r="J823" s="56">
        <v>3</v>
      </c>
      <c r="K823" s="57">
        <v>3</v>
      </c>
      <c r="L823" s="64"/>
      <c r="M823" s="42"/>
      <c r="N823" s="43"/>
      <c r="O823" s="54"/>
      <c r="P823" s="70">
        <v>4</v>
      </c>
      <c r="Q823" s="72"/>
      <c r="R823" s="54"/>
    </row>
    <row r="824" spans="1:22" ht="15.75" customHeight="1">
      <c r="A824" s="9">
        <v>2401</v>
      </c>
      <c r="B824" s="56"/>
      <c r="C824" s="56"/>
      <c r="D824" s="56"/>
      <c r="E824" s="56"/>
      <c r="F824" s="56"/>
      <c r="G824" s="56"/>
      <c r="H824" s="56"/>
      <c r="I824" s="56"/>
      <c r="J824" s="56">
        <v>2</v>
      </c>
      <c r="K824" s="57"/>
      <c r="L824" s="64"/>
      <c r="M824" s="42"/>
      <c r="N824" s="43"/>
      <c r="O824" s="54"/>
      <c r="P824" s="70">
        <v>2</v>
      </c>
      <c r="Q824" s="72"/>
      <c r="R824" s="54"/>
    </row>
    <row r="825" spans="1:22" ht="15.75" customHeight="1">
      <c r="A825" s="9">
        <v>2402</v>
      </c>
      <c r="B825" s="56"/>
      <c r="C825" s="56"/>
      <c r="D825" s="56"/>
      <c r="E825" s="56"/>
      <c r="F825" s="56"/>
      <c r="G825" s="56"/>
      <c r="H825" s="56"/>
      <c r="I825" s="56"/>
      <c r="J825" s="56">
        <v>2</v>
      </c>
      <c r="K825" s="57">
        <v>2</v>
      </c>
      <c r="L825" s="64"/>
      <c r="M825" s="42"/>
      <c r="N825" s="43"/>
      <c r="O825" s="42"/>
      <c r="P825" s="43">
        <v>2</v>
      </c>
      <c r="Q825" s="53"/>
      <c r="R825" s="54"/>
    </row>
    <row r="826" spans="1:22" ht="15.75" customHeight="1">
      <c r="A826" s="9">
        <v>2501</v>
      </c>
      <c r="B826" s="56"/>
      <c r="C826" s="56"/>
      <c r="D826" s="56"/>
      <c r="E826" s="56"/>
      <c r="F826" s="56"/>
      <c r="G826" s="56"/>
      <c r="H826" s="56"/>
      <c r="I826" s="56"/>
      <c r="J826" s="56"/>
      <c r="K826" s="57"/>
      <c r="L826" s="64"/>
      <c r="M826" s="42"/>
      <c r="N826" s="43"/>
      <c r="O826" s="44" t="s">
        <v>53</v>
      </c>
      <c r="P826" s="45">
        <v>38</v>
      </c>
      <c r="Q826" s="46">
        <f>K829</f>
        <v>47</v>
      </c>
      <c r="R826" s="47" t="s">
        <v>8</v>
      </c>
    </row>
    <row r="827" spans="1:22" ht="15.75" customHeight="1">
      <c r="A827" s="9">
        <v>2502</v>
      </c>
      <c r="B827" s="56"/>
      <c r="C827" s="56"/>
      <c r="D827" s="56"/>
      <c r="E827" s="56"/>
      <c r="F827" s="56"/>
      <c r="G827" s="56"/>
      <c r="H827" s="56"/>
      <c r="I827" s="56"/>
      <c r="J827" s="56"/>
      <c r="K827" s="57"/>
      <c r="L827" s="64"/>
      <c r="M827" s="42"/>
      <c r="N827" s="43"/>
      <c r="O827" s="48" t="s">
        <v>55</v>
      </c>
      <c r="P827" s="49">
        <f>IF(P826/B812=0,"",P826/B812)</f>
        <v>0.48717948717948717</v>
      </c>
      <c r="Q827" s="50">
        <f>IF(P826/Q826=0,"",P826/Q826)</f>
        <v>0.80851063829787229</v>
      </c>
      <c r="R827" s="51" t="s">
        <v>56</v>
      </c>
    </row>
    <row r="828" spans="1:22" ht="15.75" customHeight="1">
      <c r="A828" s="9">
        <v>2601</v>
      </c>
      <c r="B828" s="56"/>
      <c r="C828" s="56"/>
      <c r="D828" s="56"/>
      <c r="E828" s="56"/>
      <c r="F828" s="56"/>
      <c r="G828" s="56"/>
      <c r="H828" s="56"/>
      <c r="I828" s="56"/>
      <c r="J828" s="56"/>
      <c r="K828" s="57"/>
      <c r="L828" s="73"/>
      <c r="M828" s="74"/>
      <c r="N828" s="75"/>
      <c r="O828" s="30"/>
      <c r="P828" s="31"/>
      <c r="Q828" s="31"/>
      <c r="R828" s="33"/>
    </row>
    <row r="829" spans="1:22" ht="18" customHeight="1">
      <c r="A829" s="34"/>
      <c r="B829" s="6"/>
      <c r="C829" s="6"/>
      <c r="D829" s="6"/>
      <c r="E829" s="157" t="s">
        <v>42</v>
      </c>
      <c r="F829" s="158"/>
      <c r="G829" s="158"/>
      <c r="H829" s="158"/>
      <c r="I829" s="158"/>
      <c r="J829" s="158"/>
      <c r="K829" s="35">
        <f>SUM(K820:K825)</f>
        <v>47</v>
      </c>
      <c r="L829" s="55">
        <f>IF(K820=0,"",K820/B812)</f>
        <v>0.48717948717948717</v>
      </c>
      <c r="M829" s="55">
        <f>IF(K829=0,"",K829/B812)</f>
        <v>0.60256410256410253</v>
      </c>
      <c r="N829" s="55">
        <f>IF(K821=0,"",M829-L829)</f>
        <v>0.11538461538461536</v>
      </c>
      <c r="O829" s="5"/>
      <c r="P829" s="6"/>
      <c r="Q829" s="37"/>
      <c r="R829" s="5"/>
    </row>
    <row r="830" spans="1:22" ht="12.75" customHeight="1">
      <c r="M830" s="5"/>
      <c r="N830" s="5"/>
      <c r="P830" s="5"/>
    </row>
    <row r="831" spans="1:22" ht="12.75" customHeight="1">
      <c r="M831" s="5"/>
      <c r="N831" s="5"/>
      <c r="P831" s="5"/>
    </row>
    <row r="832" spans="1:22" ht="26.25" customHeight="1">
      <c r="B832" s="76" t="s">
        <v>77</v>
      </c>
      <c r="C832" s="76"/>
      <c r="D832" s="76"/>
      <c r="E832" s="76"/>
      <c r="F832" s="76"/>
      <c r="G832" s="76"/>
      <c r="H832" s="76"/>
      <c r="I832" s="76"/>
      <c r="K832" s="8" t="s">
        <v>65</v>
      </c>
      <c r="L832" s="5"/>
      <c r="M832" s="5"/>
      <c r="N832" s="6"/>
      <c r="O832" s="5"/>
      <c r="P832" s="6"/>
      <c r="Q832" s="6"/>
      <c r="R832" s="6"/>
      <c r="V832" s="120">
        <f>AVERAGE(L829,L852)</f>
        <v>0.5659037931765204</v>
      </c>
    </row>
    <row r="833" spans="1:19" ht="20.25" customHeight="1">
      <c r="A833" s="142" t="s">
        <v>6</v>
      </c>
      <c r="B833" s="144" t="s">
        <v>7</v>
      </c>
      <c r="C833" s="145"/>
      <c r="D833" s="145"/>
      <c r="E833" s="145"/>
      <c r="F833" s="145"/>
      <c r="G833" s="145"/>
      <c r="H833" s="145"/>
      <c r="I833" s="145"/>
      <c r="J833" s="146"/>
      <c r="K833" s="147" t="s">
        <v>8</v>
      </c>
      <c r="L833" s="137" t="s">
        <v>9</v>
      </c>
      <c r="M833" s="137" t="s">
        <v>10</v>
      </c>
      <c r="N833" s="149" t="s">
        <v>11</v>
      </c>
      <c r="O833" s="137" t="s">
        <v>12</v>
      </c>
      <c r="P833" s="151" t="s">
        <v>13</v>
      </c>
      <c r="Q833" s="151" t="s">
        <v>14</v>
      </c>
      <c r="R833" s="137" t="s">
        <v>15</v>
      </c>
    </row>
    <row r="834" spans="1:19" ht="15.75" customHeight="1">
      <c r="A834" s="153"/>
      <c r="B834" s="9" t="s">
        <v>16</v>
      </c>
      <c r="C834" s="9" t="s">
        <v>17</v>
      </c>
      <c r="D834" s="9" t="s">
        <v>18</v>
      </c>
      <c r="E834" s="9" t="s">
        <v>19</v>
      </c>
      <c r="F834" s="9" t="s">
        <v>20</v>
      </c>
      <c r="G834" s="9" t="s">
        <v>21</v>
      </c>
      <c r="H834" s="9" t="s">
        <v>22</v>
      </c>
      <c r="I834" s="9" t="s">
        <v>23</v>
      </c>
      <c r="J834" s="9" t="s">
        <v>24</v>
      </c>
      <c r="K834" s="156"/>
      <c r="L834" s="153"/>
      <c r="M834" s="153"/>
      <c r="N834" s="153"/>
      <c r="O834" s="153"/>
      <c r="P834" s="153"/>
      <c r="Q834" s="153"/>
      <c r="R834" s="153"/>
    </row>
    <row r="835" spans="1:19" ht="15.75" customHeight="1">
      <c r="A835" s="9">
        <v>1802</v>
      </c>
      <c r="B835" s="56">
        <v>121</v>
      </c>
      <c r="C835" s="56"/>
      <c r="D835" s="56"/>
      <c r="E835" s="56"/>
      <c r="F835" s="56"/>
      <c r="G835" s="56"/>
      <c r="H835" s="56"/>
      <c r="I835" s="56"/>
      <c r="J835" s="56"/>
      <c r="K835" s="57"/>
      <c r="L835" s="58"/>
      <c r="M835" s="59"/>
      <c r="N835" s="60"/>
      <c r="O835" s="61"/>
      <c r="P835" s="62">
        <f>B835</f>
        <v>121</v>
      </c>
      <c r="Q835" s="63"/>
      <c r="R835" s="61"/>
    </row>
    <row r="836" spans="1:19" ht="15.75" customHeight="1">
      <c r="A836" s="9">
        <v>1901</v>
      </c>
      <c r="B836" s="56"/>
      <c r="C836" s="56">
        <v>107</v>
      </c>
      <c r="D836" s="56"/>
      <c r="E836" s="56"/>
      <c r="F836" s="56"/>
      <c r="G836" s="56"/>
      <c r="H836" s="56"/>
      <c r="I836" s="56"/>
      <c r="J836" s="56"/>
      <c r="K836" s="57"/>
      <c r="L836" s="64"/>
      <c r="M836" s="42"/>
      <c r="N836" s="65"/>
      <c r="O836" s="66">
        <f>IF(C836=0,"",C836/B835)</f>
        <v>0.88429752066115708</v>
      </c>
      <c r="P836" s="67">
        <v>107</v>
      </c>
      <c r="Q836" s="68">
        <f t="shared" ref="Q836:Q843" si="72">IF(P836=0,"",P836/P835)</f>
        <v>0.88429752066115708</v>
      </c>
      <c r="R836" s="68">
        <f t="shared" ref="R836:R843" si="73">IF(P836=0,"",100%-Q836)</f>
        <v>0.11570247933884292</v>
      </c>
    </row>
    <row r="837" spans="1:19" ht="15.75" customHeight="1">
      <c r="A837" s="9">
        <v>1902</v>
      </c>
      <c r="B837" s="56"/>
      <c r="C837" s="56"/>
      <c r="D837" s="56">
        <v>101</v>
      </c>
      <c r="E837" s="56"/>
      <c r="F837" s="56"/>
      <c r="G837" s="56"/>
      <c r="H837" s="56"/>
      <c r="I837" s="56"/>
      <c r="J837" s="56"/>
      <c r="K837" s="57"/>
      <c r="L837" s="64"/>
      <c r="M837" s="42"/>
      <c r="N837" s="65"/>
      <c r="O837" s="66">
        <f>IF(D837=0,"",D837/C836)</f>
        <v>0.94392523364485981</v>
      </c>
      <c r="P837" s="67">
        <v>101</v>
      </c>
      <c r="Q837" s="68">
        <f t="shared" si="72"/>
        <v>0.94392523364485981</v>
      </c>
      <c r="R837" s="68">
        <f t="shared" si="73"/>
        <v>5.6074766355140193E-2</v>
      </c>
      <c r="S837" s="52">
        <f>P837/P835</f>
        <v>0.83471074380165289</v>
      </c>
    </row>
    <row r="838" spans="1:19" ht="15.75" customHeight="1">
      <c r="A838" s="9">
        <v>2001</v>
      </c>
      <c r="B838" s="56"/>
      <c r="C838" s="56"/>
      <c r="D838" s="56"/>
      <c r="E838" s="56">
        <v>100</v>
      </c>
      <c r="F838" s="56"/>
      <c r="G838" s="56"/>
      <c r="H838" s="56"/>
      <c r="I838" s="56"/>
      <c r="J838" s="56"/>
      <c r="K838" s="57"/>
      <c r="L838" s="64"/>
      <c r="M838" s="42"/>
      <c r="N838" s="65"/>
      <c r="O838" s="66">
        <f>IF(E838=0,"",E838/D837)</f>
        <v>0.99009900990099009</v>
      </c>
      <c r="P838" s="67">
        <v>101</v>
      </c>
      <c r="Q838" s="68">
        <f t="shared" si="72"/>
        <v>1</v>
      </c>
      <c r="R838" s="68">
        <f t="shared" si="73"/>
        <v>0</v>
      </c>
    </row>
    <row r="839" spans="1:19" ht="15.75" customHeight="1">
      <c r="A839" s="9">
        <v>2002</v>
      </c>
      <c r="B839" s="56"/>
      <c r="C839" s="56"/>
      <c r="D839" s="56"/>
      <c r="E839" s="56"/>
      <c r="F839" s="56">
        <v>97</v>
      </c>
      <c r="G839" s="56"/>
      <c r="H839" s="56"/>
      <c r="I839" s="56"/>
      <c r="J839" s="56"/>
      <c r="K839" s="57"/>
      <c r="L839" s="64"/>
      <c r="M839" s="42"/>
      <c r="N839" s="65"/>
      <c r="O839" s="66">
        <f>IF(F839=0,"",F839/E838)</f>
        <v>0.97</v>
      </c>
      <c r="P839" s="67">
        <v>101</v>
      </c>
      <c r="Q839" s="68">
        <f t="shared" si="72"/>
        <v>1</v>
      </c>
      <c r="R839" s="68">
        <f t="shared" si="73"/>
        <v>0</v>
      </c>
    </row>
    <row r="840" spans="1:19" ht="15.75" customHeight="1">
      <c r="A840" s="9">
        <v>2101</v>
      </c>
      <c r="B840" s="56"/>
      <c r="C840" s="56"/>
      <c r="D840" s="56"/>
      <c r="E840" s="56"/>
      <c r="F840" s="56"/>
      <c r="G840" s="56">
        <v>96</v>
      </c>
      <c r="H840" s="56"/>
      <c r="I840" s="56"/>
      <c r="J840" s="56"/>
      <c r="K840" s="57"/>
      <c r="L840" s="64"/>
      <c r="M840" s="42"/>
      <c r="N840" s="65"/>
      <c r="O840" s="66">
        <f>IF(G840=0,"",G840/F839)</f>
        <v>0.98969072164948457</v>
      </c>
      <c r="P840" s="67">
        <v>96</v>
      </c>
      <c r="Q840" s="68">
        <f t="shared" si="72"/>
        <v>0.95049504950495045</v>
      </c>
      <c r="R840" s="68">
        <f t="shared" si="73"/>
        <v>4.9504950495049549E-2</v>
      </c>
    </row>
    <row r="841" spans="1:19" ht="15.75" customHeight="1">
      <c r="A841" s="9">
        <v>2102</v>
      </c>
      <c r="B841" s="56"/>
      <c r="C841" s="56"/>
      <c r="D841" s="56"/>
      <c r="E841" s="56"/>
      <c r="F841" s="56"/>
      <c r="G841" s="56"/>
      <c r="H841" s="56">
        <v>94</v>
      </c>
      <c r="I841" s="56"/>
      <c r="J841" s="56"/>
      <c r="K841" s="57"/>
      <c r="L841" s="64"/>
      <c r="M841" s="42"/>
      <c r="N841" s="65"/>
      <c r="O841" s="66">
        <f>IF(H841=0,"",H841/G840)</f>
        <v>0.97916666666666663</v>
      </c>
      <c r="P841" s="67">
        <v>94</v>
      </c>
      <c r="Q841" s="68">
        <f t="shared" si="72"/>
        <v>0.97916666666666663</v>
      </c>
      <c r="R841" s="68">
        <f t="shared" si="73"/>
        <v>2.083333333333337E-2</v>
      </c>
    </row>
    <row r="842" spans="1:19" ht="15.75" customHeight="1">
      <c r="A842" s="9">
        <v>2201</v>
      </c>
      <c r="B842" s="56"/>
      <c r="C842" s="56"/>
      <c r="D842" s="56"/>
      <c r="E842" s="56"/>
      <c r="F842" s="56"/>
      <c r="G842" s="56"/>
      <c r="H842" s="56"/>
      <c r="I842" s="56">
        <v>90</v>
      </c>
      <c r="J842" s="56"/>
      <c r="K842" s="57"/>
      <c r="L842" s="64"/>
      <c r="M842" s="42"/>
      <c r="N842" s="65"/>
      <c r="O842" s="66">
        <f>IF(I842=0,"",I842/H841)</f>
        <v>0.95744680851063835</v>
      </c>
      <c r="P842" s="67">
        <v>92</v>
      </c>
      <c r="Q842" s="68">
        <f t="shared" si="72"/>
        <v>0.97872340425531912</v>
      </c>
      <c r="R842" s="68">
        <f t="shared" si="73"/>
        <v>2.1276595744680882E-2</v>
      </c>
    </row>
    <row r="843" spans="1:19" ht="15.75" customHeight="1">
      <c r="A843" s="9">
        <v>2202</v>
      </c>
      <c r="B843" s="56"/>
      <c r="C843" s="56"/>
      <c r="D843" s="56"/>
      <c r="E843" s="56"/>
      <c r="F843" s="56"/>
      <c r="G843" s="56"/>
      <c r="H843" s="56"/>
      <c r="I843" s="56"/>
      <c r="J843" s="56">
        <v>88</v>
      </c>
      <c r="K843" s="77">
        <v>78</v>
      </c>
      <c r="L843" s="64"/>
      <c r="M843" s="42"/>
      <c r="N843" s="65"/>
      <c r="O843" s="66">
        <f>IF(J843=0,"",J843/I842)</f>
        <v>0.97777777777777775</v>
      </c>
      <c r="P843" s="67">
        <v>90</v>
      </c>
      <c r="Q843" s="68">
        <f t="shared" si="72"/>
        <v>0.97826086956521741</v>
      </c>
      <c r="R843" s="68">
        <f t="shared" si="73"/>
        <v>2.1739130434782594E-2</v>
      </c>
    </row>
    <row r="844" spans="1:19" ht="15.75" customHeight="1">
      <c r="A844" s="9">
        <v>2301</v>
      </c>
      <c r="B844" s="56"/>
      <c r="C844" s="56"/>
      <c r="D844" s="56"/>
      <c r="E844" s="56"/>
      <c r="F844" s="56"/>
      <c r="G844" s="56"/>
      <c r="H844" s="56"/>
      <c r="I844" s="56"/>
      <c r="J844" s="56">
        <v>9</v>
      </c>
      <c r="K844" s="57">
        <v>9</v>
      </c>
      <c r="L844" s="64"/>
      <c r="M844" s="42"/>
      <c r="N844" s="65"/>
      <c r="O844" s="66"/>
      <c r="P844" s="67">
        <v>10</v>
      </c>
      <c r="Q844" s="68"/>
      <c r="R844" s="68"/>
    </row>
    <row r="845" spans="1:19" ht="15.75" customHeight="1">
      <c r="A845" s="9">
        <v>2302</v>
      </c>
      <c r="B845" s="56"/>
      <c r="C845" s="56"/>
      <c r="D845" s="56"/>
      <c r="E845" s="56"/>
      <c r="F845" s="56"/>
      <c r="G845" s="56"/>
      <c r="H845" s="56"/>
      <c r="I845" s="56"/>
      <c r="J845" s="56">
        <v>1</v>
      </c>
      <c r="K845" s="57">
        <v>1</v>
      </c>
      <c r="L845" s="64"/>
      <c r="M845" s="42"/>
      <c r="N845" s="43"/>
      <c r="O845" s="69"/>
      <c r="P845" s="70">
        <v>1</v>
      </c>
      <c r="Q845" s="71"/>
      <c r="R845" s="69"/>
    </row>
    <row r="846" spans="1:19" ht="15.75" customHeight="1">
      <c r="A846" s="9">
        <v>2401</v>
      </c>
      <c r="B846" s="56"/>
      <c r="C846" s="56"/>
      <c r="D846" s="56"/>
      <c r="E846" s="56"/>
      <c r="F846" s="56"/>
      <c r="G846" s="56"/>
      <c r="H846" s="56"/>
      <c r="I846" s="56"/>
      <c r="J846" s="56"/>
      <c r="K846" s="57"/>
      <c r="L846" s="64"/>
      <c r="M846" s="42"/>
      <c r="N846" s="43"/>
      <c r="O846" s="54"/>
      <c r="P846" s="70"/>
      <c r="Q846" s="72"/>
      <c r="R846" s="54"/>
    </row>
    <row r="847" spans="1:19" ht="15.75" customHeight="1">
      <c r="A847" s="9">
        <v>2402</v>
      </c>
      <c r="B847" s="56"/>
      <c r="C847" s="56"/>
      <c r="D847" s="56"/>
      <c r="E847" s="56"/>
      <c r="F847" s="56"/>
      <c r="G847" s="56"/>
      <c r="H847" s="56"/>
      <c r="I847" s="56"/>
      <c r="J847" s="56"/>
      <c r="K847" s="57"/>
      <c r="L847" s="64"/>
      <c r="M847" s="42"/>
      <c r="N847" s="43"/>
      <c r="O847" s="54"/>
      <c r="P847" s="70"/>
      <c r="Q847" s="72"/>
      <c r="R847" s="54"/>
    </row>
    <row r="848" spans="1:19" ht="15.75" customHeight="1">
      <c r="A848" s="9">
        <v>2501</v>
      </c>
      <c r="B848" s="56"/>
      <c r="C848" s="56"/>
      <c r="D848" s="56"/>
      <c r="E848" s="56"/>
      <c r="F848" s="56"/>
      <c r="G848" s="56"/>
      <c r="H848" s="56"/>
      <c r="I848" s="56"/>
      <c r="J848" s="56"/>
      <c r="K848" s="57"/>
      <c r="L848" s="64"/>
      <c r="M848" s="42"/>
      <c r="N848" s="43"/>
      <c r="O848" s="42"/>
      <c r="P848" s="43"/>
      <c r="Q848" s="53"/>
      <c r="R848" s="54"/>
    </row>
    <row r="849" spans="1:19" ht="15.75" customHeight="1">
      <c r="A849" s="9">
        <v>2502</v>
      </c>
      <c r="B849" s="56"/>
      <c r="C849" s="56"/>
      <c r="D849" s="56"/>
      <c r="E849" s="56"/>
      <c r="F849" s="56"/>
      <c r="G849" s="56"/>
      <c r="H849" s="56"/>
      <c r="I849" s="56"/>
      <c r="J849" s="56"/>
      <c r="K849" s="57"/>
      <c r="L849" s="64"/>
      <c r="M849" s="42"/>
      <c r="N849" s="43"/>
      <c r="O849" s="44" t="s">
        <v>53</v>
      </c>
      <c r="P849" s="45">
        <v>79</v>
      </c>
      <c r="Q849" s="46">
        <f>IF(SUM(K837:K845)=0,"",SUM(K837:K845))</f>
        <v>88</v>
      </c>
      <c r="R849" s="47" t="s">
        <v>8</v>
      </c>
    </row>
    <row r="850" spans="1:19" ht="15.75" customHeight="1">
      <c r="A850" s="9">
        <v>2601</v>
      </c>
      <c r="B850" s="56"/>
      <c r="C850" s="56"/>
      <c r="D850" s="56"/>
      <c r="E850" s="56"/>
      <c r="F850" s="56"/>
      <c r="G850" s="56"/>
      <c r="H850" s="56"/>
      <c r="I850" s="56"/>
      <c r="J850" s="56"/>
      <c r="K850" s="57"/>
      <c r="L850" s="64"/>
      <c r="M850" s="42"/>
      <c r="N850" s="43"/>
      <c r="O850" s="48" t="s">
        <v>55</v>
      </c>
      <c r="P850" s="49">
        <f>IF(P849/B835=0,"",P849/B835)</f>
        <v>0.65289256198347112</v>
      </c>
      <c r="Q850" s="50">
        <f>IF(P849/Q849=0,"",P849/Q849)</f>
        <v>0.89772727272727271</v>
      </c>
      <c r="R850" s="51" t="s">
        <v>56</v>
      </c>
    </row>
    <row r="851" spans="1:19" ht="15.75" customHeight="1">
      <c r="A851" s="9">
        <v>2602</v>
      </c>
      <c r="B851" s="56"/>
      <c r="C851" s="56"/>
      <c r="D851" s="56"/>
      <c r="E851" s="56"/>
      <c r="F851" s="56"/>
      <c r="G851" s="56"/>
      <c r="H851" s="56"/>
      <c r="I851" s="56"/>
      <c r="J851" s="56"/>
      <c r="K851" s="57"/>
      <c r="L851" s="73"/>
      <c r="M851" s="74"/>
      <c r="N851" s="75"/>
      <c r="O851" s="30"/>
      <c r="P851" s="31"/>
      <c r="Q851" s="31"/>
      <c r="R851" s="33"/>
    </row>
    <row r="852" spans="1:19" ht="18" customHeight="1">
      <c r="A852" s="34"/>
      <c r="B852" s="6"/>
      <c r="C852" s="6"/>
      <c r="D852" s="6"/>
      <c r="E852" s="157" t="s">
        <v>42</v>
      </c>
      <c r="F852" s="158"/>
      <c r="G852" s="158"/>
      <c r="H852" s="158"/>
      <c r="I852" s="158"/>
      <c r="J852" s="159"/>
      <c r="K852" s="35">
        <f>SUM(K843:K848)</f>
        <v>88</v>
      </c>
      <c r="L852" s="55">
        <f>K843/B835</f>
        <v>0.64462809917355368</v>
      </c>
      <c r="M852" s="55">
        <f>IF(K852=0,"",K852/B835)</f>
        <v>0.72727272727272729</v>
      </c>
      <c r="N852" s="55">
        <f>M852-L852</f>
        <v>8.2644628099173612E-2</v>
      </c>
      <c r="O852" s="5"/>
      <c r="P852" s="6"/>
      <c r="Q852" s="37"/>
      <c r="R852" s="5"/>
    </row>
    <row r="853" spans="1:19" ht="12.75" customHeight="1">
      <c r="M853" s="5"/>
      <c r="N853" s="5"/>
      <c r="P853" s="5"/>
    </row>
    <row r="854" spans="1:19" ht="12.75" customHeight="1">
      <c r="M854" s="5"/>
      <c r="N854" s="5"/>
      <c r="P854" s="5"/>
    </row>
    <row r="855" spans="1:19" ht="26.25" customHeight="1">
      <c r="B855" s="76" t="s">
        <v>77</v>
      </c>
      <c r="C855" s="76"/>
      <c r="D855" s="76"/>
      <c r="E855" s="76"/>
      <c r="F855" s="76"/>
      <c r="G855" s="76"/>
      <c r="H855" s="76"/>
      <c r="I855" s="76"/>
      <c r="K855" s="8" t="s">
        <v>66</v>
      </c>
      <c r="L855" s="5"/>
      <c r="M855" s="5"/>
      <c r="N855" s="6"/>
      <c r="O855" s="5"/>
      <c r="P855" s="6"/>
      <c r="Q855" s="6"/>
      <c r="R855" s="6"/>
    </row>
    <row r="856" spans="1:19" ht="20.25" customHeight="1">
      <c r="A856" s="142" t="s">
        <v>6</v>
      </c>
      <c r="B856" s="144" t="s">
        <v>7</v>
      </c>
      <c r="C856" s="145"/>
      <c r="D856" s="145"/>
      <c r="E856" s="145"/>
      <c r="F856" s="145"/>
      <c r="G856" s="145"/>
      <c r="H856" s="145"/>
      <c r="I856" s="145"/>
      <c r="J856" s="146"/>
      <c r="K856" s="147" t="s">
        <v>8</v>
      </c>
      <c r="L856" s="137" t="s">
        <v>9</v>
      </c>
      <c r="M856" s="137" t="s">
        <v>10</v>
      </c>
      <c r="N856" s="149" t="s">
        <v>11</v>
      </c>
      <c r="O856" s="137" t="s">
        <v>12</v>
      </c>
      <c r="P856" s="151" t="s">
        <v>13</v>
      </c>
      <c r="Q856" s="151" t="s">
        <v>14</v>
      </c>
      <c r="R856" s="137" t="s">
        <v>15</v>
      </c>
    </row>
    <row r="857" spans="1:19" ht="15.75" customHeight="1">
      <c r="A857" s="153"/>
      <c r="B857" s="9" t="s">
        <v>16</v>
      </c>
      <c r="C857" s="9" t="s">
        <v>17</v>
      </c>
      <c r="D857" s="9" t="s">
        <v>18</v>
      </c>
      <c r="E857" s="9" t="s">
        <v>19</v>
      </c>
      <c r="F857" s="9" t="s">
        <v>20</v>
      </c>
      <c r="G857" s="9" t="s">
        <v>21</v>
      </c>
      <c r="H857" s="9" t="s">
        <v>22</v>
      </c>
      <c r="I857" s="9" t="s">
        <v>23</v>
      </c>
      <c r="J857" s="9" t="s">
        <v>24</v>
      </c>
      <c r="K857" s="156"/>
      <c r="L857" s="153"/>
      <c r="M857" s="153"/>
      <c r="N857" s="153"/>
      <c r="O857" s="153"/>
      <c r="P857" s="153"/>
      <c r="Q857" s="153"/>
      <c r="R857" s="153"/>
    </row>
    <row r="858" spans="1:19" ht="15.75" customHeight="1">
      <c r="A858" s="9">
        <v>1901</v>
      </c>
      <c r="B858" s="56">
        <v>73</v>
      </c>
      <c r="C858" s="56"/>
      <c r="D858" s="56"/>
      <c r="E858" s="56"/>
      <c r="F858" s="56"/>
      <c r="G858" s="56"/>
      <c r="H858" s="56"/>
      <c r="I858" s="56"/>
      <c r="J858" s="56"/>
      <c r="K858" s="57"/>
      <c r="L858" s="58"/>
      <c r="M858" s="59"/>
      <c r="N858" s="60"/>
      <c r="O858" s="61"/>
      <c r="P858" s="62">
        <f>B858</f>
        <v>73</v>
      </c>
      <c r="Q858" s="63"/>
      <c r="R858" s="61"/>
    </row>
    <row r="859" spans="1:19" ht="15.75" customHeight="1">
      <c r="A859" s="9">
        <v>1902</v>
      </c>
      <c r="B859" s="56"/>
      <c r="C859" s="56">
        <v>67</v>
      </c>
      <c r="D859" s="56"/>
      <c r="E859" s="56"/>
      <c r="F859" s="56"/>
      <c r="G859" s="56"/>
      <c r="H859" s="56"/>
      <c r="I859" s="56"/>
      <c r="J859" s="56"/>
      <c r="K859" s="57"/>
      <c r="L859" s="64"/>
      <c r="M859" s="42"/>
      <c r="N859" s="65"/>
      <c r="O859" s="66">
        <f>IF(C859=0,"",C859/B858)</f>
        <v>0.9178082191780822</v>
      </c>
      <c r="P859" s="67">
        <v>67</v>
      </c>
      <c r="Q859" s="68">
        <f t="shared" ref="Q859:Q866" si="74">IF(P859=0,"",P859/P858)</f>
        <v>0.9178082191780822</v>
      </c>
      <c r="R859" s="68">
        <f t="shared" ref="R859:R866" si="75">IF(P859=0,"",100%-Q859)</f>
        <v>8.2191780821917804E-2</v>
      </c>
    </row>
    <row r="860" spans="1:19" ht="15.75" customHeight="1">
      <c r="A860" s="9">
        <v>2001</v>
      </c>
      <c r="B860" s="56"/>
      <c r="C860" s="56"/>
      <c r="D860" s="56">
        <v>63</v>
      </c>
      <c r="E860" s="56"/>
      <c r="F860" s="56"/>
      <c r="G860" s="56"/>
      <c r="H860" s="56"/>
      <c r="I860" s="56"/>
      <c r="J860" s="56"/>
      <c r="K860" s="57"/>
      <c r="L860" s="64"/>
      <c r="M860" s="42"/>
      <c r="N860" s="65"/>
      <c r="O860" s="66">
        <f>IF(D860=0,"",D860/C859)</f>
        <v>0.94029850746268662</v>
      </c>
      <c r="P860" s="67">
        <v>64</v>
      </c>
      <c r="Q860" s="68">
        <f t="shared" si="74"/>
        <v>0.95522388059701491</v>
      </c>
      <c r="R860" s="68">
        <f t="shared" si="75"/>
        <v>4.4776119402985093E-2</v>
      </c>
      <c r="S860" s="52">
        <f>P860/P858</f>
        <v>0.87671232876712324</v>
      </c>
    </row>
    <row r="861" spans="1:19" ht="15.75" customHeight="1">
      <c r="A861" s="9">
        <v>2002</v>
      </c>
      <c r="B861" s="56"/>
      <c r="C861" s="56"/>
      <c r="D861" s="56"/>
      <c r="E861" s="56">
        <v>62</v>
      </c>
      <c r="F861" s="56"/>
      <c r="G861" s="56"/>
      <c r="H861" s="56"/>
      <c r="I861" s="56"/>
      <c r="J861" s="56"/>
      <c r="K861" s="57"/>
      <c r="L861" s="64"/>
      <c r="M861" s="42"/>
      <c r="N861" s="65"/>
      <c r="O861" s="66">
        <f>IF(E861=0,"",E861/D860)</f>
        <v>0.98412698412698407</v>
      </c>
      <c r="P861" s="67">
        <v>64</v>
      </c>
      <c r="Q861" s="68">
        <f t="shared" si="74"/>
        <v>1</v>
      </c>
      <c r="R861" s="68">
        <f t="shared" si="75"/>
        <v>0</v>
      </c>
    </row>
    <row r="862" spans="1:19" ht="15.75" customHeight="1">
      <c r="A862" s="9">
        <v>2101</v>
      </c>
      <c r="B862" s="56"/>
      <c r="C862" s="56"/>
      <c r="D862" s="56"/>
      <c r="E862" s="56"/>
      <c r="F862" s="56">
        <v>59</v>
      </c>
      <c r="G862" s="56"/>
      <c r="H862" s="56"/>
      <c r="I862" s="56"/>
      <c r="J862" s="56"/>
      <c r="K862" s="57"/>
      <c r="L862" s="64"/>
      <c r="M862" s="42"/>
      <c r="N862" s="65"/>
      <c r="O862" s="66">
        <f>IF(F862=0,"",F862/E861)</f>
        <v>0.95161290322580649</v>
      </c>
      <c r="P862" s="67">
        <v>62</v>
      </c>
      <c r="Q862" s="68">
        <f t="shared" si="74"/>
        <v>0.96875</v>
      </c>
      <c r="R862" s="68">
        <f t="shared" si="75"/>
        <v>3.125E-2</v>
      </c>
    </row>
    <row r="863" spans="1:19" ht="15.75" customHeight="1">
      <c r="A863" s="9">
        <v>2102</v>
      </c>
      <c r="B863" s="56"/>
      <c r="C863" s="56"/>
      <c r="D863" s="56"/>
      <c r="E863" s="56"/>
      <c r="F863" s="56"/>
      <c r="G863" s="56">
        <v>57</v>
      </c>
      <c r="H863" s="56"/>
      <c r="I863" s="56"/>
      <c r="J863" s="56"/>
      <c r="K863" s="57"/>
      <c r="L863" s="64"/>
      <c r="M863" s="42"/>
      <c r="N863" s="65"/>
      <c r="O863" s="66">
        <f>IF(G863=0,"",G863/F862)</f>
        <v>0.96610169491525422</v>
      </c>
      <c r="P863" s="67">
        <v>60</v>
      </c>
      <c r="Q863" s="68">
        <f t="shared" si="74"/>
        <v>0.967741935483871</v>
      </c>
      <c r="R863" s="68">
        <f t="shared" si="75"/>
        <v>3.2258064516129004E-2</v>
      </c>
    </row>
    <row r="864" spans="1:19" ht="15.75" customHeight="1">
      <c r="A864" s="9">
        <v>2201</v>
      </c>
      <c r="B864" s="56"/>
      <c r="C864" s="56"/>
      <c r="D864" s="56"/>
      <c r="E864" s="56"/>
      <c r="F864" s="56"/>
      <c r="G864" s="56"/>
      <c r="H864" s="56">
        <v>55</v>
      </c>
      <c r="I864" s="56"/>
      <c r="J864" s="56"/>
      <c r="K864" s="57"/>
      <c r="L864" s="64"/>
      <c r="M864" s="42"/>
      <c r="N864" s="65"/>
      <c r="O864" s="66">
        <f>IF(H864=0,"",H864/G863)</f>
        <v>0.96491228070175439</v>
      </c>
      <c r="P864" s="67">
        <v>56</v>
      </c>
      <c r="Q864" s="68">
        <f t="shared" si="74"/>
        <v>0.93333333333333335</v>
      </c>
      <c r="R864" s="68">
        <f t="shared" si="75"/>
        <v>6.6666666666666652E-2</v>
      </c>
    </row>
    <row r="865" spans="1:18" ht="15.75" customHeight="1">
      <c r="A865" s="9">
        <v>2202</v>
      </c>
      <c r="B865" s="56"/>
      <c r="C865" s="56"/>
      <c r="D865" s="56"/>
      <c r="E865" s="56"/>
      <c r="F865" s="56"/>
      <c r="G865" s="56"/>
      <c r="H865" s="56"/>
      <c r="I865" s="56">
        <v>54</v>
      </c>
      <c r="J865" s="56"/>
      <c r="K865" s="77">
        <v>1</v>
      </c>
      <c r="L865" s="64"/>
      <c r="M865" s="42"/>
      <c r="N865" s="65"/>
      <c r="O865" s="66">
        <f>IF(I865=0,"",I865/H864)</f>
        <v>0.98181818181818181</v>
      </c>
      <c r="P865" s="67">
        <v>56</v>
      </c>
      <c r="Q865" s="68">
        <f t="shared" si="74"/>
        <v>1</v>
      </c>
      <c r="R865" s="68">
        <f t="shared" si="75"/>
        <v>0</v>
      </c>
    </row>
    <row r="866" spans="1:18" ht="15.75" customHeight="1">
      <c r="A866" s="9">
        <v>2301</v>
      </c>
      <c r="B866" s="56"/>
      <c r="C866" s="56"/>
      <c r="D866" s="56"/>
      <c r="E866" s="56"/>
      <c r="F866" s="56"/>
      <c r="G866" s="56"/>
      <c r="H866" s="56"/>
      <c r="I866" s="56"/>
      <c r="J866" s="56">
        <v>54</v>
      </c>
      <c r="K866" s="57">
        <v>47</v>
      </c>
      <c r="L866" s="64"/>
      <c r="M866" s="42"/>
      <c r="N866" s="65"/>
      <c r="O866" s="66">
        <f>IF(J866=0,"",J866/I865)</f>
        <v>1</v>
      </c>
      <c r="P866" s="67">
        <v>56</v>
      </c>
      <c r="Q866" s="68">
        <f t="shared" si="74"/>
        <v>1</v>
      </c>
      <c r="R866" s="68">
        <f t="shared" si="75"/>
        <v>0</v>
      </c>
    </row>
    <row r="867" spans="1:18" ht="15.75" customHeight="1">
      <c r="A867" s="9">
        <v>2302</v>
      </c>
      <c r="B867" s="56"/>
      <c r="C867" s="56"/>
      <c r="D867" s="56"/>
      <c r="E867" s="56"/>
      <c r="F867" s="56"/>
      <c r="G867" s="56"/>
      <c r="H867" s="56"/>
      <c r="I867" s="56"/>
      <c r="J867" s="56">
        <v>5</v>
      </c>
      <c r="K867" s="131">
        <v>7</v>
      </c>
      <c r="L867" s="64"/>
      <c r="M867" s="42"/>
      <c r="N867" s="65"/>
      <c r="O867" s="66"/>
      <c r="P867" s="67">
        <v>7</v>
      </c>
      <c r="Q867" s="68"/>
      <c r="R867" s="68"/>
    </row>
    <row r="868" spans="1:18" ht="15.75" customHeight="1">
      <c r="A868" s="9">
        <v>2401</v>
      </c>
      <c r="B868" s="56"/>
      <c r="C868" s="56"/>
      <c r="D868" s="56"/>
      <c r="E868" s="56"/>
      <c r="F868" s="56"/>
      <c r="G868" s="56"/>
      <c r="H868" s="56"/>
      <c r="I868" s="56"/>
      <c r="J868" s="56">
        <v>1</v>
      </c>
      <c r="K868" s="57"/>
      <c r="L868" s="64"/>
      <c r="M868" s="42"/>
      <c r="N868" s="43"/>
      <c r="O868" s="69"/>
      <c r="P868" s="70">
        <v>1</v>
      </c>
      <c r="Q868" s="71"/>
      <c r="R868" s="69"/>
    </row>
    <row r="869" spans="1:18" ht="15.75" customHeight="1">
      <c r="A869" s="9">
        <v>2402</v>
      </c>
      <c r="B869" s="56"/>
      <c r="C869" s="56"/>
      <c r="D869" s="56"/>
      <c r="E869" s="56"/>
      <c r="F869" s="56"/>
      <c r="G869" s="56"/>
      <c r="H869" s="56"/>
      <c r="I869" s="56"/>
      <c r="J869" s="56"/>
      <c r="K869" s="57"/>
      <c r="L869" s="64"/>
      <c r="M869" s="42"/>
      <c r="N869" s="43"/>
      <c r="O869" s="54"/>
      <c r="P869" s="70"/>
      <c r="Q869" s="72"/>
      <c r="R869" s="54"/>
    </row>
    <row r="870" spans="1:18" ht="15.75" customHeight="1">
      <c r="A870" s="9">
        <v>2501</v>
      </c>
      <c r="B870" s="56"/>
      <c r="C870" s="56"/>
      <c r="D870" s="56"/>
      <c r="E870" s="56"/>
      <c r="F870" s="56"/>
      <c r="G870" s="56"/>
      <c r="H870" s="56"/>
      <c r="I870" s="56"/>
      <c r="J870" s="56"/>
      <c r="K870" s="57"/>
      <c r="L870" s="64"/>
      <c r="M870" s="42"/>
      <c r="N870" s="43"/>
      <c r="O870" s="54"/>
      <c r="P870" s="70"/>
      <c r="Q870" s="72"/>
      <c r="R870" s="54"/>
    </row>
    <row r="871" spans="1:18" ht="15.75" customHeight="1">
      <c r="A871" s="9">
        <v>2502</v>
      </c>
      <c r="B871" s="56"/>
      <c r="C871" s="56"/>
      <c r="D871" s="56"/>
      <c r="E871" s="56"/>
      <c r="F871" s="56"/>
      <c r="G871" s="56"/>
      <c r="H871" s="56"/>
      <c r="I871" s="56"/>
      <c r="J871" s="56"/>
      <c r="K871" s="57"/>
      <c r="L871" s="64"/>
      <c r="M871" s="42"/>
      <c r="N871" s="43"/>
      <c r="O871" s="42"/>
      <c r="P871" s="43"/>
      <c r="Q871" s="53"/>
      <c r="R871" s="54"/>
    </row>
    <row r="872" spans="1:18" ht="15.75" customHeight="1">
      <c r="A872" s="9">
        <v>2601</v>
      </c>
      <c r="B872" s="56"/>
      <c r="C872" s="56"/>
      <c r="D872" s="56"/>
      <c r="E872" s="56"/>
      <c r="F872" s="56"/>
      <c r="G872" s="56"/>
      <c r="H872" s="56"/>
      <c r="I872" s="56"/>
      <c r="J872" s="56"/>
      <c r="K872" s="57"/>
      <c r="L872" s="64"/>
      <c r="M872" s="42"/>
      <c r="N872" s="43"/>
      <c r="O872" s="44" t="s">
        <v>53</v>
      </c>
      <c r="P872" s="45">
        <v>37</v>
      </c>
      <c r="Q872" s="46">
        <f>IF(SUM(K860:K868)=0,"",SUM(K860:K868))</f>
        <v>55</v>
      </c>
      <c r="R872" s="47" t="s">
        <v>8</v>
      </c>
    </row>
    <row r="873" spans="1:18" ht="15.75" customHeight="1">
      <c r="A873" s="9">
        <v>2602</v>
      </c>
      <c r="B873" s="56"/>
      <c r="C873" s="56"/>
      <c r="D873" s="56"/>
      <c r="E873" s="56"/>
      <c r="F873" s="56"/>
      <c r="G873" s="56"/>
      <c r="H873" s="56"/>
      <c r="I873" s="56"/>
      <c r="J873" s="56"/>
      <c r="K873" s="57"/>
      <c r="L873" s="64"/>
      <c r="M873" s="42"/>
      <c r="N873" s="43"/>
      <c r="O873" s="48" t="s">
        <v>55</v>
      </c>
      <c r="P873" s="49">
        <f>IF(P872/B858=0,"",P872/B858)</f>
        <v>0.50684931506849318</v>
      </c>
      <c r="Q873" s="50">
        <f>IF(P872/Q872=0,"",P872/Q872)</f>
        <v>0.67272727272727273</v>
      </c>
      <c r="R873" s="51" t="s">
        <v>56</v>
      </c>
    </row>
    <row r="874" spans="1:18" ht="15.75" customHeight="1">
      <c r="A874" s="9">
        <v>2701</v>
      </c>
      <c r="B874" s="56"/>
      <c r="C874" s="56"/>
      <c r="D874" s="56"/>
      <c r="E874" s="56"/>
      <c r="F874" s="56"/>
      <c r="G874" s="56"/>
      <c r="H874" s="56"/>
      <c r="I874" s="56"/>
      <c r="J874" s="56"/>
      <c r="K874" s="57"/>
      <c r="L874" s="73"/>
      <c r="M874" s="74"/>
      <c r="N874" s="75"/>
      <c r="O874" s="30"/>
      <c r="P874" s="31"/>
      <c r="Q874" s="31"/>
      <c r="R874" s="33"/>
    </row>
    <row r="875" spans="1:18" ht="18" customHeight="1">
      <c r="A875" s="34"/>
      <c r="B875" s="6"/>
      <c r="C875" s="6"/>
      <c r="D875" s="6"/>
      <c r="E875" s="157" t="s">
        <v>42</v>
      </c>
      <c r="F875" s="158"/>
      <c r="G875" s="158"/>
      <c r="H875" s="158"/>
      <c r="I875" s="158"/>
      <c r="J875" s="159"/>
      <c r="K875" s="35">
        <f>SUM(K865:K871)</f>
        <v>55</v>
      </c>
      <c r="L875" s="55">
        <f>((SUM(K865:K866))/B858)</f>
        <v>0.65753424657534243</v>
      </c>
      <c r="M875" s="55">
        <f>IF(K875=0,"",K875/B858)</f>
        <v>0.75342465753424659</v>
      </c>
      <c r="N875" s="55">
        <f>M875-L875</f>
        <v>9.589041095890416E-2</v>
      </c>
      <c r="O875" s="5"/>
      <c r="P875" s="6"/>
      <c r="Q875" s="37"/>
      <c r="R875" s="5"/>
    </row>
    <row r="876" spans="1:18" ht="12.75" customHeight="1">
      <c r="M876" s="5"/>
      <c r="N876" s="5"/>
      <c r="P876" s="5"/>
    </row>
    <row r="877" spans="1:18" ht="12.75" customHeight="1">
      <c r="M877" s="5"/>
      <c r="N877" s="5"/>
      <c r="P877" s="5"/>
    </row>
    <row r="878" spans="1:18" ht="26.25" customHeight="1">
      <c r="B878" s="76" t="s">
        <v>77</v>
      </c>
      <c r="C878" s="76"/>
      <c r="D878" s="76"/>
      <c r="E878" s="76"/>
      <c r="F878" s="76"/>
      <c r="G878" s="76"/>
      <c r="H878" s="76"/>
      <c r="I878" s="76"/>
      <c r="K878" s="8" t="s">
        <v>67</v>
      </c>
      <c r="L878" s="5"/>
      <c r="M878" s="5"/>
      <c r="N878" s="6"/>
      <c r="O878" s="5"/>
      <c r="P878" s="6"/>
      <c r="Q878" s="6"/>
      <c r="R878" s="6"/>
    </row>
    <row r="879" spans="1:18" ht="20.25" customHeight="1">
      <c r="A879" s="142" t="s">
        <v>6</v>
      </c>
      <c r="B879" s="144" t="s">
        <v>7</v>
      </c>
      <c r="C879" s="145"/>
      <c r="D879" s="145"/>
      <c r="E879" s="145"/>
      <c r="F879" s="145"/>
      <c r="G879" s="145"/>
      <c r="H879" s="145"/>
      <c r="I879" s="145"/>
      <c r="J879" s="146"/>
      <c r="K879" s="147" t="s">
        <v>8</v>
      </c>
      <c r="L879" s="137" t="s">
        <v>9</v>
      </c>
      <c r="M879" s="137" t="s">
        <v>10</v>
      </c>
      <c r="N879" s="149" t="s">
        <v>11</v>
      </c>
      <c r="O879" s="137" t="s">
        <v>12</v>
      </c>
      <c r="P879" s="151" t="s">
        <v>13</v>
      </c>
      <c r="Q879" s="151" t="s">
        <v>14</v>
      </c>
      <c r="R879" s="137" t="s">
        <v>15</v>
      </c>
    </row>
    <row r="880" spans="1:18" ht="15.75" customHeight="1">
      <c r="A880" s="153"/>
      <c r="B880" s="9" t="s">
        <v>16</v>
      </c>
      <c r="C880" s="9" t="s">
        <v>17</v>
      </c>
      <c r="D880" s="9" t="s">
        <v>18</v>
      </c>
      <c r="E880" s="9" t="s">
        <v>19</v>
      </c>
      <c r="F880" s="9" t="s">
        <v>20</v>
      </c>
      <c r="G880" s="9" t="s">
        <v>21</v>
      </c>
      <c r="H880" s="9" t="s">
        <v>22</v>
      </c>
      <c r="I880" s="9" t="s">
        <v>23</v>
      </c>
      <c r="J880" s="9" t="s">
        <v>24</v>
      </c>
      <c r="K880" s="156"/>
      <c r="L880" s="153"/>
      <c r="M880" s="153"/>
      <c r="N880" s="153"/>
      <c r="O880" s="153"/>
      <c r="P880" s="153"/>
      <c r="Q880" s="153"/>
      <c r="R880" s="153"/>
    </row>
    <row r="881" spans="1:19" ht="15.75" customHeight="1">
      <c r="A881" s="9">
        <v>1902</v>
      </c>
      <c r="B881" s="56">
        <v>121</v>
      </c>
      <c r="C881" s="56"/>
      <c r="D881" s="56"/>
      <c r="E881" s="56"/>
      <c r="F881" s="56"/>
      <c r="G881" s="56"/>
      <c r="H881" s="56"/>
      <c r="I881" s="56"/>
      <c r="J881" s="56"/>
      <c r="K881" s="57"/>
      <c r="L881" s="58"/>
      <c r="M881" s="59"/>
      <c r="N881" s="60"/>
      <c r="O881" s="61"/>
      <c r="P881" s="62">
        <f>B881</f>
        <v>121</v>
      </c>
      <c r="Q881" s="63"/>
      <c r="R881" s="61"/>
    </row>
    <row r="882" spans="1:19" ht="15.75" customHeight="1">
      <c r="A882" s="9">
        <v>2001</v>
      </c>
      <c r="B882" s="56"/>
      <c r="C882" s="56">
        <v>95</v>
      </c>
      <c r="D882" s="56"/>
      <c r="E882" s="56"/>
      <c r="F882" s="56"/>
      <c r="G882" s="56"/>
      <c r="H882" s="56"/>
      <c r="I882" s="56"/>
      <c r="J882" s="56"/>
      <c r="K882" s="57"/>
      <c r="L882" s="64"/>
      <c r="M882" s="42"/>
      <c r="N882" s="65"/>
      <c r="O882" s="66">
        <f>IF(C882=0,"",C882/B881)</f>
        <v>0.78512396694214881</v>
      </c>
      <c r="P882" s="67">
        <v>96</v>
      </c>
      <c r="Q882" s="68">
        <f t="shared" ref="Q882:Q889" si="76">IF(P882=0,"",P882/P881)</f>
        <v>0.79338842975206614</v>
      </c>
      <c r="R882" s="68">
        <f t="shared" ref="R882:R889" si="77">IF(P882=0,"",100%-Q882)</f>
        <v>0.20661157024793386</v>
      </c>
    </row>
    <row r="883" spans="1:19" ht="15.75" customHeight="1">
      <c r="A883" s="9">
        <v>2002</v>
      </c>
      <c r="B883" s="56"/>
      <c r="C883" s="56"/>
      <c r="D883" s="56">
        <v>92</v>
      </c>
      <c r="E883" s="56"/>
      <c r="F883" s="56"/>
      <c r="G883" s="56"/>
      <c r="H883" s="56"/>
      <c r="I883" s="56"/>
      <c r="J883" s="56"/>
      <c r="K883" s="57"/>
      <c r="L883" s="64"/>
      <c r="M883" s="42"/>
      <c r="N883" s="65"/>
      <c r="O883" s="66">
        <f>IF(D883=0,"",D883/C882)</f>
        <v>0.96842105263157896</v>
      </c>
      <c r="P883" s="67">
        <v>94</v>
      </c>
      <c r="Q883" s="68">
        <f t="shared" si="76"/>
        <v>0.97916666666666663</v>
      </c>
      <c r="R883" s="68">
        <f t="shared" si="77"/>
        <v>2.083333333333337E-2</v>
      </c>
      <c r="S883" s="52">
        <f>P883/P881</f>
        <v>0.77685950413223137</v>
      </c>
    </row>
    <row r="884" spans="1:19" ht="15.75" customHeight="1">
      <c r="A884" s="9">
        <v>2101</v>
      </c>
      <c r="B884" s="56"/>
      <c r="C884" s="56"/>
      <c r="D884" s="56"/>
      <c r="E884" s="56">
        <v>89</v>
      </c>
      <c r="F884" s="56"/>
      <c r="G884" s="56"/>
      <c r="H884" s="56"/>
      <c r="I884" s="56"/>
      <c r="J884" s="56"/>
      <c r="K884" s="57"/>
      <c r="L884" s="64"/>
      <c r="M884" s="42"/>
      <c r="N884" s="65"/>
      <c r="O884" s="66">
        <f>IF(E884=0,"",E884/D883)</f>
        <v>0.96739130434782605</v>
      </c>
      <c r="P884" s="67">
        <v>91</v>
      </c>
      <c r="Q884" s="68">
        <f t="shared" si="76"/>
        <v>0.96808510638297873</v>
      </c>
      <c r="R884" s="68">
        <f t="shared" si="77"/>
        <v>3.1914893617021267E-2</v>
      </c>
    </row>
    <row r="885" spans="1:19" ht="15.75" customHeight="1">
      <c r="A885" s="9">
        <v>2102</v>
      </c>
      <c r="B885" s="56"/>
      <c r="C885" s="56"/>
      <c r="D885" s="56"/>
      <c r="E885" s="56"/>
      <c r="F885" s="56">
        <v>83</v>
      </c>
      <c r="G885" s="56"/>
      <c r="H885" s="56"/>
      <c r="I885" s="56"/>
      <c r="J885" s="56"/>
      <c r="K885" s="57"/>
      <c r="L885" s="64"/>
      <c r="M885" s="42"/>
      <c r="N885" s="65"/>
      <c r="O885" s="66">
        <f>IF(F885=0,"",F885/E884)</f>
        <v>0.93258426966292129</v>
      </c>
      <c r="P885" s="67">
        <v>85</v>
      </c>
      <c r="Q885" s="68">
        <f t="shared" si="76"/>
        <v>0.93406593406593408</v>
      </c>
      <c r="R885" s="68">
        <f t="shared" si="77"/>
        <v>6.5934065934065922E-2</v>
      </c>
    </row>
    <row r="886" spans="1:19" ht="15.75" customHeight="1">
      <c r="A886" s="9">
        <v>2201</v>
      </c>
      <c r="B886" s="56"/>
      <c r="C886" s="56"/>
      <c r="D886" s="56"/>
      <c r="E886" s="56"/>
      <c r="F886" s="56"/>
      <c r="G886" s="56">
        <v>79</v>
      </c>
      <c r="H886" s="56"/>
      <c r="I886" s="56"/>
      <c r="J886" s="56"/>
      <c r="K886" s="57"/>
      <c r="L886" s="64"/>
      <c r="M886" s="42"/>
      <c r="N886" s="65"/>
      <c r="O886" s="66">
        <f>IF(G886=0,"",G886/F885)</f>
        <v>0.95180722891566261</v>
      </c>
      <c r="P886" s="67">
        <v>84</v>
      </c>
      <c r="Q886" s="68">
        <f t="shared" si="76"/>
        <v>0.9882352941176471</v>
      </c>
      <c r="R886" s="68">
        <f t="shared" si="77"/>
        <v>1.1764705882352899E-2</v>
      </c>
    </row>
    <row r="887" spans="1:19" ht="15.75" customHeight="1">
      <c r="A887" s="9">
        <v>2202</v>
      </c>
      <c r="B887" s="56"/>
      <c r="C887" s="56"/>
      <c r="D887" s="56"/>
      <c r="E887" s="56"/>
      <c r="F887" s="56"/>
      <c r="G887" s="56"/>
      <c r="H887" s="56">
        <v>78</v>
      </c>
      <c r="I887" s="56"/>
      <c r="J887" s="56"/>
      <c r="K887" s="57"/>
      <c r="L887" s="64"/>
      <c r="M887" s="42"/>
      <c r="N887" s="65"/>
      <c r="O887" s="66">
        <f>IF(H887=0,"",H887/G886)</f>
        <v>0.98734177215189878</v>
      </c>
      <c r="P887" s="67">
        <v>84</v>
      </c>
      <c r="Q887" s="68">
        <f t="shared" si="76"/>
        <v>1</v>
      </c>
      <c r="R887" s="68">
        <f t="shared" si="77"/>
        <v>0</v>
      </c>
    </row>
    <row r="888" spans="1:19" ht="15.75" customHeight="1">
      <c r="A888" s="9">
        <v>2301</v>
      </c>
      <c r="B888" s="56"/>
      <c r="C888" s="56"/>
      <c r="D888" s="56"/>
      <c r="E888" s="56"/>
      <c r="F888" s="56"/>
      <c r="G888" s="56"/>
      <c r="H888" s="56"/>
      <c r="I888" s="56">
        <v>77</v>
      </c>
      <c r="J888" s="56"/>
      <c r="K888" s="57"/>
      <c r="L888" s="64"/>
      <c r="M888" s="42"/>
      <c r="N888" s="65"/>
      <c r="O888" s="66">
        <f>IF(I888=0,"",I888/H887)</f>
        <v>0.98717948717948723</v>
      </c>
      <c r="P888" s="67">
        <v>83</v>
      </c>
      <c r="Q888" s="68">
        <f t="shared" si="76"/>
        <v>0.98809523809523814</v>
      </c>
      <c r="R888" s="68">
        <f t="shared" si="77"/>
        <v>1.1904761904761862E-2</v>
      </c>
    </row>
    <row r="889" spans="1:19" ht="15.75" customHeight="1">
      <c r="A889" s="9">
        <v>2302</v>
      </c>
      <c r="B889" s="56"/>
      <c r="C889" s="56"/>
      <c r="D889" s="56"/>
      <c r="E889" s="56"/>
      <c r="F889" s="56"/>
      <c r="G889" s="56"/>
      <c r="H889" s="56"/>
      <c r="I889" s="56"/>
      <c r="J889" s="56">
        <v>76</v>
      </c>
      <c r="K889" s="57">
        <v>67</v>
      </c>
      <c r="L889" s="64"/>
      <c r="M889" s="42"/>
      <c r="N889" s="65"/>
      <c r="O889" s="66">
        <f>IF(J889=0,"",J889/I888)</f>
        <v>0.98701298701298701</v>
      </c>
      <c r="P889" s="67">
        <v>80</v>
      </c>
      <c r="Q889" s="68">
        <f t="shared" si="76"/>
        <v>0.96385542168674698</v>
      </c>
      <c r="R889" s="68">
        <f t="shared" si="77"/>
        <v>3.6144578313253017E-2</v>
      </c>
    </row>
    <row r="890" spans="1:19" ht="15.75" customHeight="1">
      <c r="A890" s="9">
        <v>2401</v>
      </c>
      <c r="B890" s="56"/>
      <c r="C890" s="56"/>
      <c r="D890" s="56"/>
      <c r="E890" s="56"/>
      <c r="F890" s="56"/>
      <c r="G890" s="56"/>
      <c r="H890" s="56"/>
      <c r="I890" s="56"/>
      <c r="J890" s="56">
        <v>8</v>
      </c>
      <c r="K890" s="57">
        <v>8</v>
      </c>
      <c r="L890" s="64"/>
      <c r="M890" s="42"/>
      <c r="N890" s="65"/>
      <c r="O890" s="66"/>
      <c r="P890" s="67">
        <v>9</v>
      </c>
      <c r="Q890" s="68"/>
      <c r="R890" s="68"/>
    </row>
    <row r="891" spans="1:19" ht="15.75" customHeight="1">
      <c r="A891" s="9">
        <v>2402</v>
      </c>
      <c r="B891" s="56"/>
      <c r="C891" s="56"/>
      <c r="D891" s="56"/>
      <c r="E891" s="56"/>
      <c r="F891" s="56"/>
      <c r="G891" s="56"/>
      <c r="H891" s="56"/>
      <c r="I891" s="56"/>
      <c r="J891" s="56">
        <v>1</v>
      </c>
      <c r="K891" s="136">
        <v>1</v>
      </c>
      <c r="L891" s="64"/>
      <c r="M891" s="42"/>
      <c r="N891" s="43"/>
      <c r="O891" s="69"/>
      <c r="P891" s="70">
        <v>1</v>
      </c>
      <c r="Q891" s="71"/>
      <c r="R891" s="69"/>
    </row>
    <row r="892" spans="1:19" ht="15.75" customHeight="1">
      <c r="A892" s="9">
        <v>2501</v>
      </c>
      <c r="B892" s="56"/>
      <c r="C892" s="56"/>
      <c r="D892" s="56"/>
      <c r="E892" s="56"/>
      <c r="F892" s="56"/>
      <c r="G892" s="56"/>
      <c r="H892" s="56"/>
      <c r="I892" s="56"/>
      <c r="J892" s="56"/>
      <c r="K892" s="57"/>
      <c r="L892" s="64"/>
      <c r="M892" s="42"/>
      <c r="N892" s="43"/>
      <c r="O892" s="54"/>
      <c r="P892" s="70"/>
      <c r="Q892" s="72"/>
      <c r="R892" s="54"/>
    </row>
    <row r="893" spans="1:19" ht="15.75" customHeight="1">
      <c r="A893" s="9">
        <v>2502</v>
      </c>
      <c r="B893" s="56"/>
      <c r="C893" s="56"/>
      <c r="D893" s="56"/>
      <c r="E893" s="56"/>
      <c r="F893" s="56"/>
      <c r="G893" s="56"/>
      <c r="H893" s="56"/>
      <c r="I893" s="56"/>
      <c r="J893" s="56"/>
      <c r="K893" s="57"/>
      <c r="L893" s="64"/>
      <c r="M893" s="42"/>
      <c r="N893" s="43"/>
      <c r="O893" s="54"/>
      <c r="P893" s="70"/>
      <c r="Q893" s="72"/>
      <c r="R893" s="54"/>
    </row>
    <row r="894" spans="1:19" ht="15.75" customHeight="1">
      <c r="A894" s="9">
        <v>2601</v>
      </c>
      <c r="B894" s="56"/>
      <c r="C894" s="56"/>
      <c r="D894" s="56"/>
      <c r="E894" s="56"/>
      <c r="F894" s="56"/>
      <c r="G894" s="56"/>
      <c r="H894" s="56"/>
      <c r="I894" s="56"/>
      <c r="J894" s="56"/>
      <c r="K894" s="57"/>
      <c r="L894" s="64"/>
      <c r="M894" s="42"/>
      <c r="N894" s="43"/>
      <c r="O894" s="42"/>
      <c r="P894" s="43"/>
      <c r="Q894" s="53"/>
      <c r="R894" s="54"/>
    </row>
    <row r="895" spans="1:19" ht="15.75" customHeight="1">
      <c r="A895" s="9">
        <v>2602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57"/>
      <c r="L895" s="64"/>
      <c r="M895" s="42"/>
      <c r="N895" s="43"/>
      <c r="O895" s="44" t="s">
        <v>53</v>
      </c>
      <c r="P895" s="45">
        <v>9</v>
      </c>
      <c r="Q895" s="46">
        <f>IF(SUM(K883:K891)=0,"",SUM(K883:K891))</f>
        <v>76</v>
      </c>
      <c r="R895" s="47" t="s">
        <v>8</v>
      </c>
    </row>
    <row r="896" spans="1:19" ht="15.75" customHeight="1">
      <c r="A896" s="9">
        <v>2701</v>
      </c>
      <c r="B896" s="56"/>
      <c r="C896" s="56"/>
      <c r="D896" s="56"/>
      <c r="E896" s="56"/>
      <c r="F896" s="56"/>
      <c r="G896" s="56"/>
      <c r="H896" s="56"/>
      <c r="I896" s="56"/>
      <c r="J896" s="56"/>
      <c r="K896" s="57"/>
      <c r="L896" s="64"/>
      <c r="M896" s="42"/>
      <c r="N896" s="43"/>
      <c r="O896" s="48" t="s">
        <v>55</v>
      </c>
      <c r="P896" s="49">
        <f>IF(P895/B881=0,"",P895/B881)</f>
        <v>7.43801652892562E-2</v>
      </c>
      <c r="Q896" s="50">
        <f>IF(P895/Q895=0,"",P895/Q895)</f>
        <v>0.11842105263157894</v>
      </c>
      <c r="R896" s="51" t="s">
        <v>56</v>
      </c>
    </row>
    <row r="897" spans="1:19" ht="15.75" customHeight="1">
      <c r="A897" s="9">
        <v>2702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57"/>
      <c r="L897" s="73"/>
      <c r="M897" s="74"/>
      <c r="N897" s="75"/>
      <c r="O897" s="30"/>
      <c r="P897" s="31"/>
      <c r="Q897" s="31"/>
      <c r="R897" s="33"/>
    </row>
    <row r="898" spans="1:19" ht="18" customHeight="1">
      <c r="A898" s="34"/>
      <c r="B898" s="6"/>
      <c r="C898" s="6"/>
      <c r="D898" s="6"/>
      <c r="E898" s="157" t="s">
        <v>42</v>
      </c>
      <c r="F898" s="158"/>
      <c r="G898" s="158"/>
      <c r="H898" s="158"/>
      <c r="I898" s="158"/>
      <c r="J898" s="159"/>
      <c r="K898" s="35">
        <f>SUM(K889:K894)</f>
        <v>76</v>
      </c>
      <c r="L898" s="55">
        <f>IF(K889=0,"",K889/B881)</f>
        <v>0.55371900826446285</v>
      </c>
      <c r="M898" s="55">
        <f>IF(K898=0,"",K898/B881)</f>
        <v>0.62809917355371903</v>
      </c>
      <c r="N898" s="55">
        <f>IF(K889=0,"",M898-L898)</f>
        <v>7.4380165289256173E-2</v>
      </c>
      <c r="O898" s="5"/>
      <c r="P898" s="6"/>
      <c r="Q898" s="37"/>
      <c r="R898" s="5"/>
    </row>
    <row r="899" spans="1:19" ht="12.75" customHeight="1">
      <c r="M899" s="5"/>
      <c r="N899" s="5"/>
      <c r="P899" s="5"/>
    </row>
    <row r="900" spans="1:19" ht="12.75" customHeight="1">
      <c r="M900" s="5"/>
      <c r="N900" s="5"/>
      <c r="P900" s="5"/>
    </row>
    <row r="901" spans="1:19" ht="26.25" customHeight="1">
      <c r="B901" s="76" t="s">
        <v>77</v>
      </c>
      <c r="C901" s="76"/>
      <c r="D901" s="76"/>
      <c r="E901" s="76"/>
      <c r="F901" s="76"/>
      <c r="G901" s="76"/>
      <c r="H901" s="76"/>
      <c r="I901" s="76"/>
      <c r="K901" s="8" t="s">
        <v>68</v>
      </c>
      <c r="L901" s="5"/>
      <c r="M901" s="5"/>
      <c r="N901" s="6"/>
      <c r="O901" s="5"/>
      <c r="P901" s="6"/>
      <c r="Q901" s="6"/>
      <c r="R901" s="6"/>
    </row>
    <row r="902" spans="1:19" ht="20.25" customHeight="1">
      <c r="A902" s="142" t="s">
        <v>6</v>
      </c>
      <c r="B902" s="144" t="s">
        <v>7</v>
      </c>
      <c r="C902" s="145"/>
      <c r="D902" s="145"/>
      <c r="E902" s="145"/>
      <c r="F902" s="145"/>
      <c r="G902" s="145"/>
      <c r="H902" s="145"/>
      <c r="I902" s="145"/>
      <c r="J902" s="146"/>
      <c r="K902" s="147" t="s">
        <v>8</v>
      </c>
      <c r="L902" s="137" t="s">
        <v>9</v>
      </c>
      <c r="M902" s="137" t="s">
        <v>10</v>
      </c>
      <c r="N902" s="149" t="s">
        <v>11</v>
      </c>
      <c r="O902" s="137" t="s">
        <v>12</v>
      </c>
      <c r="P902" s="151" t="s">
        <v>13</v>
      </c>
      <c r="Q902" s="151" t="s">
        <v>14</v>
      </c>
      <c r="R902" s="137" t="s">
        <v>15</v>
      </c>
    </row>
    <row r="903" spans="1:19" ht="15.75" customHeight="1">
      <c r="A903" s="153"/>
      <c r="B903" s="9" t="s">
        <v>16</v>
      </c>
      <c r="C903" s="9" t="s">
        <v>17</v>
      </c>
      <c r="D903" s="9" t="s">
        <v>18</v>
      </c>
      <c r="E903" s="9" t="s">
        <v>19</v>
      </c>
      <c r="F903" s="9" t="s">
        <v>20</v>
      </c>
      <c r="G903" s="9" t="s">
        <v>21</v>
      </c>
      <c r="H903" s="9" t="s">
        <v>22</v>
      </c>
      <c r="I903" s="9" t="s">
        <v>23</v>
      </c>
      <c r="J903" s="9" t="s">
        <v>24</v>
      </c>
      <c r="K903" s="156"/>
      <c r="L903" s="153"/>
      <c r="M903" s="153"/>
      <c r="N903" s="153"/>
      <c r="O903" s="153"/>
      <c r="P903" s="153"/>
      <c r="Q903" s="153"/>
      <c r="R903" s="153"/>
    </row>
    <row r="904" spans="1:19" ht="15.75" customHeight="1">
      <c r="A904" s="9">
        <v>2001</v>
      </c>
      <c r="B904" s="56">
        <v>78</v>
      </c>
      <c r="C904" s="56"/>
      <c r="D904" s="56"/>
      <c r="E904" s="56"/>
      <c r="F904" s="56"/>
      <c r="G904" s="56"/>
      <c r="H904" s="56"/>
      <c r="I904" s="56"/>
      <c r="J904" s="56"/>
      <c r="K904" s="57"/>
      <c r="L904" s="58"/>
      <c r="M904" s="59"/>
      <c r="N904" s="60"/>
      <c r="O904" s="61"/>
      <c r="P904" s="62">
        <f>B904</f>
        <v>78</v>
      </c>
      <c r="Q904" s="63"/>
      <c r="R904" s="61"/>
    </row>
    <row r="905" spans="1:19" ht="15.75" customHeight="1">
      <c r="A905" s="9">
        <v>2002</v>
      </c>
      <c r="B905" s="56"/>
      <c r="C905" s="56">
        <v>69</v>
      </c>
      <c r="D905" s="56"/>
      <c r="E905" s="56"/>
      <c r="F905" s="56"/>
      <c r="G905" s="56"/>
      <c r="H905" s="56"/>
      <c r="I905" s="56"/>
      <c r="J905" s="56"/>
      <c r="K905" s="57"/>
      <c r="L905" s="64"/>
      <c r="M905" s="42"/>
      <c r="N905" s="65"/>
      <c r="O905" s="66">
        <f>IF(C905=0,"",C905/B904)</f>
        <v>0.88461538461538458</v>
      </c>
      <c r="P905" s="67">
        <v>70</v>
      </c>
      <c r="Q905" s="68">
        <f t="shared" ref="Q905:Q912" si="78">IF(P905=0,"",P905/P904)</f>
        <v>0.89743589743589747</v>
      </c>
      <c r="R905" s="68">
        <f t="shared" ref="R905:R912" si="79">IF(P905=0,"",100%-Q905)</f>
        <v>0.10256410256410253</v>
      </c>
    </row>
    <row r="906" spans="1:19" ht="15.75" customHeight="1">
      <c r="A906" s="9">
        <v>2101</v>
      </c>
      <c r="B906" s="56"/>
      <c r="C906" s="56"/>
      <c r="D906" s="56">
        <v>59</v>
      </c>
      <c r="E906" s="56"/>
      <c r="F906" s="56"/>
      <c r="G906" s="56"/>
      <c r="H906" s="56"/>
      <c r="I906" s="56"/>
      <c r="J906" s="56"/>
      <c r="K906" s="57"/>
      <c r="L906" s="64"/>
      <c r="M906" s="42"/>
      <c r="N906" s="65"/>
      <c r="O906" s="66">
        <f>IF(D906=0,"",D906/C905)</f>
        <v>0.85507246376811596</v>
      </c>
      <c r="P906" s="67">
        <v>62</v>
      </c>
      <c r="Q906" s="68">
        <f t="shared" si="78"/>
        <v>0.88571428571428568</v>
      </c>
      <c r="R906" s="68">
        <f t="shared" si="79"/>
        <v>0.11428571428571432</v>
      </c>
      <c r="S906" s="52">
        <f>P906/P904</f>
        <v>0.79487179487179482</v>
      </c>
    </row>
    <row r="907" spans="1:19" ht="15.75" customHeight="1">
      <c r="A907" s="9">
        <v>2102</v>
      </c>
      <c r="B907" s="56"/>
      <c r="C907" s="56"/>
      <c r="D907" s="56"/>
      <c r="E907" s="56">
        <v>54</v>
      </c>
      <c r="F907" s="56"/>
      <c r="G907" s="56"/>
      <c r="H907" s="56"/>
      <c r="I907" s="56"/>
      <c r="J907" s="56"/>
      <c r="K907" s="57"/>
      <c r="L907" s="64"/>
      <c r="M907" s="42"/>
      <c r="N907" s="65"/>
      <c r="O907" s="66">
        <f>IF(E907=0,"",E907/D906)</f>
        <v>0.9152542372881356</v>
      </c>
      <c r="P907" s="67">
        <v>58</v>
      </c>
      <c r="Q907" s="68">
        <f t="shared" si="78"/>
        <v>0.93548387096774188</v>
      </c>
      <c r="R907" s="68">
        <f t="shared" si="79"/>
        <v>6.4516129032258118E-2</v>
      </c>
    </row>
    <row r="908" spans="1:19" ht="15.75" customHeight="1">
      <c r="A908" s="9">
        <v>2201</v>
      </c>
      <c r="B908" s="56"/>
      <c r="C908" s="56"/>
      <c r="D908" s="56"/>
      <c r="E908" s="56"/>
      <c r="F908" s="56">
        <v>50</v>
      </c>
      <c r="G908" s="56"/>
      <c r="H908" s="56"/>
      <c r="I908" s="56"/>
      <c r="J908" s="56"/>
      <c r="K908" s="57"/>
      <c r="L908" s="64"/>
      <c r="M908" s="42"/>
      <c r="N908" s="65"/>
      <c r="O908" s="66">
        <f>IF(F908=0,"",F908/E907)</f>
        <v>0.92592592592592593</v>
      </c>
      <c r="P908" s="67">
        <v>53</v>
      </c>
      <c r="Q908" s="68">
        <f t="shared" si="78"/>
        <v>0.91379310344827591</v>
      </c>
      <c r="R908" s="68">
        <f t="shared" si="79"/>
        <v>8.6206896551724088E-2</v>
      </c>
    </row>
    <row r="909" spans="1:19" ht="15.75" customHeight="1">
      <c r="A909" s="9">
        <v>2202</v>
      </c>
      <c r="B909" s="56"/>
      <c r="C909" s="56"/>
      <c r="D909" s="56"/>
      <c r="E909" s="56"/>
      <c r="F909" s="56"/>
      <c r="G909" s="56">
        <v>49</v>
      </c>
      <c r="H909" s="56"/>
      <c r="I909" s="56"/>
      <c r="J909" s="56"/>
      <c r="K909" s="57"/>
      <c r="L909" s="64"/>
      <c r="M909" s="42"/>
      <c r="N909" s="65"/>
      <c r="O909" s="66">
        <f>IF(G909=0,"",G909/F908)</f>
        <v>0.98</v>
      </c>
      <c r="P909" s="67">
        <v>51</v>
      </c>
      <c r="Q909" s="68">
        <f t="shared" si="78"/>
        <v>0.96226415094339623</v>
      </c>
      <c r="R909" s="68">
        <f t="shared" si="79"/>
        <v>3.7735849056603765E-2</v>
      </c>
    </row>
    <row r="910" spans="1:19" ht="15.75" customHeight="1">
      <c r="A910" s="9">
        <v>2301</v>
      </c>
      <c r="B910" s="56"/>
      <c r="C910" s="56"/>
      <c r="D910" s="56"/>
      <c r="E910" s="56"/>
      <c r="F910" s="56"/>
      <c r="G910" s="56"/>
      <c r="H910" s="56">
        <v>47</v>
      </c>
      <c r="I910" s="56"/>
      <c r="J910" s="56"/>
      <c r="K910" s="57"/>
      <c r="L910" s="64"/>
      <c r="M910" s="42"/>
      <c r="N910" s="65"/>
      <c r="O910" s="66">
        <f>IF(H910=0,"",H910/G909)</f>
        <v>0.95918367346938771</v>
      </c>
      <c r="P910" s="67">
        <v>49</v>
      </c>
      <c r="Q910" s="68">
        <f t="shared" si="78"/>
        <v>0.96078431372549022</v>
      </c>
      <c r="R910" s="68">
        <f t="shared" si="79"/>
        <v>3.9215686274509776E-2</v>
      </c>
    </row>
    <row r="911" spans="1:19" ht="15.75" customHeight="1">
      <c r="A911" s="9">
        <v>2302</v>
      </c>
      <c r="B911" s="56"/>
      <c r="C911" s="56"/>
      <c r="D911" s="56"/>
      <c r="E911" s="56"/>
      <c r="F911" s="56"/>
      <c r="G911" s="56"/>
      <c r="H911" s="56"/>
      <c r="I911" s="56">
        <v>44</v>
      </c>
      <c r="J911" s="56"/>
      <c r="K911" s="57"/>
      <c r="L911" s="64"/>
      <c r="M911" s="42"/>
      <c r="N911" s="65"/>
      <c r="O911" s="66">
        <f>IF(I911=0,"",I911/H910)</f>
        <v>0.93617021276595747</v>
      </c>
      <c r="P911" s="67">
        <v>47</v>
      </c>
      <c r="Q911" s="68">
        <f t="shared" si="78"/>
        <v>0.95918367346938771</v>
      </c>
      <c r="R911" s="68">
        <f t="shared" si="79"/>
        <v>4.081632653061229E-2</v>
      </c>
    </row>
    <row r="912" spans="1:19" ht="15.75" customHeight="1">
      <c r="A912" s="9">
        <v>2401</v>
      </c>
      <c r="B912" s="56"/>
      <c r="C912" s="56"/>
      <c r="D912" s="56"/>
      <c r="E912" s="56"/>
      <c r="F912" s="56"/>
      <c r="G912" s="56"/>
      <c r="H912" s="56"/>
      <c r="I912" s="56"/>
      <c r="J912" s="56">
        <v>43</v>
      </c>
      <c r="K912" s="57">
        <v>41</v>
      </c>
      <c r="L912" s="64"/>
      <c r="M912" s="42"/>
      <c r="N912" s="65"/>
      <c r="O912" s="66">
        <f>IF(J912=0,"",J912/I911)</f>
        <v>0.97727272727272729</v>
      </c>
      <c r="P912" s="67">
        <v>47</v>
      </c>
      <c r="Q912" s="68">
        <f t="shared" si="78"/>
        <v>1</v>
      </c>
      <c r="R912" s="68">
        <f t="shared" si="79"/>
        <v>0</v>
      </c>
    </row>
    <row r="913" spans="1:18" ht="15.75" customHeight="1">
      <c r="A913" s="9">
        <v>2402</v>
      </c>
      <c r="B913" s="56"/>
      <c r="C913" s="56"/>
      <c r="D913" s="56"/>
      <c r="E913" s="56"/>
      <c r="F913" s="56"/>
      <c r="G913" s="56"/>
      <c r="H913" s="56"/>
      <c r="I913" s="56"/>
      <c r="J913" s="56">
        <v>7</v>
      </c>
      <c r="K913" s="57">
        <v>5</v>
      </c>
      <c r="L913" s="64"/>
      <c r="M913" s="42"/>
      <c r="N913" s="65"/>
      <c r="O913" s="66"/>
      <c r="P913" s="67">
        <v>7</v>
      </c>
      <c r="Q913" s="68"/>
      <c r="R913" s="68"/>
    </row>
    <row r="914" spans="1:18" ht="15.75" customHeight="1">
      <c r="A914" s="9">
        <v>2501</v>
      </c>
      <c r="B914" s="56"/>
      <c r="C914" s="56"/>
      <c r="D914" s="56"/>
      <c r="E914" s="56"/>
      <c r="F914" s="56"/>
      <c r="G914" s="56"/>
      <c r="H914" s="56"/>
      <c r="I914" s="56"/>
      <c r="J914" s="56"/>
      <c r="K914" s="57"/>
      <c r="L914" s="64"/>
      <c r="M914" s="42"/>
      <c r="N914" s="43"/>
      <c r="O914" s="69"/>
      <c r="P914" s="70"/>
      <c r="Q914" s="71"/>
      <c r="R914" s="69"/>
    </row>
    <row r="915" spans="1:18" ht="15.75" customHeight="1">
      <c r="A915" s="9">
        <v>2502</v>
      </c>
      <c r="B915" s="56"/>
      <c r="C915" s="56"/>
      <c r="D915" s="56"/>
      <c r="E915" s="56"/>
      <c r="F915" s="56"/>
      <c r="G915" s="56"/>
      <c r="H915" s="56"/>
      <c r="I915" s="56"/>
      <c r="J915" s="56"/>
      <c r="K915" s="57"/>
      <c r="L915" s="64"/>
      <c r="M915" s="42"/>
      <c r="N915" s="43"/>
      <c r="O915" s="54"/>
      <c r="P915" s="70"/>
      <c r="Q915" s="72"/>
      <c r="R915" s="54"/>
    </row>
    <row r="916" spans="1:18" ht="15.75" customHeight="1">
      <c r="A916" s="9">
        <v>2601</v>
      </c>
      <c r="B916" s="56"/>
      <c r="C916" s="56"/>
      <c r="D916" s="56"/>
      <c r="E916" s="56"/>
      <c r="F916" s="56"/>
      <c r="G916" s="56"/>
      <c r="H916" s="56"/>
      <c r="I916" s="56"/>
      <c r="J916" s="56"/>
      <c r="K916" s="57"/>
      <c r="L916" s="64"/>
      <c r="M916" s="42"/>
      <c r="N916" s="43"/>
      <c r="O916" s="54"/>
      <c r="P916" s="70"/>
      <c r="Q916" s="72"/>
      <c r="R916" s="54"/>
    </row>
    <row r="917" spans="1:18" ht="15.75" customHeight="1">
      <c r="A917" s="9">
        <v>2602</v>
      </c>
      <c r="B917" s="56"/>
      <c r="C917" s="56"/>
      <c r="D917" s="56"/>
      <c r="E917" s="56"/>
      <c r="F917" s="56"/>
      <c r="G917" s="56"/>
      <c r="H917" s="56"/>
      <c r="I917" s="56"/>
      <c r="J917" s="56"/>
      <c r="K917" s="57"/>
      <c r="L917" s="64"/>
      <c r="M917" s="42"/>
      <c r="N917" s="43"/>
      <c r="O917" s="42"/>
      <c r="P917" s="43"/>
      <c r="Q917" s="53"/>
      <c r="R917" s="54"/>
    </row>
    <row r="918" spans="1:18" ht="15.75" customHeight="1">
      <c r="A918" s="9">
        <v>2701</v>
      </c>
      <c r="B918" s="56"/>
      <c r="C918" s="56"/>
      <c r="D918" s="56"/>
      <c r="E918" s="56"/>
      <c r="F918" s="56"/>
      <c r="G918" s="56"/>
      <c r="H918" s="56"/>
      <c r="I918" s="56"/>
      <c r="J918" s="56"/>
      <c r="K918" s="57"/>
      <c r="L918" s="64"/>
      <c r="M918" s="42"/>
      <c r="N918" s="43"/>
      <c r="O918" s="44" t="s">
        <v>53</v>
      </c>
      <c r="P918" s="45">
        <v>3</v>
      </c>
      <c r="Q918" s="46">
        <f>IF(SUM(K906:K914)=0,"",SUM(K906:K914))</f>
        <v>46</v>
      </c>
      <c r="R918" s="47" t="s">
        <v>8</v>
      </c>
    </row>
    <row r="919" spans="1:18" ht="15.75" customHeight="1">
      <c r="A919" s="9">
        <v>2702</v>
      </c>
      <c r="B919" s="56"/>
      <c r="C919" s="56"/>
      <c r="D919" s="56"/>
      <c r="E919" s="56"/>
      <c r="F919" s="56"/>
      <c r="G919" s="56"/>
      <c r="H919" s="56"/>
      <c r="I919" s="56"/>
      <c r="J919" s="56"/>
      <c r="K919" s="57"/>
      <c r="L919" s="64"/>
      <c r="M919" s="42"/>
      <c r="N919" s="43"/>
      <c r="O919" s="48" t="s">
        <v>55</v>
      </c>
      <c r="P919" s="49">
        <f>IF(P918/B904=0,"",P918/B904)</f>
        <v>3.8461538461538464E-2</v>
      </c>
      <c r="Q919" s="50">
        <f>IF(P918/Q918=0,"",P918/Q918)</f>
        <v>6.5217391304347824E-2</v>
      </c>
      <c r="R919" s="51" t="s">
        <v>56</v>
      </c>
    </row>
    <row r="920" spans="1:18" ht="15.75" customHeight="1">
      <c r="A920" s="9">
        <v>2801</v>
      </c>
      <c r="B920" s="56"/>
      <c r="C920" s="56"/>
      <c r="D920" s="56"/>
      <c r="E920" s="56"/>
      <c r="F920" s="56"/>
      <c r="G920" s="56"/>
      <c r="H920" s="56"/>
      <c r="I920" s="56"/>
      <c r="J920" s="56"/>
      <c r="K920" s="57"/>
      <c r="L920" s="73"/>
      <c r="M920" s="74"/>
      <c r="N920" s="75"/>
      <c r="O920" s="30"/>
      <c r="P920" s="31"/>
      <c r="Q920" s="31"/>
      <c r="R920" s="33"/>
    </row>
    <row r="921" spans="1:18" ht="18" customHeight="1">
      <c r="A921" s="34"/>
      <c r="B921" s="6"/>
      <c r="C921" s="6"/>
      <c r="D921" s="6"/>
      <c r="E921" s="157" t="s">
        <v>42</v>
      </c>
      <c r="F921" s="158"/>
      <c r="G921" s="158"/>
      <c r="H921" s="158"/>
      <c r="I921" s="158"/>
      <c r="J921" s="159"/>
      <c r="K921" s="35">
        <f>SUM(K912:K917)</f>
        <v>46</v>
      </c>
      <c r="L921" s="55">
        <f>IF(K912=0,"",K912/B904)</f>
        <v>0.52564102564102566</v>
      </c>
      <c r="M921" s="55">
        <f>IF(K921=0,"",K921/B904)</f>
        <v>0.58974358974358976</v>
      </c>
      <c r="N921" s="55">
        <f>IF(K912=0,"",M921-L921)</f>
        <v>6.4102564102564097E-2</v>
      </c>
      <c r="O921" s="5"/>
      <c r="P921" s="6"/>
      <c r="Q921" s="37"/>
      <c r="R921" s="5"/>
    </row>
    <row r="922" spans="1:18" ht="12.75" customHeight="1">
      <c r="M922" s="5"/>
      <c r="N922" s="5"/>
      <c r="P922" s="5"/>
    </row>
    <row r="923" spans="1:18" ht="12.75" customHeight="1">
      <c r="M923" s="5"/>
      <c r="N923" s="5"/>
      <c r="P923" s="5"/>
    </row>
    <row r="924" spans="1:18" ht="26.25" customHeight="1">
      <c r="B924" s="76" t="s">
        <v>77</v>
      </c>
      <c r="C924" s="76"/>
      <c r="D924" s="76"/>
      <c r="E924" s="76"/>
      <c r="F924" s="76"/>
      <c r="G924" s="76"/>
      <c r="H924" s="76"/>
      <c r="I924" s="76"/>
      <c r="K924" s="8" t="s">
        <v>69</v>
      </c>
      <c r="L924" s="5"/>
      <c r="M924" s="5"/>
      <c r="N924" s="6"/>
      <c r="O924" s="5"/>
      <c r="P924" s="6"/>
      <c r="Q924" s="6"/>
      <c r="R924" s="6"/>
    </row>
    <row r="925" spans="1:18" ht="20.25" customHeight="1">
      <c r="A925" s="142" t="s">
        <v>6</v>
      </c>
      <c r="B925" s="144" t="s">
        <v>7</v>
      </c>
      <c r="C925" s="145"/>
      <c r="D925" s="145"/>
      <c r="E925" s="145"/>
      <c r="F925" s="145"/>
      <c r="G925" s="145"/>
      <c r="H925" s="145"/>
      <c r="I925" s="145"/>
      <c r="J925" s="146"/>
      <c r="K925" s="147" t="s">
        <v>8</v>
      </c>
      <c r="L925" s="137" t="s">
        <v>9</v>
      </c>
      <c r="M925" s="137" t="s">
        <v>10</v>
      </c>
      <c r="N925" s="149" t="s">
        <v>11</v>
      </c>
      <c r="O925" s="137" t="s">
        <v>12</v>
      </c>
      <c r="P925" s="151" t="s">
        <v>13</v>
      </c>
      <c r="Q925" s="151" t="s">
        <v>14</v>
      </c>
      <c r="R925" s="137" t="s">
        <v>15</v>
      </c>
    </row>
    <row r="926" spans="1:18" ht="15.75" customHeight="1">
      <c r="A926" s="153"/>
      <c r="B926" s="9" t="s">
        <v>16</v>
      </c>
      <c r="C926" s="9" t="s">
        <v>17</v>
      </c>
      <c r="D926" s="9" t="s">
        <v>18</v>
      </c>
      <c r="E926" s="9" t="s">
        <v>19</v>
      </c>
      <c r="F926" s="9" t="s">
        <v>20</v>
      </c>
      <c r="G926" s="9" t="s">
        <v>21</v>
      </c>
      <c r="H926" s="9" t="s">
        <v>22</v>
      </c>
      <c r="I926" s="9" t="s">
        <v>23</v>
      </c>
      <c r="J926" s="9" t="s">
        <v>24</v>
      </c>
      <c r="K926" s="156"/>
      <c r="L926" s="153"/>
      <c r="M926" s="153"/>
      <c r="N926" s="153"/>
      <c r="O926" s="153"/>
      <c r="P926" s="153"/>
      <c r="Q926" s="153"/>
      <c r="R926" s="153"/>
    </row>
    <row r="927" spans="1:18" ht="15.75" customHeight="1">
      <c r="A927" s="9">
        <v>2002</v>
      </c>
      <c r="B927" s="56">
        <v>118</v>
      </c>
      <c r="C927" s="56"/>
      <c r="D927" s="56"/>
      <c r="E927" s="56"/>
      <c r="F927" s="56"/>
      <c r="G927" s="56"/>
      <c r="H927" s="56"/>
      <c r="I927" s="56"/>
      <c r="J927" s="56"/>
      <c r="K927" s="57"/>
      <c r="L927" s="58"/>
      <c r="M927" s="59"/>
      <c r="N927" s="60"/>
      <c r="O927" s="61"/>
      <c r="P927" s="62">
        <f>B927</f>
        <v>118</v>
      </c>
      <c r="Q927" s="63"/>
      <c r="R927" s="61"/>
    </row>
    <row r="928" spans="1:18" ht="15.75" customHeight="1">
      <c r="A928" s="9">
        <v>2101</v>
      </c>
      <c r="B928" s="56"/>
      <c r="C928" s="56">
        <v>105</v>
      </c>
      <c r="D928" s="56"/>
      <c r="E928" s="56"/>
      <c r="F928" s="56"/>
      <c r="G928" s="56"/>
      <c r="H928" s="56"/>
      <c r="I928" s="56"/>
      <c r="J928" s="56"/>
      <c r="K928" s="57"/>
      <c r="L928" s="64"/>
      <c r="M928" s="42"/>
      <c r="N928" s="65"/>
      <c r="O928" s="66">
        <f>IF(C928=0,"",C928/B927)</f>
        <v>0.88983050847457623</v>
      </c>
      <c r="P928" s="67">
        <v>105</v>
      </c>
      <c r="Q928" s="68">
        <f t="shared" ref="Q928:Q936" si="80">IF(P928=0,"",P928/P927)</f>
        <v>0.88983050847457623</v>
      </c>
      <c r="R928" s="68">
        <f t="shared" ref="R928:R936" si="81">IF(P928=0,"",100%-Q928)</f>
        <v>0.11016949152542377</v>
      </c>
    </row>
    <row r="929" spans="1:19" ht="15.75" customHeight="1">
      <c r="A929" s="9">
        <v>2102</v>
      </c>
      <c r="B929" s="56"/>
      <c r="C929" s="56"/>
      <c r="D929" s="56">
        <v>94</v>
      </c>
      <c r="E929" s="56"/>
      <c r="F929" s="56"/>
      <c r="G929" s="56"/>
      <c r="H929" s="56"/>
      <c r="I929" s="56"/>
      <c r="J929" s="56"/>
      <c r="K929" s="57"/>
      <c r="L929" s="64"/>
      <c r="M929" s="42"/>
      <c r="N929" s="65"/>
      <c r="O929" s="66">
        <f>IF(D929=0,"",D929/C928)</f>
        <v>0.89523809523809528</v>
      </c>
      <c r="P929" s="67">
        <v>100</v>
      </c>
      <c r="Q929" s="68">
        <f t="shared" si="80"/>
        <v>0.95238095238095233</v>
      </c>
      <c r="R929" s="68">
        <f t="shared" si="81"/>
        <v>4.7619047619047672E-2</v>
      </c>
      <c r="S929" s="52">
        <f>P929/P927</f>
        <v>0.84745762711864403</v>
      </c>
    </row>
    <row r="930" spans="1:19" ht="15.75" customHeight="1">
      <c r="A930" s="9">
        <v>2201</v>
      </c>
      <c r="B930" s="56"/>
      <c r="C930" s="56"/>
      <c r="D930" s="56"/>
      <c r="E930" s="56">
        <v>90</v>
      </c>
      <c r="F930" s="56"/>
      <c r="G930" s="56"/>
      <c r="H930" s="56"/>
      <c r="I930" s="56"/>
      <c r="J930" s="56"/>
      <c r="K930" s="57"/>
      <c r="L930" s="64"/>
      <c r="M930" s="42"/>
      <c r="N930" s="65"/>
      <c r="O930" s="66">
        <f>IF(E930=0,"",E930/D929)</f>
        <v>0.95744680851063835</v>
      </c>
      <c r="P930" s="67">
        <v>93</v>
      </c>
      <c r="Q930" s="68">
        <f t="shared" si="80"/>
        <v>0.93</v>
      </c>
      <c r="R930" s="68">
        <f t="shared" si="81"/>
        <v>6.9999999999999951E-2</v>
      </c>
    </row>
    <row r="931" spans="1:19" ht="15.75" customHeight="1">
      <c r="A931" s="9">
        <v>2202</v>
      </c>
      <c r="B931" s="56"/>
      <c r="C931" s="56"/>
      <c r="D931" s="56"/>
      <c r="E931" s="56"/>
      <c r="F931" s="56">
        <v>86</v>
      </c>
      <c r="G931" s="56"/>
      <c r="H931" s="56"/>
      <c r="I931" s="56"/>
      <c r="J931" s="56"/>
      <c r="K931" s="57"/>
      <c r="L931" s="64"/>
      <c r="M931" s="42"/>
      <c r="N931" s="65"/>
      <c r="O931" s="66">
        <f>IF(F931=0,"",F931/E930)</f>
        <v>0.9555555555555556</v>
      </c>
      <c r="P931" s="67">
        <v>90</v>
      </c>
      <c r="Q931" s="68">
        <f t="shared" si="80"/>
        <v>0.967741935483871</v>
      </c>
      <c r="R931" s="68">
        <f t="shared" si="81"/>
        <v>3.2258064516129004E-2</v>
      </c>
    </row>
    <row r="932" spans="1:19" ht="15.75" customHeight="1">
      <c r="A932" s="9">
        <v>2301</v>
      </c>
      <c r="B932" s="56"/>
      <c r="C932" s="56"/>
      <c r="D932" s="56"/>
      <c r="E932" s="56"/>
      <c r="F932" s="56"/>
      <c r="G932" s="56">
        <v>84</v>
      </c>
      <c r="H932" s="56"/>
      <c r="I932" s="56"/>
      <c r="J932" s="56"/>
      <c r="K932" s="57"/>
      <c r="L932" s="64"/>
      <c r="M932" s="42"/>
      <c r="N932" s="65"/>
      <c r="O932" s="66">
        <f>IF(G932=0,"",G932/F931)</f>
        <v>0.97674418604651159</v>
      </c>
      <c r="P932" s="67">
        <v>85</v>
      </c>
      <c r="Q932" s="68">
        <f t="shared" si="80"/>
        <v>0.94444444444444442</v>
      </c>
      <c r="R932" s="68">
        <f t="shared" si="81"/>
        <v>5.555555555555558E-2</v>
      </c>
    </row>
    <row r="933" spans="1:19" ht="15.75" customHeight="1">
      <c r="A933" s="9">
        <v>2302</v>
      </c>
      <c r="B933" s="56"/>
      <c r="C933" s="56"/>
      <c r="D933" s="56"/>
      <c r="E933" s="56"/>
      <c r="F933" s="56"/>
      <c r="G933" s="56"/>
      <c r="H933" s="56">
        <v>82</v>
      </c>
      <c r="I933" s="56"/>
      <c r="J933" s="56"/>
      <c r="K933" s="57"/>
      <c r="L933" s="64"/>
      <c r="M933" s="42"/>
      <c r="N933" s="65"/>
      <c r="O933" s="66">
        <f>IF(H933=0,"",H933/G932)</f>
        <v>0.97619047619047616</v>
      </c>
      <c r="P933" s="67">
        <v>84</v>
      </c>
      <c r="Q933" s="68">
        <f t="shared" si="80"/>
        <v>0.9882352941176471</v>
      </c>
      <c r="R933" s="68">
        <f t="shared" si="81"/>
        <v>1.1764705882352899E-2</v>
      </c>
    </row>
    <row r="934" spans="1:19" ht="15.75" customHeight="1">
      <c r="A934" s="9">
        <v>2401</v>
      </c>
      <c r="B934" s="56"/>
      <c r="C934" s="56"/>
      <c r="D934" s="56"/>
      <c r="E934" s="56"/>
      <c r="F934" s="56"/>
      <c r="G934" s="56"/>
      <c r="H934" s="56"/>
      <c r="I934" s="56">
        <v>80</v>
      </c>
      <c r="J934" s="56"/>
      <c r="K934" s="57"/>
      <c r="L934" s="64"/>
      <c r="M934" s="42"/>
      <c r="N934" s="65"/>
      <c r="O934" s="66">
        <f>IF(I934=0,"",I934/H933)</f>
        <v>0.97560975609756095</v>
      </c>
      <c r="P934" s="67">
        <v>82</v>
      </c>
      <c r="Q934" s="68">
        <f t="shared" si="80"/>
        <v>0.97619047619047616</v>
      </c>
      <c r="R934" s="68">
        <f t="shared" si="81"/>
        <v>2.3809523809523836E-2</v>
      </c>
    </row>
    <row r="935" spans="1:19" ht="15.75" customHeight="1">
      <c r="A935" s="9">
        <v>2402</v>
      </c>
      <c r="B935" s="56"/>
      <c r="C935" s="56"/>
      <c r="D935" s="56"/>
      <c r="E935" s="56"/>
      <c r="F935" s="56"/>
      <c r="G935" s="56"/>
      <c r="H935" s="56"/>
      <c r="I935" s="56"/>
      <c r="J935" s="56">
        <v>78</v>
      </c>
      <c r="K935" s="57">
        <v>65</v>
      </c>
      <c r="L935" s="64"/>
      <c r="M935" s="42"/>
      <c r="N935" s="65"/>
      <c r="O935" s="66">
        <f>IF(J935=0,"",J935/I934)</f>
        <v>0.97499999999999998</v>
      </c>
      <c r="P935" s="67">
        <v>82</v>
      </c>
      <c r="Q935" s="68">
        <f t="shared" si="80"/>
        <v>1</v>
      </c>
      <c r="R935" s="68">
        <f t="shared" si="81"/>
        <v>0</v>
      </c>
    </row>
    <row r="936" spans="1:19" ht="15.75" customHeight="1">
      <c r="A936" s="9">
        <v>2501</v>
      </c>
      <c r="B936" s="56"/>
      <c r="C936" s="56"/>
      <c r="D936" s="56"/>
      <c r="E936" s="56"/>
      <c r="F936" s="56"/>
      <c r="G936" s="56"/>
      <c r="H936" s="56"/>
      <c r="I936" s="56"/>
      <c r="J936" s="56"/>
      <c r="K936" s="57"/>
      <c r="L936" s="64"/>
      <c r="M936" s="42"/>
      <c r="N936" s="65"/>
      <c r="O936" s="69"/>
      <c r="P936" s="70"/>
      <c r="Q936" s="71" t="str">
        <f t="shared" si="80"/>
        <v/>
      </c>
      <c r="R936" s="69" t="str">
        <f t="shared" si="81"/>
        <v/>
      </c>
    </row>
    <row r="937" spans="1:19" ht="15.75" customHeight="1">
      <c r="A937" s="9">
        <v>2502</v>
      </c>
      <c r="B937" s="56"/>
      <c r="C937" s="56"/>
      <c r="D937" s="56"/>
      <c r="E937" s="56"/>
      <c r="F937" s="56"/>
      <c r="G937" s="56"/>
      <c r="H937" s="56"/>
      <c r="I937" s="56"/>
      <c r="J937" s="56"/>
      <c r="K937" s="57"/>
      <c r="L937" s="64"/>
      <c r="M937" s="42"/>
      <c r="N937" s="43"/>
      <c r="O937" s="69"/>
      <c r="P937" s="70"/>
      <c r="Q937" s="71"/>
      <c r="R937" s="69"/>
    </row>
    <row r="938" spans="1:19" ht="15.75" customHeight="1">
      <c r="A938" s="9">
        <v>2601</v>
      </c>
      <c r="B938" s="56"/>
      <c r="C938" s="56"/>
      <c r="D938" s="56"/>
      <c r="E938" s="56"/>
      <c r="F938" s="56"/>
      <c r="G938" s="56"/>
      <c r="H938" s="56"/>
      <c r="I938" s="56"/>
      <c r="J938" s="56"/>
      <c r="K938" s="57"/>
      <c r="L938" s="64"/>
      <c r="M938" s="42"/>
      <c r="N938" s="43"/>
      <c r="O938" s="54"/>
      <c r="P938" s="70"/>
      <c r="Q938" s="72"/>
      <c r="R938" s="54"/>
    </row>
    <row r="939" spans="1:19" ht="15.75" customHeight="1">
      <c r="A939" s="9">
        <v>2602</v>
      </c>
      <c r="B939" s="56"/>
      <c r="C939" s="56"/>
      <c r="D939" s="56"/>
      <c r="E939" s="56"/>
      <c r="F939" s="56"/>
      <c r="G939" s="56"/>
      <c r="H939" s="56"/>
      <c r="I939" s="56"/>
      <c r="J939" s="56"/>
      <c r="K939" s="57"/>
      <c r="L939" s="64"/>
      <c r="M939" s="42"/>
      <c r="N939" s="43"/>
      <c r="O939" s="54"/>
      <c r="P939" s="70"/>
      <c r="Q939" s="72"/>
      <c r="R939" s="54"/>
    </row>
    <row r="940" spans="1:19" ht="15.75" customHeight="1">
      <c r="A940" s="9">
        <v>2701</v>
      </c>
      <c r="B940" s="56"/>
      <c r="C940" s="56"/>
      <c r="D940" s="56"/>
      <c r="E940" s="56"/>
      <c r="F940" s="56"/>
      <c r="G940" s="56"/>
      <c r="H940" s="56"/>
      <c r="I940" s="56"/>
      <c r="J940" s="56"/>
      <c r="K940" s="57"/>
      <c r="L940" s="64"/>
      <c r="M940" s="42"/>
      <c r="N940" s="43"/>
      <c r="O940" s="42"/>
      <c r="P940" s="43"/>
      <c r="Q940" s="53"/>
      <c r="R940" s="54"/>
    </row>
    <row r="941" spans="1:19" ht="15.75" customHeight="1">
      <c r="A941" s="9">
        <v>2702</v>
      </c>
      <c r="B941" s="56"/>
      <c r="C941" s="56"/>
      <c r="D941" s="56"/>
      <c r="E941" s="56"/>
      <c r="F941" s="56"/>
      <c r="G941" s="56"/>
      <c r="H941" s="56"/>
      <c r="I941" s="56"/>
      <c r="J941" s="56"/>
      <c r="K941" s="57"/>
      <c r="L941" s="64"/>
      <c r="M941" s="42"/>
      <c r="N941" s="43"/>
      <c r="O941" s="44" t="s">
        <v>53</v>
      </c>
      <c r="P941" s="45"/>
      <c r="Q941" s="46">
        <f>IF(SUM(K929:K937)=0,"",SUM(K929:K937))</f>
        <v>65</v>
      </c>
      <c r="R941" s="47" t="s">
        <v>8</v>
      </c>
    </row>
    <row r="942" spans="1:19" ht="15.75" customHeight="1">
      <c r="A942" s="9">
        <v>2801</v>
      </c>
      <c r="B942" s="56"/>
      <c r="C942" s="56"/>
      <c r="D942" s="56"/>
      <c r="E942" s="56"/>
      <c r="F942" s="56"/>
      <c r="G942" s="56"/>
      <c r="H942" s="56"/>
      <c r="I942" s="56"/>
      <c r="J942" s="56"/>
      <c r="K942" s="57"/>
      <c r="L942" s="64"/>
      <c r="M942" s="42"/>
      <c r="N942" s="43"/>
      <c r="O942" s="48" t="s">
        <v>55</v>
      </c>
      <c r="P942" s="49" t="str">
        <f>IF(P941/B927=0,"",P941/B927)</f>
        <v/>
      </c>
      <c r="Q942" s="50" t="str">
        <f>IF(P941/Q941=0,"",P941/Q941)</f>
        <v/>
      </c>
      <c r="R942" s="51" t="s">
        <v>56</v>
      </c>
    </row>
    <row r="943" spans="1:19" ht="15.75" customHeight="1">
      <c r="A943" s="9">
        <v>2802</v>
      </c>
      <c r="B943" s="56"/>
      <c r="C943" s="56"/>
      <c r="D943" s="56"/>
      <c r="E943" s="56"/>
      <c r="F943" s="56"/>
      <c r="G943" s="56"/>
      <c r="H943" s="56"/>
      <c r="I943" s="56"/>
      <c r="J943" s="56"/>
      <c r="K943" s="57"/>
      <c r="L943" s="73"/>
      <c r="M943" s="74"/>
      <c r="N943" s="75"/>
      <c r="O943" s="30"/>
      <c r="P943" s="31"/>
      <c r="Q943" s="31"/>
      <c r="R943" s="33"/>
    </row>
    <row r="944" spans="1:19" ht="18" customHeight="1">
      <c r="A944" s="34"/>
      <c r="B944" s="6"/>
      <c r="C944" s="6"/>
      <c r="D944" s="6"/>
      <c r="E944" s="6"/>
      <c r="F944" s="139" t="s">
        <v>42</v>
      </c>
      <c r="G944" s="140"/>
      <c r="H944" s="140"/>
      <c r="I944" s="140"/>
      <c r="J944" s="141"/>
      <c r="K944" s="35">
        <f>SUM(K935:K940)</f>
        <v>65</v>
      </c>
      <c r="L944" s="55">
        <f>IF(K935=0,"",K935/B927)</f>
        <v>0.55084745762711862</v>
      </c>
      <c r="M944" s="55">
        <f>IF(K944=0,"",K944/B927)</f>
        <v>0.55084745762711862</v>
      </c>
      <c r="N944" s="55" t="str">
        <f>IF(K936=0,"",M944-L944)</f>
        <v/>
      </c>
      <c r="O944" s="5"/>
      <c r="P944" s="6"/>
      <c r="Q944" s="37"/>
      <c r="R944" s="5"/>
    </row>
    <row r="945" spans="1:19" ht="12.75" customHeight="1">
      <c r="M945" s="5"/>
      <c r="N945" s="5"/>
      <c r="P945" s="5"/>
    </row>
    <row r="946" spans="1:19" ht="12.75" customHeight="1">
      <c r="M946" s="5"/>
      <c r="N946" s="5"/>
      <c r="P946" s="5"/>
    </row>
    <row r="947" spans="1:19" ht="12.75" customHeight="1">
      <c r="M947" s="5"/>
      <c r="N947" s="5"/>
      <c r="P947" s="5"/>
    </row>
    <row r="948" spans="1:19" ht="26.25" customHeight="1">
      <c r="B948" s="76" t="s">
        <v>77</v>
      </c>
      <c r="C948" s="76"/>
      <c r="D948" s="76"/>
      <c r="E948" s="76"/>
      <c r="F948" s="76"/>
      <c r="G948" s="76"/>
      <c r="H948" s="76"/>
      <c r="I948" s="76"/>
      <c r="K948" s="8"/>
      <c r="L948" s="8" t="s">
        <v>70</v>
      </c>
      <c r="M948" s="5"/>
      <c r="N948" s="5"/>
      <c r="O948" s="6"/>
      <c r="P948" s="5"/>
      <c r="Q948" s="6"/>
      <c r="R948" s="6"/>
      <c r="S948" s="6"/>
    </row>
    <row r="949" spans="1:19" ht="20.25" customHeight="1">
      <c r="A949" s="142" t="s">
        <v>6</v>
      </c>
      <c r="B949" s="144" t="s">
        <v>7</v>
      </c>
      <c r="C949" s="154"/>
      <c r="D949" s="154"/>
      <c r="E949" s="154"/>
      <c r="F949" s="154"/>
      <c r="G949" s="154"/>
      <c r="H949" s="154"/>
      <c r="I949" s="154"/>
      <c r="J949" s="155"/>
      <c r="K949" s="147" t="s">
        <v>8</v>
      </c>
      <c r="L949" s="137" t="s">
        <v>9</v>
      </c>
      <c r="M949" s="137" t="s">
        <v>10</v>
      </c>
      <c r="N949" s="149" t="s">
        <v>11</v>
      </c>
      <c r="O949" s="137" t="s">
        <v>12</v>
      </c>
      <c r="P949" s="151" t="s">
        <v>13</v>
      </c>
      <c r="Q949" s="151" t="s">
        <v>14</v>
      </c>
      <c r="R949" s="137" t="s">
        <v>15</v>
      </c>
    </row>
    <row r="950" spans="1:19" ht="15.75" customHeight="1">
      <c r="A950" s="153"/>
      <c r="B950" s="9" t="s">
        <v>16</v>
      </c>
      <c r="C950" s="9" t="s">
        <v>17</v>
      </c>
      <c r="D950" s="9" t="s">
        <v>18</v>
      </c>
      <c r="E950" s="9" t="s">
        <v>19</v>
      </c>
      <c r="F950" s="9" t="s">
        <v>20</v>
      </c>
      <c r="G950" s="9" t="s">
        <v>21</v>
      </c>
      <c r="H950" s="9" t="s">
        <v>22</v>
      </c>
      <c r="I950" s="9" t="s">
        <v>23</v>
      </c>
      <c r="J950" s="9" t="s">
        <v>24</v>
      </c>
      <c r="K950" s="156"/>
      <c r="L950" s="153"/>
      <c r="M950" s="153"/>
      <c r="N950" s="153"/>
      <c r="O950" s="153"/>
      <c r="P950" s="153"/>
      <c r="Q950" s="153"/>
      <c r="R950" s="153"/>
    </row>
    <row r="951" spans="1:19" ht="15.75" customHeight="1">
      <c r="A951" s="9">
        <v>2101</v>
      </c>
      <c r="B951" s="56">
        <v>67</v>
      </c>
      <c r="C951" s="56"/>
      <c r="D951" s="56"/>
      <c r="E951" s="56"/>
      <c r="F951" s="56"/>
      <c r="G951" s="56"/>
      <c r="H951" s="56"/>
      <c r="I951" s="56"/>
      <c r="J951" s="56"/>
      <c r="K951" s="57"/>
      <c r="L951" s="58"/>
      <c r="M951" s="59"/>
      <c r="N951" s="60"/>
      <c r="O951" s="61"/>
      <c r="P951" s="62">
        <f>B951</f>
        <v>67</v>
      </c>
      <c r="Q951" s="63"/>
      <c r="R951" s="61"/>
    </row>
    <row r="952" spans="1:19" ht="15.75" customHeight="1">
      <c r="A952" s="9">
        <v>2102</v>
      </c>
      <c r="B952" s="56"/>
      <c r="C952" s="56">
        <v>56</v>
      </c>
      <c r="D952" s="56"/>
      <c r="E952" s="56"/>
      <c r="F952" s="56"/>
      <c r="G952" s="56"/>
      <c r="H952" s="56"/>
      <c r="I952" s="56"/>
      <c r="J952" s="56"/>
      <c r="K952" s="57"/>
      <c r="L952" s="64"/>
      <c r="M952" s="42"/>
      <c r="N952" s="65"/>
      <c r="O952" s="66">
        <f>IF(C952=0,"",C952/B951)</f>
        <v>0.83582089552238803</v>
      </c>
      <c r="P952" s="67">
        <v>56</v>
      </c>
      <c r="Q952" s="68">
        <f t="shared" ref="Q952:Q960" si="82">IF(P952=0,"",P952/P951)</f>
        <v>0.83582089552238803</v>
      </c>
      <c r="R952" s="68">
        <f t="shared" ref="R952:R960" si="83">IF(P952=0,"",100%-Q952)</f>
        <v>0.16417910447761197</v>
      </c>
    </row>
    <row r="953" spans="1:19" ht="15.75" customHeight="1">
      <c r="A953" s="9">
        <v>2201</v>
      </c>
      <c r="B953" s="56"/>
      <c r="C953" s="56"/>
      <c r="D953" s="56">
        <v>51</v>
      </c>
      <c r="E953" s="56"/>
      <c r="F953" s="56"/>
      <c r="G953" s="56"/>
      <c r="H953" s="56"/>
      <c r="I953" s="56"/>
      <c r="J953" s="56"/>
      <c r="K953" s="57"/>
      <c r="L953" s="64"/>
      <c r="M953" s="42"/>
      <c r="N953" s="65"/>
      <c r="O953" s="66">
        <f>IF(D953=0,"",D953/C952)</f>
        <v>0.9107142857142857</v>
      </c>
      <c r="P953" s="67">
        <v>54</v>
      </c>
      <c r="Q953" s="68">
        <f t="shared" si="82"/>
        <v>0.9642857142857143</v>
      </c>
      <c r="R953" s="68">
        <f t="shared" si="83"/>
        <v>3.5714285714285698E-2</v>
      </c>
      <c r="S953" s="52">
        <f>P953/P951</f>
        <v>0.80597014925373134</v>
      </c>
    </row>
    <row r="954" spans="1:19" ht="15.75" customHeight="1">
      <c r="A954" s="9">
        <v>2202</v>
      </c>
      <c r="B954" s="56"/>
      <c r="C954" s="56"/>
      <c r="D954" s="56"/>
      <c r="E954" s="56">
        <v>46</v>
      </c>
      <c r="F954" s="56"/>
      <c r="G954" s="56"/>
      <c r="H954" s="56"/>
      <c r="I954" s="56"/>
      <c r="J954" s="56"/>
      <c r="K954" s="57"/>
      <c r="L954" s="64"/>
      <c r="M954" s="42"/>
      <c r="N954" s="65"/>
      <c r="O954" s="66">
        <f>IF(E954=0,"",E954/D953)</f>
        <v>0.90196078431372551</v>
      </c>
      <c r="P954" s="67">
        <v>47</v>
      </c>
      <c r="Q954" s="68">
        <f t="shared" si="82"/>
        <v>0.87037037037037035</v>
      </c>
      <c r="R954" s="68">
        <f t="shared" si="83"/>
        <v>0.12962962962962965</v>
      </c>
    </row>
    <row r="955" spans="1:19" ht="15.75" customHeight="1">
      <c r="A955" s="9">
        <v>2301</v>
      </c>
      <c r="B955" s="56"/>
      <c r="C955" s="56"/>
      <c r="D955" s="56"/>
      <c r="E955" s="56"/>
      <c r="F955" s="56">
        <v>42</v>
      </c>
      <c r="G955" s="56"/>
      <c r="H955" s="56"/>
      <c r="I955" s="56"/>
      <c r="J955" s="56"/>
      <c r="K955" s="57"/>
      <c r="L955" s="64"/>
      <c r="M955" s="42"/>
      <c r="N955" s="65"/>
      <c r="O955" s="66">
        <f>IF(F955=0,"",F955/E954)</f>
        <v>0.91304347826086951</v>
      </c>
      <c r="P955" s="67">
        <v>44</v>
      </c>
      <c r="Q955" s="68">
        <f t="shared" si="82"/>
        <v>0.93617021276595747</v>
      </c>
      <c r="R955" s="68">
        <f t="shared" si="83"/>
        <v>6.3829787234042534E-2</v>
      </c>
    </row>
    <row r="956" spans="1:19" ht="15.75" customHeight="1">
      <c r="A956" s="9">
        <v>2302</v>
      </c>
      <c r="B956" s="56"/>
      <c r="C956" s="56"/>
      <c r="D956" s="56"/>
      <c r="E956" s="56"/>
      <c r="F956" s="56"/>
      <c r="G956" s="56">
        <v>41</v>
      </c>
      <c r="H956" s="56"/>
      <c r="I956" s="56"/>
      <c r="J956" s="56"/>
      <c r="K956" s="57"/>
      <c r="L956" s="64"/>
      <c r="M956" s="42"/>
      <c r="N956" s="65"/>
      <c r="O956" s="66">
        <f>IF(G956=0,"",G956/F955)</f>
        <v>0.97619047619047616</v>
      </c>
      <c r="P956" s="67">
        <v>44</v>
      </c>
      <c r="Q956" s="68">
        <f t="shared" si="82"/>
        <v>1</v>
      </c>
      <c r="R956" s="68">
        <f t="shared" si="83"/>
        <v>0</v>
      </c>
    </row>
    <row r="957" spans="1:19" ht="15.75" customHeight="1">
      <c r="A957" s="9">
        <v>2401</v>
      </c>
      <c r="B957" s="56"/>
      <c r="C957" s="56"/>
      <c r="D957" s="56"/>
      <c r="E957" s="56"/>
      <c r="F957" s="56"/>
      <c r="G957" s="56"/>
      <c r="H957" s="56">
        <v>41</v>
      </c>
      <c r="I957" s="56"/>
      <c r="J957" s="56"/>
      <c r="K957" s="57"/>
      <c r="L957" s="64"/>
      <c r="M957" s="42"/>
      <c r="N957" s="65"/>
      <c r="O957" s="66">
        <f>IF(H957=0,"",H957/G956)</f>
        <v>1</v>
      </c>
      <c r="P957" s="67">
        <v>43</v>
      </c>
      <c r="Q957" s="68">
        <f t="shared" si="82"/>
        <v>0.97727272727272729</v>
      </c>
      <c r="R957" s="68">
        <f t="shared" si="83"/>
        <v>2.2727272727272707E-2</v>
      </c>
    </row>
    <row r="958" spans="1:19" ht="15.75" customHeight="1">
      <c r="A958" s="9">
        <v>2402</v>
      </c>
      <c r="B958" s="56"/>
      <c r="C958" s="56"/>
      <c r="D958" s="56"/>
      <c r="E958" s="56"/>
      <c r="F958" s="56"/>
      <c r="G958" s="56"/>
      <c r="H958" s="56"/>
      <c r="I958" s="56">
        <v>39</v>
      </c>
      <c r="J958" s="56"/>
      <c r="K958" s="57"/>
      <c r="L958" s="64"/>
      <c r="M958" s="42"/>
      <c r="N958" s="65"/>
      <c r="O958" s="66">
        <f>IF(I958=0,"",I958/H957)</f>
        <v>0.95121951219512191</v>
      </c>
      <c r="P958" s="67">
        <v>41</v>
      </c>
      <c r="Q958" s="68">
        <f t="shared" si="82"/>
        <v>0.95348837209302328</v>
      </c>
      <c r="R958" s="68">
        <f t="shared" si="83"/>
        <v>4.6511627906976716E-2</v>
      </c>
    </row>
    <row r="959" spans="1:19" ht="15.75" customHeight="1">
      <c r="A959" s="9">
        <v>2501</v>
      </c>
      <c r="B959" s="56"/>
      <c r="C959" s="56"/>
      <c r="D959" s="56"/>
      <c r="E959" s="56"/>
      <c r="F959" s="56"/>
      <c r="G959" s="56"/>
      <c r="H959" s="56"/>
      <c r="I959" s="56"/>
      <c r="J959" s="56"/>
      <c r="K959" s="57"/>
      <c r="L959" s="64"/>
      <c r="M959" s="42"/>
      <c r="N959" s="65"/>
      <c r="O959" s="66" t="str">
        <f t="shared" ref="O959:O960" si="84">IF(J959=0,"",J959/I958)</f>
        <v/>
      </c>
      <c r="P959" s="67"/>
      <c r="Q959" s="68" t="str">
        <f t="shared" si="82"/>
        <v/>
      </c>
      <c r="R959" s="68" t="str">
        <f t="shared" si="83"/>
        <v/>
      </c>
    </row>
    <row r="960" spans="1:19" ht="15.75" customHeight="1">
      <c r="A960" s="9">
        <v>2502</v>
      </c>
      <c r="B960" s="56"/>
      <c r="C960" s="56"/>
      <c r="D960" s="56"/>
      <c r="E960" s="56"/>
      <c r="F960" s="56"/>
      <c r="G960" s="56"/>
      <c r="H960" s="56"/>
      <c r="I960" s="56"/>
      <c r="J960" s="56"/>
      <c r="K960" s="57"/>
      <c r="L960" s="64"/>
      <c r="M960" s="42"/>
      <c r="N960" s="65"/>
      <c r="O960" s="66" t="str">
        <f t="shared" si="84"/>
        <v/>
      </c>
      <c r="P960" s="67"/>
      <c r="Q960" s="68" t="str">
        <f t="shared" si="82"/>
        <v/>
      </c>
      <c r="R960" s="68" t="str">
        <f t="shared" si="83"/>
        <v/>
      </c>
    </row>
    <row r="961" spans="1:24" ht="15.75" customHeight="1">
      <c r="A961" s="9">
        <v>2601</v>
      </c>
      <c r="B961" s="56"/>
      <c r="C961" s="56"/>
      <c r="D961" s="56"/>
      <c r="E961" s="56"/>
      <c r="F961" s="56"/>
      <c r="G961" s="56"/>
      <c r="H961" s="56"/>
      <c r="I961" s="56"/>
      <c r="J961" s="56"/>
      <c r="K961" s="57"/>
      <c r="L961" s="64"/>
      <c r="M961" s="42"/>
      <c r="N961" s="43"/>
      <c r="O961" s="69"/>
      <c r="P961" s="70"/>
      <c r="Q961" s="71"/>
      <c r="R961" s="69"/>
    </row>
    <row r="962" spans="1:24" ht="15.75" customHeight="1">
      <c r="A962" s="9">
        <v>2602</v>
      </c>
      <c r="B962" s="56"/>
      <c r="C962" s="56"/>
      <c r="D962" s="56"/>
      <c r="E962" s="56"/>
      <c r="F962" s="56"/>
      <c r="G962" s="56"/>
      <c r="H962" s="56"/>
      <c r="I962" s="56"/>
      <c r="J962" s="56"/>
      <c r="K962" s="57"/>
      <c r="L962" s="64"/>
      <c r="M962" s="42"/>
      <c r="N962" s="43"/>
      <c r="O962" s="54"/>
      <c r="P962" s="70"/>
      <c r="Q962" s="72"/>
      <c r="R962" s="54"/>
    </row>
    <row r="963" spans="1:24" ht="15.75" customHeight="1">
      <c r="A963" s="9">
        <v>2701</v>
      </c>
      <c r="B963" s="56"/>
      <c r="C963" s="56"/>
      <c r="D963" s="56"/>
      <c r="E963" s="56"/>
      <c r="F963" s="56"/>
      <c r="G963" s="56"/>
      <c r="H963" s="56"/>
      <c r="I963" s="56"/>
      <c r="J963" s="56"/>
      <c r="K963" s="57"/>
      <c r="L963" s="64"/>
      <c r="M963" s="42"/>
      <c r="N963" s="43"/>
      <c r="O963" s="54"/>
      <c r="P963" s="70"/>
      <c r="Q963" s="72"/>
      <c r="R963" s="54"/>
    </row>
    <row r="964" spans="1:24" ht="15.75" customHeight="1">
      <c r="A964" s="9">
        <v>2702</v>
      </c>
      <c r="B964" s="56"/>
      <c r="C964" s="56"/>
      <c r="D964" s="56"/>
      <c r="E964" s="56"/>
      <c r="F964" s="56"/>
      <c r="G964" s="56"/>
      <c r="H964" s="56"/>
      <c r="I964" s="56"/>
      <c r="J964" s="56"/>
      <c r="K964" s="57"/>
      <c r="L964" s="64"/>
      <c r="M964" s="42"/>
      <c r="N964" s="43"/>
      <c r="O964" s="42"/>
      <c r="P964" s="43"/>
      <c r="Q964" s="53"/>
      <c r="R964" s="54"/>
    </row>
    <row r="965" spans="1:24" ht="15.75" customHeight="1">
      <c r="A965" s="9">
        <v>2801</v>
      </c>
      <c r="B965" s="56"/>
      <c r="C965" s="56"/>
      <c r="D965" s="56"/>
      <c r="E965" s="56"/>
      <c r="F965" s="56"/>
      <c r="G965" s="56"/>
      <c r="H965" s="56"/>
      <c r="I965" s="56"/>
      <c r="J965" s="56"/>
      <c r="K965" s="57"/>
      <c r="L965" s="64"/>
      <c r="M965" s="42"/>
      <c r="N965" s="43"/>
      <c r="O965" s="44" t="s">
        <v>53</v>
      </c>
      <c r="P965" s="45"/>
      <c r="Q965" s="46" t="str">
        <f>IF(SUM(K953:K961)=0,"",SUM(K953:K961))</f>
        <v/>
      </c>
      <c r="R965" s="47" t="s">
        <v>8</v>
      </c>
    </row>
    <row r="966" spans="1:24" ht="15.75" customHeight="1">
      <c r="A966" s="9">
        <v>2802</v>
      </c>
      <c r="B966" s="56"/>
      <c r="C966" s="56"/>
      <c r="D966" s="56"/>
      <c r="E966" s="56"/>
      <c r="F966" s="56"/>
      <c r="G966" s="56"/>
      <c r="H966" s="56"/>
      <c r="I966" s="56"/>
      <c r="J966" s="56"/>
      <c r="K966" s="57"/>
      <c r="L966" s="64"/>
      <c r="M966" s="42"/>
      <c r="N966" s="43"/>
      <c r="O966" s="48" t="s">
        <v>55</v>
      </c>
      <c r="P966" s="49" t="str">
        <f>IF(P965/B951=0,"",P965/B951)</f>
        <v/>
      </c>
      <c r="Q966" s="50" t="e">
        <f>IF(P965/Q965=0,"",P965/Q965)</f>
        <v>#VALUE!</v>
      </c>
      <c r="R966" s="51" t="s">
        <v>56</v>
      </c>
    </row>
    <row r="967" spans="1:24" ht="15.75" customHeight="1">
      <c r="A967" s="9">
        <v>2901</v>
      </c>
      <c r="B967" s="56"/>
      <c r="C967" s="56"/>
      <c r="D967" s="56"/>
      <c r="E967" s="56"/>
      <c r="F967" s="56"/>
      <c r="G967" s="56"/>
      <c r="H967" s="56"/>
      <c r="I967" s="56"/>
      <c r="J967" s="56"/>
      <c r="K967" s="57"/>
      <c r="L967" s="73"/>
      <c r="M967" s="74"/>
      <c r="N967" s="75"/>
      <c r="O967" s="30"/>
      <c r="P967" s="31"/>
      <c r="Q967" s="31"/>
      <c r="R967" s="33"/>
      <c r="X967" s="119">
        <f>AVERAGE(S953,S978)</f>
        <v>0.80206764343420511</v>
      </c>
    </row>
    <row r="968" spans="1:24" ht="18" customHeight="1">
      <c r="A968" s="34"/>
      <c r="B968" s="6"/>
      <c r="C968" s="6"/>
      <c r="D968" s="6"/>
      <c r="E968" s="6"/>
      <c r="F968" s="139" t="s">
        <v>42</v>
      </c>
      <c r="G968" s="154"/>
      <c r="H968" s="154"/>
      <c r="I968" s="154"/>
      <c r="J968" s="155"/>
      <c r="K968" s="35">
        <f>SUM(K960:K964)</f>
        <v>0</v>
      </c>
      <c r="L968" s="55" t="str">
        <f>IF(K960=0,"",K960/B951)</f>
        <v/>
      </c>
      <c r="M968" s="55" t="str">
        <f>IF(K968=0,"",K968/B951)</f>
        <v/>
      </c>
      <c r="N968" s="55" t="str">
        <f>IF(K960=0,"",M968-L968)</f>
        <v/>
      </c>
      <c r="O968" s="5"/>
      <c r="P968" s="6"/>
      <c r="Q968" s="37"/>
      <c r="R968" s="5"/>
    </row>
    <row r="969" spans="1:24" ht="12.75" customHeight="1">
      <c r="M969" s="5"/>
      <c r="N969" s="5"/>
      <c r="P969" s="5"/>
    </row>
    <row r="970" spans="1:24" ht="12.75" customHeight="1">
      <c r="M970" s="5"/>
      <c r="N970" s="5"/>
      <c r="P970" s="5"/>
    </row>
    <row r="971" spans="1:24" ht="12.75" customHeight="1">
      <c r="M971" s="5"/>
      <c r="N971" s="5"/>
      <c r="P971" s="5"/>
    </row>
    <row r="972" spans="1:24" ht="12.75" customHeight="1">
      <c r="M972" s="5"/>
      <c r="N972" s="5"/>
      <c r="P972" s="5"/>
    </row>
    <row r="973" spans="1:24" ht="26.25" customHeight="1">
      <c r="B973" s="76" t="s">
        <v>77</v>
      </c>
      <c r="C973" s="76"/>
      <c r="D973" s="76"/>
      <c r="E973" s="76"/>
      <c r="F973" s="76"/>
      <c r="G973" s="76"/>
      <c r="H973" s="76"/>
      <c r="I973" s="76"/>
      <c r="K973" s="8"/>
      <c r="L973" s="8" t="s">
        <v>71</v>
      </c>
      <c r="M973" s="5"/>
      <c r="N973" s="5"/>
      <c r="O973" s="6"/>
      <c r="P973" s="5"/>
      <c r="Q973" s="6"/>
      <c r="R973" s="6"/>
      <c r="S973" s="6"/>
    </row>
    <row r="974" spans="1:24" ht="20.25" customHeight="1">
      <c r="A974" s="142" t="s">
        <v>6</v>
      </c>
      <c r="B974" s="144" t="s">
        <v>7</v>
      </c>
      <c r="C974" s="154"/>
      <c r="D974" s="154"/>
      <c r="E974" s="154"/>
      <c r="F974" s="154"/>
      <c r="G974" s="154"/>
      <c r="H974" s="154"/>
      <c r="I974" s="154"/>
      <c r="J974" s="155"/>
      <c r="K974" s="147" t="s">
        <v>8</v>
      </c>
      <c r="L974" s="137" t="s">
        <v>9</v>
      </c>
      <c r="M974" s="137" t="s">
        <v>10</v>
      </c>
      <c r="N974" s="149" t="s">
        <v>11</v>
      </c>
      <c r="O974" s="137" t="s">
        <v>12</v>
      </c>
      <c r="P974" s="151" t="s">
        <v>13</v>
      </c>
      <c r="Q974" s="151" t="s">
        <v>14</v>
      </c>
      <c r="R974" s="137" t="s">
        <v>15</v>
      </c>
    </row>
    <row r="975" spans="1:24" ht="15.75" customHeight="1">
      <c r="A975" s="153"/>
      <c r="B975" s="9" t="s">
        <v>16</v>
      </c>
      <c r="C975" s="9" t="s">
        <v>17</v>
      </c>
      <c r="D975" s="9" t="s">
        <v>18</v>
      </c>
      <c r="E975" s="9" t="s">
        <v>19</v>
      </c>
      <c r="F975" s="9" t="s">
        <v>20</v>
      </c>
      <c r="G975" s="9" t="s">
        <v>21</v>
      </c>
      <c r="H975" s="9" t="s">
        <v>22</v>
      </c>
      <c r="I975" s="9" t="s">
        <v>23</v>
      </c>
      <c r="J975" s="9" t="s">
        <v>24</v>
      </c>
      <c r="K975" s="156"/>
      <c r="L975" s="153"/>
      <c r="M975" s="153"/>
      <c r="N975" s="153"/>
      <c r="O975" s="153"/>
      <c r="P975" s="153"/>
      <c r="Q975" s="153"/>
      <c r="R975" s="153"/>
    </row>
    <row r="976" spans="1:24" ht="15.75" customHeight="1">
      <c r="A976" s="9">
        <v>2102</v>
      </c>
      <c r="B976" s="56">
        <v>109</v>
      </c>
      <c r="C976" s="56"/>
      <c r="D976" s="56"/>
      <c r="E976" s="56"/>
      <c r="F976" s="56"/>
      <c r="G976" s="56"/>
      <c r="H976" s="56"/>
      <c r="I976" s="56"/>
      <c r="J976" s="56"/>
      <c r="K976" s="57"/>
      <c r="L976" s="58"/>
      <c r="M976" s="59"/>
      <c r="N976" s="60"/>
      <c r="O976" s="61"/>
      <c r="P976" s="62">
        <f>B976</f>
        <v>109</v>
      </c>
      <c r="Q976" s="63"/>
      <c r="R976" s="61"/>
    </row>
    <row r="977" spans="1:19" ht="15.75" customHeight="1">
      <c r="A977" s="9">
        <v>2201</v>
      </c>
      <c r="B977" s="56"/>
      <c r="C977" s="56">
        <v>96</v>
      </c>
      <c r="D977" s="56"/>
      <c r="E977" s="56"/>
      <c r="F977" s="56"/>
      <c r="G977" s="56"/>
      <c r="H977" s="56"/>
      <c r="I977" s="56"/>
      <c r="J977" s="56"/>
      <c r="K977" s="57"/>
      <c r="L977" s="64"/>
      <c r="M977" s="42"/>
      <c r="N977" s="65"/>
      <c r="O977" s="66">
        <f>IF(C977=0,"",C977/B976)</f>
        <v>0.88073394495412849</v>
      </c>
      <c r="P977" s="67">
        <v>96</v>
      </c>
      <c r="Q977" s="68">
        <f t="shared" ref="Q977:Q985" si="85">IF(P977=0,"",P977/P976)</f>
        <v>0.88073394495412849</v>
      </c>
      <c r="R977" s="68">
        <f t="shared" ref="R977:R985" si="86">IF(P977=0,"",100%-Q977)</f>
        <v>0.11926605504587151</v>
      </c>
    </row>
    <row r="978" spans="1:19" ht="15.75" customHeight="1">
      <c r="A978" s="9">
        <v>2202</v>
      </c>
      <c r="B978" s="56"/>
      <c r="C978" s="56"/>
      <c r="D978" s="56">
        <v>86</v>
      </c>
      <c r="E978" s="56"/>
      <c r="F978" s="56"/>
      <c r="G978" s="56"/>
      <c r="H978" s="56"/>
      <c r="I978" s="56"/>
      <c r="J978" s="56"/>
      <c r="K978" s="57"/>
      <c r="L978" s="64"/>
      <c r="M978" s="42"/>
      <c r="N978" s="65"/>
      <c r="O978" s="66">
        <f>IF(D978=0,"",D978/C977)</f>
        <v>0.89583333333333337</v>
      </c>
      <c r="P978" s="67">
        <v>87</v>
      </c>
      <c r="Q978" s="68">
        <f t="shared" si="85"/>
        <v>0.90625</v>
      </c>
      <c r="R978" s="68">
        <f t="shared" si="86"/>
        <v>9.375E-2</v>
      </c>
      <c r="S978" s="52">
        <f>P978/P976</f>
        <v>0.79816513761467889</v>
      </c>
    </row>
    <row r="979" spans="1:19" ht="15.75" customHeight="1">
      <c r="A979" s="9">
        <v>2301</v>
      </c>
      <c r="B979" s="56"/>
      <c r="C979" s="56"/>
      <c r="D979" s="56"/>
      <c r="E979" s="56">
        <v>78</v>
      </c>
      <c r="F979" s="56"/>
      <c r="G979" s="56"/>
      <c r="H979" s="56"/>
      <c r="I979" s="56"/>
      <c r="J979" s="56"/>
      <c r="K979" s="57"/>
      <c r="L979" s="64"/>
      <c r="M979" s="42"/>
      <c r="N979" s="65"/>
      <c r="O979" s="66">
        <f>IF(E979=0,"",E979/D978)</f>
        <v>0.90697674418604646</v>
      </c>
      <c r="P979" s="67">
        <v>81</v>
      </c>
      <c r="Q979" s="68">
        <f t="shared" si="85"/>
        <v>0.93103448275862066</v>
      </c>
      <c r="R979" s="68">
        <f t="shared" si="86"/>
        <v>6.8965517241379337E-2</v>
      </c>
    </row>
    <row r="980" spans="1:19" ht="15.75" customHeight="1">
      <c r="A980" s="9">
        <v>2302</v>
      </c>
      <c r="B980" s="56"/>
      <c r="C980" s="56"/>
      <c r="D980" s="56"/>
      <c r="E980" s="56"/>
      <c r="F980" s="56">
        <v>74</v>
      </c>
      <c r="G980" s="56"/>
      <c r="H980" s="56"/>
      <c r="I980" s="56"/>
      <c r="J980" s="56"/>
      <c r="K980" s="57"/>
      <c r="L980" s="64"/>
      <c r="M980" s="42"/>
      <c r="N980" s="65"/>
      <c r="O980" s="66">
        <f>IF(F980=0,"",F980/E979)</f>
        <v>0.94871794871794868</v>
      </c>
      <c r="P980" s="67">
        <v>78</v>
      </c>
      <c r="Q980" s="68">
        <f t="shared" si="85"/>
        <v>0.96296296296296291</v>
      </c>
      <c r="R980" s="68">
        <f t="shared" si="86"/>
        <v>3.703703703703709E-2</v>
      </c>
    </row>
    <row r="981" spans="1:19" ht="15.75" customHeight="1">
      <c r="A981" s="9">
        <v>2401</v>
      </c>
      <c r="B981" s="56"/>
      <c r="C981" s="56"/>
      <c r="D981" s="56"/>
      <c r="E981" s="56"/>
      <c r="F981" s="56"/>
      <c r="G981" s="56">
        <v>74</v>
      </c>
      <c r="H981" s="56"/>
      <c r="I981" s="56"/>
      <c r="J981" s="56"/>
      <c r="K981" s="57"/>
      <c r="L981" s="64"/>
      <c r="M981" s="42"/>
      <c r="N981" s="65"/>
      <c r="O981" s="66">
        <f>IF(G981=0,"",G981/F980)</f>
        <v>1</v>
      </c>
      <c r="P981" s="67">
        <v>78</v>
      </c>
      <c r="Q981" s="68">
        <f t="shared" si="85"/>
        <v>1</v>
      </c>
      <c r="R981" s="68">
        <f t="shared" si="86"/>
        <v>0</v>
      </c>
    </row>
    <row r="982" spans="1:19" ht="15.75" customHeight="1">
      <c r="A982" s="9">
        <v>2402</v>
      </c>
      <c r="B982" s="56"/>
      <c r="C982" s="56"/>
      <c r="D982" s="56"/>
      <c r="E982" s="56"/>
      <c r="F982" s="56"/>
      <c r="G982" s="56"/>
      <c r="H982" s="56">
        <v>74</v>
      </c>
      <c r="I982" s="56"/>
      <c r="J982" s="56"/>
      <c r="K982" s="57"/>
      <c r="L982" s="64"/>
      <c r="M982" s="42"/>
      <c r="N982" s="65"/>
      <c r="O982" s="66">
        <f>IF(H982=0,"",H982/G981)</f>
        <v>1</v>
      </c>
      <c r="P982" s="67">
        <v>78</v>
      </c>
      <c r="Q982" s="68">
        <f t="shared" si="85"/>
        <v>1</v>
      </c>
      <c r="R982" s="68">
        <f t="shared" si="86"/>
        <v>0</v>
      </c>
    </row>
    <row r="983" spans="1:19" ht="15.75" customHeight="1">
      <c r="A983" s="9">
        <v>2501</v>
      </c>
      <c r="B983" s="56"/>
      <c r="C983" s="56"/>
      <c r="D983" s="56"/>
      <c r="E983" s="56"/>
      <c r="F983" s="56"/>
      <c r="G983" s="56"/>
      <c r="H983" s="56"/>
      <c r="I983" s="56"/>
      <c r="J983" s="56"/>
      <c r="K983" s="57"/>
      <c r="L983" s="64"/>
      <c r="M983" s="42"/>
      <c r="N983" s="65"/>
      <c r="O983" s="66" t="str">
        <f>IF(I983=0,"",I983/H982)</f>
        <v/>
      </c>
      <c r="P983" s="67"/>
      <c r="Q983" s="68" t="str">
        <f t="shared" si="85"/>
        <v/>
      </c>
      <c r="R983" s="68" t="str">
        <f t="shared" si="86"/>
        <v/>
      </c>
    </row>
    <row r="984" spans="1:19" ht="15.75" customHeight="1">
      <c r="A984" s="9">
        <v>2502</v>
      </c>
      <c r="B984" s="56"/>
      <c r="C984" s="56"/>
      <c r="D984" s="56"/>
      <c r="E984" s="56"/>
      <c r="F984" s="56"/>
      <c r="G984" s="56"/>
      <c r="H984" s="56"/>
      <c r="I984" s="56"/>
      <c r="J984" s="56"/>
      <c r="K984" s="57"/>
      <c r="L984" s="64"/>
      <c r="M984" s="42"/>
      <c r="N984" s="65"/>
      <c r="O984" s="66" t="str">
        <f t="shared" ref="O984:O985" si="87">IF(J984=0,"",J984/I983)</f>
        <v/>
      </c>
      <c r="P984" s="67"/>
      <c r="Q984" s="68" t="str">
        <f t="shared" si="85"/>
        <v/>
      </c>
      <c r="R984" s="68" t="str">
        <f t="shared" si="86"/>
        <v/>
      </c>
    </row>
    <row r="985" spans="1:19" ht="15.75" customHeight="1">
      <c r="A985" s="9">
        <v>2601</v>
      </c>
      <c r="B985" s="56"/>
      <c r="C985" s="56"/>
      <c r="D985" s="56"/>
      <c r="E985" s="56"/>
      <c r="F985" s="56"/>
      <c r="G985" s="56"/>
      <c r="H985" s="56"/>
      <c r="I985" s="56"/>
      <c r="J985" s="56"/>
      <c r="K985" s="57"/>
      <c r="L985" s="64"/>
      <c r="M985" s="42"/>
      <c r="N985" s="65"/>
      <c r="O985" s="66" t="str">
        <f t="shared" si="87"/>
        <v/>
      </c>
      <c r="P985" s="67"/>
      <c r="Q985" s="68" t="str">
        <f t="shared" si="85"/>
        <v/>
      </c>
      <c r="R985" s="68" t="str">
        <f t="shared" si="86"/>
        <v/>
      </c>
    </row>
    <row r="986" spans="1:19" ht="15.75" customHeight="1">
      <c r="A986" s="9">
        <v>2602</v>
      </c>
      <c r="B986" s="56"/>
      <c r="C986" s="56"/>
      <c r="D986" s="56"/>
      <c r="E986" s="56"/>
      <c r="F986" s="56"/>
      <c r="G986" s="56"/>
      <c r="H986" s="56"/>
      <c r="I986" s="56"/>
      <c r="J986" s="56"/>
      <c r="K986" s="57"/>
      <c r="L986" s="64"/>
      <c r="M986" s="42"/>
      <c r="N986" s="43"/>
      <c r="O986" s="69"/>
      <c r="P986" s="70"/>
      <c r="Q986" s="71"/>
      <c r="R986" s="69"/>
    </row>
    <row r="987" spans="1:19" ht="15.75" customHeight="1">
      <c r="A987" s="9">
        <v>2701</v>
      </c>
      <c r="B987" s="56"/>
      <c r="C987" s="56"/>
      <c r="D987" s="56"/>
      <c r="E987" s="56"/>
      <c r="F987" s="56"/>
      <c r="G987" s="56"/>
      <c r="H987" s="56"/>
      <c r="I987" s="56"/>
      <c r="J987" s="56"/>
      <c r="K987" s="57"/>
      <c r="L987" s="64"/>
      <c r="M987" s="42"/>
      <c r="N987" s="43"/>
      <c r="O987" s="54"/>
      <c r="P987" s="70"/>
      <c r="Q987" s="72"/>
      <c r="R987" s="54"/>
    </row>
    <row r="988" spans="1:19" ht="15.75" customHeight="1">
      <c r="A988" s="9">
        <v>2702</v>
      </c>
      <c r="B988" s="56"/>
      <c r="C988" s="56"/>
      <c r="D988" s="56"/>
      <c r="E988" s="56"/>
      <c r="F988" s="56"/>
      <c r="G988" s="56"/>
      <c r="H988" s="56"/>
      <c r="I988" s="56"/>
      <c r="J988" s="56"/>
      <c r="K988" s="57"/>
      <c r="L988" s="64"/>
      <c r="M988" s="42"/>
      <c r="N988" s="43"/>
      <c r="O988" s="54"/>
      <c r="P988" s="70"/>
      <c r="Q988" s="72"/>
      <c r="R988" s="54"/>
    </row>
    <row r="989" spans="1:19" ht="15.75" customHeight="1">
      <c r="A989" s="9">
        <v>2801</v>
      </c>
      <c r="B989" s="56"/>
      <c r="C989" s="56"/>
      <c r="D989" s="56"/>
      <c r="E989" s="56"/>
      <c r="F989" s="56"/>
      <c r="G989" s="56"/>
      <c r="H989" s="56"/>
      <c r="I989" s="56"/>
      <c r="J989" s="56"/>
      <c r="K989" s="57"/>
      <c r="L989" s="64"/>
      <c r="M989" s="42"/>
      <c r="N989" s="43"/>
      <c r="O989" s="42"/>
      <c r="P989" s="43"/>
      <c r="Q989" s="53"/>
      <c r="R989" s="54"/>
    </row>
    <row r="990" spans="1:19" ht="15.75" customHeight="1">
      <c r="A990" s="9">
        <v>2802</v>
      </c>
      <c r="B990" s="56"/>
      <c r="C990" s="56"/>
      <c r="D990" s="56"/>
      <c r="E990" s="56"/>
      <c r="F990" s="56"/>
      <c r="G990" s="56"/>
      <c r="H990" s="56"/>
      <c r="I990" s="56"/>
      <c r="J990" s="56"/>
      <c r="K990" s="57"/>
      <c r="L990" s="64"/>
      <c r="M990" s="42"/>
      <c r="N990" s="43"/>
      <c r="O990" s="44" t="s">
        <v>53</v>
      </c>
      <c r="P990" s="45"/>
      <c r="Q990" s="46" t="str">
        <f>IF(SUM(K978:K986)=0,"",SUM(K978:K986))</f>
        <v/>
      </c>
      <c r="R990" s="47" t="s">
        <v>8</v>
      </c>
    </row>
    <row r="991" spans="1:19" ht="15.75" customHeight="1">
      <c r="A991" s="9">
        <v>2901</v>
      </c>
      <c r="B991" s="56"/>
      <c r="C991" s="56"/>
      <c r="D991" s="56"/>
      <c r="E991" s="56"/>
      <c r="F991" s="56"/>
      <c r="G991" s="56"/>
      <c r="H991" s="56"/>
      <c r="I991" s="56"/>
      <c r="J991" s="56"/>
      <c r="K991" s="57"/>
      <c r="L991" s="64"/>
      <c r="M991" s="42"/>
      <c r="N991" s="43"/>
      <c r="O991" s="48" t="s">
        <v>55</v>
      </c>
      <c r="P991" s="49" t="str">
        <f>IF(P990/B976=0,"",P990/B976)</f>
        <v/>
      </c>
      <c r="Q991" s="50" t="e">
        <f>IF(P990/Q990=0,"",P990/Q990)</f>
        <v>#VALUE!</v>
      </c>
      <c r="R991" s="51" t="s">
        <v>56</v>
      </c>
    </row>
    <row r="992" spans="1:19" ht="15.75" customHeight="1">
      <c r="A992" s="9">
        <v>2902</v>
      </c>
      <c r="B992" s="56"/>
      <c r="C992" s="56"/>
      <c r="D992" s="56"/>
      <c r="E992" s="56"/>
      <c r="F992" s="56"/>
      <c r="G992" s="56"/>
      <c r="H992" s="56"/>
      <c r="I992" s="56"/>
      <c r="J992" s="56"/>
      <c r="K992" s="57"/>
      <c r="L992" s="73"/>
      <c r="M992" s="74"/>
      <c r="N992" s="75"/>
      <c r="O992" s="30"/>
      <c r="P992" s="31"/>
      <c r="Q992" s="31"/>
      <c r="R992" s="33"/>
    </row>
    <row r="993" spans="1:19" ht="18" customHeight="1">
      <c r="A993" s="34"/>
      <c r="B993" s="6"/>
      <c r="C993" s="6"/>
      <c r="D993" s="6"/>
      <c r="E993" s="6"/>
      <c r="F993" s="139" t="s">
        <v>42</v>
      </c>
      <c r="G993" s="154"/>
      <c r="H993" s="154"/>
      <c r="I993" s="154"/>
      <c r="J993" s="155"/>
      <c r="K993" s="35">
        <f>SUM(K985:K989)</f>
        <v>0</v>
      </c>
      <c r="L993" s="55" t="str">
        <f>IF(K985=0,"",K985/B976)</f>
        <v/>
      </c>
      <c r="M993" s="55" t="str">
        <f>IF(K993=0,"",K993/B976)</f>
        <v/>
      </c>
      <c r="N993" s="55" t="str">
        <f>IF(K985=0,"",M993-L993)</f>
        <v/>
      </c>
      <c r="O993" s="5"/>
      <c r="P993" s="6"/>
      <c r="Q993" s="37"/>
      <c r="R993" s="5"/>
    </row>
    <row r="994" spans="1:19" ht="12.75" customHeight="1">
      <c r="M994" s="5"/>
      <c r="N994" s="5"/>
      <c r="P994" s="5"/>
    </row>
    <row r="995" spans="1:19" ht="12.75" customHeight="1">
      <c r="M995" s="5"/>
      <c r="N995" s="5"/>
      <c r="P995" s="5"/>
    </row>
    <row r="996" spans="1:19" ht="26.25" customHeight="1">
      <c r="B996" s="76" t="s">
        <v>77</v>
      </c>
      <c r="C996" s="76"/>
      <c r="D996" s="76"/>
      <c r="E996" s="76"/>
      <c r="F996" s="76"/>
      <c r="G996" s="76"/>
      <c r="H996" s="76"/>
      <c r="I996" s="76"/>
      <c r="K996" s="8"/>
      <c r="L996" s="8" t="s">
        <v>73</v>
      </c>
      <c r="M996" s="5"/>
      <c r="N996" s="5"/>
      <c r="O996" s="6"/>
      <c r="P996" s="5"/>
      <c r="Q996" s="6"/>
      <c r="R996" s="6"/>
      <c r="S996" s="6"/>
    </row>
    <row r="997" spans="1:19" ht="20.25" customHeight="1">
      <c r="A997" s="142" t="s">
        <v>6</v>
      </c>
      <c r="B997" s="144" t="s">
        <v>7</v>
      </c>
      <c r="C997" s="154"/>
      <c r="D997" s="154"/>
      <c r="E997" s="154"/>
      <c r="F997" s="154"/>
      <c r="G997" s="154"/>
      <c r="H997" s="154"/>
      <c r="I997" s="154"/>
      <c r="J997" s="155"/>
      <c r="K997" s="147" t="s">
        <v>8</v>
      </c>
      <c r="L997" s="137" t="s">
        <v>9</v>
      </c>
      <c r="M997" s="137" t="s">
        <v>10</v>
      </c>
      <c r="N997" s="149" t="s">
        <v>11</v>
      </c>
      <c r="O997" s="137" t="s">
        <v>12</v>
      </c>
      <c r="P997" s="151" t="s">
        <v>13</v>
      </c>
      <c r="Q997" s="151" t="s">
        <v>14</v>
      </c>
      <c r="R997" s="137" t="s">
        <v>15</v>
      </c>
    </row>
    <row r="998" spans="1:19" ht="15.75" customHeight="1">
      <c r="A998" s="153"/>
      <c r="B998" s="9" t="s">
        <v>16</v>
      </c>
      <c r="C998" s="9" t="s">
        <v>17</v>
      </c>
      <c r="D998" s="9" t="s">
        <v>18</v>
      </c>
      <c r="E998" s="9" t="s">
        <v>19</v>
      </c>
      <c r="F998" s="9" t="s">
        <v>20</v>
      </c>
      <c r="G998" s="9" t="s">
        <v>21</v>
      </c>
      <c r="H998" s="9" t="s">
        <v>22</v>
      </c>
      <c r="I998" s="9" t="s">
        <v>23</v>
      </c>
      <c r="J998" s="9" t="s">
        <v>24</v>
      </c>
      <c r="K998" s="156"/>
      <c r="L998" s="153"/>
      <c r="M998" s="153"/>
      <c r="N998" s="153"/>
      <c r="O998" s="153"/>
      <c r="P998" s="153"/>
      <c r="Q998" s="153"/>
      <c r="R998" s="153"/>
    </row>
    <row r="999" spans="1:19" ht="15.75" customHeight="1">
      <c r="A999" s="9">
        <v>2201</v>
      </c>
      <c r="B999" s="56">
        <v>79</v>
      </c>
      <c r="C999" s="56"/>
      <c r="D999" s="56"/>
      <c r="E999" s="56"/>
      <c r="F999" s="56"/>
      <c r="G999" s="56"/>
      <c r="H999" s="56"/>
      <c r="I999" s="56"/>
      <c r="J999" s="56"/>
      <c r="K999" s="57"/>
      <c r="L999" s="58"/>
      <c r="M999" s="59"/>
      <c r="N999" s="60"/>
      <c r="O999" s="61"/>
      <c r="P999" s="62">
        <f>B999</f>
        <v>79</v>
      </c>
      <c r="Q999" s="63"/>
      <c r="R999" s="61"/>
    </row>
    <row r="1000" spans="1:19" ht="15.75" customHeight="1">
      <c r="A1000" s="9">
        <v>2202</v>
      </c>
      <c r="B1000" s="56"/>
      <c r="C1000" s="56">
        <v>67</v>
      </c>
      <c r="D1000" s="56"/>
      <c r="E1000" s="56"/>
      <c r="F1000" s="56"/>
      <c r="G1000" s="56"/>
      <c r="H1000" s="56"/>
      <c r="I1000" s="56"/>
      <c r="J1000" s="56"/>
      <c r="K1000" s="57"/>
      <c r="L1000" s="64"/>
      <c r="M1000" s="42"/>
      <c r="N1000" s="65"/>
      <c r="O1000" s="66">
        <f>IF(C1000=0,"",C1000/B999)</f>
        <v>0.84810126582278478</v>
      </c>
      <c r="P1000" s="67">
        <v>67</v>
      </c>
      <c r="Q1000" s="68">
        <f t="shared" ref="Q1000:Q1008" si="88">IF(P1000=0,"",P1000/P999)</f>
        <v>0.84810126582278478</v>
      </c>
      <c r="R1000" s="68">
        <f t="shared" ref="R1000:R1008" si="89">IF(P1000=0,"",100%-Q1000)</f>
        <v>0.15189873417721522</v>
      </c>
    </row>
    <row r="1001" spans="1:19" ht="15.75" customHeight="1">
      <c r="A1001" s="9">
        <v>2301</v>
      </c>
      <c r="B1001" s="56"/>
      <c r="C1001" s="56"/>
      <c r="D1001" s="56">
        <v>61</v>
      </c>
      <c r="E1001" s="56"/>
      <c r="F1001" s="56"/>
      <c r="G1001" s="56"/>
      <c r="H1001" s="56"/>
      <c r="I1001" s="56"/>
      <c r="J1001" s="56"/>
      <c r="K1001" s="57"/>
      <c r="L1001" s="64"/>
      <c r="M1001" s="42"/>
      <c r="N1001" s="65"/>
      <c r="O1001" s="66">
        <f>IF(D1001=0,"",D1001/C1000)</f>
        <v>0.91044776119402981</v>
      </c>
      <c r="P1001" s="67">
        <v>64</v>
      </c>
      <c r="Q1001" s="68">
        <f t="shared" si="88"/>
        <v>0.95522388059701491</v>
      </c>
      <c r="R1001" s="68">
        <f t="shared" si="89"/>
        <v>4.4776119402985093E-2</v>
      </c>
      <c r="S1001" s="52">
        <f>P1001/P999</f>
        <v>0.810126582278481</v>
      </c>
    </row>
    <row r="1002" spans="1:19" ht="15.75" customHeight="1">
      <c r="A1002" s="9">
        <v>2302</v>
      </c>
      <c r="B1002" s="56"/>
      <c r="C1002" s="56"/>
      <c r="D1002" s="56"/>
      <c r="E1002" s="56">
        <v>56</v>
      </c>
      <c r="F1002" s="56"/>
      <c r="G1002" s="56"/>
      <c r="H1002" s="56"/>
      <c r="I1002" s="56"/>
      <c r="J1002" s="56"/>
      <c r="K1002" s="57"/>
      <c r="L1002" s="64"/>
      <c r="M1002" s="42"/>
      <c r="N1002" s="65"/>
      <c r="O1002" s="66">
        <f>IF(E1002=0,"",E1002/D1001)</f>
        <v>0.91803278688524592</v>
      </c>
      <c r="P1002" s="67">
        <v>61</v>
      </c>
      <c r="Q1002" s="68">
        <f t="shared" si="88"/>
        <v>0.953125</v>
      </c>
      <c r="R1002" s="68">
        <f t="shared" si="89"/>
        <v>4.6875E-2</v>
      </c>
    </row>
    <row r="1003" spans="1:19" ht="15.75" customHeight="1">
      <c r="A1003" s="9">
        <v>2401</v>
      </c>
      <c r="B1003" s="56"/>
      <c r="C1003" s="56"/>
      <c r="D1003" s="56"/>
      <c r="E1003" s="56"/>
      <c r="F1003" s="56">
        <v>55</v>
      </c>
      <c r="G1003" s="56"/>
      <c r="H1003" s="56"/>
      <c r="I1003" s="56"/>
      <c r="J1003" s="56"/>
      <c r="K1003" s="57"/>
      <c r="L1003" s="64"/>
      <c r="M1003" s="42"/>
      <c r="N1003" s="65"/>
      <c r="O1003" s="66">
        <f>IF(F1003=0,"",F1003/E1002)</f>
        <v>0.9821428571428571</v>
      </c>
      <c r="P1003" s="67">
        <v>59</v>
      </c>
      <c r="Q1003" s="68">
        <f t="shared" si="88"/>
        <v>0.96721311475409832</v>
      </c>
      <c r="R1003" s="68">
        <f t="shared" si="89"/>
        <v>3.2786885245901676E-2</v>
      </c>
    </row>
    <row r="1004" spans="1:19" ht="15.75" customHeight="1">
      <c r="A1004" s="9">
        <v>2402</v>
      </c>
      <c r="B1004" s="56"/>
      <c r="C1004" s="56"/>
      <c r="D1004" s="56"/>
      <c r="E1004" s="56"/>
      <c r="F1004" s="56"/>
      <c r="G1004" s="56">
        <v>55</v>
      </c>
      <c r="H1004" s="56"/>
      <c r="I1004" s="56"/>
      <c r="J1004" s="56"/>
      <c r="K1004" s="57"/>
      <c r="L1004" s="64"/>
      <c r="M1004" s="42"/>
      <c r="N1004" s="65"/>
      <c r="O1004" s="66">
        <f>IF(G1004=0,"",G1004/F1003)</f>
        <v>1</v>
      </c>
      <c r="P1004" s="67">
        <v>58</v>
      </c>
      <c r="Q1004" s="68">
        <f t="shared" si="88"/>
        <v>0.98305084745762716</v>
      </c>
      <c r="R1004" s="68">
        <f t="shared" si="89"/>
        <v>1.6949152542372836E-2</v>
      </c>
    </row>
    <row r="1005" spans="1:19" ht="15.75" customHeight="1">
      <c r="A1005" s="9">
        <v>2501</v>
      </c>
      <c r="B1005" s="56"/>
      <c r="C1005" s="56"/>
      <c r="D1005" s="56"/>
      <c r="E1005" s="56"/>
      <c r="F1005" s="56"/>
      <c r="G1005" s="56"/>
      <c r="H1005" s="56"/>
      <c r="I1005" s="56"/>
      <c r="J1005" s="56"/>
      <c r="K1005" s="57"/>
      <c r="L1005" s="64"/>
      <c r="M1005" s="42"/>
      <c r="N1005" s="65"/>
      <c r="O1005" s="66" t="str">
        <f>IF(H1005=0,"",H1005/G1004)</f>
        <v/>
      </c>
      <c r="P1005" s="67"/>
      <c r="Q1005" s="68" t="str">
        <f t="shared" si="88"/>
        <v/>
      </c>
      <c r="R1005" s="68" t="str">
        <f t="shared" si="89"/>
        <v/>
      </c>
    </row>
    <row r="1006" spans="1:19" ht="15.75" customHeight="1">
      <c r="A1006" s="9">
        <v>2502</v>
      </c>
      <c r="B1006" s="56"/>
      <c r="C1006" s="56"/>
      <c r="D1006" s="56"/>
      <c r="E1006" s="56"/>
      <c r="F1006" s="56"/>
      <c r="G1006" s="56"/>
      <c r="H1006" s="56"/>
      <c r="I1006" s="56"/>
      <c r="J1006" s="56"/>
      <c r="K1006" s="57"/>
      <c r="L1006" s="64"/>
      <c r="M1006" s="42"/>
      <c r="N1006" s="65"/>
      <c r="O1006" s="66" t="str">
        <f>IF(I1006=0,"",I1006/H1005)</f>
        <v/>
      </c>
      <c r="P1006" s="67"/>
      <c r="Q1006" s="68" t="str">
        <f t="shared" si="88"/>
        <v/>
      </c>
      <c r="R1006" s="68" t="str">
        <f t="shared" si="89"/>
        <v/>
      </c>
    </row>
    <row r="1007" spans="1:19" ht="15.75" customHeight="1">
      <c r="A1007" s="9">
        <v>2601</v>
      </c>
      <c r="B1007" s="56"/>
      <c r="C1007" s="56"/>
      <c r="D1007" s="56"/>
      <c r="E1007" s="56"/>
      <c r="F1007" s="56"/>
      <c r="G1007" s="56"/>
      <c r="H1007" s="56"/>
      <c r="I1007" s="56"/>
      <c r="J1007" s="56"/>
      <c r="K1007" s="57"/>
      <c r="L1007" s="64"/>
      <c r="M1007" s="42"/>
      <c r="N1007" s="65"/>
      <c r="O1007" s="66" t="str">
        <f t="shared" ref="O1007:O1008" si="90">IF(J1007=0,"",J1007/I1006)</f>
        <v/>
      </c>
      <c r="P1007" s="67"/>
      <c r="Q1007" s="68" t="str">
        <f t="shared" si="88"/>
        <v/>
      </c>
      <c r="R1007" s="68" t="str">
        <f t="shared" si="89"/>
        <v/>
      </c>
    </row>
    <row r="1008" spans="1:19" ht="15.75" customHeight="1">
      <c r="A1008" s="9">
        <v>2602</v>
      </c>
      <c r="B1008" s="56"/>
      <c r="C1008" s="56"/>
      <c r="D1008" s="56"/>
      <c r="E1008" s="56"/>
      <c r="F1008" s="56"/>
      <c r="G1008" s="56"/>
      <c r="H1008" s="56"/>
      <c r="I1008" s="56"/>
      <c r="J1008" s="56"/>
      <c r="K1008" s="57"/>
      <c r="L1008" s="64"/>
      <c r="M1008" s="42"/>
      <c r="N1008" s="65"/>
      <c r="O1008" s="66" t="str">
        <f t="shared" si="90"/>
        <v/>
      </c>
      <c r="P1008" s="67"/>
      <c r="Q1008" s="68" t="str">
        <f t="shared" si="88"/>
        <v/>
      </c>
      <c r="R1008" s="68" t="str">
        <f t="shared" si="89"/>
        <v/>
      </c>
    </row>
    <row r="1009" spans="1:19" ht="15.75" customHeight="1">
      <c r="A1009" s="9">
        <v>2701</v>
      </c>
      <c r="B1009" s="56"/>
      <c r="C1009" s="56"/>
      <c r="D1009" s="56"/>
      <c r="E1009" s="56"/>
      <c r="F1009" s="56"/>
      <c r="G1009" s="56"/>
      <c r="H1009" s="56"/>
      <c r="I1009" s="56"/>
      <c r="J1009" s="56"/>
      <c r="K1009" s="57"/>
      <c r="L1009" s="64"/>
      <c r="M1009" s="42"/>
      <c r="N1009" s="43"/>
      <c r="O1009" s="69"/>
      <c r="P1009" s="70"/>
      <c r="Q1009" s="71"/>
      <c r="R1009" s="69"/>
    </row>
    <row r="1010" spans="1:19" ht="15.75" customHeight="1">
      <c r="A1010" s="9">
        <v>2702</v>
      </c>
      <c r="B1010" s="56"/>
      <c r="C1010" s="56"/>
      <c r="D1010" s="56"/>
      <c r="E1010" s="56"/>
      <c r="F1010" s="56"/>
      <c r="G1010" s="56"/>
      <c r="H1010" s="56"/>
      <c r="I1010" s="56"/>
      <c r="J1010" s="56"/>
      <c r="K1010" s="57"/>
      <c r="L1010" s="64"/>
      <c r="M1010" s="42"/>
      <c r="N1010" s="43"/>
      <c r="O1010" s="54"/>
      <c r="P1010" s="70"/>
      <c r="Q1010" s="72"/>
      <c r="R1010" s="54"/>
    </row>
    <row r="1011" spans="1:19" ht="15.75" customHeight="1">
      <c r="A1011" s="9">
        <v>2801</v>
      </c>
      <c r="B1011" s="56"/>
      <c r="C1011" s="56"/>
      <c r="D1011" s="56"/>
      <c r="E1011" s="56"/>
      <c r="F1011" s="56"/>
      <c r="G1011" s="56"/>
      <c r="H1011" s="56"/>
      <c r="I1011" s="56"/>
      <c r="J1011" s="56"/>
      <c r="K1011" s="57"/>
      <c r="L1011" s="64"/>
      <c r="M1011" s="42"/>
      <c r="N1011" s="43"/>
      <c r="O1011" s="54"/>
      <c r="P1011" s="70"/>
      <c r="Q1011" s="72"/>
      <c r="R1011" s="54"/>
    </row>
    <row r="1012" spans="1:19" ht="15.75" customHeight="1">
      <c r="A1012" s="9">
        <v>2802</v>
      </c>
      <c r="B1012" s="56"/>
      <c r="C1012" s="56"/>
      <c r="D1012" s="56"/>
      <c r="E1012" s="56"/>
      <c r="F1012" s="56"/>
      <c r="G1012" s="56"/>
      <c r="H1012" s="56"/>
      <c r="I1012" s="56"/>
      <c r="J1012" s="56"/>
      <c r="K1012" s="57"/>
      <c r="L1012" s="64"/>
      <c r="M1012" s="42"/>
      <c r="N1012" s="43"/>
      <c r="O1012" s="42"/>
      <c r="P1012" s="43"/>
      <c r="Q1012" s="53"/>
      <c r="R1012" s="54"/>
    </row>
    <row r="1013" spans="1:19" ht="15.75" customHeight="1">
      <c r="A1013" s="9">
        <v>2901</v>
      </c>
      <c r="B1013" s="56"/>
      <c r="C1013" s="56"/>
      <c r="D1013" s="56"/>
      <c r="E1013" s="56"/>
      <c r="F1013" s="56"/>
      <c r="G1013" s="56"/>
      <c r="H1013" s="56"/>
      <c r="I1013" s="56"/>
      <c r="J1013" s="56"/>
      <c r="K1013" s="57"/>
      <c r="L1013" s="64"/>
      <c r="M1013" s="42"/>
      <c r="N1013" s="43"/>
      <c r="O1013" s="44" t="s">
        <v>53</v>
      </c>
      <c r="P1013" s="45"/>
      <c r="Q1013" s="46" t="str">
        <f>IF(SUM(K1001:K1009)=0,"",SUM(K1001:K1009))</f>
        <v/>
      </c>
      <c r="R1013" s="47" t="s">
        <v>8</v>
      </c>
    </row>
    <row r="1014" spans="1:19" ht="15.75" customHeight="1">
      <c r="A1014" s="9">
        <v>2902</v>
      </c>
      <c r="B1014" s="56"/>
      <c r="C1014" s="56"/>
      <c r="D1014" s="56"/>
      <c r="E1014" s="56"/>
      <c r="F1014" s="56"/>
      <c r="G1014" s="56"/>
      <c r="H1014" s="56"/>
      <c r="I1014" s="56"/>
      <c r="J1014" s="56"/>
      <c r="K1014" s="57"/>
      <c r="L1014" s="64"/>
      <c r="M1014" s="42"/>
      <c r="N1014" s="43"/>
      <c r="O1014" s="48" t="s">
        <v>55</v>
      </c>
      <c r="P1014" s="49" t="str">
        <f>IF(P1013/B999=0,"",P1013/B999)</f>
        <v/>
      </c>
      <c r="Q1014" s="50" t="e">
        <f>IF(P1013/Q1013=0,"",P1013/Q1013)</f>
        <v>#VALUE!</v>
      </c>
      <c r="R1014" s="51" t="s">
        <v>56</v>
      </c>
    </row>
    <row r="1015" spans="1:19" ht="15.75" customHeight="1">
      <c r="A1015" s="9">
        <v>3001</v>
      </c>
      <c r="B1015" s="56"/>
      <c r="C1015" s="56"/>
      <c r="D1015" s="56"/>
      <c r="E1015" s="56"/>
      <c r="F1015" s="56"/>
      <c r="G1015" s="56"/>
      <c r="H1015" s="56"/>
      <c r="I1015" s="56"/>
      <c r="J1015" s="56"/>
      <c r="K1015" s="57"/>
      <c r="L1015" s="73"/>
      <c r="M1015" s="74"/>
      <c r="N1015" s="75"/>
      <c r="O1015" s="30"/>
      <c r="P1015" s="31"/>
      <c r="Q1015" s="31"/>
      <c r="R1015" s="33"/>
    </row>
    <row r="1016" spans="1:19" ht="18" customHeight="1">
      <c r="A1016" s="34"/>
      <c r="B1016" s="6"/>
      <c r="C1016" s="6"/>
      <c r="D1016" s="6"/>
      <c r="E1016" s="6"/>
      <c r="F1016" s="139" t="s">
        <v>42</v>
      </c>
      <c r="G1016" s="154"/>
      <c r="H1016" s="154"/>
      <c r="I1016" s="154"/>
      <c r="J1016" s="155"/>
      <c r="K1016" s="35">
        <f>SUM(K1008:K1012)</f>
        <v>0</v>
      </c>
      <c r="L1016" s="55" t="str">
        <f>IF(K1008=0,"",K1008/B999)</f>
        <v/>
      </c>
      <c r="M1016" s="55" t="str">
        <f>IF(K1016=0,"",K1016/B999)</f>
        <v/>
      </c>
      <c r="N1016" s="55" t="str">
        <f>IF(K1008=0,"",M1016-L1016)</f>
        <v/>
      </c>
      <c r="O1016" s="5"/>
      <c r="P1016" s="6"/>
      <c r="Q1016" s="37"/>
      <c r="R1016" s="5"/>
    </row>
    <row r="1017" spans="1:19" ht="12.75" customHeight="1">
      <c r="M1017" s="5"/>
      <c r="N1017" s="5"/>
      <c r="P1017" s="5"/>
    </row>
    <row r="1018" spans="1:19" ht="12.75" customHeight="1">
      <c r="M1018" s="5"/>
      <c r="N1018" s="5"/>
      <c r="P1018" s="5"/>
    </row>
    <row r="1019" spans="1:19" ht="26.25" customHeight="1">
      <c r="B1019" s="76" t="s">
        <v>77</v>
      </c>
      <c r="C1019" s="76"/>
      <c r="D1019" s="76"/>
      <c r="E1019" s="76"/>
      <c r="F1019" s="76"/>
      <c r="G1019" s="76"/>
      <c r="H1019" s="76"/>
      <c r="I1019" s="76"/>
      <c r="K1019" s="8"/>
      <c r="L1019" s="8" t="s">
        <v>74</v>
      </c>
      <c r="M1019" s="5"/>
      <c r="N1019" s="5"/>
      <c r="O1019" s="6"/>
      <c r="P1019" s="5"/>
      <c r="Q1019" s="6"/>
      <c r="R1019" s="6"/>
      <c r="S1019" s="6"/>
    </row>
    <row r="1020" spans="1:19" ht="20.25" customHeight="1">
      <c r="A1020" s="142" t="s">
        <v>6</v>
      </c>
      <c r="B1020" s="144" t="s">
        <v>7</v>
      </c>
      <c r="C1020" s="154"/>
      <c r="D1020" s="154"/>
      <c r="E1020" s="154"/>
      <c r="F1020" s="154"/>
      <c r="G1020" s="154"/>
      <c r="H1020" s="154"/>
      <c r="I1020" s="154"/>
      <c r="J1020" s="155"/>
      <c r="K1020" s="147" t="s">
        <v>8</v>
      </c>
      <c r="L1020" s="137" t="s">
        <v>9</v>
      </c>
      <c r="M1020" s="137" t="s">
        <v>10</v>
      </c>
      <c r="N1020" s="149" t="s">
        <v>11</v>
      </c>
      <c r="O1020" s="137" t="s">
        <v>12</v>
      </c>
      <c r="P1020" s="151" t="s">
        <v>13</v>
      </c>
      <c r="Q1020" s="151" t="s">
        <v>14</v>
      </c>
      <c r="R1020" s="137" t="s">
        <v>15</v>
      </c>
    </row>
    <row r="1021" spans="1:19" ht="15.75" customHeight="1">
      <c r="A1021" s="153"/>
      <c r="B1021" s="9" t="s">
        <v>16</v>
      </c>
      <c r="C1021" s="9" t="s">
        <v>17</v>
      </c>
      <c r="D1021" s="9" t="s">
        <v>18</v>
      </c>
      <c r="E1021" s="9" t="s">
        <v>19</v>
      </c>
      <c r="F1021" s="9" t="s">
        <v>20</v>
      </c>
      <c r="G1021" s="9" t="s">
        <v>21</v>
      </c>
      <c r="H1021" s="9" t="s">
        <v>22</v>
      </c>
      <c r="I1021" s="9" t="s">
        <v>23</v>
      </c>
      <c r="J1021" s="9" t="s">
        <v>24</v>
      </c>
      <c r="K1021" s="156"/>
      <c r="L1021" s="153"/>
      <c r="M1021" s="153"/>
      <c r="N1021" s="153"/>
      <c r="O1021" s="153"/>
      <c r="P1021" s="153"/>
      <c r="Q1021" s="153"/>
      <c r="R1021" s="153"/>
    </row>
    <row r="1022" spans="1:19" ht="15.75" customHeight="1">
      <c r="A1022" s="9">
        <v>2202</v>
      </c>
      <c r="B1022" s="56">
        <v>111</v>
      </c>
      <c r="C1022" s="56"/>
      <c r="D1022" s="56"/>
      <c r="E1022" s="56"/>
      <c r="F1022" s="56"/>
      <c r="G1022" s="56"/>
      <c r="H1022" s="56"/>
      <c r="I1022" s="56"/>
      <c r="J1022" s="56"/>
      <c r="K1022" s="57"/>
      <c r="L1022" s="58"/>
      <c r="M1022" s="59"/>
      <c r="N1022" s="60"/>
      <c r="O1022" s="61"/>
      <c r="P1022" s="62">
        <f>B1022</f>
        <v>111</v>
      </c>
      <c r="Q1022" s="63"/>
      <c r="R1022" s="61"/>
    </row>
    <row r="1023" spans="1:19" ht="15.75" customHeight="1">
      <c r="A1023" s="9">
        <v>2301</v>
      </c>
      <c r="B1023" s="56"/>
      <c r="C1023" s="56">
        <v>107</v>
      </c>
      <c r="D1023" s="56"/>
      <c r="E1023" s="56"/>
      <c r="F1023" s="56"/>
      <c r="G1023" s="56"/>
      <c r="H1023" s="56"/>
      <c r="I1023" s="56"/>
      <c r="J1023" s="56"/>
      <c r="K1023" s="57"/>
      <c r="L1023" s="64"/>
      <c r="M1023" s="42"/>
      <c r="N1023" s="65"/>
      <c r="O1023" s="66">
        <f>IF(C1023=0,"",C1023/B1022)</f>
        <v>0.963963963963964</v>
      </c>
      <c r="P1023" s="67">
        <v>109</v>
      </c>
      <c r="Q1023" s="68">
        <f t="shared" ref="Q1023:Q1031" si="91">IF(P1023=0,"",P1023/P1022)</f>
        <v>0.98198198198198194</v>
      </c>
      <c r="R1023" s="68">
        <f t="shared" ref="R1023:R1031" si="92">IF(P1023=0,"",100%-Q1023)</f>
        <v>1.8018018018018056E-2</v>
      </c>
    </row>
    <row r="1024" spans="1:19" ht="15.75" customHeight="1">
      <c r="A1024" s="9">
        <v>2302</v>
      </c>
      <c r="B1024" s="56"/>
      <c r="C1024" s="56"/>
      <c r="D1024" s="56">
        <v>93</v>
      </c>
      <c r="E1024" s="56"/>
      <c r="F1024" s="56"/>
      <c r="G1024" s="56"/>
      <c r="H1024" s="56"/>
      <c r="I1024" s="56"/>
      <c r="J1024" s="56"/>
      <c r="K1024" s="57"/>
      <c r="L1024" s="64"/>
      <c r="M1024" s="42"/>
      <c r="N1024" s="65"/>
      <c r="O1024" s="66">
        <f>IF(D1024=0,"",D1024/C1023)</f>
        <v>0.86915887850467288</v>
      </c>
      <c r="P1024" s="67">
        <v>100</v>
      </c>
      <c r="Q1024" s="68">
        <f t="shared" si="91"/>
        <v>0.91743119266055051</v>
      </c>
      <c r="R1024" s="68">
        <f t="shared" si="92"/>
        <v>8.256880733944949E-2</v>
      </c>
      <c r="S1024" s="52">
        <f>P1024/P1022</f>
        <v>0.90090090090090091</v>
      </c>
    </row>
    <row r="1025" spans="1:18" ht="15.75" customHeight="1">
      <c r="A1025" s="9">
        <v>2401</v>
      </c>
      <c r="B1025" s="56"/>
      <c r="C1025" s="56"/>
      <c r="D1025" s="56"/>
      <c r="E1025" s="56">
        <v>91</v>
      </c>
      <c r="F1025" s="56"/>
      <c r="G1025" s="56"/>
      <c r="H1025" s="56"/>
      <c r="I1025" s="56"/>
      <c r="J1025" s="56"/>
      <c r="K1025" s="57"/>
      <c r="L1025" s="64"/>
      <c r="M1025" s="42"/>
      <c r="N1025" s="65"/>
      <c r="O1025" s="66">
        <f>IF(E1025=0,"",E1025/D1024)</f>
        <v>0.978494623655914</v>
      </c>
      <c r="P1025" s="67">
        <v>98</v>
      </c>
      <c r="Q1025" s="68">
        <f t="shared" si="91"/>
        <v>0.98</v>
      </c>
      <c r="R1025" s="68">
        <f t="shared" si="92"/>
        <v>2.0000000000000018E-2</v>
      </c>
    </row>
    <row r="1026" spans="1:18" ht="15.75" customHeight="1">
      <c r="A1026" s="9">
        <v>2402</v>
      </c>
      <c r="B1026" s="56"/>
      <c r="C1026" s="56"/>
      <c r="D1026" s="56"/>
      <c r="E1026" s="56"/>
      <c r="F1026" s="56">
        <v>86</v>
      </c>
      <c r="G1026" s="56"/>
      <c r="H1026" s="56"/>
      <c r="I1026" s="56"/>
      <c r="J1026" s="56"/>
      <c r="K1026" s="57"/>
      <c r="L1026" s="64"/>
      <c r="M1026" s="42"/>
      <c r="N1026" s="65"/>
      <c r="O1026" s="66">
        <f>IF(F1026=0,"",F1026/E1025)</f>
        <v>0.94505494505494503</v>
      </c>
      <c r="P1026" s="67">
        <v>92</v>
      </c>
      <c r="Q1026" s="68">
        <f t="shared" si="91"/>
        <v>0.93877551020408168</v>
      </c>
      <c r="R1026" s="68">
        <f t="shared" si="92"/>
        <v>6.1224489795918324E-2</v>
      </c>
    </row>
    <row r="1027" spans="1:18" ht="15.75" customHeight="1">
      <c r="A1027" s="9">
        <v>2501</v>
      </c>
      <c r="B1027" s="56"/>
      <c r="C1027" s="56"/>
      <c r="D1027" s="56"/>
      <c r="E1027" s="56"/>
      <c r="F1027" s="56"/>
      <c r="G1027" s="56"/>
      <c r="H1027" s="56"/>
      <c r="I1027" s="56"/>
      <c r="J1027" s="56"/>
      <c r="K1027" s="57"/>
      <c r="L1027" s="64"/>
      <c r="M1027" s="42"/>
      <c r="N1027" s="65"/>
      <c r="O1027" s="66" t="str">
        <f>IF(G1027=0,"",G1027/F1026)</f>
        <v/>
      </c>
      <c r="P1027" s="67"/>
      <c r="Q1027" s="68" t="str">
        <f t="shared" si="91"/>
        <v/>
      </c>
      <c r="R1027" s="68" t="str">
        <f t="shared" si="92"/>
        <v/>
      </c>
    </row>
    <row r="1028" spans="1:18" ht="15.75" customHeight="1">
      <c r="A1028" s="9">
        <v>2502</v>
      </c>
      <c r="B1028" s="56"/>
      <c r="C1028" s="56"/>
      <c r="D1028" s="56"/>
      <c r="E1028" s="56"/>
      <c r="F1028" s="56"/>
      <c r="G1028" s="56"/>
      <c r="H1028" s="56"/>
      <c r="I1028" s="56"/>
      <c r="J1028" s="56"/>
      <c r="K1028" s="57"/>
      <c r="L1028" s="64"/>
      <c r="M1028" s="42"/>
      <c r="N1028" s="65"/>
      <c r="O1028" s="66" t="str">
        <f>IF(H1028=0,"",H1028/G1027)</f>
        <v/>
      </c>
      <c r="P1028" s="67"/>
      <c r="Q1028" s="68" t="str">
        <f t="shared" si="91"/>
        <v/>
      </c>
      <c r="R1028" s="68" t="str">
        <f t="shared" si="92"/>
        <v/>
      </c>
    </row>
    <row r="1029" spans="1:18" ht="15.75" customHeight="1">
      <c r="A1029" s="9">
        <v>2601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57"/>
      <c r="L1029" s="64"/>
      <c r="M1029" s="42"/>
      <c r="N1029" s="65"/>
      <c r="O1029" s="66" t="str">
        <f>IF(I1029=0,"",I1029/H1028)</f>
        <v/>
      </c>
      <c r="P1029" s="67"/>
      <c r="Q1029" s="68" t="str">
        <f t="shared" si="91"/>
        <v/>
      </c>
      <c r="R1029" s="68" t="str">
        <f t="shared" si="92"/>
        <v/>
      </c>
    </row>
    <row r="1030" spans="1:18" ht="15.75" customHeight="1">
      <c r="A1030" s="9">
        <v>2602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57"/>
      <c r="L1030" s="64"/>
      <c r="M1030" s="42"/>
      <c r="N1030" s="65"/>
      <c r="O1030" s="66" t="str">
        <f t="shared" ref="O1030:O1031" si="93">IF(J1030=0,"",J1030/I1029)</f>
        <v/>
      </c>
      <c r="P1030" s="67"/>
      <c r="Q1030" s="68" t="str">
        <f t="shared" si="91"/>
        <v/>
      </c>
      <c r="R1030" s="68" t="str">
        <f t="shared" si="92"/>
        <v/>
      </c>
    </row>
    <row r="1031" spans="1:18" ht="15.75" customHeight="1">
      <c r="A1031" s="9">
        <v>2701</v>
      </c>
      <c r="B1031" s="56"/>
      <c r="C1031" s="56"/>
      <c r="D1031" s="56"/>
      <c r="E1031" s="56"/>
      <c r="F1031" s="56"/>
      <c r="G1031" s="56"/>
      <c r="H1031" s="56"/>
      <c r="I1031" s="56"/>
      <c r="J1031" s="56"/>
      <c r="K1031" s="57"/>
      <c r="L1031" s="64"/>
      <c r="M1031" s="42"/>
      <c r="N1031" s="65"/>
      <c r="O1031" s="66" t="str">
        <f t="shared" si="93"/>
        <v/>
      </c>
      <c r="P1031" s="67"/>
      <c r="Q1031" s="68" t="str">
        <f t="shared" si="91"/>
        <v/>
      </c>
      <c r="R1031" s="68" t="str">
        <f t="shared" si="92"/>
        <v/>
      </c>
    </row>
    <row r="1032" spans="1:18" ht="15.75" customHeight="1">
      <c r="A1032" s="9">
        <v>2702</v>
      </c>
      <c r="B1032" s="56"/>
      <c r="C1032" s="56"/>
      <c r="D1032" s="56"/>
      <c r="E1032" s="56"/>
      <c r="F1032" s="56"/>
      <c r="G1032" s="56"/>
      <c r="H1032" s="56"/>
      <c r="I1032" s="56"/>
      <c r="J1032" s="56"/>
      <c r="K1032" s="57"/>
      <c r="L1032" s="64"/>
      <c r="M1032" s="42"/>
      <c r="N1032" s="43"/>
      <c r="O1032" s="69"/>
      <c r="P1032" s="70"/>
      <c r="Q1032" s="71"/>
      <c r="R1032" s="69"/>
    </row>
    <row r="1033" spans="1:18" ht="15.75" customHeight="1">
      <c r="A1033" s="9">
        <v>2801</v>
      </c>
      <c r="B1033" s="56"/>
      <c r="C1033" s="56"/>
      <c r="D1033" s="56"/>
      <c r="E1033" s="56"/>
      <c r="F1033" s="56"/>
      <c r="G1033" s="56"/>
      <c r="H1033" s="56"/>
      <c r="I1033" s="56"/>
      <c r="J1033" s="56"/>
      <c r="K1033" s="57"/>
      <c r="L1033" s="64"/>
      <c r="M1033" s="42"/>
      <c r="N1033" s="43"/>
      <c r="O1033" s="54"/>
      <c r="P1033" s="70"/>
      <c r="Q1033" s="72"/>
      <c r="R1033" s="54"/>
    </row>
    <row r="1034" spans="1:18" ht="15.75" customHeight="1">
      <c r="A1034" s="9">
        <v>2802</v>
      </c>
      <c r="B1034" s="56"/>
      <c r="C1034" s="56"/>
      <c r="D1034" s="56"/>
      <c r="E1034" s="56"/>
      <c r="F1034" s="56"/>
      <c r="G1034" s="56"/>
      <c r="H1034" s="56"/>
      <c r="I1034" s="56"/>
      <c r="J1034" s="56"/>
      <c r="K1034" s="57"/>
      <c r="L1034" s="64"/>
      <c r="M1034" s="42"/>
      <c r="N1034" s="43"/>
      <c r="O1034" s="54"/>
      <c r="P1034" s="70"/>
      <c r="Q1034" s="72"/>
      <c r="R1034" s="54"/>
    </row>
    <row r="1035" spans="1:18" ht="15.75" customHeight="1">
      <c r="A1035" s="9">
        <v>2901</v>
      </c>
      <c r="B1035" s="56"/>
      <c r="C1035" s="56"/>
      <c r="D1035" s="56"/>
      <c r="E1035" s="56"/>
      <c r="F1035" s="56"/>
      <c r="G1035" s="56"/>
      <c r="H1035" s="56"/>
      <c r="I1035" s="56"/>
      <c r="J1035" s="56"/>
      <c r="K1035" s="57"/>
      <c r="L1035" s="64"/>
      <c r="M1035" s="42"/>
      <c r="N1035" s="43"/>
      <c r="O1035" s="42"/>
      <c r="P1035" s="43"/>
      <c r="Q1035" s="53"/>
      <c r="R1035" s="54"/>
    </row>
    <row r="1036" spans="1:18" ht="15.75" customHeight="1">
      <c r="A1036" s="9">
        <v>2902</v>
      </c>
      <c r="B1036" s="56"/>
      <c r="C1036" s="56"/>
      <c r="D1036" s="56"/>
      <c r="E1036" s="56"/>
      <c r="F1036" s="56"/>
      <c r="G1036" s="56"/>
      <c r="H1036" s="56"/>
      <c r="I1036" s="56"/>
      <c r="J1036" s="56"/>
      <c r="K1036" s="57"/>
      <c r="L1036" s="64"/>
      <c r="M1036" s="42"/>
      <c r="N1036" s="43"/>
      <c r="O1036" s="44" t="s">
        <v>53</v>
      </c>
      <c r="P1036" s="45"/>
      <c r="Q1036" s="46" t="str">
        <f>IF(SUM(K1024:K1032)=0,"",SUM(K1024:K1032))</f>
        <v/>
      </c>
      <c r="R1036" s="47" t="s">
        <v>8</v>
      </c>
    </row>
    <row r="1037" spans="1:18" ht="15.75" customHeight="1">
      <c r="A1037" s="9">
        <v>3001</v>
      </c>
      <c r="B1037" s="56"/>
      <c r="C1037" s="56"/>
      <c r="D1037" s="56"/>
      <c r="E1037" s="56"/>
      <c r="F1037" s="56"/>
      <c r="G1037" s="56"/>
      <c r="H1037" s="56"/>
      <c r="I1037" s="56"/>
      <c r="J1037" s="56"/>
      <c r="K1037" s="57"/>
      <c r="L1037" s="64"/>
      <c r="M1037" s="42"/>
      <c r="N1037" s="43"/>
      <c r="O1037" s="48" t="s">
        <v>55</v>
      </c>
      <c r="P1037" s="49" t="str">
        <f>IF(P1036/B1022=0,"",P1036/B1022)</f>
        <v/>
      </c>
      <c r="Q1037" s="50" t="e">
        <f>IF(P1036/Q1036=0,"",P1036/Q1036)</f>
        <v>#VALUE!</v>
      </c>
      <c r="R1037" s="51" t="s">
        <v>56</v>
      </c>
    </row>
    <row r="1038" spans="1:18" ht="15.75" customHeight="1">
      <c r="A1038" s="9">
        <v>3002</v>
      </c>
      <c r="B1038" s="56"/>
      <c r="C1038" s="56"/>
      <c r="D1038" s="56"/>
      <c r="E1038" s="56"/>
      <c r="F1038" s="56"/>
      <c r="G1038" s="56"/>
      <c r="H1038" s="56"/>
      <c r="I1038" s="56"/>
      <c r="J1038" s="56"/>
      <c r="K1038" s="57"/>
      <c r="L1038" s="73"/>
      <c r="M1038" s="74"/>
      <c r="N1038" s="75"/>
      <c r="O1038" s="30"/>
      <c r="P1038" s="31"/>
      <c r="Q1038" s="31"/>
      <c r="R1038" s="33"/>
    </row>
    <row r="1039" spans="1:18" ht="18" customHeight="1">
      <c r="A1039" s="34"/>
      <c r="B1039" s="6"/>
      <c r="C1039" s="6"/>
      <c r="D1039" s="6"/>
      <c r="E1039" s="6"/>
      <c r="F1039" s="139" t="s">
        <v>42</v>
      </c>
      <c r="G1039" s="154"/>
      <c r="H1039" s="154"/>
      <c r="I1039" s="154"/>
      <c r="J1039" s="155"/>
      <c r="K1039" s="35">
        <f>SUM(K1031:K1035)</f>
        <v>0</v>
      </c>
      <c r="L1039" s="55" t="str">
        <f>IF(K1031=0,"",K1031/B1022)</f>
        <v/>
      </c>
      <c r="M1039" s="55" t="str">
        <f>IF(K1039=0,"",K1039/B1022)</f>
        <v/>
      </c>
      <c r="N1039" s="55" t="str">
        <f>IF(K1031=0,"",M1039-L1039)</f>
        <v/>
      </c>
      <c r="O1039" s="5"/>
      <c r="P1039" s="6"/>
      <c r="Q1039" s="37"/>
      <c r="R1039" s="5"/>
    </row>
    <row r="1042" spans="1:19" ht="26.25">
      <c r="A1042" s="122"/>
      <c r="B1042" s="76" t="s">
        <v>77</v>
      </c>
      <c r="C1042" s="76"/>
      <c r="D1042" s="76"/>
      <c r="E1042" s="76"/>
      <c r="F1042" s="76"/>
      <c r="G1042" s="76"/>
      <c r="H1042" s="76"/>
      <c r="I1042" s="76"/>
      <c r="J1042" s="122"/>
      <c r="K1042" s="123"/>
      <c r="L1042" s="123" t="s">
        <v>75</v>
      </c>
      <c r="M1042" s="5"/>
      <c r="N1042" s="5"/>
      <c r="O1042" s="6"/>
      <c r="P1042" s="5"/>
      <c r="Q1042" s="6"/>
      <c r="R1042" s="6"/>
      <c r="S1042" s="6"/>
    </row>
    <row r="1043" spans="1:19" ht="15" customHeight="1">
      <c r="A1043" s="142" t="s">
        <v>6</v>
      </c>
      <c r="B1043" s="144" t="s">
        <v>7</v>
      </c>
      <c r="C1043" s="145"/>
      <c r="D1043" s="145"/>
      <c r="E1043" s="145"/>
      <c r="F1043" s="145"/>
      <c r="G1043" s="145"/>
      <c r="H1043" s="145"/>
      <c r="I1043" s="145"/>
      <c r="J1043" s="146"/>
      <c r="K1043" s="147" t="s">
        <v>8</v>
      </c>
      <c r="L1043" s="137" t="s">
        <v>9</v>
      </c>
      <c r="M1043" s="137" t="s">
        <v>10</v>
      </c>
      <c r="N1043" s="149" t="s">
        <v>11</v>
      </c>
      <c r="O1043" s="137" t="s">
        <v>12</v>
      </c>
      <c r="P1043" s="151" t="s">
        <v>13</v>
      </c>
      <c r="Q1043" s="151" t="s">
        <v>14</v>
      </c>
      <c r="R1043" s="137" t="s">
        <v>15</v>
      </c>
      <c r="S1043" s="122"/>
    </row>
    <row r="1044" spans="1:19" ht="15" customHeight="1">
      <c r="A1044" s="143"/>
      <c r="B1044" s="9" t="s">
        <v>16</v>
      </c>
      <c r="C1044" s="9" t="s">
        <v>17</v>
      </c>
      <c r="D1044" s="9" t="s">
        <v>18</v>
      </c>
      <c r="E1044" s="9" t="s">
        <v>19</v>
      </c>
      <c r="F1044" s="9" t="s">
        <v>20</v>
      </c>
      <c r="G1044" s="9" t="s">
        <v>21</v>
      </c>
      <c r="H1044" s="9" t="s">
        <v>22</v>
      </c>
      <c r="I1044" s="9" t="s">
        <v>23</v>
      </c>
      <c r="J1044" s="9" t="s">
        <v>24</v>
      </c>
      <c r="K1044" s="148"/>
      <c r="L1044" s="138"/>
      <c r="M1044" s="138"/>
      <c r="N1044" s="150"/>
      <c r="O1044" s="138"/>
      <c r="P1044" s="152"/>
      <c r="Q1044" s="152"/>
      <c r="R1044" s="138"/>
      <c r="S1044" s="122"/>
    </row>
    <row r="1045" spans="1:19" ht="15" customHeight="1">
      <c r="A1045" s="9">
        <v>2301</v>
      </c>
      <c r="B1045" s="56">
        <v>79</v>
      </c>
      <c r="C1045" s="56"/>
      <c r="D1045" s="56"/>
      <c r="E1045" s="56"/>
      <c r="F1045" s="56"/>
      <c r="G1045" s="56"/>
      <c r="H1045" s="56"/>
      <c r="I1045" s="56"/>
      <c r="J1045" s="56"/>
      <c r="K1045" s="77"/>
      <c r="L1045" s="58"/>
      <c r="M1045" s="59"/>
      <c r="N1045" s="60"/>
      <c r="O1045" s="61"/>
      <c r="P1045" s="62">
        <f>B1045</f>
        <v>79</v>
      </c>
      <c r="Q1045" s="63"/>
      <c r="R1045" s="61"/>
      <c r="S1045" s="122"/>
    </row>
    <row r="1046" spans="1:19" ht="15" customHeight="1">
      <c r="A1046" s="9">
        <v>2302</v>
      </c>
      <c r="B1046" s="56"/>
      <c r="C1046" s="56">
        <v>74</v>
      </c>
      <c r="D1046" s="56"/>
      <c r="E1046" s="56"/>
      <c r="F1046" s="56"/>
      <c r="G1046" s="56"/>
      <c r="H1046" s="56"/>
      <c r="I1046" s="56"/>
      <c r="J1046" s="56"/>
      <c r="K1046" s="77"/>
      <c r="L1046" s="64"/>
      <c r="M1046" s="42"/>
      <c r="N1046" s="65"/>
      <c r="O1046" s="66">
        <f>IF(C1046=0,"",C1046/B1045)</f>
        <v>0.93670886075949367</v>
      </c>
      <c r="P1046" s="67">
        <v>74</v>
      </c>
      <c r="Q1046" s="68">
        <f t="shared" ref="Q1046:Q1054" si="94">IF(P1046=0,"",P1046/P1045)</f>
        <v>0.93670886075949367</v>
      </c>
      <c r="R1046" s="68">
        <f t="shared" ref="R1046:R1054" si="95">IF(P1046=0,"",100%-Q1046)</f>
        <v>6.3291139240506333E-2</v>
      </c>
      <c r="S1046" s="122"/>
    </row>
    <row r="1047" spans="1:19" ht="15" customHeight="1">
      <c r="A1047" s="9">
        <v>2401</v>
      </c>
      <c r="B1047" s="56"/>
      <c r="C1047" s="56"/>
      <c r="D1047" s="56">
        <v>71</v>
      </c>
      <c r="E1047" s="56"/>
      <c r="F1047" s="56"/>
      <c r="G1047" s="56"/>
      <c r="H1047" s="56"/>
      <c r="I1047" s="56"/>
      <c r="J1047" s="56"/>
      <c r="K1047" s="77"/>
      <c r="L1047" s="64"/>
      <c r="M1047" s="42"/>
      <c r="N1047" s="65"/>
      <c r="O1047" s="66">
        <f>IF(D1047=0,"",D1047/C1046)</f>
        <v>0.95945945945945943</v>
      </c>
      <c r="P1047" s="67">
        <v>73</v>
      </c>
      <c r="Q1047" s="68">
        <f t="shared" si="94"/>
        <v>0.98648648648648651</v>
      </c>
      <c r="R1047" s="68">
        <f t="shared" si="95"/>
        <v>1.3513513513513487E-2</v>
      </c>
      <c r="S1047" s="52">
        <f>P1047/P1045</f>
        <v>0.92405063291139244</v>
      </c>
    </row>
    <row r="1048" spans="1:19" ht="15" customHeight="1">
      <c r="A1048" s="9">
        <v>2402</v>
      </c>
      <c r="B1048" s="56"/>
      <c r="C1048" s="56"/>
      <c r="D1048" s="56"/>
      <c r="E1048" s="56">
        <v>61</v>
      </c>
      <c r="F1048" s="56"/>
      <c r="G1048" s="56"/>
      <c r="H1048" s="56"/>
      <c r="I1048" s="56"/>
      <c r="J1048" s="56"/>
      <c r="K1048" s="77"/>
      <c r="L1048" s="64"/>
      <c r="M1048" s="42"/>
      <c r="N1048" s="65"/>
      <c r="O1048" s="66">
        <f>IF(E1048=0,"",E1048/D1047)</f>
        <v>0.85915492957746475</v>
      </c>
      <c r="P1048" s="67">
        <v>70</v>
      </c>
      <c r="Q1048" s="68">
        <f t="shared" si="94"/>
        <v>0.95890410958904104</v>
      </c>
      <c r="R1048" s="68">
        <f t="shared" si="95"/>
        <v>4.1095890410958957E-2</v>
      </c>
      <c r="S1048" s="122"/>
    </row>
    <row r="1049" spans="1:19" ht="15" customHeight="1">
      <c r="A1049" s="9">
        <v>2501</v>
      </c>
      <c r="B1049" s="56"/>
      <c r="C1049" s="56"/>
      <c r="D1049" s="56"/>
      <c r="E1049" s="56"/>
      <c r="F1049" s="56"/>
      <c r="G1049" s="56"/>
      <c r="H1049" s="56"/>
      <c r="I1049" s="56"/>
      <c r="J1049" s="56"/>
      <c r="K1049" s="77"/>
      <c r="L1049" s="64"/>
      <c r="M1049" s="42"/>
      <c r="N1049" s="65"/>
      <c r="O1049" s="66" t="str">
        <f>IF(F1049=0,"",F1049/E1048)</f>
        <v/>
      </c>
      <c r="P1049" s="67"/>
      <c r="Q1049" s="68" t="str">
        <f t="shared" si="94"/>
        <v/>
      </c>
      <c r="R1049" s="68" t="str">
        <f t="shared" si="95"/>
        <v/>
      </c>
      <c r="S1049" s="122"/>
    </row>
    <row r="1050" spans="1:19" ht="15" customHeight="1">
      <c r="A1050" s="9">
        <v>2502</v>
      </c>
      <c r="B1050" s="56"/>
      <c r="C1050" s="56"/>
      <c r="D1050" s="56"/>
      <c r="E1050" s="56"/>
      <c r="F1050" s="56"/>
      <c r="G1050" s="56"/>
      <c r="H1050" s="56"/>
      <c r="I1050" s="56"/>
      <c r="J1050" s="56"/>
      <c r="K1050" s="77"/>
      <c r="L1050" s="64"/>
      <c r="M1050" s="42"/>
      <c r="N1050" s="65"/>
      <c r="O1050" s="66" t="str">
        <f>IF(G1050=0,"",G1050/F1049)</f>
        <v/>
      </c>
      <c r="P1050" s="67"/>
      <c r="Q1050" s="68" t="str">
        <f t="shared" si="94"/>
        <v/>
      </c>
      <c r="R1050" s="68" t="str">
        <f t="shared" si="95"/>
        <v/>
      </c>
      <c r="S1050" s="122"/>
    </row>
    <row r="1051" spans="1:19" ht="15" customHeight="1">
      <c r="A1051" s="9">
        <v>2601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77"/>
      <c r="L1051" s="64"/>
      <c r="M1051" s="42"/>
      <c r="N1051" s="65"/>
      <c r="O1051" s="66" t="str">
        <f>IF(H1051=0,"",H1051/G1050)</f>
        <v/>
      </c>
      <c r="P1051" s="67"/>
      <c r="Q1051" s="68" t="str">
        <f t="shared" si="94"/>
        <v/>
      </c>
      <c r="R1051" s="68" t="str">
        <f t="shared" si="95"/>
        <v/>
      </c>
      <c r="S1051" s="122"/>
    </row>
    <row r="1052" spans="1:19" ht="15" customHeight="1">
      <c r="A1052" s="9">
        <v>2602</v>
      </c>
      <c r="B1052" s="56"/>
      <c r="C1052" s="56"/>
      <c r="D1052" s="56"/>
      <c r="E1052" s="56"/>
      <c r="F1052" s="56"/>
      <c r="G1052" s="56"/>
      <c r="H1052" s="56"/>
      <c r="I1052" s="56"/>
      <c r="J1052" s="56"/>
      <c r="K1052" s="77"/>
      <c r="L1052" s="64"/>
      <c r="M1052" s="42"/>
      <c r="N1052" s="65"/>
      <c r="O1052" s="66" t="str">
        <f>IF(I1052=0,"",I1052/H1051)</f>
        <v/>
      </c>
      <c r="P1052" s="67"/>
      <c r="Q1052" s="68" t="str">
        <f t="shared" si="94"/>
        <v/>
      </c>
      <c r="R1052" s="68" t="str">
        <f t="shared" si="95"/>
        <v/>
      </c>
      <c r="S1052" s="122"/>
    </row>
    <row r="1053" spans="1:19" ht="15" customHeight="1">
      <c r="A1053" s="9">
        <v>2701</v>
      </c>
      <c r="B1053" s="56"/>
      <c r="C1053" s="56"/>
      <c r="D1053" s="56"/>
      <c r="E1053" s="56"/>
      <c r="F1053" s="56"/>
      <c r="G1053" s="56"/>
      <c r="H1053" s="56"/>
      <c r="I1053" s="56"/>
      <c r="J1053" s="56"/>
      <c r="K1053" s="77"/>
      <c r="L1053" s="64"/>
      <c r="M1053" s="42"/>
      <c r="N1053" s="65"/>
      <c r="O1053" s="66" t="str">
        <f t="shared" ref="O1053:O1054" si="96">IF(J1053=0,"",J1053/I1052)</f>
        <v/>
      </c>
      <c r="P1053" s="67"/>
      <c r="Q1053" s="68" t="str">
        <f t="shared" si="94"/>
        <v/>
      </c>
      <c r="R1053" s="68" t="str">
        <f t="shared" si="95"/>
        <v/>
      </c>
      <c r="S1053" s="122"/>
    </row>
    <row r="1054" spans="1:19" ht="15" customHeight="1">
      <c r="A1054" s="9">
        <v>2702</v>
      </c>
      <c r="B1054" s="56"/>
      <c r="C1054" s="56"/>
      <c r="D1054" s="56"/>
      <c r="E1054" s="56"/>
      <c r="F1054" s="56"/>
      <c r="G1054" s="56"/>
      <c r="H1054" s="56"/>
      <c r="I1054" s="56"/>
      <c r="J1054" s="56"/>
      <c r="K1054" s="77"/>
      <c r="L1054" s="64"/>
      <c r="M1054" s="42"/>
      <c r="N1054" s="65"/>
      <c r="O1054" s="66" t="str">
        <f t="shared" si="96"/>
        <v/>
      </c>
      <c r="P1054" s="67"/>
      <c r="Q1054" s="68" t="str">
        <f t="shared" si="94"/>
        <v/>
      </c>
      <c r="R1054" s="68" t="str">
        <f t="shared" si="95"/>
        <v/>
      </c>
      <c r="S1054" s="122"/>
    </row>
    <row r="1055" spans="1:19" ht="15" customHeight="1">
      <c r="A1055" s="9">
        <v>2801</v>
      </c>
      <c r="B1055" s="56"/>
      <c r="C1055" s="56"/>
      <c r="D1055" s="56"/>
      <c r="E1055" s="56"/>
      <c r="F1055" s="56"/>
      <c r="G1055" s="56"/>
      <c r="H1055" s="56"/>
      <c r="I1055" s="56"/>
      <c r="J1055" s="56"/>
      <c r="K1055" s="77"/>
      <c r="L1055" s="64"/>
      <c r="M1055" s="42"/>
      <c r="N1055" s="43"/>
      <c r="O1055" s="69"/>
      <c r="P1055" s="70"/>
      <c r="Q1055" s="71"/>
      <c r="R1055" s="69"/>
      <c r="S1055" s="122"/>
    </row>
    <row r="1056" spans="1:19" ht="15" customHeight="1">
      <c r="A1056" s="9">
        <v>2802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77"/>
      <c r="L1056" s="64"/>
      <c r="M1056" s="42"/>
      <c r="N1056" s="43"/>
      <c r="O1056" s="54"/>
      <c r="P1056" s="70"/>
      <c r="Q1056" s="72"/>
      <c r="R1056" s="54"/>
      <c r="S1056" s="122"/>
    </row>
    <row r="1057" spans="1:19" ht="15" customHeight="1">
      <c r="A1057" s="9">
        <v>2901</v>
      </c>
      <c r="B1057" s="56"/>
      <c r="C1057" s="56"/>
      <c r="D1057" s="56"/>
      <c r="E1057" s="56"/>
      <c r="F1057" s="56"/>
      <c r="G1057" s="56"/>
      <c r="H1057" s="56"/>
      <c r="I1057" s="56"/>
      <c r="J1057" s="56"/>
      <c r="K1057" s="77"/>
      <c r="L1057" s="64"/>
      <c r="M1057" s="42"/>
      <c r="N1057" s="43"/>
      <c r="O1057" s="54"/>
      <c r="P1057" s="70"/>
      <c r="Q1057" s="72"/>
      <c r="R1057" s="54"/>
      <c r="S1057" s="122"/>
    </row>
    <row r="1058" spans="1:19" ht="15" customHeight="1">
      <c r="A1058" s="9">
        <v>2902</v>
      </c>
      <c r="B1058" s="56"/>
      <c r="C1058" s="56"/>
      <c r="D1058" s="56"/>
      <c r="E1058" s="56"/>
      <c r="F1058" s="56"/>
      <c r="G1058" s="56"/>
      <c r="H1058" s="56"/>
      <c r="I1058" s="56"/>
      <c r="J1058" s="56"/>
      <c r="K1058" s="77"/>
      <c r="L1058" s="64"/>
      <c r="M1058" s="42"/>
      <c r="N1058" s="43"/>
      <c r="O1058" s="42"/>
      <c r="P1058" s="43"/>
      <c r="Q1058" s="53"/>
      <c r="R1058" s="54"/>
      <c r="S1058" s="122"/>
    </row>
    <row r="1059" spans="1:19" ht="15" customHeight="1">
      <c r="A1059" s="9">
        <v>3001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77"/>
      <c r="L1059" s="64"/>
      <c r="M1059" s="42"/>
      <c r="N1059" s="43"/>
      <c r="O1059" s="44" t="s">
        <v>53</v>
      </c>
      <c r="P1059" s="45"/>
      <c r="Q1059" s="46" t="str">
        <f>IF(SUM(K1047:K1055)=0,"",SUM(K1047:K1055))</f>
        <v/>
      </c>
      <c r="R1059" s="47" t="s">
        <v>8</v>
      </c>
      <c r="S1059" s="122"/>
    </row>
    <row r="1060" spans="1:19" ht="15" customHeight="1">
      <c r="A1060" s="9">
        <v>3002</v>
      </c>
      <c r="B1060" s="56"/>
      <c r="C1060" s="56"/>
      <c r="D1060" s="56"/>
      <c r="E1060" s="56"/>
      <c r="F1060" s="56"/>
      <c r="G1060" s="56"/>
      <c r="H1060" s="56"/>
      <c r="I1060" s="56"/>
      <c r="J1060" s="56"/>
      <c r="K1060" s="77"/>
      <c r="L1060" s="64"/>
      <c r="M1060" s="42"/>
      <c r="N1060" s="43"/>
      <c r="O1060" s="48" t="s">
        <v>55</v>
      </c>
      <c r="P1060" s="49" t="str">
        <f>IF(P1059/B1045=0,"",P1059/B1045)</f>
        <v/>
      </c>
      <c r="Q1060" s="50" t="e">
        <f>IF(P1059/Q1059=0,"",P1059/Q1059)</f>
        <v>#VALUE!</v>
      </c>
      <c r="R1060" s="51" t="s">
        <v>56</v>
      </c>
      <c r="S1060" s="122"/>
    </row>
    <row r="1061" spans="1:19" ht="15" customHeight="1">
      <c r="A1061" s="9">
        <v>3101</v>
      </c>
      <c r="B1061" s="56"/>
      <c r="C1061" s="56"/>
      <c r="D1061" s="56"/>
      <c r="E1061" s="56"/>
      <c r="F1061" s="56"/>
      <c r="G1061" s="56"/>
      <c r="H1061" s="56"/>
      <c r="I1061" s="56"/>
      <c r="J1061" s="56"/>
      <c r="K1061" s="77"/>
      <c r="L1061" s="73"/>
      <c r="M1061" s="74"/>
      <c r="N1061" s="75"/>
      <c r="O1061" s="30"/>
      <c r="P1061" s="31"/>
      <c r="Q1061" s="31"/>
      <c r="R1061" s="33"/>
      <c r="S1061" s="122"/>
    </row>
    <row r="1062" spans="1:19" ht="15" customHeight="1">
      <c r="A1062" s="34"/>
      <c r="B1062" s="6"/>
      <c r="C1062" s="6"/>
      <c r="D1062" s="6"/>
      <c r="E1062" s="6"/>
      <c r="F1062" s="139" t="s">
        <v>42</v>
      </c>
      <c r="G1062" s="140"/>
      <c r="H1062" s="140"/>
      <c r="I1062" s="140"/>
      <c r="J1062" s="141"/>
      <c r="K1062" s="35">
        <f>SUM(K1054:K1058)</f>
        <v>0</v>
      </c>
      <c r="L1062" s="55" t="str">
        <f>IF(K1054=0,"",K1054/B1045)</f>
        <v/>
      </c>
      <c r="M1062" s="55" t="str">
        <f>IF(K1062=0,"",K1062/B1045)</f>
        <v/>
      </c>
      <c r="N1062" s="55" t="str">
        <f>IF(K1054=0,"",M1062-L1062)</f>
        <v/>
      </c>
      <c r="O1062" s="5"/>
      <c r="P1062" s="6"/>
      <c r="Q1062" s="37"/>
      <c r="R1062" s="5"/>
      <c r="S1062" s="122"/>
    </row>
    <row r="1065" spans="1:19" ht="26.25">
      <c r="A1065" s="127"/>
      <c r="B1065" s="76" t="s">
        <v>77</v>
      </c>
      <c r="C1065" s="76"/>
      <c r="D1065" s="76"/>
      <c r="E1065" s="76"/>
      <c r="F1065" s="76"/>
      <c r="G1065" s="76"/>
      <c r="H1065" s="76"/>
      <c r="I1065" s="76"/>
      <c r="J1065" s="127"/>
      <c r="K1065" s="128"/>
      <c r="L1065" s="128" t="s">
        <v>76</v>
      </c>
      <c r="M1065" s="5"/>
      <c r="N1065" s="5"/>
      <c r="O1065" s="6"/>
      <c r="P1065" s="5"/>
      <c r="Q1065" s="6"/>
      <c r="R1065" s="6"/>
      <c r="S1065" s="6"/>
    </row>
    <row r="1066" spans="1:19" ht="15" customHeight="1">
      <c r="A1066" s="142" t="s">
        <v>6</v>
      </c>
      <c r="B1066" s="144" t="s">
        <v>7</v>
      </c>
      <c r="C1066" s="145"/>
      <c r="D1066" s="145"/>
      <c r="E1066" s="145"/>
      <c r="F1066" s="145"/>
      <c r="G1066" s="145"/>
      <c r="H1066" s="145"/>
      <c r="I1066" s="145"/>
      <c r="J1066" s="146"/>
      <c r="K1066" s="147" t="s">
        <v>8</v>
      </c>
      <c r="L1066" s="137" t="s">
        <v>9</v>
      </c>
      <c r="M1066" s="137" t="s">
        <v>10</v>
      </c>
      <c r="N1066" s="149" t="s">
        <v>11</v>
      </c>
      <c r="O1066" s="137" t="s">
        <v>12</v>
      </c>
      <c r="P1066" s="151" t="s">
        <v>13</v>
      </c>
      <c r="Q1066" s="151" t="s">
        <v>14</v>
      </c>
      <c r="R1066" s="137" t="s">
        <v>15</v>
      </c>
      <c r="S1066" s="127"/>
    </row>
    <row r="1067" spans="1:19" ht="15" customHeight="1">
      <c r="A1067" s="143"/>
      <c r="B1067" s="9" t="s">
        <v>16</v>
      </c>
      <c r="C1067" s="9" t="s">
        <v>17</v>
      </c>
      <c r="D1067" s="9" t="s">
        <v>18</v>
      </c>
      <c r="E1067" s="9" t="s">
        <v>19</v>
      </c>
      <c r="F1067" s="9" t="s">
        <v>20</v>
      </c>
      <c r="G1067" s="9" t="s">
        <v>21</v>
      </c>
      <c r="H1067" s="9" t="s">
        <v>22</v>
      </c>
      <c r="I1067" s="9" t="s">
        <v>23</v>
      </c>
      <c r="J1067" s="9" t="s">
        <v>24</v>
      </c>
      <c r="K1067" s="148"/>
      <c r="L1067" s="138"/>
      <c r="M1067" s="138"/>
      <c r="N1067" s="150"/>
      <c r="O1067" s="138"/>
      <c r="P1067" s="152"/>
      <c r="Q1067" s="152"/>
      <c r="R1067" s="138"/>
      <c r="S1067" s="127"/>
    </row>
    <row r="1068" spans="1:19" ht="15" customHeight="1">
      <c r="A1068" s="9">
        <v>2302</v>
      </c>
      <c r="B1068" s="56">
        <v>152</v>
      </c>
      <c r="C1068" s="56"/>
      <c r="D1068" s="56"/>
      <c r="E1068" s="56"/>
      <c r="F1068" s="56"/>
      <c r="G1068" s="56"/>
      <c r="H1068" s="56"/>
      <c r="I1068" s="56"/>
      <c r="J1068" s="56"/>
      <c r="K1068" s="77"/>
      <c r="L1068" s="58"/>
      <c r="M1068" s="59"/>
      <c r="N1068" s="60"/>
      <c r="O1068" s="61"/>
      <c r="P1068" s="62">
        <f>B1068</f>
        <v>152</v>
      </c>
      <c r="Q1068" s="63"/>
      <c r="R1068" s="61"/>
      <c r="S1068" s="127"/>
    </row>
    <row r="1069" spans="1:19" ht="15" customHeight="1">
      <c r="A1069" s="9">
        <v>2401</v>
      </c>
      <c r="B1069" s="56"/>
      <c r="C1069" s="56">
        <v>139</v>
      </c>
      <c r="D1069" s="56"/>
      <c r="E1069" s="56"/>
      <c r="F1069" s="56"/>
      <c r="G1069" s="56"/>
      <c r="H1069" s="56"/>
      <c r="I1069" s="56"/>
      <c r="J1069" s="56"/>
      <c r="K1069" s="77"/>
      <c r="L1069" s="64"/>
      <c r="M1069" s="42"/>
      <c r="N1069" s="65"/>
      <c r="O1069" s="66">
        <f>IF(C1069=0,"",C1069/B1068)</f>
        <v>0.91447368421052633</v>
      </c>
      <c r="P1069" s="67">
        <v>141</v>
      </c>
      <c r="Q1069" s="68">
        <f t="shared" ref="Q1069:Q1077" si="97">IF(P1069=0,"",P1069/P1068)</f>
        <v>0.92763157894736847</v>
      </c>
      <c r="R1069" s="68">
        <f t="shared" ref="R1069:R1077" si="98">IF(P1069=0,"",100%-Q1069)</f>
        <v>7.2368421052631526E-2</v>
      </c>
      <c r="S1069" s="127"/>
    </row>
    <row r="1070" spans="1:19" ht="15" customHeight="1">
      <c r="A1070" s="9">
        <v>2402</v>
      </c>
      <c r="B1070" s="56"/>
      <c r="C1070" s="56"/>
      <c r="D1070" s="56">
        <v>126</v>
      </c>
      <c r="E1070" s="56"/>
      <c r="F1070" s="56"/>
      <c r="G1070" s="56"/>
      <c r="H1070" s="56"/>
      <c r="I1070" s="56"/>
      <c r="J1070" s="56"/>
      <c r="K1070" s="77"/>
      <c r="L1070" s="64"/>
      <c r="M1070" s="42"/>
      <c r="N1070" s="65"/>
      <c r="O1070" s="66">
        <f>IF(D1070=0,"",D1070/C1069)</f>
        <v>0.90647482014388492</v>
      </c>
      <c r="P1070" s="67">
        <v>132</v>
      </c>
      <c r="Q1070" s="68">
        <f t="shared" si="97"/>
        <v>0.93617021276595747</v>
      </c>
      <c r="R1070" s="68">
        <f t="shared" si="98"/>
        <v>6.3829787234042534E-2</v>
      </c>
      <c r="S1070" s="52">
        <f>P1070/P1068</f>
        <v>0.86842105263157898</v>
      </c>
    </row>
    <row r="1071" spans="1:19" ht="15" customHeight="1">
      <c r="A1071" s="9">
        <v>2501</v>
      </c>
      <c r="B1071" s="56"/>
      <c r="C1071" s="56"/>
      <c r="D1071" s="56"/>
      <c r="E1071" s="56"/>
      <c r="F1071" s="56"/>
      <c r="G1071" s="56"/>
      <c r="H1071" s="56"/>
      <c r="I1071" s="56"/>
      <c r="J1071" s="56"/>
      <c r="K1071" s="77"/>
      <c r="L1071" s="64"/>
      <c r="M1071" s="42"/>
      <c r="N1071" s="65"/>
      <c r="O1071" s="66" t="str">
        <f>IF(E1071=0,"",E1071/D1070)</f>
        <v/>
      </c>
      <c r="P1071" s="67"/>
      <c r="Q1071" s="68" t="str">
        <f t="shared" si="97"/>
        <v/>
      </c>
      <c r="R1071" s="68" t="str">
        <f t="shared" si="98"/>
        <v/>
      </c>
      <c r="S1071" s="127"/>
    </row>
    <row r="1072" spans="1:19" ht="15" customHeight="1">
      <c r="A1072" s="9">
        <v>2502</v>
      </c>
      <c r="B1072" s="56"/>
      <c r="C1072" s="56"/>
      <c r="D1072" s="56"/>
      <c r="E1072" s="56"/>
      <c r="F1072" s="56"/>
      <c r="G1072" s="56"/>
      <c r="H1072" s="56"/>
      <c r="I1072" s="56"/>
      <c r="J1072" s="56"/>
      <c r="K1072" s="77"/>
      <c r="L1072" s="64"/>
      <c r="M1072" s="42"/>
      <c r="N1072" s="65"/>
      <c r="O1072" s="66" t="str">
        <f>IF(F1072=0,"",F1072/E1071)</f>
        <v/>
      </c>
      <c r="P1072" s="67"/>
      <c r="Q1072" s="68" t="str">
        <f t="shared" si="97"/>
        <v/>
      </c>
      <c r="R1072" s="68" t="str">
        <f t="shared" si="98"/>
        <v/>
      </c>
      <c r="S1072" s="127"/>
    </row>
    <row r="1073" spans="1:19" ht="15" customHeight="1">
      <c r="A1073" s="9">
        <v>2601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77"/>
      <c r="L1073" s="64"/>
      <c r="M1073" s="42"/>
      <c r="N1073" s="65"/>
      <c r="O1073" s="66" t="str">
        <f>IF(G1073=0,"",G1073/F1072)</f>
        <v/>
      </c>
      <c r="P1073" s="67"/>
      <c r="Q1073" s="68" t="str">
        <f t="shared" si="97"/>
        <v/>
      </c>
      <c r="R1073" s="68" t="str">
        <f t="shared" si="98"/>
        <v/>
      </c>
      <c r="S1073" s="127"/>
    </row>
    <row r="1074" spans="1:19" ht="15" customHeight="1">
      <c r="A1074" s="9">
        <v>2602</v>
      </c>
      <c r="B1074" s="56"/>
      <c r="C1074" s="56"/>
      <c r="D1074" s="56"/>
      <c r="E1074" s="56"/>
      <c r="F1074" s="56"/>
      <c r="G1074" s="56"/>
      <c r="H1074" s="56"/>
      <c r="I1074" s="56"/>
      <c r="J1074" s="56"/>
      <c r="K1074" s="77"/>
      <c r="L1074" s="64"/>
      <c r="M1074" s="42"/>
      <c r="N1074" s="65"/>
      <c r="O1074" s="66" t="str">
        <f>IF(H1074=0,"",H1074/G1073)</f>
        <v/>
      </c>
      <c r="P1074" s="67"/>
      <c r="Q1074" s="68" t="str">
        <f t="shared" si="97"/>
        <v/>
      </c>
      <c r="R1074" s="68" t="str">
        <f t="shared" si="98"/>
        <v/>
      </c>
      <c r="S1074" s="127"/>
    </row>
    <row r="1075" spans="1:19" ht="15" customHeight="1">
      <c r="A1075" s="9">
        <v>2701</v>
      </c>
      <c r="B1075" s="56"/>
      <c r="C1075" s="56"/>
      <c r="D1075" s="56"/>
      <c r="E1075" s="56"/>
      <c r="F1075" s="56"/>
      <c r="G1075" s="56"/>
      <c r="H1075" s="56"/>
      <c r="I1075" s="56"/>
      <c r="J1075" s="56"/>
      <c r="K1075" s="77"/>
      <c r="L1075" s="64"/>
      <c r="M1075" s="42"/>
      <c r="N1075" s="65"/>
      <c r="O1075" s="66" t="str">
        <f>IF(I1075=0,"",I1075/H1074)</f>
        <v/>
      </c>
      <c r="P1075" s="67"/>
      <c r="Q1075" s="68" t="str">
        <f t="shared" si="97"/>
        <v/>
      </c>
      <c r="R1075" s="68" t="str">
        <f t="shared" si="98"/>
        <v/>
      </c>
      <c r="S1075" s="127"/>
    </row>
    <row r="1076" spans="1:19" ht="15" customHeight="1">
      <c r="A1076" s="9">
        <v>2702</v>
      </c>
      <c r="B1076" s="56"/>
      <c r="C1076" s="56"/>
      <c r="D1076" s="56"/>
      <c r="E1076" s="56"/>
      <c r="F1076" s="56"/>
      <c r="G1076" s="56"/>
      <c r="H1076" s="56"/>
      <c r="I1076" s="56"/>
      <c r="J1076" s="56"/>
      <c r="K1076" s="77"/>
      <c r="L1076" s="64"/>
      <c r="M1076" s="42"/>
      <c r="N1076" s="65"/>
      <c r="O1076" s="66" t="str">
        <f t="shared" ref="O1076:O1077" si="99">IF(J1076=0,"",J1076/I1075)</f>
        <v/>
      </c>
      <c r="P1076" s="67"/>
      <c r="Q1076" s="68" t="str">
        <f t="shared" si="97"/>
        <v/>
      </c>
      <c r="R1076" s="68" t="str">
        <f t="shared" si="98"/>
        <v/>
      </c>
      <c r="S1076" s="127"/>
    </row>
    <row r="1077" spans="1:19" ht="15" customHeight="1">
      <c r="A1077" s="9">
        <v>2801</v>
      </c>
      <c r="B1077" s="56"/>
      <c r="C1077" s="56"/>
      <c r="D1077" s="56"/>
      <c r="E1077" s="56"/>
      <c r="F1077" s="56"/>
      <c r="G1077" s="56"/>
      <c r="H1077" s="56"/>
      <c r="I1077" s="56"/>
      <c r="J1077" s="56"/>
      <c r="K1077" s="77"/>
      <c r="L1077" s="64"/>
      <c r="M1077" s="42"/>
      <c r="N1077" s="65"/>
      <c r="O1077" s="66" t="str">
        <f t="shared" si="99"/>
        <v/>
      </c>
      <c r="P1077" s="67"/>
      <c r="Q1077" s="68" t="str">
        <f t="shared" si="97"/>
        <v/>
      </c>
      <c r="R1077" s="68" t="str">
        <f t="shared" si="98"/>
        <v/>
      </c>
      <c r="S1077" s="127"/>
    </row>
    <row r="1078" spans="1:19" ht="15" customHeight="1">
      <c r="A1078" s="9">
        <v>2802</v>
      </c>
      <c r="B1078" s="56"/>
      <c r="C1078" s="56"/>
      <c r="D1078" s="56"/>
      <c r="E1078" s="56"/>
      <c r="F1078" s="56"/>
      <c r="G1078" s="56"/>
      <c r="H1078" s="56"/>
      <c r="I1078" s="56"/>
      <c r="J1078" s="56"/>
      <c r="K1078" s="77"/>
      <c r="L1078" s="64"/>
      <c r="M1078" s="42"/>
      <c r="N1078" s="43"/>
      <c r="O1078" s="69"/>
      <c r="P1078" s="70"/>
      <c r="Q1078" s="71"/>
      <c r="R1078" s="69"/>
      <c r="S1078" s="127"/>
    </row>
    <row r="1079" spans="1:19" ht="15" customHeight="1">
      <c r="A1079" s="9">
        <v>2901</v>
      </c>
      <c r="B1079" s="56"/>
      <c r="C1079" s="56"/>
      <c r="D1079" s="56"/>
      <c r="E1079" s="56"/>
      <c r="F1079" s="56"/>
      <c r="G1079" s="56"/>
      <c r="H1079" s="56"/>
      <c r="I1079" s="56"/>
      <c r="J1079" s="56"/>
      <c r="K1079" s="77"/>
      <c r="L1079" s="64"/>
      <c r="M1079" s="42"/>
      <c r="N1079" s="43"/>
      <c r="O1079" s="54"/>
      <c r="P1079" s="70"/>
      <c r="Q1079" s="72"/>
      <c r="R1079" s="54"/>
      <c r="S1079" s="127"/>
    </row>
    <row r="1080" spans="1:19" ht="15" customHeight="1">
      <c r="A1080" s="9">
        <v>2902</v>
      </c>
      <c r="B1080" s="56"/>
      <c r="C1080" s="56"/>
      <c r="D1080" s="56"/>
      <c r="E1080" s="56"/>
      <c r="F1080" s="56"/>
      <c r="G1080" s="56"/>
      <c r="H1080" s="56"/>
      <c r="I1080" s="56"/>
      <c r="J1080" s="56"/>
      <c r="K1080" s="77"/>
      <c r="L1080" s="64"/>
      <c r="M1080" s="42"/>
      <c r="N1080" s="43"/>
      <c r="O1080" s="54"/>
      <c r="P1080" s="70"/>
      <c r="Q1080" s="72"/>
      <c r="R1080" s="54"/>
      <c r="S1080" s="127"/>
    </row>
    <row r="1081" spans="1:19" ht="15" customHeight="1">
      <c r="A1081" s="9">
        <v>3001</v>
      </c>
      <c r="B1081" s="56"/>
      <c r="C1081" s="56"/>
      <c r="D1081" s="56"/>
      <c r="E1081" s="56"/>
      <c r="F1081" s="56"/>
      <c r="G1081" s="56"/>
      <c r="H1081" s="56"/>
      <c r="I1081" s="56"/>
      <c r="J1081" s="56"/>
      <c r="K1081" s="77"/>
      <c r="L1081" s="64"/>
      <c r="M1081" s="42"/>
      <c r="N1081" s="43"/>
      <c r="O1081" s="42"/>
      <c r="P1081" s="43"/>
      <c r="Q1081" s="53"/>
      <c r="R1081" s="54"/>
      <c r="S1081" s="127"/>
    </row>
    <row r="1082" spans="1:19" ht="15" customHeight="1">
      <c r="A1082" s="9">
        <v>3002</v>
      </c>
      <c r="B1082" s="56"/>
      <c r="C1082" s="56"/>
      <c r="D1082" s="56"/>
      <c r="E1082" s="56"/>
      <c r="F1082" s="56"/>
      <c r="G1082" s="56"/>
      <c r="H1082" s="56"/>
      <c r="I1082" s="56"/>
      <c r="J1082" s="56"/>
      <c r="K1082" s="77"/>
      <c r="L1082" s="64"/>
      <c r="M1082" s="42"/>
      <c r="N1082" s="43"/>
      <c r="O1082" s="44" t="s">
        <v>53</v>
      </c>
      <c r="P1082" s="45"/>
      <c r="Q1082" s="46" t="str">
        <f>IF(SUM(K1070:K1078)=0,"",SUM(K1070:K1078))</f>
        <v/>
      </c>
      <c r="R1082" s="47" t="s">
        <v>8</v>
      </c>
      <c r="S1082" s="127"/>
    </row>
    <row r="1083" spans="1:19" ht="15" customHeight="1">
      <c r="A1083" s="9">
        <v>3101</v>
      </c>
      <c r="B1083" s="56"/>
      <c r="C1083" s="56"/>
      <c r="D1083" s="56"/>
      <c r="E1083" s="56"/>
      <c r="F1083" s="56"/>
      <c r="G1083" s="56"/>
      <c r="H1083" s="56"/>
      <c r="I1083" s="56"/>
      <c r="J1083" s="56"/>
      <c r="K1083" s="77"/>
      <c r="L1083" s="64"/>
      <c r="M1083" s="42"/>
      <c r="N1083" s="43"/>
      <c r="O1083" s="48" t="s">
        <v>55</v>
      </c>
      <c r="P1083" s="49" t="str">
        <f>IF(P1082/B1068=0,"",P1082/B1068)</f>
        <v/>
      </c>
      <c r="Q1083" s="50" t="e">
        <f>IF(P1082/Q1082=0,"",P1082/Q1082)</f>
        <v>#VALUE!</v>
      </c>
      <c r="R1083" s="51" t="s">
        <v>56</v>
      </c>
      <c r="S1083" s="127"/>
    </row>
    <row r="1084" spans="1:19" ht="15" customHeight="1">
      <c r="A1084" s="9">
        <v>3102</v>
      </c>
      <c r="B1084" s="56"/>
      <c r="C1084" s="56"/>
      <c r="D1084" s="56"/>
      <c r="E1084" s="56"/>
      <c r="F1084" s="56"/>
      <c r="G1084" s="56"/>
      <c r="H1084" s="56"/>
      <c r="I1084" s="56"/>
      <c r="J1084" s="56"/>
      <c r="K1084" s="77"/>
      <c r="L1084" s="73"/>
      <c r="M1084" s="74"/>
      <c r="N1084" s="75"/>
      <c r="O1084" s="30"/>
      <c r="P1084" s="31"/>
      <c r="Q1084" s="31"/>
      <c r="R1084" s="33"/>
      <c r="S1084" s="127"/>
    </row>
    <row r="1085" spans="1:19" ht="15" customHeight="1">
      <c r="A1085" s="34"/>
      <c r="B1085" s="6"/>
      <c r="C1085" s="6"/>
      <c r="D1085" s="6"/>
      <c r="E1085" s="6"/>
      <c r="F1085" s="139" t="s">
        <v>42</v>
      </c>
      <c r="G1085" s="140"/>
      <c r="H1085" s="140"/>
      <c r="I1085" s="140"/>
      <c r="J1085" s="141"/>
      <c r="K1085" s="35">
        <f>SUM(K1077:K1081)</f>
        <v>0</v>
      </c>
      <c r="L1085" s="55" t="str">
        <f>IF(K1077=0,"",K1077/B1068)</f>
        <v/>
      </c>
      <c r="M1085" s="55" t="str">
        <f>IF(K1085=0,"",K1085/B1068)</f>
        <v/>
      </c>
      <c r="N1085" s="55" t="str">
        <f>IF(K1077=0,"",M1085-L1085)</f>
        <v/>
      </c>
      <c r="O1085" s="5"/>
      <c r="P1085" s="6"/>
      <c r="Q1085" s="37"/>
      <c r="R1085" s="5"/>
      <c r="S1085" s="127"/>
    </row>
    <row r="1088" spans="1:19" ht="15" customHeight="1">
      <c r="A1088" s="129"/>
      <c r="B1088" s="76" t="s">
        <v>77</v>
      </c>
      <c r="C1088" s="76"/>
      <c r="D1088" s="76"/>
      <c r="E1088" s="76"/>
      <c r="F1088" s="76"/>
      <c r="G1088" s="76"/>
      <c r="H1088" s="76"/>
      <c r="I1088" s="76"/>
      <c r="J1088" s="129"/>
      <c r="K1088" s="130"/>
      <c r="L1088" s="130" t="s">
        <v>78</v>
      </c>
      <c r="M1088" s="5"/>
      <c r="N1088" s="5"/>
      <c r="O1088" s="6"/>
      <c r="P1088" s="5"/>
      <c r="Q1088" s="6"/>
      <c r="R1088" s="6"/>
      <c r="S1088" s="6"/>
    </row>
    <row r="1089" spans="1:19" ht="15" customHeight="1">
      <c r="A1089" s="142" t="s">
        <v>6</v>
      </c>
      <c r="B1089" s="144" t="s">
        <v>7</v>
      </c>
      <c r="C1089" s="145"/>
      <c r="D1089" s="145"/>
      <c r="E1089" s="145"/>
      <c r="F1089" s="145"/>
      <c r="G1089" s="145"/>
      <c r="H1089" s="145"/>
      <c r="I1089" s="145"/>
      <c r="J1089" s="146"/>
      <c r="K1089" s="147" t="s">
        <v>8</v>
      </c>
      <c r="L1089" s="137" t="s">
        <v>9</v>
      </c>
      <c r="M1089" s="137" t="s">
        <v>10</v>
      </c>
      <c r="N1089" s="149" t="s">
        <v>11</v>
      </c>
      <c r="O1089" s="137" t="s">
        <v>12</v>
      </c>
      <c r="P1089" s="151" t="s">
        <v>13</v>
      </c>
      <c r="Q1089" s="151" t="s">
        <v>14</v>
      </c>
      <c r="R1089" s="137" t="s">
        <v>15</v>
      </c>
      <c r="S1089" s="129"/>
    </row>
    <row r="1090" spans="1:19" ht="15" customHeight="1">
      <c r="A1090" s="143"/>
      <c r="B1090" s="9" t="s">
        <v>16</v>
      </c>
      <c r="C1090" s="9" t="s">
        <v>17</v>
      </c>
      <c r="D1090" s="9" t="s">
        <v>18</v>
      </c>
      <c r="E1090" s="9" t="s">
        <v>19</v>
      </c>
      <c r="F1090" s="9" t="s">
        <v>20</v>
      </c>
      <c r="G1090" s="9" t="s">
        <v>21</v>
      </c>
      <c r="H1090" s="9" t="s">
        <v>22</v>
      </c>
      <c r="I1090" s="9" t="s">
        <v>23</v>
      </c>
      <c r="J1090" s="9" t="s">
        <v>24</v>
      </c>
      <c r="K1090" s="148"/>
      <c r="L1090" s="138"/>
      <c r="M1090" s="138"/>
      <c r="N1090" s="150"/>
      <c r="O1090" s="138"/>
      <c r="P1090" s="152"/>
      <c r="Q1090" s="152"/>
      <c r="R1090" s="138"/>
      <c r="S1090" s="129"/>
    </row>
    <row r="1091" spans="1:19" ht="15" customHeight="1">
      <c r="A1091" s="9">
        <v>2401</v>
      </c>
      <c r="B1091" s="56">
        <v>71</v>
      </c>
      <c r="C1091" s="56"/>
      <c r="D1091" s="56"/>
      <c r="E1091" s="56"/>
      <c r="F1091" s="56"/>
      <c r="G1091" s="56"/>
      <c r="H1091" s="56"/>
      <c r="I1091" s="56"/>
      <c r="J1091" s="56"/>
      <c r="K1091" s="77"/>
      <c r="L1091" s="58"/>
      <c r="M1091" s="59"/>
      <c r="N1091" s="60"/>
      <c r="O1091" s="61"/>
      <c r="P1091" s="62">
        <f>B1091</f>
        <v>71</v>
      </c>
      <c r="Q1091" s="63"/>
      <c r="R1091" s="61"/>
      <c r="S1091" s="129"/>
    </row>
    <row r="1092" spans="1:19" ht="15" customHeight="1">
      <c r="A1092" s="9">
        <v>2402</v>
      </c>
      <c r="B1092" s="56"/>
      <c r="C1092" s="56">
        <v>62</v>
      </c>
      <c r="D1092" s="56"/>
      <c r="E1092" s="56"/>
      <c r="F1092" s="56"/>
      <c r="G1092" s="56"/>
      <c r="H1092" s="56"/>
      <c r="I1092" s="56"/>
      <c r="J1092" s="56"/>
      <c r="K1092" s="77"/>
      <c r="L1092" s="64"/>
      <c r="M1092" s="42"/>
      <c r="N1092" s="65"/>
      <c r="O1092" s="66">
        <f>IF(C1092=0,"",C1092/B1091)</f>
        <v>0.87323943661971826</v>
      </c>
      <c r="P1092" s="67">
        <v>62</v>
      </c>
      <c r="Q1092" s="68">
        <f t="shared" ref="Q1092:Q1100" si="100">IF(P1092=0,"",P1092/P1091)</f>
        <v>0.87323943661971826</v>
      </c>
      <c r="R1092" s="68">
        <f t="shared" ref="R1092:R1100" si="101">IF(P1092=0,"",100%-Q1092)</f>
        <v>0.12676056338028174</v>
      </c>
      <c r="S1092" s="129"/>
    </row>
    <row r="1093" spans="1:19" ht="15" customHeight="1">
      <c r="A1093" s="9">
        <v>2501</v>
      </c>
      <c r="B1093" s="56"/>
      <c r="C1093" s="56"/>
      <c r="D1093" s="56"/>
      <c r="E1093" s="56"/>
      <c r="F1093" s="56"/>
      <c r="G1093" s="56"/>
      <c r="H1093" s="56"/>
      <c r="I1093" s="56"/>
      <c r="J1093" s="56"/>
      <c r="K1093" s="77"/>
      <c r="L1093" s="64"/>
      <c r="M1093" s="42"/>
      <c r="N1093" s="65"/>
      <c r="O1093" s="66" t="str">
        <f>IF(D1093=0,"",D1093/C1092)</f>
        <v/>
      </c>
      <c r="P1093" s="67"/>
      <c r="Q1093" s="68" t="str">
        <f t="shared" si="100"/>
        <v/>
      </c>
      <c r="R1093" s="68" t="str">
        <f t="shared" si="101"/>
        <v/>
      </c>
      <c r="S1093" s="52">
        <f>P1093/P1091</f>
        <v>0</v>
      </c>
    </row>
    <row r="1094" spans="1:19" ht="15" customHeight="1">
      <c r="A1094" s="9">
        <v>2502</v>
      </c>
      <c r="B1094" s="56"/>
      <c r="C1094" s="56"/>
      <c r="D1094" s="56"/>
      <c r="E1094" s="56"/>
      <c r="F1094" s="56"/>
      <c r="G1094" s="56"/>
      <c r="H1094" s="56"/>
      <c r="I1094" s="56"/>
      <c r="J1094" s="56"/>
      <c r="K1094" s="77"/>
      <c r="L1094" s="64"/>
      <c r="M1094" s="42"/>
      <c r="N1094" s="65"/>
      <c r="O1094" s="66" t="str">
        <f>IF(E1094=0,"",E1094/D1093)</f>
        <v/>
      </c>
      <c r="P1094" s="67"/>
      <c r="Q1094" s="68" t="str">
        <f t="shared" si="100"/>
        <v/>
      </c>
      <c r="R1094" s="68" t="str">
        <f t="shared" si="101"/>
        <v/>
      </c>
      <c r="S1094" s="129"/>
    </row>
    <row r="1095" spans="1:19" ht="15" customHeight="1">
      <c r="A1095" s="9">
        <v>2601</v>
      </c>
      <c r="B1095" s="56"/>
      <c r="C1095" s="56"/>
      <c r="D1095" s="56"/>
      <c r="E1095" s="56"/>
      <c r="F1095" s="56"/>
      <c r="G1095" s="56"/>
      <c r="H1095" s="56"/>
      <c r="I1095" s="56"/>
      <c r="J1095" s="56"/>
      <c r="K1095" s="77"/>
      <c r="L1095" s="64"/>
      <c r="M1095" s="42"/>
      <c r="N1095" s="65"/>
      <c r="O1095" s="66" t="str">
        <f>IF(F1095=0,"",F1095/E1094)</f>
        <v/>
      </c>
      <c r="P1095" s="67"/>
      <c r="Q1095" s="68" t="str">
        <f t="shared" si="100"/>
        <v/>
      </c>
      <c r="R1095" s="68" t="str">
        <f t="shared" si="101"/>
        <v/>
      </c>
      <c r="S1095" s="129"/>
    </row>
    <row r="1096" spans="1:19" ht="15" customHeight="1">
      <c r="A1096" s="9">
        <v>2602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77"/>
      <c r="L1096" s="64"/>
      <c r="M1096" s="42"/>
      <c r="N1096" s="65"/>
      <c r="O1096" s="66" t="str">
        <f>IF(G1096=0,"",G1096/F1095)</f>
        <v/>
      </c>
      <c r="P1096" s="67"/>
      <c r="Q1096" s="68" t="str">
        <f t="shared" si="100"/>
        <v/>
      </c>
      <c r="R1096" s="68" t="str">
        <f t="shared" si="101"/>
        <v/>
      </c>
      <c r="S1096" s="129"/>
    </row>
    <row r="1097" spans="1:19" ht="15" customHeight="1">
      <c r="A1097" s="9">
        <v>2701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77"/>
      <c r="L1097" s="64"/>
      <c r="M1097" s="42"/>
      <c r="N1097" s="65"/>
      <c r="O1097" s="66" t="str">
        <f>IF(H1097=0,"",H1097/G1096)</f>
        <v/>
      </c>
      <c r="P1097" s="67"/>
      <c r="Q1097" s="68" t="str">
        <f t="shared" si="100"/>
        <v/>
      </c>
      <c r="R1097" s="68" t="str">
        <f t="shared" si="101"/>
        <v/>
      </c>
      <c r="S1097" s="129"/>
    </row>
    <row r="1098" spans="1:19" ht="15" customHeight="1">
      <c r="A1098" s="9">
        <v>2702</v>
      </c>
      <c r="B1098" s="56"/>
      <c r="C1098" s="56"/>
      <c r="D1098" s="56"/>
      <c r="E1098" s="56"/>
      <c r="F1098" s="56"/>
      <c r="G1098" s="56"/>
      <c r="H1098" s="56"/>
      <c r="I1098" s="56"/>
      <c r="J1098" s="56"/>
      <c r="K1098" s="77"/>
      <c r="L1098" s="64"/>
      <c r="M1098" s="42"/>
      <c r="N1098" s="65"/>
      <c r="O1098" s="66" t="str">
        <f>IF(I1098=0,"",I1098/H1097)</f>
        <v/>
      </c>
      <c r="P1098" s="67"/>
      <c r="Q1098" s="68" t="str">
        <f t="shared" si="100"/>
        <v/>
      </c>
      <c r="R1098" s="68" t="str">
        <f t="shared" si="101"/>
        <v/>
      </c>
      <c r="S1098" s="129"/>
    </row>
    <row r="1099" spans="1:19" ht="15" customHeight="1">
      <c r="A1099" s="9">
        <v>2801</v>
      </c>
      <c r="B1099" s="56"/>
      <c r="C1099" s="56"/>
      <c r="D1099" s="56"/>
      <c r="E1099" s="56"/>
      <c r="F1099" s="56"/>
      <c r="G1099" s="56"/>
      <c r="H1099" s="56"/>
      <c r="I1099" s="56"/>
      <c r="J1099" s="56"/>
      <c r="K1099" s="77"/>
      <c r="L1099" s="64"/>
      <c r="M1099" s="42"/>
      <c r="N1099" s="65"/>
      <c r="O1099" s="66" t="str">
        <f t="shared" ref="O1099:O1100" si="102">IF(J1099=0,"",J1099/I1098)</f>
        <v/>
      </c>
      <c r="P1099" s="67"/>
      <c r="Q1099" s="68" t="str">
        <f t="shared" si="100"/>
        <v/>
      </c>
      <c r="R1099" s="68" t="str">
        <f t="shared" si="101"/>
        <v/>
      </c>
      <c r="S1099" s="129"/>
    </row>
    <row r="1100" spans="1:19" ht="15" customHeight="1">
      <c r="A1100" s="9">
        <v>2802</v>
      </c>
      <c r="B1100" s="56"/>
      <c r="C1100" s="56"/>
      <c r="D1100" s="56"/>
      <c r="E1100" s="56"/>
      <c r="F1100" s="56"/>
      <c r="G1100" s="56"/>
      <c r="H1100" s="56"/>
      <c r="I1100" s="56"/>
      <c r="J1100" s="56"/>
      <c r="K1100" s="77"/>
      <c r="L1100" s="64"/>
      <c r="M1100" s="42"/>
      <c r="N1100" s="65"/>
      <c r="O1100" s="66" t="str">
        <f t="shared" si="102"/>
        <v/>
      </c>
      <c r="P1100" s="67"/>
      <c r="Q1100" s="68" t="str">
        <f t="shared" si="100"/>
        <v/>
      </c>
      <c r="R1100" s="68" t="str">
        <f t="shared" si="101"/>
        <v/>
      </c>
      <c r="S1100" s="129"/>
    </row>
    <row r="1101" spans="1:19" ht="15" customHeight="1">
      <c r="A1101" s="9">
        <v>2901</v>
      </c>
      <c r="B1101" s="56"/>
      <c r="C1101" s="56"/>
      <c r="D1101" s="56"/>
      <c r="E1101" s="56"/>
      <c r="F1101" s="56"/>
      <c r="G1101" s="56"/>
      <c r="H1101" s="56"/>
      <c r="I1101" s="56"/>
      <c r="J1101" s="56"/>
      <c r="K1101" s="77"/>
      <c r="L1101" s="64"/>
      <c r="M1101" s="42"/>
      <c r="N1101" s="43"/>
      <c r="O1101" s="69"/>
      <c r="P1101" s="70"/>
      <c r="Q1101" s="71"/>
      <c r="R1101" s="69"/>
      <c r="S1101" s="129"/>
    </row>
    <row r="1102" spans="1:19" ht="15" customHeight="1">
      <c r="A1102" s="9">
        <v>2902</v>
      </c>
      <c r="B1102" s="56"/>
      <c r="C1102" s="56"/>
      <c r="D1102" s="56"/>
      <c r="E1102" s="56"/>
      <c r="F1102" s="56"/>
      <c r="G1102" s="56"/>
      <c r="H1102" s="56"/>
      <c r="I1102" s="56"/>
      <c r="J1102" s="56"/>
      <c r="K1102" s="77"/>
      <c r="L1102" s="64"/>
      <c r="M1102" s="42"/>
      <c r="N1102" s="43"/>
      <c r="O1102" s="54"/>
      <c r="P1102" s="70"/>
      <c r="Q1102" s="72"/>
      <c r="R1102" s="54"/>
      <c r="S1102" s="129"/>
    </row>
    <row r="1103" spans="1:19" ht="15" customHeight="1">
      <c r="A1103" s="9">
        <v>3001</v>
      </c>
      <c r="B1103" s="56"/>
      <c r="C1103" s="56"/>
      <c r="D1103" s="56"/>
      <c r="E1103" s="56"/>
      <c r="F1103" s="56"/>
      <c r="G1103" s="56"/>
      <c r="H1103" s="56"/>
      <c r="I1103" s="56"/>
      <c r="J1103" s="56"/>
      <c r="K1103" s="77"/>
      <c r="L1103" s="64"/>
      <c r="M1103" s="42"/>
      <c r="N1103" s="43"/>
      <c r="O1103" s="54"/>
      <c r="P1103" s="70"/>
      <c r="Q1103" s="72"/>
      <c r="R1103" s="54"/>
      <c r="S1103" s="129"/>
    </row>
    <row r="1104" spans="1:19" ht="15" customHeight="1">
      <c r="A1104" s="9">
        <v>3002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77"/>
      <c r="L1104" s="64"/>
      <c r="M1104" s="42"/>
      <c r="N1104" s="43"/>
      <c r="O1104" s="42"/>
      <c r="P1104" s="43"/>
      <c r="Q1104" s="53"/>
      <c r="R1104" s="54"/>
      <c r="S1104" s="129"/>
    </row>
    <row r="1105" spans="1:19" ht="15" customHeight="1">
      <c r="A1105" s="9">
        <v>3101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77"/>
      <c r="L1105" s="64"/>
      <c r="M1105" s="42"/>
      <c r="N1105" s="43"/>
      <c r="O1105" s="44" t="s">
        <v>53</v>
      </c>
      <c r="P1105" s="45"/>
      <c r="Q1105" s="46" t="str">
        <f>IF(SUM(K1093:K1101)=0,"",SUM(K1093:K1101))</f>
        <v/>
      </c>
      <c r="R1105" s="47" t="s">
        <v>8</v>
      </c>
      <c r="S1105" s="129"/>
    </row>
    <row r="1106" spans="1:19" ht="15" customHeight="1">
      <c r="A1106" s="9">
        <v>3102</v>
      </c>
      <c r="B1106" s="56"/>
      <c r="C1106" s="56"/>
      <c r="D1106" s="56"/>
      <c r="E1106" s="56"/>
      <c r="F1106" s="56"/>
      <c r="G1106" s="56"/>
      <c r="H1106" s="56"/>
      <c r="I1106" s="56"/>
      <c r="J1106" s="56"/>
      <c r="K1106" s="77"/>
      <c r="L1106" s="64"/>
      <c r="M1106" s="42"/>
      <c r="N1106" s="43"/>
      <c r="O1106" s="48" t="s">
        <v>55</v>
      </c>
      <c r="P1106" s="49" t="str">
        <f>IF(P1105/B1091=0,"",P1105/B1091)</f>
        <v/>
      </c>
      <c r="Q1106" s="50" t="e">
        <f>IF(P1105/Q1105=0,"",P1105/Q1105)</f>
        <v>#VALUE!</v>
      </c>
      <c r="R1106" s="51" t="s">
        <v>56</v>
      </c>
      <c r="S1106" s="129"/>
    </row>
    <row r="1107" spans="1:19" ht="15" customHeight="1">
      <c r="A1107" s="9">
        <v>3201</v>
      </c>
      <c r="B1107" s="56"/>
      <c r="C1107" s="56"/>
      <c r="D1107" s="56"/>
      <c r="E1107" s="56"/>
      <c r="F1107" s="56"/>
      <c r="G1107" s="56"/>
      <c r="H1107" s="56"/>
      <c r="I1107" s="56"/>
      <c r="J1107" s="56"/>
      <c r="K1107" s="77"/>
      <c r="L1107" s="73"/>
      <c r="M1107" s="74"/>
      <c r="N1107" s="75"/>
      <c r="O1107" s="30"/>
      <c r="P1107" s="31"/>
      <c r="Q1107" s="31"/>
      <c r="R1107" s="33"/>
      <c r="S1107" s="129"/>
    </row>
    <row r="1108" spans="1:19" ht="15" customHeight="1">
      <c r="A1108" s="34"/>
      <c r="B1108" s="6"/>
      <c r="C1108" s="6"/>
      <c r="D1108" s="6"/>
      <c r="E1108" s="6"/>
      <c r="F1108" s="139" t="s">
        <v>42</v>
      </c>
      <c r="G1108" s="140"/>
      <c r="H1108" s="140"/>
      <c r="I1108" s="140"/>
      <c r="J1108" s="141"/>
      <c r="K1108" s="35">
        <f>SUM(K1100:K1104)</f>
        <v>0</v>
      </c>
      <c r="L1108" s="55" t="str">
        <f>IF(K1100=0,"",K1100/B1091)</f>
        <v/>
      </c>
      <c r="M1108" s="55" t="str">
        <f>IF(K1108=0,"",K1108/B1091)</f>
        <v/>
      </c>
      <c r="N1108" s="55" t="str">
        <f>IF(K1100=0,"",M1108-L1108)</f>
        <v/>
      </c>
      <c r="O1108" s="5"/>
      <c r="P1108" s="6"/>
      <c r="Q1108" s="37"/>
      <c r="R1108" s="5"/>
      <c r="S1108" s="129"/>
    </row>
    <row r="1111" spans="1:19" ht="15" customHeight="1">
      <c r="A1111" s="134"/>
      <c r="B1111" s="76" t="s">
        <v>77</v>
      </c>
      <c r="C1111" s="76"/>
      <c r="D1111" s="76"/>
      <c r="E1111" s="76"/>
      <c r="F1111" s="76"/>
      <c r="G1111" s="76"/>
      <c r="H1111" s="76"/>
      <c r="I1111" s="76"/>
      <c r="J1111" s="134"/>
      <c r="K1111" s="135"/>
      <c r="L1111" s="135" t="s">
        <v>79</v>
      </c>
      <c r="M1111" s="5"/>
      <c r="N1111" s="5"/>
      <c r="O1111" s="6"/>
      <c r="P1111" s="5"/>
      <c r="Q1111" s="6"/>
      <c r="R1111" s="6"/>
      <c r="S1111" s="6"/>
    </row>
    <row r="1112" spans="1:19" ht="15" customHeight="1">
      <c r="A1112" s="142" t="s">
        <v>6</v>
      </c>
      <c r="B1112" s="144" t="s">
        <v>7</v>
      </c>
      <c r="C1112" s="145"/>
      <c r="D1112" s="145"/>
      <c r="E1112" s="145"/>
      <c r="F1112" s="145"/>
      <c r="G1112" s="145"/>
      <c r="H1112" s="145"/>
      <c r="I1112" s="145"/>
      <c r="J1112" s="146"/>
      <c r="K1112" s="147" t="s">
        <v>8</v>
      </c>
      <c r="L1112" s="137" t="s">
        <v>9</v>
      </c>
      <c r="M1112" s="137" t="s">
        <v>10</v>
      </c>
      <c r="N1112" s="149" t="s">
        <v>11</v>
      </c>
      <c r="O1112" s="137" t="s">
        <v>12</v>
      </c>
      <c r="P1112" s="151" t="s">
        <v>13</v>
      </c>
      <c r="Q1112" s="151" t="s">
        <v>14</v>
      </c>
      <c r="R1112" s="137" t="s">
        <v>15</v>
      </c>
      <c r="S1112" s="134"/>
    </row>
    <row r="1113" spans="1:19" ht="15" customHeight="1">
      <c r="A1113" s="143"/>
      <c r="B1113" s="9" t="s">
        <v>16</v>
      </c>
      <c r="C1113" s="9" t="s">
        <v>17</v>
      </c>
      <c r="D1113" s="9" t="s">
        <v>18</v>
      </c>
      <c r="E1113" s="9" t="s">
        <v>19</v>
      </c>
      <c r="F1113" s="9" t="s">
        <v>20</v>
      </c>
      <c r="G1113" s="9" t="s">
        <v>21</v>
      </c>
      <c r="H1113" s="9" t="s">
        <v>22</v>
      </c>
      <c r="I1113" s="9" t="s">
        <v>23</v>
      </c>
      <c r="J1113" s="9" t="s">
        <v>24</v>
      </c>
      <c r="K1113" s="148"/>
      <c r="L1113" s="138"/>
      <c r="M1113" s="138"/>
      <c r="N1113" s="150"/>
      <c r="O1113" s="138"/>
      <c r="P1113" s="152"/>
      <c r="Q1113" s="152"/>
      <c r="R1113" s="138"/>
      <c r="S1113" s="134"/>
    </row>
    <row r="1114" spans="1:19" ht="15" customHeight="1">
      <c r="A1114" s="9">
        <v>2402</v>
      </c>
      <c r="B1114" s="56">
        <v>73</v>
      </c>
      <c r="C1114" s="56"/>
      <c r="D1114" s="56"/>
      <c r="E1114" s="56"/>
      <c r="F1114" s="56"/>
      <c r="G1114" s="56"/>
      <c r="H1114" s="56"/>
      <c r="I1114" s="56"/>
      <c r="J1114" s="56"/>
      <c r="K1114" s="77"/>
      <c r="L1114" s="58"/>
      <c r="M1114" s="59"/>
      <c r="N1114" s="60"/>
      <c r="O1114" s="61"/>
      <c r="P1114" s="62">
        <f>B1114</f>
        <v>73</v>
      </c>
      <c r="Q1114" s="63"/>
      <c r="R1114" s="61"/>
      <c r="S1114" s="134"/>
    </row>
    <row r="1115" spans="1:19" ht="15" customHeight="1">
      <c r="A1115" s="9">
        <v>2501</v>
      </c>
      <c r="B1115" s="56"/>
      <c r="C1115" s="56"/>
      <c r="D1115" s="56"/>
      <c r="E1115" s="56"/>
      <c r="F1115" s="56"/>
      <c r="G1115" s="56"/>
      <c r="H1115" s="56"/>
      <c r="I1115" s="56"/>
      <c r="J1115" s="56"/>
      <c r="K1115" s="77"/>
      <c r="L1115" s="64"/>
      <c r="M1115" s="42"/>
      <c r="N1115" s="65"/>
      <c r="O1115" s="66" t="str">
        <f>IF(C1115=0,"",C1115/B1114)</f>
        <v/>
      </c>
      <c r="P1115" s="67"/>
      <c r="Q1115" s="68" t="str">
        <f t="shared" ref="Q1115:Q1123" si="103">IF(P1115=0,"",P1115/P1114)</f>
        <v/>
      </c>
      <c r="R1115" s="68" t="str">
        <f t="shared" ref="R1115:R1123" si="104">IF(P1115=0,"",100%-Q1115)</f>
        <v/>
      </c>
      <c r="S1115" s="134"/>
    </row>
    <row r="1116" spans="1:19" ht="15" customHeight="1">
      <c r="A1116" s="9">
        <v>2502</v>
      </c>
      <c r="B1116" s="56"/>
      <c r="C1116" s="56"/>
      <c r="D1116" s="56"/>
      <c r="E1116" s="56"/>
      <c r="F1116" s="56"/>
      <c r="G1116" s="56"/>
      <c r="H1116" s="56"/>
      <c r="I1116" s="56"/>
      <c r="J1116" s="56"/>
      <c r="K1116" s="77"/>
      <c r="L1116" s="64"/>
      <c r="M1116" s="42"/>
      <c r="N1116" s="65"/>
      <c r="O1116" s="66" t="str">
        <f>IF(D1116=0,"",D1116/C1115)</f>
        <v/>
      </c>
      <c r="P1116" s="67"/>
      <c r="Q1116" s="68" t="str">
        <f t="shared" si="103"/>
        <v/>
      </c>
      <c r="R1116" s="68" t="str">
        <f t="shared" si="104"/>
        <v/>
      </c>
      <c r="S1116" s="52">
        <f>P1116/P1114</f>
        <v>0</v>
      </c>
    </row>
    <row r="1117" spans="1:19" ht="15" customHeight="1">
      <c r="A1117" s="9">
        <v>2601</v>
      </c>
      <c r="B1117" s="56"/>
      <c r="C1117" s="56"/>
      <c r="D1117" s="56"/>
      <c r="E1117" s="56"/>
      <c r="F1117" s="56"/>
      <c r="G1117" s="56"/>
      <c r="H1117" s="56"/>
      <c r="I1117" s="56"/>
      <c r="J1117" s="56"/>
      <c r="K1117" s="77"/>
      <c r="L1117" s="64"/>
      <c r="M1117" s="42"/>
      <c r="N1117" s="65"/>
      <c r="O1117" s="66" t="str">
        <f>IF(E1117=0,"",E1117/D1116)</f>
        <v/>
      </c>
      <c r="P1117" s="67"/>
      <c r="Q1117" s="68" t="str">
        <f t="shared" si="103"/>
        <v/>
      </c>
      <c r="R1117" s="68" t="str">
        <f t="shared" si="104"/>
        <v/>
      </c>
      <c r="S1117" s="134"/>
    </row>
    <row r="1118" spans="1:19" ht="15" customHeight="1">
      <c r="A1118" s="9">
        <v>2602</v>
      </c>
      <c r="B1118" s="56"/>
      <c r="C1118" s="56"/>
      <c r="D1118" s="56"/>
      <c r="E1118" s="56"/>
      <c r="F1118" s="56"/>
      <c r="G1118" s="56"/>
      <c r="H1118" s="56"/>
      <c r="I1118" s="56"/>
      <c r="J1118" s="56"/>
      <c r="K1118" s="77"/>
      <c r="L1118" s="64"/>
      <c r="M1118" s="42"/>
      <c r="N1118" s="65"/>
      <c r="O1118" s="66" t="str">
        <f>IF(F1118=0,"",F1118/E1117)</f>
        <v/>
      </c>
      <c r="P1118" s="67"/>
      <c r="Q1118" s="68" t="str">
        <f t="shared" si="103"/>
        <v/>
      </c>
      <c r="R1118" s="68" t="str">
        <f t="shared" si="104"/>
        <v/>
      </c>
      <c r="S1118" s="134"/>
    </row>
    <row r="1119" spans="1:19" ht="15" customHeight="1">
      <c r="A1119" s="9">
        <v>2701</v>
      </c>
      <c r="B1119" s="56"/>
      <c r="C1119" s="56"/>
      <c r="D1119" s="56"/>
      <c r="E1119" s="56"/>
      <c r="F1119" s="56"/>
      <c r="G1119" s="56"/>
      <c r="H1119" s="56"/>
      <c r="I1119" s="56"/>
      <c r="J1119" s="56"/>
      <c r="K1119" s="77"/>
      <c r="L1119" s="64"/>
      <c r="M1119" s="42"/>
      <c r="N1119" s="65"/>
      <c r="O1119" s="66" t="str">
        <f>IF(G1119=0,"",G1119/F1118)</f>
        <v/>
      </c>
      <c r="P1119" s="67"/>
      <c r="Q1119" s="68" t="str">
        <f t="shared" si="103"/>
        <v/>
      </c>
      <c r="R1119" s="68" t="str">
        <f t="shared" si="104"/>
        <v/>
      </c>
      <c r="S1119" s="134"/>
    </row>
    <row r="1120" spans="1:19" ht="15" customHeight="1">
      <c r="A1120" s="9">
        <v>2702</v>
      </c>
      <c r="B1120" s="56"/>
      <c r="C1120" s="56"/>
      <c r="D1120" s="56"/>
      <c r="E1120" s="56"/>
      <c r="F1120" s="56"/>
      <c r="G1120" s="56"/>
      <c r="H1120" s="56"/>
      <c r="I1120" s="56"/>
      <c r="J1120" s="56"/>
      <c r="K1120" s="77"/>
      <c r="L1120" s="64"/>
      <c r="M1120" s="42"/>
      <c r="N1120" s="65"/>
      <c r="O1120" s="66" t="str">
        <f>IF(H1120=0,"",H1120/G1119)</f>
        <v/>
      </c>
      <c r="P1120" s="67"/>
      <c r="Q1120" s="68" t="str">
        <f t="shared" si="103"/>
        <v/>
      </c>
      <c r="R1120" s="68" t="str">
        <f t="shared" si="104"/>
        <v/>
      </c>
      <c r="S1120" s="134"/>
    </row>
    <row r="1121" spans="1:19" ht="15" customHeight="1">
      <c r="A1121" s="9">
        <v>2801</v>
      </c>
      <c r="B1121" s="56"/>
      <c r="C1121" s="56"/>
      <c r="D1121" s="56"/>
      <c r="E1121" s="56"/>
      <c r="F1121" s="56"/>
      <c r="G1121" s="56"/>
      <c r="H1121" s="56"/>
      <c r="I1121" s="56"/>
      <c r="J1121" s="56"/>
      <c r="K1121" s="77"/>
      <c r="L1121" s="64"/>
      <c r="M1121" s="42"/>
      <c r="N1121" s="65"/>
      <c r="O1121" s="66" t="str">
        <f>IF(I1121=0,"",I1121/H1120)</f>
        <v/>
      </c>
      <c r="P1121" s="67"/>
      <c r="Q1121" s="68" t="str">
        <f t="shared" si="103"/>
        <v/>
      </c>
      <c r="R1121" s="68" t="str">
        <f t="shared" si="104"/>
        <v/>
      </c>
      <c r="S1121" s="134"/>
    </row>
    <row r="1122" spans="1:19" ht="15" customHeight="1">
      <c r="A1122" s="9">
        <v>2802</v>
      </c>
      <c r="B1122" s="56"/>
      <c r="C1122" s="56"/>
      <c r="D1122" s="56"/>
      <c r="E1122" s="56"/>
      <c r="F1122" s="56"/>
      <c r="G1122" s="56"/>
      <c r="H1122" s="56"/>
      <c r="I1122" s="56"/>
      <c r="J1122" s="56"/>
      <c r="K1122" s="77"/>
      <c r="L1122" s="64"/>
      <c r="M1122" s="42"/>
      <c r="N1122" s="65"/>
      <c r="O1122" s="66" t="str">
        <f t="shared" ref="O1122:O1123" si="105">IF(J1122=0,"",J1122/I1121)</f>
        <v/>
      </c>
      <c r="P1122" s="67"/>
      <c r="Q1122" s="68" t="str">
        <f t="shared" si="103"/>
        <v/>
      </c>
      <c r="R1122" s="68" t="str">
        <f t="shared" si="104"/>
        <v/>
      </c>
      <c r="S1122" s="134"/>
    </row>
    <row r="1123" spans="1:19" ht="15" customHeight="1">
      <c r="A1123" s="9">
        <v>2901</v>
      </c>
      <c r="B1123" s="56"/>
      <c r="C1123" s="56"/>
      <c r="D1123" s="56"/>
      <c r="E1123" s="56"/>
      <c r="F1123" s="56"/>
      <c r="G1123" s="56"/>
      <c r="H1123" s="56"/>
      <c r="I1123" s="56"/>
      <c r="J1123" s="56"/>
      <c r="K1123" s="77"/>
      <c r="L1123" s="64"/>
      <c r="M1123" s="42"/>
      <c r="N1123" s="65"/>
      <c r="O1123" s="66" t="str">
        <f t="shared" si="105"/>
        <v/>
      </c>
      <c r="P1123" s="67"/>
      <c r="Q1123" s="68" t="str">
        <f t="shared" si="103"/>
        <v/>
      </c>
      <c r="R1123" s="68" t="str">
        <f t="shared" si="104"/>
        <v/>
      </c>
      <c r="S1123" s="134"/>
    </row>
    <row r="1124" spans="1:19" ht="15" customHeight="1">
      <c r="A1124" s="9">
        <v>2902</v>
      </c>
      <c r="B1124" s="56"/>
      <c r="C1124" s="56"/>
      <c r="D1124" s="56"/>
      <c r="E1124" s="56"/>
      <c r="F1124" s="56"/>
      <c r="G1124" s="56"/>
      <c r="H1124" s="56"/>
      <c r="I1124" s="56"/>
      <c r="J1124" s="56"/>
      <c r="K1124" s="77"/>
      <c r="L1124" s="64"/>
      <c r="M1124" s="42"/>
      <c r="N1124" s="43"/>
      <c r="O1124" s="69"/>
      <c r="P1124" s="70"/>
      <c r="Q1124" s="71"/>
      <c r="R1124" s="69"/>
      <c r="S1124" s="134"/>
    </row>
    <row r="1125" spans="1:19" ht="15" customHeight="1">
      <c r="A1125" s="9">
        <v>3001</v>
      </c>
      <c r="B1125" s="56"/>
      <c r="C1125" s="56"/>
      <c r="D1125" s="56"/>
      <c r="E1125" s="56"/>
      <c r="F1125" s="56"/>
      <c r="G1125" s="56"/>
      <c r="H1125" s="56"/>
      <c r="I1125" s="56"/>
      <c r="J1125" s="56"/>
      <c r="K1125" s="77"/>
      <c r="L1125" s="64"/>
      <c r="M1125" s="42"/>
      <c r="N1125" s="43"/>
      <c r="O1125" s="54"/>
      <c r="P1125" s="70"/>
      <c r="Q1125" s="72"/>
      <c r="R1125" s="54"/>
      <c r="S1125" s="134"/>
    </row>
    <row r="1126" spans="1:19" ht="15" customHeight="1">
      <c r="A1126" s="9">
        <v>3002</v>
      </c>
      <c r="B1126" s="56"/>
      <c r="C1126" s="56"/>
      <c r="D1126" s="56"/>
      <c r="E1126" s="56"/>
      <c r="F1126" s="56"/>
      <c r="G1126" s="56"/>
      <c r="H1126" s="56"/>
      <c r="I1126" s="56"/>
      <c r="J1126" s="56"/>
      <c r="K1126" s="77"/>
      <c r="L1126" s="64"/>
      <c r="M1126" s="42"/>
      <c r="N1126" s="43"/>
      <c r="O1126" s="54"/>
      <c r="P1126" s="70"/>
      <c r="Q1126" s="72"/>
      <c r="R1126" s="54"/>
      <c r="S1126" s="134"/>
    </row>
    <row r="1127" spans="1:19" ht="15" customHeight="1">
      <c r="A1127" s="9">
        <v>3101</v>
      </c>
      <c r="B1127" s="56"/>
      <c r="C1127" s="56"/>
      <c r="D1127" s="56"/>
      <c r="E1127" s="56"/>
      <c r="F1127" s="56"/>
      <c r="G1127" s="56"/>
      <c r="H1127" s="56"/>
      <c r="I1127" s="56"/>
      <c r="J1127" s="56"/>
      <c r="K1127" s="77"/>
      <c r="L1127" s="64"/>
      <c r="M1127" s="42"/>
      <c r="N1127" s="43"/>
      <c r="O1127" s="42"/>
      <c r="P1127" s="43"/>
      <c r="Q1127" s="53"/>
      <c r="R1127" s="54"/>
      <c r="S1127" s="134"/>
    </row>
    <row r="1128" spans="1:19" ht="15" customHeight="1">
      <c r="A1128" s="9">
        <v>3102</v>
      </c>
      <c r="B1128" s="56"/>
      <c r="C1128" s="56"/>
      <c r="D1128" s="56"/>
      <c r="E1128" s="56"/>
      <c r="F1128" s="56"/>
      <c r="G1128" s="56"/>
      <c r="H1128" s="56"/>
      <c r="I1128" s="56"/>
      <c r="J1128" s="56"/>
      <c r="K1128" s="77"/>
      <c r="L1128" s="64"/>
      <c r="M1128" s="42"/>
      <c r="N1128" s="43"/>
      <c r="O1128" s="44" t="s">
        <v>53</v>
      </c>
      <c r="P1128" s="45"/>
      <c r="Q1128" s="46" t="str">
        <f>IF(SUM(K1116:K1124)=0,"",SUM(K1116:K1124))</f>
        <v/>
      </c>
      <c r="R1128" s="47" t="s">
        <v>8</v>
      </c>
      <c r="S1128" s="134"/>
    </row>
    <row r="1129" spans="1:19" ht="15" customHeight="1">
      <c r="A1129" s="9">
        <v>3201</v>
      </c>
      <c r="B1129" s="56"/>
      <c r="C1129" s="56"/>
      <c r="D1129" s="56"/>
      <c r="E1129" s="56"/>
      <c r="F1129" s="56"/>
      <c r="G1129" s="56"/>
      <c r="H1129" s="56"/>
      <c r="I1129" s="56"/>
      <c r="J1129" s="56"/>
      <c r="K1129" s="77"/>
      <c r="L1129" s="64"/>
      <c r="M1129" s="42"/>
      <c r="N1129" s="43"/>
      <c r="O1129" s="48" t="s">
        <v>55</v>
      </c>
      <c r="P1129" s="49" t="str">
        <f>IF(P1128/B1114=0,"",P1128/B1114)</f>
        <v/>
      </c>
      <c r="Q1129" s="50" t="e">
        <f>IF(P1128/Q1128=0,"",P1128/Q1128)</f>
        <v>#VALUE!</v>
      </c>
      <c r="R1129" s="51" t="s">
        <v>56</v>
      </c>
      <c r="S1129" s="134"/>
    </row>
    <row r="1130" spans="1:19" ht="15" customHeight="1">
      <c r="A1130" s="9">
        <v>3202</v>
      </c>
      <c r="B1130" s="56"/>
      <c r="C1130" s="56"/>
      <c r="D1130" s="56"/>
      <c r="E1130" s="56"/>
      <c r="F1130" s="56"/>
      <c r="G1130" s="56"/>
      <c r="H1130" s="56"/>
      <c r="I1130" s="56"/>
      <c r="J1130" s="56"/>
      <c r="K1130" s="77"/>
      <c r="L1130" s="73"/>
      <c r="M1130" s="74"/>
      <c r="N1130" s="75"/>
      <c r="O1130" s="30"/>
      <c r="P1130" s="31"/>
      <c r="Q1130" s="31"/>
      <c r="R1130" s="33"/>
      <c r="S1130" s="134"/>
    </row>
    <row r="1131" spans="1:19" ht="15" customHeight="1">
      <c r="A1131" s="34"/>
      <c r="B1131" s="6"/>
      <c r="C1131" s="6"/>
      <c r="D1131" s="6"/>
      <c r="E1131" s="6"/>
      <c r="F1131" s="139" t="s">
        <v>42</v>
      </c>
      <c r="G1131" s="140"/>
      <c r="H1131" s="140"/>
      <c r="I1131" s="140"/>
      <c r="J1131" s="141"/>
      <c r="K1131" s="35">
        <f>SUM(K1123:K1127)</f>
        <v>0</v>
      </c>
      <c r="L1131" s="55" t="str">
        <f>IF(K1123=0,"",K1123/B1114)</f>
        <v/>
      </c>
      <c r="M1131" s="55" t="str">
        <f>IF(K1131=0,"",K1131/B1114)</f>
        <v/>
      </c>
      <c r="N1131" s="55" t="str">
        <f>IF(K1123=0,"",M1131-L1131)</f>
        <v/>
      </c>
      <c r="O1131" s="5"/>
      <c r="P1131" s="6"/>
      <c r="Q1131" s="37"/>
      <c r="R1131" s="5"/>
      <c r="S1131" s="134"/>
    </row>
  </sheetData>
  <mergeCells count="605">
    <mergeCell ref="R1112:R1113"/>
    <mergeCell ref="F1131:J1131"/>
    <mergeCell ref="A1112:A1113"/>
    <mergeCell ref="B1112:J1112"/>
    <mergeCell ref="K1112:K1113"/>
    <mergeCell ref="L1112:L1113"/>
    <mergeCell ref="M1112:M1113"/>
    <mergeCell ref="N1112:N1113"/>
    <mergeCell ref="O1112:O1113"/>
    <mergeCell ref="P1112:P1113"/>
    <mergeCell ref="Q1112:Q1113"/>
    <mergeCell ref="R1066:R1067"/>
    <mergeCell ref="F1085:J1085"/>
    <mergeCell ref="A1066:A1067"/>
    <mergeCell ref="B1066:J1066"/>
    <mergeCell ref="K1066:K1067"/>
    <mergeCell ref="L1066:L1067"/>
    <mergeCell ref="M1066:M1067"/>
    <mergeCell ref="N1066:N1067"/>
    <mergeCell ref="O1066:O1067"/>
    <mergeCell ref="P1066:P1067"/>
    <mergeCell ref="Q1066:Q1067"/>
    <mergeCell ref="R1043:R1044"/>
    <mergeCell ref="F1062:J1062"/>
    <mergeCell ref="A1043:A1044"/>
    <mergeCell ref="B1043:J1043"/>
    <mergeCell ref="K1043:K1044"/>
    <mergeCell ref="L1043:L1044"/>
    <mergeCell ref="M1043:M1044"/>
    <mergeCell ref="N1043:N1044"/>
    <mergeCell ref="O1043:O1044"/>
    <mergeCell ref="P1043:P1044"/>
    <mergeCell ref="Q1043:Q1044"/>
    <mergeCell ref="S54:S55"/>
    <mergeCell ref="G50:K50"/>
    <mergeCell ref="B53:G53"/>
    <mergeCell ref="H53:K53"/>
    <mergeCell ref="A54:A55"/>
    <mergeCell ref="B54:K54"/>
    <mergeCell ref="L54:L55"/>
    <mergeCell ref="M54:M55"/>
    <mergeCell ref="N77:N78"/>
    <mergeCell ref="O77:O78"/>
    <mergeCell ref="P77:P78"/>
    <mergeCell ref="Q77:Q78"/>
    <mergeCell ref="R77:R78"/>
    <mergeCell ref="N54:N55"/>
    <mergeCell ref="O54:O55"/>
    <mergeCell ref="P54:P55"/>
    <mergeCell ref="Q54:Q55"/>
    <mergeCell ref="R54:R55"/>
    <mergeCell ref="S77:S78"/>
    <mergeCell ref="G73:K73"/>
    <mergeCell ref="B76:G76"/>
    <mergeCell ref="H76:K76"/>
    <mergeCell ref="A77:A78"/>
    <mergeCell ref="B77:K77"/>
    <mergeCell ref="L77:L78"/>
    <mergeCell ref="M77:M78"/>
    <mergeCell ref="N100:N101"/>
    <mergeCell ref="O100:O101"/>
    <mergeCell ref="P100:P101"/>
    <mergeCell ref="Q100:Q101"/>
    <mergeCell ref="R100:R101"/>
    <mergeCell ref="S100:S101"/>
    <mergeCell ref="G96:K96"/>
    <mergeCell ref="B99:G99"/>
    <mergeCell ref="H99:K99"/>
    <mergeCell ref="A100:A101"/>
    <mergeCell ref="B100:K100"/>
    <mergeCell ref="L100:L101"/>
    <mergeCell ref="M100:M101"/>
    <mergeCell ref="R147:R148"/>
    <mergeCell ref="N124:N125"/>
    <mergeCell ref="O124:O125"/>
    <mergeCell ref="P124:P125"/>
    <mergeCell ref="Q124:Q125"/>
    <mergeCell ref="R124:R125"/>
    <mergeCell ref="S124:S125"/>
    <mergeCell ref="G120:K120"/>
    <mergeCell ref="B123:G123"/>
    <mergeCell ref="H123:K123"/>
    <mergeCell ref="M170:M171"/>
    <mergeCell ref="A124:A125"/>
    <mergeCell ref="B124:K124"/>
    <mergeCell ref="L124:L125"/>
    <mergeCell ref="M124:M125"/>
    <mergeCell ref="N147:N148"/>
    <mergeCell ref="O147:O148"/>
    <mergeCell ref="P147:P148"/>
    <mergeCell ref="Q147:Q148"/>
    <mergeCell ref="S193:S194"/>
    <mergeCell ref="G189:K189"/>
    <mergeCell ref="B192:G192"/>
    <mergeCell ref="H192:K192"/>
    <mergeCell ref="S147:S148"/>
    <mergeCell ref="G143:K143"/>
    <mergeCell ref="B146:G146"/>
    <mergeCell ref="H146:K146"/>
    <mergeCell ref="A147:A148"/>
    <mergeCell ref="B147:K147"/>
    <mergeCell ref="L147:L148"/>
    <mergeCell ref="M147:M148"/>
    <mergeCell ref="N170:N171"/>
    <mergeCell ref="O170:O171"/>
    <mergeCell ref="P170:P171"/>
    <mergeCell ref="Q170:Q171"/>
    <mergeCell ref="R170:R171"/>
    <mergeCell ref="S170:S171"/>
    <mergeCell ref="G166:K166"/>
    <mergeCell ref="B169:G169"/>
    <mergeCell ref="H169:K169"/>
    <mergeCell ref="A170:A171"/>
    <mergeCell ref="B170:K170"/>
    <mergeCell ref="L170:L171"/>
    <mergeCell ref="A193:A194"/>
    <mergeCell ref="B193:K193"/>
    <mergeCell ref="L193:L194"/>
    <mergeCell ref="M193:M194"/>
    <mergeCell ref="N212:N213"/>
    <mergeCell ref="O212:O213"/>
    <mergeCell ref="P212:P213"/>
    <mergeCell ref="Q212:Q213"/>
    <mergeCell ref="R212:R213"/>
    <mergeCell ref="N193:N194"/>
    <mergeCell ref="O193:O194"/>
    <mergeCell ref="P193:P194"/>
    <mergeCell ref="Q193:Q194"/>
    <mergeCell ref="R193:R194"/>
    <mergeCell ref="S212:S213"/>
    <mergeCell ref="G208:K208"/>
    <mergeCell ref="B211:G211"/>
    <mergeCell ref="H211:K211"/>
    <mergeCell ref="A212:A213"/>
    <mergeCell ref="B212:K212"/>
    <mergeCell ref="L212:L213"/>
    <mergeCell ref="M212:M213"/>
    <mergeCell ref="N231:N232"/>
    <mergeCell ref="O231:O232"/>
    <mergeCell ref="P231:P232"/>
    <mergeCell ref="Q231:Q232"/>
    <mergeCell ref="R231:R232"/>
    <mergeCell ref="S231:S232"/>
    <mergeCell ref="G227:K227"/>
    <mergeCell ref="B230:G230"/>
    <mergeCell ref="H230:K230"/>
    <mergeCell ref="A231:A232"/>
    <mergeCell ref="B231:K231"/>
    <mergeCell ref="L231:L232"/>
    <mergeCell ref="M231:M232"/>
    <mergeCell ref="R277:R278"/>
    <mergeCell ref="N254:N255"/>
    <mergeCell ref="O254:O255"/>
    <mergeCell ref="P254:P255"/>
    <mergeCell ref="Q254:Q255"/>
    <mergeCell ref="R254:R255"/>
    <mergeCell ref="S254:S255"/>
    <mergeCell ref="G250:K250"/>
    <mergeCell ref="B253:G253"/>
    <mergeCell ref="H253:K253"/>
    <mergeCell ref="M300:M301"/>
    <mergeCell ref="A254:A255"/>
    <mergeCell ref="B254:K254"/>
    <mergeCell ref="L254:L255"/>
    <mergeCell ref="M254:M255"/>
    <mergeCell ref="N277:N278"/>
    <mergeCell ref="O277:O278"/>
    <mergeCell ref="P277:P278"/>
    <mergeCell ref="Q277:Q278"/>
    <mergeCell ref="S323:S324"/>
    <mergeCell ref="G319:K319"/>
    <mergeCell ref="B322:G322"/>
    <mergeCell ref="H322:K322"/>
    <mergeCell ref="S277:S278"/>
    <mergeCell ref="G273:K273"/>
    <mergeCell ref="B276:G276"/>
    <mergeCell ref="H276:K276"/>
    <mergeCell ref="A277:A278"/>
    <mergeCell ref="B277:K277"/>
    <mergeCell ref="L277:L278"/>
    <mergeCell ref="M277:M278"/>
    <mergeCell ref="N300:N301"/>
    <mergeCell ref="O300:O301"/>
    <mergeCell ref="P300:P301"/>
    <mergeCell ref="Q300:Q301"/>
    <mergeCell ref="R300:R301"/>
    <mergeCell ref="S300:S301"/>
    <mergeCell ref="G296:K296"/>
    <mergeCell ref="B299:G299"/>
    <mergeCell ref="H299:K299"/>
    <mergeCell ref="A300:A301"/>
    <mergeCell ref="B300:K300"/>
    <mergeCell ref="L300:L301"/>
    <mergeCell ref="A323:A324"/>
    <mergeCell ref="B323:K323"/>
    <mergeCell ref="L323:L324"/>
    <mergeCell ref="M323:M324"/>
    <mergeCell ref="N346:N347"/>
    <mergeCell ref="O346:O347"/>
    <mergeCell ref="P346:P347"/>
    <mergeCell ref="Q346:Q347"/>
    <mergeCell ref="R346:R347"/>
    <mergeCell ref="N323:N324"/>
    <mergeCell ref="O323:O324"/>
    <mergeCell ref="P323:P324"/>
    <mergeCell ref="Q323:Q324"/>
    <mergeCell ref="R323:R324"/>
    <mergeCell ref="S346:S347"/>
    <mergeCell ref="G342:K342"/>
    <mergeCell ref="B345:G345"/>
    <mergeCell ref="H345:K345"/>
    <mergeCell ref="A346:A347"/>
    <mergeCell ref="B346:K346"/>
    <mergeCell ref="L346:L347"/>
    <mergeCell ref="M346:M347"/>
    <mergeCell ref="N369:N370"/>
    <mergeCell ref="O369:O370"/>
    <mergeCell ref="P369:P370"/>
    <mergeCell ref="Q369:Q370"/>
    <mergeCell ref="R369:R370"/>
    <mergeCell ref="S369:S370"/>
    <mergeCell ref="G365:K365"/>
    <mergeCell ref="B368:G368"/>
    <mergeCell ref="H368:K368"/>
    <mergeCell ref="A369:A370"/>
    <mergeCell ref="B369:K369"/>
    <mergeCell ref="L369:L370"/>
    <mergeCell ref="M369:M370"/>
    <mergeCell ref="R417:R418"/>
    <mergeCell ref="N394:N395"/>
    <mergeCell ref="O394:O395"/>
    <mergeCell ref="P394:P395"/>
    <mergeCell ref="Q394:Q395"/>
    <mergeCell ref="R394:R395"/>
    <mergeCell ref="S394:S395"/>
    <mergeCell ref="G390:K390"/>
    <mergeCell ref="B393:G393"/>
    <mergeCell ref="H393:K393"/>
    <mergeCell ref="M441:M442"/>
    <mergeCell ref="A394:A395"/>
    <mergeCell ref="B394:K394"/>
    <mergeCell ref="L394:L395"/>
    <mergeCell ref="M394:M395"/>
    <mergeCell ref="N417:N418"/>
    <mergeCell ref="O417:O418"/>
    <mergeCell ref="P417:P418"/>
    <mergeCell ref="Q417:Q418"/>
    <mergeCell ref="S489:S490"/>
    <mergeCell ref="G485:K485"/>
    <mergeCell ref="B488:G488"/>
    <mergeCell ref="H488:K488"/>
    <mergeCell ref="S417:S418"/>
    <mergeCell ref="G413:K413"/>
    <mergeCell ref="B416:G416"/>
    <mergeCell ref="H416:K416"/>
    <mergeCell ref="A417:A418"/>
    <mergeCell ref="B417:K417"/>
    <mergeCell ref="L417:L418"/>
    <mergeCell ref="M417:M418"/>
    <mergeCell ref="N441:N442"/>
    <mergeCell ref="O441:O442"/>
    <mergeCell ref="P441:P442"/>
    <mergeCell ref="Q441:Q442"/>
    <mergeCell ref="R441:R442"/>
    <mergeCell ref="S441:S442"/>
    <mergeCell ref="G437:K437"/>
    <mergeCell ref="B440:G440"/>
    <mergeCell ref="H440:K440"/>
    <mergeCell ref="A441:A442"/>
    <mergeCell ref="B441:K441"/>
    <mergeCell ref="L441:L442"/>
    <mergeCell ref="N465:N466"/>
    <mergeCell ref="O465:O466"/>
    <mergeCell ref="P465:P466"/>
    <mergeCell ref="Q465:Q466"/>
    <mergeCell ref="R465:R466"/>
    <mergeCell ref="S465:S466"/>
    <mergeCell ref="G461:K461"/>
    <mergeCell ref="B464:G464"/>
    <mergeCell ref="H464:K464"/>
    <mergeCell ref="A489:A490"/>
    <mergeCell ref="B489:K489"/>
    <mergeCell ref="L489:L490"/>
    <mergeCell ref="M489:M490"/>
    <mergeCell ref="N534:N535"/>
    <mergeCell ref="O534:O535"/>
    <mergeCell ref="P534:P535"/>
    <mergeCell ref="Q534:Q535"/>
    <mergeCell ref="R534:R535"/>
    <mergeCell ref="F508:K508"/>
    <mergeCell ref="B511:G511"/>
    <mergeCell ref="H511:K511"/>
    <mergeCell ref="O489:O490"/>
    <mergeCell ref="P489:P490"/>
    <mergeCell ref="Q489:Q490"/>
    <mergeCell ref="R489:R490"/>
    <mergeCell ref="S534:S535"/>
    <mergeCell ref="F531:K531"/>
    <mergeCell ref="B533:G533"/>
    <mergeCell ref="H533:K533"/>
    <mergeCell ref="A534:A535"/>
    <mergeCell ref="B534:K534"/>
    <mergeCell ref="L534:L535"/>
    <mergeCell ref="M534:M535"/>
    <mergeCell ref="B512:K512"/>
    <mergeCell ref="L512:L513"/>
    <mergeCell ref="M512:M513"/>
    <mergeCell ref="S512:S513"/>
    <mergeCell ref="A512:A513"/>
    <mergeCell ref="K695:K696"/>
    <mergeCell ref="L695:L696"/>
    <mergeCell ref="M718:M719"/>
    <mergeCell ref="N718:N719"/>
    <mergeCell ref="O718:O719"/>
    <mergeCell ref="P718:P719"/>
    <mergeCell ref="Q718:Q719"/>
    <mergeCell ref="D714:J714"/>
    <mergeCell ref="B695:J695"/>
    <mergeCell ref="M695:M696"/>
    <mergeCell ref="N695:N696"/>
    <mergeCell ref="O695:O696"/>
    <mergeCell ref="P695:P696"/>
    <mergeCell ref="Q695:Q696"/>
    <mergeCell ref="F691:K691"/>
    <mergeCell ref="B694:G694"/>
    <mergeCell ref="R718:R719"/>
    <mergeCell ref="B717:G717"/>
    <mergeCell ref="A718:A719"/>
    <mergeCell ref="K718:K719"/>
    <mergeCell ref="L718:L719"/>
    <mergeCell ref="M8:M9"/>
    <mergeCell ref="N8:N9"/>
    <mergeCell ref="O8:O9"/>
    <mergeCell ref="P8:P9"/>
    <mergeCell ref="Q8:Q9"/>
    <mergeCell ref="R8:R9"/>
    <mergeCell ref="N512:N513"/>
    <mergeCell ref="O512:O513"/>
    <mergeCell ref="P512:P513"/>
    <mergeCell ref="Q512:Q513"/>
    <mergeCell ref="R512:R513"/>
    <mergeCell ref="A465:A466"/>
    <mergeCell ref="B465:K465"/>
    <mergeCell ref="L465:L466"/>
    <mergeCell ref="M465:M466"/>
    <mergeCell ref="N489:N490"/>
    <mergeCell ref="A695:A696"/>
    <mergeCell ref="G1:S1"/>
    <mergeCell ref="G2:S2"/>
    <mergeCell ref="G3:S3"/>
    <mergeCell ref="G4:S4"/>
    <mergeCell ref="B7:G7"/>
    <mergeCell ref="A8:A9"/>
    <mergeCell ref="B8:K8"/>
    <mergeCell ref="S8:S9"/>
    <mergeCell ref="L31:L32"/>
    <mergeCell ref="M31:M32"/>
    <mergeCell ref="N31:N32"/>
    <mergeCell ref="O31:O32"/>
    <mergeCell ref="P31:P32"/>
    <mergeCell ref="Q31:Q32"/>
    <mergeCell ref="R31:R32"/>
    <mergeCell ref="S31:S32"/>
    <mergeCell ref="H7:K7"/>
    <mergeCell ref="L8:L9"/>
    <mergeCell ref="G27:K27"/>
    <mergeCell ref="B30:G30"/>
    <mergeCell ref="H30:K30"/>
    <mergeCell ref="A31:A32"/>
    <mergeCell ref="B31:K31"/>
    <mergeCell ref="A741:A742"/>
    <mergeCell ref="A764:A765"/>
    <mergeCell ref="A787:A788"/>
    <mergeCell ref="M764:M765"/>
    <mergeCell ref="N764:N765"/>
    <mergeCell ref="O764:O765"/>
    <mergeCell ref="P764:P765"/>
    <mergeCell ref="P787:P788"/>
    <mergeCell ref="Q787:Q788"/>
    <mergeCell ref="Q764:Q765"/>
    <mergeCell ref="M787:M788"/>
    <mergeCell ref="B740:G740"/>
    <mergeCell ref="K741:K742"/>
    <mergeCell ref="L741:L742"/>
    <mergeCell ref="K764:K765"/>
    <mergeCell ref="L764:L765"/>
    <mergeCell ref="K787:K788"/>
    <mergeCell ref="L787:L788"/>
    <mergeCell ref="B810:J810"/>
    <mergeCell ref="E829:J829"/>
    <mergeCell ref="M902:M903"/>
    <mergeCell ref="N902:N903"/>
    <mergeCell ref="O902:O903"/>
    <mergeCell ref="P925:P926"/>
    <mergeCell ref="Q925:Q926"/>
    <mergeCell ref="P902:P903"/>
    <mergeCell ref="Q902:Q903"/>
    <mergeCell ref="A810:A811"/>
    <mergeCell ref="A833:A834"/>
    <mergeCell ref="N856:N857"/>
    <mergeCell ref="B833:J833"/>
    <mergeCell ref="E852:J852"/>
    <mergeCell ref="B856:J856"/>
    <mergeCell ref="O833:O834"/>
    <mergeCell ref="P833:P834"/>
    <mergeCell ref="Q833:Q834"/>
    <mergeCell ref="O856:O857"/>
    <mergeCell ref="P856:P857"/>
    <mergeCell ref="F968:J968"/>
    <mergeCell ref="A974:A975"/>
    <mergeCell ref="B974:J974"/>
    <mergeCell ref="K974:K975"/>
    <mergeCell ref="L974:L975"/>
    <mergeCell ref="M974:M975"/>
    <mergeCell ref="N974:N975"/>
    <mergeCell ref="O974:O975"/>
    <mergeCell ref="A949:A950"/>
    <mergeCell ref="B949:J949"/>
    <mergeCell ref="K949:K950"/>
    <mergeCell ref="L949:L950"/>
    <mergeCell ref="M949:M950"/>
    <mergeCell ref="N949:N950"/>
    <mergeCell ref="O949:O950"/>
    <mergeCell ref="P1020:P1021"/>
    <mergeCell ref="Q1020:Q1021"/>
    <mergeCell ref="R1020:R1021"/>
    <mergeCell ref="F1039:J1039"/>
    <mergeCell ref="N997:N998"/>
    <mergeCell ref="O997:O998"/>
    <mergeCell ref="F1016:J1016"/>
    <mergeCell ref="P997:P998"/>
    <mergeCell ref="Q997:Q998"/>
    <mergeCell ref="B997:J997"/>
    <mergeCell ref="K997:K998"/>
    <mergeCell ref="R997:R998"/>
    <mergeCell ref="L997:L998"/>
    <mergeCell ref="M997:M998"/>
    <mergeCell ref="A1020:A1021"/>
    <mergeCell ref="B1020:J1020"/>
    <mergeCell ref="K1020:K1021"/>
    <mergeCell ref="L1020:L1021"/>
    <mergeCell ref="O1020:O1021"/>
    <mergeCell ref="K833:K834"/>
    <mergeCell ref="L833:L834"/>
    <mergeCell ref="M833:M834"/>
    <mergeCell ref="N833:N834"/>
    <mergeCell ref="A879:A880"/>
    <mergeCell ref="K879:K880"/>
    <mergeCell ref="L879:L880"/>
    <mergeCell ref="M879:M880"/>
    <mergeCell ref="N879:N880"/>
    <mergeCell ref="E875:J875"/>
    <mergeCell ref="E898:J898"/>
    <mergeCell ref="B879:J879"/>
    <mergeCell ref="E921:J921"/>
    <mergeCell ref="B902:J902"/>
    <mergeCell ref="B925:J925"/>
    <mergeCell ref="M1020:M1021"/>
    <mergeCell ref="N1020:N1021"/>
    <mergeCell ref="F993:J993"/>
    <mergeCell ref="A997:A998"/>
    <mergeCell ref="R856:R857"/>
    <mergeCell ref="P974:P975"/>
    <mergeCell ref="Q974:Q975"/>
    <mergeCell ref="R974:R975"/>
    <mergeCell ref="R949:R950"/>
    <mergeCell ref="P949:P950"/>
    <mergeCell ref="Q949:Q950"/>
    <mergeCell ref="R902:R903"/>
    <mergeCell ref="S557:S558"/>
    <mergeCell ref="S626:S627"/>
    <mergeCell ref="S649:S650"/>
    <mergeCell ref="Q856:Q857"/>
    <mergeCell ref="R925:R926"/>
    <mergeCell ref="P741:P742"/>
    <mergeCell ref="Q741:Q742"/>
    <mergeCell ref="R741:R742"/>
    <mergeCell ref="R764:R765"/>
    <mergeCell ref="R787:R788"/>
    <mergeCell ref="R695:R696"/>
    <mergeCell ref="F553:K553"/>
    <mergeCell ref="B556:G556"/>
    <mergeCell ref="H556:K556"/>
    <mergeCell ref="O879:O880"/>
    <mergeCell ref="P879:P880"/>
    <mergeCell ref="Q879:Q880"/>
    <mergeCell ref="R879:R880"/>
    <mergeCell ref="N925:N926"/>
    <mergeCell ref="O925:O926"/>
    <mergeCell ref="N810:N811"/>
    <mergeCell ref="O810:O811"/>
    <mergeCell ref="P810:P811"/>
    <mergeCell ref="Q810:Q811"/>
    <mergeCell ref="R810:R811"/>
    <mergeCell ref="R833:R834"/>
    <mergeCell ref="N787:N788"/>
    <mergeCell ref="O787:O788"/>
    <mergeCell ref="K810:K811"/>
    <mergeCell ref="L810:L811"/>
    <mergeCell ref="M810:M811"/>
    <mergeCell ref="M741:M742"/>
    <mergeCell ref="N741:N742"/>
    <mergeCell ref="O741:O742"/>
    <mergeCell ref="F622:K622"/>
    <mergeCell ref="A557:A558"/>
    <mergeCell ref="B557:K557"/>
    <mergeCell ref="L557:L558"/>
    <mergeCell ref="M557:M558"/>
    <mergeCell ref="N580:N581"/>
    <mergeCell ref="O580:O581"/>
    <mergeCell ref="P580:P581"/>
    <mergeCell ref="Q580:Q581"/>
    <mergeCell ref="R580:R581"/>
    <mergeCell ref="N557:N558"/>
    <mergeCell ref="O557:O558"/>
    <mergeCell ref="P557:P558"/>
    <mergeCell ref="Q557:Q558"/>
    <mergeCell ref="R557:R558"/>
    <mergeCell ref="H625:K625"/>
    <mergeCell ref="S580:S581"/>
    <mergeCell ref="F576:K576"/>
    <mergeCell ref="B579:G579"/>
    <mergeCell ref="H579:K579"/>
    <mergeCell ref="A580:A581"/>
    <mergeCell ref="B580:K580"/>
    <mergeCell ref="L580:L581"/>
    <mergeCell ref="M580:M581"/>
    <mergeCell ref="N603:N604"/>
    <mergeCell ref="O603:O604"/>
    <mergeCell ref="P603:P604"/>
    <mergeCell ref="Q603:Q604"/>
    <mergeCell ref="R603:R604"/>
    <mergeCell ref="S603:S604"/>
    <mergeCell ref="F599:K599"/>
    <mergeCell ref="B602:G602"/>
    <mergeCell ref="H602:K602"/>
    <mergeCell ref="A603:A604"/>
    <mergeCell ref="B603:K603"/>
    <mergeCell ref="L603:L604"/>
    <mergeCell ref="M603:M604"/>
    <mergeCell ref="A626:A627"/>
    <mergeCell ref="B626:K626"/>
    <mergeCell ref="L626:L627"/>
    <mergeCell ref="M626:M627"/>
    <mergeCell ref="N649:N650"/>
    <mergeCell ref="O649:O650"/>
    <mergeCell ref="P649:P650"/>
    <mergeCell ref="Q649:Q650"/>
    <mergeCell ref="R649:R650"/>
    <mergeCell ref="N626:N627"/>
    <mergeCell ref="O626:O627"/>
    <mergeCell ref="P626:P627"/>
    <mergeCell ref="Q626:Q627"/>
    <mergeCell ref="R626:R627"/>
    <mergeCell ref="F645:K645"/>
    <mergeCell ref="B648:G648"/>
    <mergeCell ref="H648:K648"/>
    <mergeCell ref="A649:A650"/>
    <mergeCell ref="B649:K649"/>
    <mergeCell ref="L649:L650"/>
    <mergeCell ref="M649:M650"/>
    <mergeCell ref="N672:N673"/>
    <mergeCell ref="O672:O673"/>
    <mergeCell ref="P672:P673"/>
    <mergeCell ref="Q672:Q673"/>
    <mergeCell ref="R672:R673"/>
    <mergeCell ref="S672:S673"/>
    <mergeCell ref="F668:K668"/>
    <mergeCell ref="B671:G671"/>
    <mergeCell ref="H671:K671"/>
    <mergeCell ref="A672:A673"/>
    <mergeCell ref="B672:K672"/>
    <mergeCell ref="L672:L673"/>
    <mergeCell ref="M672:M673"/>
    <mergeCell ref="F944:J944"/>
    <mergeCell ref="E737:J737"/>
    <mergeCell ref="B718:J718"/>
    <mergeCell ref="E760:J760"/>
    <mergeCell ref="B741:J741"/>
    <mergeCell ref="E783:J783"/>
    <mergeCell ref="B764:J764"/>
    <mergeCell ref="E806:J806"/>
    <mergeCell ref="B787:J787"/>
    <mergeCell ref="A856:A857"/>
    <mergeCell ref="K856:K857"/>
    <mergeCell ref="L856:L857"/>
    <mergeCell ref="M856:M857"/>
    <mergeCell ref="A925:A926"/>
    <mergeCell ref="K925:K926"/>
    <mergeCell ref="L925:L926"/>
    <mergeCell ref="M925:M926"/>
    <mergeCell ref="A902:A903"/>
    <mergeCell ref="K902:K903"/>
    <mergeCell ref="L902:L903"/>
    <mergeCell ref="R1089:R1090"/>
    <mergeCell ref="F1108:J1108"/>
    <mergeCell ref="A1089:A1090"/>
    <mergeCell ref="B1089:J1089"/>
    <mergeCell ref="K1089:K1090"/>
    <mergeCell ref="L1089:L1090"/>
    <mergeCell ref="M1089:M1090"/>
    <mergeCell ref="N1089:N1090"/>
    <mergeCell ref="O1089:O1090"/>
    <mergeCell ref="P1089:P1090"/>
    <mergeCell ref="Q1089:Q109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X1131"/>
  <sheetViews>
    <sheetView tabSelected="1" zoomScale="90" zoomScaleNormal="90" workbookViewId="0">
      <pane ySplit="4" topLeftCell="A870" activePane="bottomLeft" state="frozen"/>
      <selection pane="bottomLeft" activeCell="L896" sqref="L896"/>
    </sheetView>
  </sheetViews>
  <sheetFormatPr baseColWidth="10" defaultColWidth="12.5703125" defaultRowHeight="15" customHeight="1"/>
  <cols>
    <col min="1" max="1" width="9.42578125" customWidth="1"/>
    <col min="2" max="10" width="6.140625" customWidth="1"/>
    <col min="11" max="11" width="12.42578125" customWidth="1"/>
    <col min="12" max="12" width="15.85546875" customWidth="1"/>
    <col min="13" max="14" width="13.28515625" customWidth="1"/>
    <col min="15" max="15" width="16.28515625" customWidth="1"/>
    <col min="16" max="16" width="10" customWidth="1"/>
    <col min="17" max="17" width="9.7109375" customWidth="1"/>
    <col min="18" max="18" width="14.28515625" customWidth="1"/>
    <col min="19" max="20" width="11.42578125" customWidth="1"/>
    <col min="21" max="26" width="10" customWidth="1"/>
  </cols>
  <sheetData>
    <row r="1" spans="1:22" ht="33.75" customHeight="1">
      <c r="F1" s="1"/>
      <c r="G1" s="173" t="s">
        <v>0</v>
      </c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78"/>
      <c r="T1" s="78"/>
      <c r="U1" s="78"/>
      <c r="V1" s="78"/>
    </row>
    <row r="2" spans="1:22" ht="27" customHeight="1">
      <c r="F2" s="2"/>
      <c r="G2" s="169" t="s">
        <v>1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78"/>
      <c r="T2" s="78"/>
      <c r="U2" s="78"/>
      <c r="V2" s="78"/>
    </row>
    <row r="3" spans="1:22" ht="23.25" customHeight="1">
      <c r="F3" s="3"/>
      <c r="G3" s="170" t="s">
        <v>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78"/>
      <c r="T3" s="78"/>
      <c r="U3" s="78"/>
      <c r="V3" s="78"/>
    </row>
    <row r="4" spans="1:22" ht="24.75" customHeight="1">
      <c r="F4" s="4"/>
      <c r="G4" s="171" t="s">
        <v>3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78"/>
      <c r="T4" s="78"/>
      <c r="U4" s="78"/>
      <c r="V4" s="78"/>
    </row>
    <row r="5" spans="1:22">
      <c r="L5" s="5"/>
      <c r="M5" s="5"/>
      <c r="O5" s="5"/>
      <c r="S5" s="78"/>
      <c r="T5" s="78"/>
      <c r="U5" s="78"/>
      <c r="V5" s="78"/>
    </row>
    <row r="6" spans="1:22">
      <c r="K6" s="6"/>
      <c r="L6" s="5"/>
      <c r="M6" s="5"/>
      <c r="O6" s="5"/>
      <c r="S6" s="78"/>
      <c r="T6" s="78"/>
      <c r="U6" s="78"/>
      <c r="V6" s="78"/>
    </row>
    <row r="7" spans="1:22" ht="26.25" customHeight="1">
      <c r="A7" s="7"/>
      <c r="B7" s="163" t="s">
        <v>4</v>
      </c>
      <c r="C7" s="164"/>
      <c r="D7" s="164"/>
      <c r="E7" s="164"/>
      <c r="F7" s="164"/>
      <c r="G7" s="164"/>
      <c r="H7" s="165" t="s">
        <v>5</v>
      </c>
      <c r="I7" s="166"/>
      <c r="J7" s="166"/>
      <c r="K7" s="6"/>
      <c r="L7" s="5"/>
      <c r="M7" s="5"/>
      <c r="N7" s="6"/>
      <c r="O7" s="5"/>
      <c r="P7" s="6"/>
      <c r="Q7" s="6"/>
      <c r="R7" s="6"/>
      <c r="S7" s="78"/>
      <c r="T7" s="78"/>
      <c r="U7" s="78"/>
      <c r="V7" s="78"/>
    </row>
    <row r="8" spans="1:22" ht="30" customHeight="1">
      <c r="A8" s="142" t="s">
        <v>6</v>
      </c>
      <c r="B8" s="144" t="s">
        <v>7</v>
      </c>
      <c r="C8" s="154"/>
      <c r="D8" s="154"/>
      <c r="E8" s="154"/>
      <c r="F8" s="154"/>
      <c r="G8" s="154"/>
      <c r="H8" s="154"/>
      <c r="I8" s="154"/>
      <c r="J8" s="155"/>
      <c r="K8" s="167" t="s">
        <v>8</v>
      </c>
      <c r="L8" s="137" t="s">
        <v>9</v>
      </c>
      <c r="M8" s="137" t="s">
        <v>10</v>
      </c>
      <c r="N8" s="149" t="s">
        <v>11</v>
      </c>
      <c r="O8" s="137" t="s">
        <v>12</v>
      </c>
      <c r="P8" s="151" t="s">
        <v>13</v>
      </c>
      <c r="Q8" s="151" t="s">
        <v>14</v>
      </c>
      <c r="R8" s="137" t="s">
        <v>15</v>
      </c>
      <c r="S8" s="78"/>
      <c r="T8" s="78"/>
      <c r="U8" s="78"/>
      <c r="V8" s="78"/>
    </row>
    <row r="9" spans="1:22" ht="15.75" customHeight="1">
      <c r="A9" s="153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153"/>
      <c r="L9" s="153"/>
      <c r="M9" s="153"/>
      <c r="N9" s="153"/>
      <c r="O9" s="153"/>
      <c r="P9" s="153"/>
      <c r="Q9" s="153"/>
      <c r="R9" s="153"/>
      <c r="S9" s="78"/>
      <c r="T9" s="78"/>
      <c r="U9" s="78"/>
      <c r="V9" s="78"/>
    </row>
    <row r="10" spans="1:22" ht="15.75" customHeight="1">
      <c r="A10" s="9" t="s">
        <v>5</v>
      </c>
      <c r="B10" s="56">
        <v>51</v>
      </c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4"/>
      <c r="N10" s="15"/>
      <c r="O10" s="79"/>
      <c r="P10" s="62">
        <v>51</v>
      </c>
      <c r="Q10" s="80"/>
      <c r="R10" s="79"/>
      <c r="S10" s="78"/>
      <c r="T10" s="78"/>
      <c r="U10" s="78"/>
      <c r="V10" s="78"/>
    </row>
    <row r="11" spans="1:22" ht="15.75" customHeight="1">
      <c r="A11" s="9" t="s">
        <v>26</v>
      </c>
      <c r="B11" s="11"/>
      <c r="C11" s="11">
        <v>48</v>
      </c>
      <c r="D11" s="11"/>
      <c r="E11" s="11"/>
      <c r="F11" s="11"/>
      <c r="G11" s="11"/>
      <c r="H11" s="11"/>
      <c r="I11" s="11"/>
      <c r="J11" s="11"/>
      <c r="K11" s="12"/>
      <c r="L11" s="19"/>
      <c r="M11" s="5"/>
      <c r="N11" s="20"/>
      <c r="O11" s="66">
        <f>IF(C11=0,"",C11/B10)</f>
        <v>0.94117647058823528</v>
      </c>
      <c r="P11" s="67">
        <v>48</v>
      </c>
      <c r="Q11" s="68">
        <f t="shared" ref="Q11:Q18" si="0">IF(P11=0,"",P11/P10)</f>
        <v>0.94117647058823528</v>
      </c>
      <c r="R11" s="68">
        <f t="shared" ref="R11:R18" si="1">IF(P11=0,"",100%-Q11)</f>
        <v>5.8823529411764719E-2</v>
      </c>
      <c r="S11" s="78"/>
      <c r="T11" s="78"/>
      <c r="U11" s="78"/>
      <c r="V11" s="78"/>
    </row>
    <row r="12" spans="1:22" ht="15.75" customHeight="1">
      <c r="A12" s="9" t="s">
        <v>27</v>
      </c>
      <c r="B12" s="11"/>
      <c r="C12" s="11"/>
      <c r="D12" s="11">
        <v>47</v>
      </c>
      <c r="E12" s="11"/>
      <c r="F12" s="11"/>
      <c r="G12" s="11"/>
      <c r="H12" s="11"/>
      <c r="I12" s="11"/>
      <c r="J12" s="11"/>
      <c r="K12" s="12"/>
      <c r="L12" s="19"/>
      <c r="M12" s="5"/>
      <c r="N12" s="20"/>
      <c r="O12" s="66">
        <f>IF(D12=0,"",D12/C11)</f>
        <v>0.97916666666666663</v>
      </c>
      <c r="P12" s="67">
        <v>47</v>
      </c>
      <c r="Q12" s="68">
        <f t="shared" si="0"/>
        <v>0.97916666666666663</v>
      </c>
      <c r="R12" s="68">
        <f t="shared" si="1"/>
        <v>2.083333333333337E-2</v>
      </c>
      <c r="S12" s="78"/>
      <c r="T12" s="78"/>
      <c r="U12" s="78"/>
      <c r="V12" s="78"/>
    </row>
    <row r="13" spans="1:22" ht="15.75" customHeight="1">
      <c r="A13" s="9" t="s">
        <v>28</v>
      </c>
      <c r="B13" s="11"/>
      <c r="C13" s="11"/>
      <c r="D13" s="11"/>
      <c r="E13" s="11">
        <v>46</v>
      </c>
      <c r="F13" s="11"/>
      <c r="G13" s="11"/>
      <c r="H13" s="11"/>
      <c r="I13" s="11"/>
      <c r="J13" s="11"/>
      <c r="K13" s="12"/>
      <c r="L13" s="19"/>
      <c r="M13" s="5"/>
      <c r="N13" s="20"/>
      <c r="O13" s="66">
        <f>IF(E13=0,"",E13/D12)</f>
        <v>0.97872340425531912</v>
      </c>
      <c r="P13" s="67">
        <v>47</v>
      </c>
      <c r="Q13" s="68">
        <f t="shared" si="0"/>
        <v>1</v>
      </c>
      <c r="R13" s="68">
        <f t="shared" si="1"/>
        <v>0</v>
      </c>
      <c r="S13" s="78"/>
      <c r="T13" s="78"/>
      <c r="U13" s="78"/>
      <c r="V13" s="78"/>
    </row>
    <row r="14" spans="1:22" ht="15.75" customHeight="1">
      <c r="A14" s="9" t="s">
        <v>29</v>
      </c>
      <c r="B14" s="11"/>
      <c r="C14" s="11"/>
      <c r="D14" s="11"/>
      <c r="E14" s="11"/>
      <c r="F14" s="11">
        <v>42</v>
      </c>
      <c r="G14" s="11"/>
      <c r="H14" s="11"/>
      <c r="I14" s="11"/>
      <c r="J14" s="11"/>
      <c r="K14" s="12"/>
      <c r="L14" s="19"/>
      <c r="M14" s="5"/>
      <c r="N14" s="20"/>
      <c r="O14" s="66">
        <f>IF(F14=0,"",F14/E13)</f>
        <v>0.91304347826086951</v>
      </c>
      <c r="P14" s="67">
        <v>47</v>
      </c>
      <c r="Q14" s="68">
        <f t="shared" si="0"/>
        <v>1</v>
      </c>
      <c r="R14" s="68">
        <f t="shared" si="1"/>
        <v>0</v>
      </c>
      <c r="S14" s="78"/>
      <c r="T14" s="78"/>
      <c r="U14" s="78"/>
      <c r="V14" s="78"/>
    </row>
    <row r="15" spans="1:22" ht="15.75" customHeight="1">
      <c r="A15" s="9" t="s">
        <v>30</v>
      </c>
      <c r="B15" s="11"/>
      <c r="C15" s="11"/>
      <c r="D15" s="11"/>
      <c r="E15" s="11"/>
      <c r="F15" s="11"/>
      <c r="G15" s="11">
        <v>33</v>
      </c>
      <c r="H15" s="11"/>
      <c r="I15" s="11"/>
      <c r="J15" s="11"/>
      <c r="K15" s="12"/>
      <c r="L15" s="19"/>
      <c r="M15" s="5"/>
      <c r="N15" s="20"/>
      <c r="O15" s="66">
        <f>IF(G15=0,"",G15/F14)</f>
        <v>0.7857142857142857</v>
      </c>
      <c r="P15" s="67">
        <v>44</v>
      </c>
      <c r="Q15" s="68">
        <f t="shared" si="0"/>
        <v>0.93617021276595747</v>
      </c>
      <c r="R15" s="68">
        <f t="shared" si="1"/>
        <v>6.3829787234042534E-2</v>
      </c>
      <c r="S15" s="78"/>
      <c r="T15" s="78"/>
      <c r="U15" s="78"/>
      <c r="V15" s="78"/>
    </row>
    <row r="16" spans="1:22" ht="15.75" customHeight="1">
      <c r="A16" s="9" t="s">
        <v>31</v>
      </c>
      <c r="B16" s="11"/>
      <c r="C16" s="11"/>
      <c r="D16" s="11"/>
      <c r="E16" s="11"/>
      <c r="F16" s="11"/>
      <c r="G16" s="11"/>
      <c r="H16" s="11">
        <v>33</v>
      </c>
      <c r="I16" s="11"/>
      <c r="J16" s="11"/>
      <c r="K16" s="12"/>
      <c r="L16" s="19"/>
      <c r="M16" s="5"/>
      <c r="N16" s="20"/>
      <c r="O16" s="66">
        <f>IF(H16=0,"",H16/G15)</f>
        <v>1</v>
      </c>
      <c r="P16" s="67">
        <v>45</v>
      </c>
      <c r="Q16" s="68">
        <f t="shared" si="0"/>
        <v>1.0227272727272727</v>
      </c>
      <c r="R16" s="68">
        <f t="shared" si="1"/>
        <v>-2.2727272727272707E-2</v>
      </c>
      <c r="S16" s="78"/>
      <c r="T16" s="78"/>
      <c r="U16" s="78"/>
      <c r="V16" s="78"/>
    </row>
    <row r="17" spans="1:22" ht="15.75" customHeight="1">
      <c r="A17" s="9" t="s">
        <v>32</v>
      </c>
      <c r="B17" s="11"/>
      <c r="C17" s="11"/>
      <c r="D17" s="11"/>
      <c r="E17" s="11"/>
      <c r="F17" s="11"/>
      <c r="G17" s="11"/>
      <c r="H17" s="11"/>
      <c r="I17" s="11">
        <v>33</v>
      </c>
      <c r="J17" s="11"/>
      <c r="K17" s="12"/>
      <c r="L17" s="19"/>
      <c r="M17" s="5"/>
      <c r="N17" s="20"/>
      <c r="O17" s="66">
        <f>IF(I17=0,"",I17/H16)</f>
        <v>1</v>
      </c>
      <c r="P17" s="67">
        <v>39</v>
      </c>
      <c r="Q17" s="68">
        <f t="shared" si="0"/>
        <v>0.8666666666666667</v>
      </c>
      <c r="R17" s="68">
        <f t="shared" si="1"/>
        <v>0.1333333333333333</v>
      </c>
      <c r="S17" s="78"/>
      <c r="T17" s="78"/>
      <c r="U17" s="78"/>
      <c r="V17" s="78"/>
    </row>
    <row r="18" spans="1:22" ht="15.75" customHeight="1">
      <c r="A18" s="9" t="s">
        <v>33</v>
      </c>
      <c r="B18" s="11"/>
      <c r="C18" s="11"/>
      <c r="D18" s="11"/>
      <c r="E18" s="11"/>
      <c r="F18" s="11"/>
      <c r="G18" s="11"/>
      <c r="H18" s="11"/>
      <c r="I18" s="11"/>
      <c r="J18" s="11">
        <v>32</v>
      </c>
      <c r="K18" s="12">
        <v>31</v>
      </c>
      <c r="L18" s="19"/>
      <c r="M18" s="5"/>
      <c r="N18" s="20"/>
      <c r="O18" s="81">
        <f>IF(J18=0,"",J18/I17)</f>
        <v>0.96969696969696972</v>
      </c>
      <c r="P18" s="67">
        <v>39</v>
      </c>
      <c r="Q18" s="82">
        <f t="shared" si="0"/>
        <v>1</v>
      </c>
      <c r="R18" s="82">
        <f t="shared" si="1"/>
        <v>0</v>
      </c>
      <c r="S18" s="78"/>
      <c r="T18" s="78"/>
      <c r="U18" s="78"/>
      <c r="V18" s="78"/>
    </row>
    <row r="19" spans="1:22" ht="15.75" customHeight="1">
      <c r="A19" s="9" t="s">
        <v>34</v>
      </c>
      <c r="B19" s="11"/>
      <c r="C19" s="11"/>
      <c r="D19" s="11"/>
      <c r="E19" s="11"/>
      <c r="F19" s="11"/>
      <c r="G19" s="11"/>
      <c r="H19" s="11"/>
      <c r="I19" s="11"/>
      <c r="J19" s="11">
        <v>5</v>
      </c>
      <c r="K19" s="12">
        <v>3</v>
      </c>
      <c r="L19" s="19"/>
      <c r="M19" s="5"/>
      <c r="N19" s="6"/>
      <c r="O19" s="83"/>
      <c r="P19" s="22">
        <v>6</v>
      </c>
      <c r="Q19" s="84"/>
      <c r="R19" s="85"/>
      <c r="S19" s="78"/>
      <c r="T19" s="78"/>
      <c r="U19" s="78"/>
      <c r="V19" s="78"/>
    </row>
    <row r="20" spans="1:22" ht="15.75" customHeight="1">
      <c r="A20" s="9" t="s">
        <v>35</v>
      </c>
      <c r="B20" s="11"/>
      <c r="C20" s="11"/>
      <c r="D20" s="11"/>
      <c r="E20" s="11"/>
      <c r="F20" s="11"/>
      <c r="G20" s="11"/>
      <c r="H20" s="11"/>
      <c r="I20" s="11"/>
      <c r="J20" s="11">
        <v>2</v>
      </c>
      <c r="K20" s="12">
        <v>1</v>
      </c>
      <c r="L20" s="19"/>
      <c r="M20" s="5"/>
      <c r="N20" s="6"/>
      <c r="O20" s="27"/>
      <c r="P20" s="25">
        <v>2</v>
      </c>
      <c r="Q20" s="28"/>
      <c r="R20" s="27"/>
      <c r="S20" s="78"/>
      <c r="T20" s="78"/>
      <c r="U20" s="78"/>
      <c r="V20" s="78"/>
    </row>
    <row r="21" spans="1:22" ht="15.75" customHeight="1">
      <c r="A21" s="9" t="s">
        <v>36</v>
      </c>
      <c r="B21" s="11"/>
      <c r="C21" s="11"/>
      <c r="D21" s="11"/>
      <c r="E21" s="11"/>
      <c r="F21" s="11"/>
      <c r="G21" s="11"/>
      <c r="H21" s="11"/>
      <c r="I21" s="11"/>
      <c r="J21" s="11">
        <v>2</v>
      </c>
      <c r="K21" s="12">
        <v>1</v>
      </c>
      <c r="L21" s="19"/>
      <c r="M21" s="5"/>
      <c r="N21" s="6"/>
      <c r="O21" s="27"/>
      <c r="P21" s="25">
        <v>3</v>
      </c>
      <c r="Q21" s="28"/>
      <c r="R21" s="27"/>
      <c r="S21" s="78"/>
      <c r="T21" s="78"/>
      <c r="U21" s="78"/>
      <c r="V21" s="78"/>
    </row>
    <row r="22" spans="1:22" ht="15.75" customHeight="1">
      <c r="A22" s="9" t="s">
        <v>37</v>
      </c>
      <c r="B22" s="11"/>
      <c r="C22" s="11"/>
      <c r="D22" s="11"/>
      <c r="E22" s="11"/>
      <c r="F22" s="11"/>
      <c r="G22" s="11"/>
      <c r="H22" s="11"/>
      <c r="I22" s="11"/>
      <c r="J22" s="11">
        <v>1</v>
      </c>
      <c r="K22" s="12">
        <v>1</v>
      </c>
      <c r="L22" s="19"/>
      <c r="M22" s="5"/>
      <c r="N22" s="6"/>
      <c r="O22" s="27"/>
      <c r="P22" s="25">
        <v>1</v>
      </c>
      <c r="Q22" s="28"/>
      <c r="R22" s="27"/>
      <c r="S22" s="78"/>
      <c r="T22" s="78"/>
      <c r="U22" s="78"/>
      <c r="V22" s="78"/>
    </row>
    <row r="23" spans="1:22" ht="15.75" customHeight="1">
      <c r="A23" s="9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9"/>
      <c r="M23" s="5"/>
      <c r="N23" s="6"/>
      <c r="O23" s="42"/>
      <c r="P23" s="43"/>
      <c r="Q23" s="53"/>
      <c r="R23" s="54"/>
      <c r="S23" s="78"/>
      <c r="T23" s="78"/>
      <c r="U23" s="78"/>
      <c r="V23" s="78"/>
    </row>
    <row r="24" spans="1:22" ht="15.75" customHeight="1">
      <c r="A24" s="9" t="s">
        <v>39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9"/>
      <c r="M24" s="5"/>
      <c r="N24" s="6"/>
      <c r="O24" s="44"/>
      <c r="P24" s="45"/>
      <c r="Q24" s="46"/>
      <c r="R24" s="47"/>
      <c r="S24" s="78"/>
      <c r="T24" s="78"/>
      <c r="U24" s="78"/>
      <c r="V24" s="78"/>
    </row>
    <row r="25" spans="1:22" ht="15.75" customHeight="1">
      <c r="A25" s="9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9"/>
      <c r="M25" s="5"/>
      <c r="N25" s="6"/>
      <c r="O25" s="48"/>
      <c r="P25" s="49"/>
      <c r="Q25" s="50"/>
      <c r="R25" s="51"/>
      <c r="S25" s="78"/>
      <c r="T25" s="78"/>
      <c r="U25" s="78"/>
      <c r="V25" s="78"/>
    </row>
    <row r="26" spans="1:22" ht="15.75" customHeight="1">
      <c r="A26" s="9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29"/>
      <c r="M26" s="30"/>
      <c r="N26" s="31"/>
      <c r="O26" s="30"/>
      <c r="P26" s="31"/>
      <c r="Q26" s="31"/>
      <c r="R26" s="33"/>
      <c r="S26" s="78"/>
      <c r="T26" s="78"/>
      <c r="U26" s="78"/>
      <c r="V26" s="78"/>
    </row>
    <row r="27" spans="1:22" ht="18" customHeight="1">
      <c r="A27" s="34"/>
      <c r="B27" s="6"/>
      <c r="C27" s="6"/>
      <c r="D27" s="6"/>
      <c r="E27" s="6" t="s">
        <v>42</v>
      </c>
      <c r="F27" s="139"/>
      <c r="G27" s="154"/>
      <c r="H27" s="154"/>
      <c r="I27" s="154"/>
      <c r="J27" s="155"/>
      <c r="K27" s="35">
        <f>SUM(K10:K23)</f>
        <v>37</v>
      </c>
      <c r="L27" s="55">
        <f>IF(K18=0,"",K18/B10)</f>
        <v>0.60784313725490191</v>
      </c>
      <c r="M27" s="55">
        <f>IF(K27=0,"",K27/B10)</f>
        <v>0.72549019607843135</v>
      </c>
      <c r="N27" s="55">
        <f>IF(K18=0,"",M27-L27)</f>
        <v>0.11764705882352944</v>
      </c>
      <c r="O27" s="5"/>
      <c r="P27" s="6"/>
      <c r="Q27" s="37"/>
      <c r="R27" s="5"/>
      <c r="S27" s="78"/>
      <c r="T27" s="78"/>
      <c r="U27" s="78"/>
      <c r="V27" s="78"/>
    </row>
    <row r="28" spans="1:22" ht="15.75" customHeight="1">
      <c r="L28" s="5"/>
      <c r="M28" s="5"/>
      <c r="O28" s="5"/>
      <c r="S28" s="78"/>
      <c r="T28" s="78"/>
      <c r="U28" s="78"/>
      <c r="V28" s="78"/>
    </row>
    <row r="29" spans="1:22" ht="15.75" customHeight="1">
      <c r="K29" s="6"/>
      <c r="L29" s="5"/>
      <c r="M29" s="5"/>
      <c r="O29" s="5"/>
      <c r="S29" s="78"/>
      <c r="T29" s="78"/>
      <c r="U29" s="78"/>
      <c r="V29" s="78"/>
    </row>
    <row r="30" spans="1:22" ht="26.25" customHeight="1">
      <c r="A30" s="7"/>
      <c r="B30" s="163" t="s">
        <v>4</v>
      </c>
      <c r="C30" s="164"/>
      <c r="D30" s="164"/>
      <c r="E30" s="164"/>
      <c r="F30" s="164"/>
      <c r="G30" s="164"/>
      <c r="H30" s="165" t="s">
        <v>26</v>
      </c>
      <c r="I30" s="166"/>
      <c r="J30" s="166"/>
      <c r="K30" s="6"/>
      <c r="L30" s="5"/>
      <c r="M30" s="5"/>
      <c r="N30" s="6"/>
      <c r="O30" s="5"/>
      <c r="P30" s="6"/>
      <c r="Q30" s="6"/>
      <c r="R30" s="6"/>
      <c r="S30" s="78"/>
      <c r="T30" s="78"/>
      <c r="U30" s="78"/>
      <c r="V30" s="78"/>
    </row>
    <row r="31" spans="1:22" ht="30" customHeight="1">
      <c r="A31" s="142" t="s">
        <v>6</v>
      </c>
      <c r="B31" s="144" t="s">
        <v>7</v>
      </c>
      <c r="C31" s="154"/>
      <c r="D31" s="154"/>
      <c r="E31" s="154"/>
      <c r="F31" s="154"/>
      <c r="G31" s="154"/>
      <c r="H31" s="154"/>
      <c r="I31" s="154"/>
      <c r="J31" s="155"/>
      <c r="K31" s="167" t="s">
        <v>8</v>
      </c>
      <c r="L31" s="137" t="s">
        <v>9</v>
      </c>
      <c r="M31" s="137" t="s">
        <v>10</v>
      </c>
      <c r="N31" s="149" t="s">
        <v>11</v>
      </c>
      <c r="O31" s="137" t="s">
        <v>12</v>
      </c>
      <c r="P31" s="151" t="s">
        <v>13</v>
      </c>
      <c r="Q31" s="151" t="s">
        <v>14</v>
      </c>
      <c r="R31" s="137" t="s">
        <v>15</v>
      </c>
      <c r="S31" s="78"/>
      <c r="T31" s="78"/>
      <c r="U31" s="78"/>
      <c r="V31" s="78"/>
    </row>
    <row r="32" spans="1:22" ht="15.75" customHeight="1">
      <c r="A32" s="153"/>
      <c r="B32" s="9" t="s">
        <v>16</v>
      </c>
      <c r="C32" s="9" t="s">
        <v>17</v>
      </c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23</v>
      </c>
      <c r="J32" s="9" t="s">
        <v>24</v>
      </c>
      <c r="K32" s="153"/>
      <c r="L32" s="153"/>
      <c r="M32" s="153"/>
      <c r="N32" s="153"/>
      <c r="O32" s="153"/>
      <c r="P32" s="153"/>
      <c r="Q32" s="153"/>
      <c r="R32" s="153"/>
      <c r="S32" s="78"/>
      <c r="T32" s="78"/>
      <c r="U32" s="78"/>
      <c r="V32" s="78"/>
    </row>
    <row r="33" spans="1:22" ht="15.75" customHeight="1">
      <c r="A33" s="9" t="s">
        <v>26</v>
      </c>
      <c r="B33" s="56">
        <v>47</v>
      </c>
      <c r="C33" s="11"/>
      <c r="D33" s="11"/>
      <c r="E33" s="11"/>
      <c r="F33" s="11"/>
      <c r="G33" s="11"/>
      <c r="H33" s="11"/>
      <c r="I33" s="11"/>
      <c r="J33" s="11"/>
      <c r="K33" s="12"/>
      <c r="L33" s="13"/>
      <c r="M33" s="14"/>
      <c r="N33" s="15"/>
      <c r="O33" s="79"/>
      <c r="P33" s="62">
        <v>47</v>
      </c>
      <c r="Q33" s="80"/>
      <c r="R33" s="79"/>
      <c r="S33" s="78"/>
      <c r="T33" s="78"/>
      <c r="U33" s="78"/>
      <c r="V33" s="78"/>
    </row>
    <row r="34" spans="1:22" ht="15.75" customHeight="1">
      <c r="A34" s="9" t="s">
        <v>27</v>
      </c>
      <c r="B34" s="11"/>
      <c r="C34" s="11">
        <v>44</v>
      </c>
      <c r="D34" s="11"/>
      <c r="E34" s="11"/>
      <c r="F34" s="11"/>
      <c r="G34" s="11"/>
      <c r="H34" s="11"/>
      <c r="I34" s="11"/>
      <c r="J34" s="11"/>
      <c r="K34" s="12"/>
      <c r="L34" s="19"/>
      <c r="M34" s="5"/>
      <c r="N34" s="20"/>
      <c r="O34" s="66">
        <f>IF(C34=0,"",C34/B33)</f>
        <v>0.93617021276595747</v>
      </c>
      <c r="P34" s="67">
        <v>44</v>
      </c>
      <c r="Q34" s="68">
        <f t="shared" ref="Q34:Q41" si="2">IF(P34=0,"",P34/P33)</f>
        <v>0.93617021276595747</v>
      </c>
      <c r="R34" s="68">
        <f t="shared" ref="R34:R41" si="3">IF(P34=0,"",100%-Q34)</f>
        <v>6.3829787234042534E-2</v>
      </c>
      <c r="S34" s="78"/>
      <c r="T34" s="78"/>
      <c r="U34" s="78"/>
      <c r="V34" s="78"/>
    </row>
    <row r="35" spans="1:22" ht="15.75" customHeight="1">
      <c r="A35" s="9" t="s">
        <v>28</v>
      </c>
      <c r="B35" s="11"/>
      <c r="C35" s="11"/>
      <c r="D35" s="11">
        <v>38</v>
      </c>
      <c r="E35" s="11"/>
      <c r="F35" s="11"/>
      <c r="G35" s="11"/>
      <c r="H35" s="11"/>
      <c r="I35" s="11"/>
      <c r="J35" s="11"/>
      <c r="K35" s="12"/>
      <c r="L35" s="19"/>
      <c r="M35" s="5"/>
      <c r="N35" s="20"/>
      <c r="O35" s="66">
        <f>IF(D35=0,"",D35/C34)</f>
        <v>0.86363636363636365</v>
      </c>
      <c r="P35" s="67">
        <v>39</v>
      </c>
      <c r="Q35" s="68">
        <f t="shared" si="2"/>
        <v>0.88636363636363635</v>
      </c>
      <c r="R35" s="68">
        <f t="shared" si="3"/>
        <v>0.11363636363636365</v>
      </c>
      <c r="S35" s="78"/>
      <c r="T35" s="78"/>
      <c r="U35" s="78"/>
      <c r="V35" s="78"/>
    </row>
    <row r="36" spans="1:22" ht="15.75" customHeight="1">
      <c r="A36" s="9" t="s">
        <v>29</v>
      </c>
      <c r="B36" s="11"/>
      <c r="C36" s="11"/>
      <c r="D36" s="11"/>
      <c r="E36" s="11">
        <v>35</v>
      </c>
      <c r="F36" s="11"/>
      <c r="G36" s="11"/>
      <c r="H36" s="11"/>
      <c r="I36" s="11"/>
      <c r="J36" s="11"/>
      <c r="K36" s="12"/>
      <c r="L36" s="19"/>
      <c r="M36" s="5"/>
      <c r="N36" s="20"/>
      <c r="O36" s="66">
        <f>IF(E36=0,"",E36/D35)</f>
        <v>0.92105263157894735</v>
      </c>
      <c r="P36" s="67">
        <v>37</v>
      </c>
      <c r="Q36" s="68">
        <f t="shared" si="2"/>
        <v>0.94871794871794868</v>
      </c>
      <c r="R36" s="68">
        <f t="shared" si="3"/>
        <v>5.1282051282051322E-2</v>
      </c>
      <c r="S36" s="78"/>
      <c r="T36" s="78"/>
      <c r="U36" s="78"/>
      <c r="V36" s="78"/>
    </row>
    <row r="37" spans="1:22" ht="15.75" customHeight="1">
      <c r="A37" s="9" t="s">
        <v>30</v>
      </c>
      <c r="B37" s="11"/>
      <c r="C37" s="11"/>
      <c r="D37" s="11"/>
      <c r="E37" s="11"/>
      <c r="F37" s="11">
        <v>25</v>
      </c>
      <c r="G37" s="11"/>
      <c r="H37" s="11"/>
      <c r="I37" s="11"/>
      <c r="J37" s="11"/>
      <c r="K37" s="12"/>
      <c r="L37" s="19"/>
      <c r="M37" s="5"/>
      <c r="N37" s="20"/>
      <c r="O37" s="66">
        <f>IF(F37=0,"",F37/E36)</f>
        <v>0.7142857142857143</v>
      </c>
      <c r="P37" s="67">
        <v>31</v>
      </c>
      <c r="Q37" s="68">
        <f t="shared" si="2"/>
        <v>0.83783783783783783</v>
      </c>
      <c r="R37" s="68">
        <f t="shared" si="3"/>
        <v>0.16216216216216217</v>
      </c>
      <c r="S37" s="78"/>
      <c r="T37" s="78"/>
      <c r="U37" s="78"/>
      <c r="V37" s="78"/>
    </row>
    <row r="38" spans="1:22" ht="15.75" customHeight="1">
      <c r="A38" s="9" t="s">
        <v>31</v>
      </c>
      <c r="B38" s="11"/>
      <c r="C38" s="11"/>
      <c r="D38" s="11"/>
      <c r="E38" s="11"/>
      <c r="F38" s="11"/>
      <c r="G38" s="11">
        <v>24</v>
      </c>
      <c r="H38" s="11"/>
      <c r="I38" s="11"/>
      <c r="J38" s="11"/>
      <c r="K38" s="12"/>
      <c r="L38" s="19"/>
      <c r="M38" s="5"/>
      <c r="N38" s="20"/>
      <c r="O38" s="66">
        <f>IF(G38=0,"",G38/F37)</f>
        <v>0.96</v>
      </c>
      <c r="P38" s="67">
        <v>30</v>
      </c>
      <c r="Q38" s="68">
        <f t="shared" si="2"/>
        <v>0.967741935483871</v>
      </c>
      <c r="R38" s="68">
        <f t="shared" si="3"/>
        <v>3.2258064516129004E-2</v>
      </c>
      <c r="S38" s="78"/>
      <c r="T38" s="78"/>
      <c r="U38" s="78"/>
      <c r="V38" s="78"/>
    </row>
    <row r="39" spans="1:22" ht="15.75" customHeight="1">
      <c r="A39" s="9" t="s">
        <v>32</v>
      </c>
      <c r="B39" s="11"/>
      <c r="C39" s="11"/>
      <c r="D39" s="11"/>
      <c r="E39" s="11"/>
      <c r="F39" s="11"/>
      <c r="G39" s="11"/>
      <c r="H39" s="11">
        <v>22</v>
      </c>
      <c r="I39" s="11"/>
      <c r="J39" s="11"/>
      <c r="K39" s="12"/>
      <c r="L39" s="19"/>
      <c r="M39" s="5"/>
      <c r="N39" s="20"/>
      <c r="O39" s="66">
        <f>IF(H39=0,"",H39/G38)</f>
        <v>0.91666666666666663</v>
      </c>
      <c r="P39" s="67">
        <v>27</v>
      </c>
      <c r="Q39" s="68">
        <f t="shared" si="2"/>
        <v>0.9</v>
      </c>
      <c r="R39" s="68">
        <f t="shared" si="3"/>
        <v>9.9999999999999978E-2</v>
      </c>
      <c r="S39" s="78"/>
      <c r="T39" s="78"/>
      <c r="U39" s="78"/>
      <c r="V39" s="78"/>
    </row>
    <row r="40" spans="1:22" ht="15.75" customHeight="1">
      <c r="A40" s="9" t="s">
        <v>33</v>
      </c>
      <c r="B40" s="11"/>
      <c r="C40" s="11"/>
      <c r="D40" s="11"/>
      <c r="E40" s="11"/>
      <c r="F40" s="11"/>
      <c r="G40" s="11"/>
      <c r="H40" s="11"/>
      <c r="I40" s="11">
        <v>21</v>
      </c>
      <c r="J40" s="11"/>
      <c r="K40" s="12"/>
      <c r="L40" s="19"/>
      <c r="M40" s="5"/>
      <c r="N40" s="20"/>
      <c r="O40" s="66">
        <f>IF(I40=0,"",I40/H39)</f>
        <v>0.95454545454545459</v>
      </c>
      <c r="P40" s="67">
        <v>24</v>
      </c>
      <c r="Q40" s="68">
        <f t="shared" si="2"/>
        <v>0.88888888888888884</v>
      </c>
      <c r="R40" s="68">
        <f t="shared" si="3"/>
        <v>0.11111111111111116</v>
      </c>
      <c r="S40" s="78"/>
      <c r="T40" s="78"/>
      <c r="U40" s="78"/>
      <c r="V40" s="78"/>
    </row>
    <row r="41" spans="1:22" ht="15.75" customHeight="1">
      <c r="A41" s="9" t="s">
        <v>34</v>
      </c>
      <c r="B41" s="11"/>
      <c r="C41" s="11"/>
      <c r="D41" s="11"/>
      <c r="E41" s="11"/>
      <c r="F41" s="11"/>
      <c r="G41" s="11"/>
      <c r="H41" s="11"/>
      <c r="I41" s="11"/>
      <c r="J41" s="11">
        <v>21</v>
      </c>
      <c r="K41" s="12">
        <v>20</v>
      </c>
      <c r="L41" s="19"/>
      <c r="M41" s="5"/>
      <c r="N41" s="20"/>
      <c r="O41" s="81">
        <f>IF(J41=0,"",J41/I40)</f>
        <v>1</v>
      </c>
      <c r="P41" s="67">
        <v>25</v>
      </c>
      <c r="Q41" s="82">
        <f t="shared" si="2"/>
        <v>1.0416666666666667</v>
      </c>
      <c r="R41" s="82">
        <f t="shared" si="3"/>
        <v>-4.1666666666666741E-2</v>
      </c>
      <c r="S41" s="78"/>
      <c r="T41" s="78"/>
      <c r="U41" s="78"/>
      <c r="V41" s="78"/>
    </row>
    <row r="42" spans="1:22" ht="15.75" customHeight="1">
      <c r="A42" s="9" t="s">
        <v>35</v>
      </c>
      <c r="B42" s="11"/>
      <c r="C42" s="11"/>
      <c r="D42" s="11"/>
      <c r="E42" s="11"/>
      <c r="F42" s="11"/>
      <c r="G42" s="11"/>
      <c r="H42" s="11"/>
      <c r="I42" s="11"/>
      <c r="J42" s="11">
        <v>3</v>
      </c>
      <c r="K42" s="12">
        <v>2</v>
      </c>
      <c r="L42" s="19"/>
      <c r="M42" s="5"/>
      <c r="N42" s="6"/>
      <c r="O42" s="83"/>
      <c r="P42" s="22">
        <v>6</v>
      </c>
      <c r="Q42" s="84"/>
      <c r="R42" s="85"/>
      <c r="S42" s="78"/>
      <c r="T42" s="78"/>
      <c r="U42" s="78"/>
      <c r="V42" s="78"/>
    </row>
    <row r="43" spans="1:22" ht="15.75" customHeight="1">
      <c r="A43" s="9" t="s">
        <v>36</v>
      </c>
      <c r="B43" s="11"/>
      <c r="C43" s="11"/>
      <c r="D43" s="11"/>
      <c r="E43" s="11"/>
      <c r="F43" s="11"/>
      <c r="G43" s="11"/>
      <c r="H43" s="11"/>
      <c r="I43" s="11"/>
      <c r="J43" s="11">
        <v>2</v>
      </c>
      <c r="K43" s="12">
        <v>2</v>
      </c>
      <c r="L43" s="19"/>
      <c r="M43" s="5"/>
      <c r="N43" s="6"/>
      <c r="O43" s="27"/>
      <c r="P43" s="25">
        <v>4</v>
      </c>
      <c r="Q43" s="28"/>
      <c r="R43" s="27"/>
      <c r="S43" s="78"/>
      <c r="T43" s="78"/>
      <c r="U43" s="78"/>
      <c r="V43" s="78"/>
    </row>
    <row r="44" spans="1:22" ht="15.75" customHeight="1">
      <c r="A44" s="9" t="s">
        <v>37</v>
      </c>
      <c r="B44" s="11"/>
      <c r="C44" s="11"/>
      <c r="D44" s="11"/>
      <c r="E44" s="11"/>
      <c r="F44" s="11"/>
      <c r="G44" s="11"/>
      <c r="H44" s="11"/>
      <c r="I44" s="11"/>
      <c r="J44" s="11">
        <v>1</v>
      </c>
      <c r="K44" s="12">
        <v>1</v>
      </c>
      <c r="L44" s="19"/>
      <c r="M44" s="5"/>
      <c r="N44" s="6"/>
      <c r="O44" s="27"/>
      <c r="P44" s="25">
        <v>2</v>
      </c>
      <c r="Q44" s="28"/>
      <c r="R44" s="27"/>
      <c r="S44" s="78"/>
      <c r="T44" s="78"/>
      <c r="U44" s="78"/>
      <c r="V44" s="78"/>
    </row>
    <row r="45" spans="1:22" ht="15.75" customHeight="1">
      <c r="A45" s="9" t="s">
        <v>38</v>
      </c>
      <c r="B45" s="11"/>
      <c r="C45" s="11"/>
      <c r="D45" s="11"/>
      <c r="E45" s="11"/>
      <c r="F45" s="11"/>
      <c r="G45" s="11"/>
      <c r="H45" s="11"/>
      <c r="I45" s="11">
        <v>1</v>
      </c>
      <c r="J45" s="11"/>
      <c r="K45" s="12"/>
      <c r="L45" s="19"/>
      <c r="M45" s="5"/>
      <c r="N45" s="6"/>
      <c r="O45" s="27"/>
      <c r="P45" s="25">
        <v>1</v>
      </c>
      <c r="Q45" s="28"/>
      <c r="R45" s="27"/>
      <c r="S45" s="78"/>
      <c r="T45" s="78"/>
      <c r="U45" s="78"/>
      <c r="V45" s="78"/>
    </row>
    <row r="46" spans="1:22" ht="15.75" customHeight="1">
      <c r="A46" s="9" t="s">
        <v>39</v>
      </c>
      <c r="B46" s="11"/>
      <c r="C46" s="11"/>
      <c r="D46" s="11"/>
      <c r="E46" s="11"/>
      <c r="F46" s="11"/>
      <c r="G46" s="11"/>
      <c r="H46" s="11"/>
      <c r="I46" s="11"/>
      <c r="J46" s="11">
        <v>1</v>
      </c>
      <c r="K46" s="12">
        <v>1</v>
      </c>
      <c r="L46" s="19"/>
      <c r="M46" s="5"/>
      <c r="N46" s="6"/>
      <c r="O46" s="42"/>
      <c r="P46" s="43">
        <v>1</v>
      </c>
      <c r="Q46" s="53"/>
      <c r="R46" s="54"/>
      <c r="S46" s="78"/>
      <c r="T46" s="78"/>
      <c r="U46" s="78"/>
      <c r="V46" s="78"/>
    </row>
    <row r="47" spans="1:22" ht="15.75" customHeight="1">
      <c r="A47" s="9" t="s">
        <v>40</v>
      </c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9"/>
      <c r="M47" s="5"/>
      <c r="N47" s="6"/>
      <c r="O47" s="44"/>
      <c r="P47" s="45"/>
      <c r="Q47" s="46"/>
      <c r="R47" s="47"/>
      <c r="S47" s="78"/>
      <c r="T47" s="78"/>
      <c r="U47" s="78"/>
      <c r="V47" s="78"/>
    </row>
    <row r="48" spans="1:22" ht="15.75" customHeight="1">
      <c r="A48" s="9" t="s">
        <v>41</v>
      </c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9"/>
      <c r="M48" s="5"/>
      <c r="N48" s="6"/>
      <c r="O48" s="48"/>
      <c r="P48" s="49"/>
      <c r="Q48" s="50"/>
      <c r="R48" s="51"/>
      <c r="S48" s="78"/>
      <c r="T48" s="78"/>
      <c r="U48" s="78"/>
      <c r="V48" s="78"/>
    </row>
    <row r="49" spans="1:22" ht="15.75" customHeight="1">
      <c r="A49" s="9" t="s">
        <v>43</v>
      </c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29"/>
      <c r="M49" s="30"/>
      <c r="N49" s="31"/>
      <c r="O49" s="30"/>
      <c r="P49" s="31"/>
      <c r="Q49" s="31"/>
      <c r="R49" s="33"/>
      <c r="S49" s="78"/>
      <c r="T49" s="78"/>
      <c r="U49" s="78"/>
      <c r="V49" s="78"/>
    </row>
    <row r="50" spans="1:22" ht="18.75" customHeight="1">
      <c r="A50" s="34"/>
      <c r="B50" s="6"/>
      <c r="C50" s="6"/>
      <c r="D50" s="6"/>
      <c r="E50" s="6" t="s">
        <v>42</v>
      </c>
      <c r="F50" s="139"/>
      <c r="G50" s="154"/>
      <c r="H50" s="154"/>
      <c r="I50" s="154"/>
      <c r="J50" s="155"/>
      <c r="K50" s="35">
        <f>SUM(K33:K46)</f>
        <v>26</v>
      </c>
      <c r="L50" s="55">
        <f>IF(K41=0,"",K41/B33)</f>
        <v>0.42553191489361702</v>
      </c>
      <c r="M50" s="55">
        <f>IF(K50=0,"",K50/B33)</f>
        <v>0.55319148936170215</v>
      </c>
      <c r="N50" s="55">
        <f>IF(K41=0,"",M50-L50)</f>
        <v>0.12765957446808512</v>
      </c>
      <c r="O50" s="5"/>
      <c r="P50" s="6"/>
      <c r="Q50" s="37"/>
      <c r="R50" s="5"/>
      <c r="S50" s="78"/>
      <c r="T50" s="78"/>
      <c r="U50" s="78"/>
      <c r="V50" s="78"/>
    </row>
    <row r="51" spans="1:22" ht="15.75" customHeight="1">
      <c r="L51" s="5"/>
      <c r="M51" s="5"/>
      <c r="O51" s="5"/>
      <c r="S51" s="78"/>
      <c r="T51" s="78"/>
      <c r="U51" s="78"/>
      <c r="V51" s="78"/>
    </row>
    <row r="52" spans="1:22" ht="15.75" customHeight="1">
      <c r="L52" s="5"/>
      <c r="M52" s="5"/>
      <c r="O52" s="5"/>
      <c r="S52" s="78"/>
      <c r="T52" s="78"/>
      <c r="U52" s="78"/>
      <c r="V52" s="78"/>
    </row>
    <row r="53" spans="1:22" ht="26.25" customHeight="1">
      <c r="A53" s="7"/>
      <c r="B53" s="163" t="s">
        <v>4</v>
      </c>
      <c r="C53" s="164"/>
      <c r="D53" s="164"/>
      <c r="E53" s="164"/>
      <c r="F53" s="164"/>
      <c r="G53" s="164"/>
      <c r="H53" s="165" t="s">
        <v>27</v>
      </c>
      <c r="I53" s="166"/>
      <c r="J53" s="166"/>
      <c r="K53" s="6"/>
      <c r="L53" s="5"/>
      <c r="M53" s="5"/>
      <c r="N53" s="6"/>
      <c r="O53" s="5"/>
      <c r="P53" s="6"/>
      <c r="Q53" s="6"/>
      <c r="R53" s="6"/>
      <c r="S53" s="78"/>
      <c r="T53" s="78"/>
      <c r="U53" s="78"/>
      <c r="V53" s="78"/>
    </row>
    <row r="54" spans="1:22" ht="30" customHeight="1">
      <c r="A54" s="142" t="s">
        <v>6</v>
      </c>
      <c r="B54" s="144" t="s">
        <v>7</v>
      </c>
      <c r="C54" s="154"/>
      <c r="D54" s="154"/>
      <c r="E54" s="154"/>
      <c r="F54" s="154"/>
      <c r="G54" s="154"/>
      <c r="H54" s="154"/>
      <c r="I54" s="154"/>
      <c r="J54" s="155"/>
      <c r="K54" s="167" t="s">
        <v>8</v>
      </c>
      <c r="L54" s="137" t="s">
        <v>9</v>
      </c>
      <c r="M54" s="137" t="s">
        <v>10</v>
      </c>
      <c r="N54" s="149" t="s">
        <v>11</v>
      </c>
      <c r="O54" s="137" t="s">
        <v>12</v>
      </c>
      <c r="P54" s="151" t="s">
        <v>13</v>
      </c>
      <c r="Q54" s="151" t="s">
        <v>14</v>
      </c>
      <c r="R54" s="137" t="s">
        <v>15</v>
      </c>
      <c r="S54" s="78"/>
      <c r="T54" s="78"/>
      <c r="U54" s="78"/>
      <c r="V54" s="78"/>
    </row>
    <row r="55" spans="1:22" ht="15.75" customHeight="1">
      <c r="A55" s="153"/>
      <c r="B55" s="9" t="s">
        <v>16</v>
      </c>
      <c r="C55" s="9" t="s">
        <v>17</v>
      </c>
      <c r="D55" s="9" t="s">
        <v>18</v>
      </c>
      <c r="E55" s="9" t="s">
        <v>19</v>
      </c>
      <c r="F55" s="9" t="s">
        <v>20</v>
      </c>
      <c r="G55" s="9" t="s">
        <v>21</v>
      </c>
      <c r="H55" s="9" t="s">
        <v>22</v>
      </c>
      <c r="I55" s="9" t="s">
        <v>23</v>
      </c>
      <c r="J55" s="9" t="s">
        <v>24</v>
      </c>
      <c r="K55" s="153"/>
      <c r="L55" s="153"/>
      <c r="M55" s="153"/>
      <c r="N55" s="153"/>
      <c r="O55" s="153"/>
      <c r="P55" s="153"/>
      <c r="Q55" s="153"/>
      <c r="R55" s="153"/>
      <c r="S55" s="78"/>
      <c r="T55" s="78"/>
      <c r="U55" s="78"/>
      <c r="V55" s="78"/>
    </row>
    <row r="56" spans="1:22" ht="15.75" customHeight="1">
      <c r="A56" s="9" t="s">
        <v>27</v>
      </c>
      <c r="B56" s="56">
        <v>101</v>
      </c>
      <c r="C56" s="11"/>
      <c r="D56" s="11"/>
      <c r="E56" s="11"/>
      <c r="F56" s="11"/>
      <c r="G56" s="11"/>
      <c r="H56" s="11"/>
      <c r="I56" s="11"/>
      <c r="J56" s="11"/>
      <c r="K56" s="12"/>
      <c r="L56" s="13"/>
      <c r="M56" s="14"/>
      <c r="N56" s="15"/>
      <c r="O56" s="79"/>
      <c r="P56" s="62">
        <v>101</v>
      </c>
      <c r="Q56" s="80"/>
      <c r="R56" s="79"/>
      <c r="S56" s="78"/>
      <c r="T56" s="78"/>
      <c r="U56" s="78"/>
      <c r="V56" s="78"/>
    </row>
    <row r="57" spans="1:22" ht="15.75" customHeight="1">
      <c r="A57" s="9" t="s">
        <v>28</v>
      </c>
      <c r="B57" s="11"/>
      <c r="C57" s="11">
        <v>83</v>
      </c>
      <c r="D57" s="11"/>
      <c r="E57" s="11"/>
      <c r="F57" s="11"/>
      <c r="G57" s="11"/>
      <c r="H57" s="11"/>
      <c r="I57" s="11"/>
      <c r="J57" s="11"/>
      <c r="K57" s="12"/>
      <c r="L57" s="19"/>
      <c r="M57" s="5"/>
      <c r="N57" s="20"/>
      <c r="O57" s="66">
        <f>IF(C57=0,"",C57/B56)</f>
        <v>0.82178217821782173</v>
      </c>
      <c r="P57" s="67">
        <v>84</v>
      </c>
      <c r="Q57" s="68">
        <f t="shared" ref="Q57:Q64" si="4">IF(P57=0,"",P57/P56)</f>
        <v>0.83168316831683164</v>
      </c>
      <c r="R57" s="68">
        <f t="shared" ref="R57:R64" si="5">IF(P57=0,"",100%-Q57)</f>
        <v>0.16831683168316836</v>
      </c>
      <c r="S57" s="78"/>
      <c r="T57" s="78"/>
      <c r="U57" s="78"/>
      <c r="V57" s="78"/>
    </row>
    <row r="58" spans="1:22" ht="15.75" customHeight="1">
      <c r="A58" s="9" t="s">
        <v>29</v>
      </c>
      <c r="B58" s="11"/>
      <c r="C58" s="11"/>
      <c r="D58" s="11">
        <v>68</v>
      </c>
      <c r="E58" s="11"/>
      <c r="F58" s="11"/>
      <c r="G58" s="11"/>
      <c r="H58" s="11"/>
      <c r="I58" s="11"/>
      <c r="J58" s="11"/>
      <c r="K58" s="12"/>
      <c r="L58" s="19"/>
      <c r="M58" s="5"/>
      <c r="N58" s="20"/>
      <c r="O58" s="66">
        <f>IF(D58=0,"",D58/C57)</f>
        <v>0.81927710843373491</v>
      </c>
      <c r="P58" s="67">
        <v>76</v>
      </c>
      <c r="Q58" s="68">
        <f t="shared" si="4"/>
        <v>0.90476190476190477</v>
      </c>
      <c r="R58" s="68">
        <f t="shared" si="5"/>
        <v>9.5238095238095233E-2</v>
      </c>
      <c r="S58" s="78"/>
      <c r="T58" s="78"/>
      <c r="U58" s="78"/>
      <c r="V58" s="78"/>
    </row>
    <row r="59" spans="1:22" ht="15.75" customHeight="1">
      <c r="A59" s="9" t="s">
        <v>30</v>
      </c>
      <c r="B59" s="11"/>
      <c r="C59" s="11"/>
      <c r="D59" s="11"/>
      <c r="E59" s="11">
        <v>59</v>
      </c>
      <c r="F59" s="11"/>
      <c r="G59" s="11"/>
      <c r="H59" s="11"/>
      <c r="I59" s="11"/>
      <c r="J59" s="11"/>
      <c r="K59" s="12"/>
      <c r="L59" s="19"/>
      <c r="M59" s="5"/>
      <c r="N59" s="20"/>
      <c r="O59" s="66">
        <f>IF(E59=0,"",E59/D58)</f>
        <v>0.86764705882352944</v>
      </c>
      <c r="P59" s="67">
        <v>66</v>
      </c>
      <c r="Q59" s="68">
        <f t="shared" si="4"/>
        <v>0.86842105263157898</v>
      </c>
      <c r="R59" s="68">
        <f t="shared" si="5"/>
        <v>0.13157894736842102</v>
      </c>
      <c r="S59" s="78"/>
      <c r="T59" s="78"/>
      <c r="U59" s="78"/>
      <c r="V59" s="78"/>
    </row>
    <row r="60" spans="1:22" ht="15.75" customHeight="1">
      <c r="A60" s="9" t="s">
        <v>31</v>
      </c>
      <c r="B60" s="11"/>
      <c r="C60" s="11"/>
      <c r="D60" s="11"/>
      <c r="E60" s="11"/>
      <c r="F60" s="11">
        <v>58</v>
      </c>
      <c r="G60" s="11"/>
      <c r="H60" s="11"/>
      <c r="I60" s="11"/>
      <c r="J60" s="11"/>
      <c r="K60" s="12"/>
      <c r="L60" s="19"/>
      <c r="M60" s="5"/>
      <c r="N60" s="20"/>
      <c r="O60" s="66">
        <f>IF(F60=0,"",F60/E59)</f>
        <v>0.98305084745762716</v>
      </c>
      <c r="P60" s="67">
        <v>62</v>
      </c>
      <c r="Q60" s="68">
        <f t="shared" si="4"/>
        <v>0.93939393939393945</v>
      </c>
      <c r="R60" s="68">
        <f t="shared" si="5"/>
        <v>6.0606060606060552E-2</v>
      </c>
      <c r="S60" s="78"/>
      <c r="T60" s="78"/>
      <c r="U60" s="78"/>
      <c r="V60" s="78"/>
    </row>
    <row r="61" spans="1:22" ht="15.75" customHeight="1">
      <c r="A61" s="9" t="s">
        <v>32</v>
      </c>
      <c r="B61" s="11"/>
      <c r="C61" s="11"/>
      <c r="D61" s="11"/>
      <c r="E61" s="11"/>
      <c r="F61" s="11"/>
      <c r="G61" s="11">
        <v>54</v>
      </c>
      <c r="H61" s="11"/>
      <c r="I61" s="11"/>
      <c r="J61" s="11"/>
      <c r="K61" s="12"/>
      <c r="L61" s="19"/>
      <c r="M61" s="5"/>
      <c r="N61" s="20"/>
      <c r="O61" s="66">
        <f>IF(G61=0,"",G61/F60)</f>
        <v>0.93103448275862066</v>
      </c>
      <c r="P61" s="67">
        <v>61</v>
      </c>
      <c r="Q61" s="68">
        <f t="shared" si="4"/>
        <v>0.9838709677419355</v>
      </c>
      <c r="R61" s="68">
        <f t="shared" si="5"/>
        <v>1.6129032258064502E-2</v>
      </c>
      <c r="S61" s="78"/>
      <c r="T61" s="78"/>
      <c r="U61" s="78"/>
      <c r="V61" s="78"/>
    </row>
    <row r="62" spans="1:22" ht="15.75" customHeight="1">
      <c r="A62" s="9" t="s">
        <v>33</v>
      </c>
      <c r="B62" s="11"/>
      <c r="C62" s="11"/>
      <c r="D62" s="11"/>
      <c r="E62" s="11"/>
      <c r="F62" s="11"/>
      <c r="G62" s="11"/>
      <c r="H62" s="11">
        <v>49</v>
      </c>
      <c r="I62" s="11"/>
      <c r="J62" s="11"/>
      <c r="K62" s="12"/>
      <c r="L62" s="19"/>
      <c r="M62" s="5"/>
      <c r="N62" s="20"/>
      <c r="O62" s="66">
        <f>IF(H62=0,"",H62/G61)</f>
        <v>0.90740740740740744</v>
      </c>
      <c r="P62" s="67">
        <v>55</v>
      </c>
      <c r="Q62" s="68">
        <f t="shared" si="4"/>
        <v>0.90163934426229508</v>
      </c>
      <c r="R62" s="68">
        <f t="shared" si="5"/>
        <v>9.8360655737704916E-2</v>
      </c>
      <c r="S62" s="78"/>
      <c r="T62" s="78"/>
      <c r="U62" s="78"/>
      <c r="V62" s="78"/>
    </row>
    <row r="63" spans="1:22" ht="15.75" customHeight="1">
      <c r="A63" s="9" t="s">
        <v>34</v>
      </c>
      <c r="B63" s="11"/>
      <c r="C63" s="11"/>
      <c r="D63" s="11"/>
      <c r="E63" s="11"/>
      <c r="F63" s="11"/>
      <c r="G63" s="11"/>
      <c r="H63" s="11"/>
      <c r="I63" s="11">
        <v>47</v>
      </c>
      <c r="J63" s="11"/>
      <c r="K63" s="12"/>
      <c r="L63" s="19"/>
      <c r="M63" s="5"/>
      <c r="N63" s="20"/>
      <c r="O63" s="66">
        <f>IF(I63=0,"",I63/H62)</f>
        <v>0.95918367346938771</v>
      </c>
      <c r="P63" s="67">
        <v>53</v>
      </c>
      <c r="Q63" s="68">
        <f t="shared" si="4"/>
        <v>0.96363636363636362</v>
      </c>
      <c r="R63" s="68">
        <f t="shared" si="5"/>
        <v>3.6363636363636376E-2</v>
      </c>
      <c r="S63" s="78"/>
      <c r="T63" s="78"/>
      <c r="U63" s="78"/>
      <c r="V63" s="78"/>
    </row>
    <row r="64" spans="1:22" ht="15.75" customHeight="1">
      <c r="A64" s="9" t="s">
        <v>35</v>
      </c>
      <c r="B64" s="11"/>
      <c r="C64" s="11"/>
      <c r="D64" s="11"/>
      <c r="E64" s="11"/>
      <c r="F64" s="11"/>
      <c r="G64" s="11"/>
      <c r="H64" s="11"/>
      <c r="I64" s="11"/>
      <c r="J64" s="11">
        <v>47</v>
      </c>
      <c r="K64" s="12">
        <v>44</v>
      </c>
      <c r="L64" s="19"/>
      <c r="M64" s="5"/>
      <c r="N64" s="20"/>
      <c r="O64" s="81">
        <f>IF(J64=0,"",J64/I63)</f>
        <v>1</v>
      </c>
      <c r="P64" s="67">
        <v>56</v>
      </c>
      <c r="Q64" s="82">
        <f t="shared" si="4"/>
        <v>1.0566037735849056</v>
      </c>
      <c r="R64" s="82">
        <f t="shared" si="5"/>
        <v>-5.6603773584905648E-2</v>
      </c>
      <c r="S64" s="78"/>
      <c r="T64" s="78"/>
      <c r="U64" s="78"/>
      <c r="V64" s="78"/>
    </row>
    <row r="65" spans="1:22" ht="15.75" customHeight="1">
      <c r="A65" s="9" t="s">
        <v>36</v>
      </c>
      <c r="B65" s="11"/>
      <c r="C65" s="11"/>
      <c r="D65" s="11"/>
      <c r="E65" s="11"/>
      <c r="F65" s="11"/>
      <c r="G65" s="11"/>
      <c r="H65" s="11"/>
      <c r="I65" s="11"/>
      <c r="J65" s="11">
        <v>5</v>
      </c>
      <c r="K65" s="12">
        <v>4</v>
      </c>
      <c r="L65" s="19"/>
      <c r="M65" s="5"/>
      <c r="N65" s="6"/>
      <c r="O65" s="83"/>
      <c r="P65" s="22">
        <v>10</v>
      </c>
      <c r="Q65" s="84"/>
      <c r="R65" s="85"/>
      <c r="S65" s="78"/>
      <c r="T65" s="78"/>
      <c r="U65" s="78"/>
      <c r="V65" s="78"/>
    </row>
    <row r="66" spans="1:22" ht="15.75" customHeight="1">
      <c r="A66" s="9" t="s">
        <v>37</v>
      </c>
      <c r="B66" s="11"/>
      <c r="C66" s="11"/>
      <c r="D66" s="11"/>
      <c r="E66" s="11"/>
      <c r="F66" s="11"/>
      <c r="G66" s="11"/>
      <c r="H66" s="11"/>
      <c r="I66" s="11"/>
      <c r="J66" s="11">
        <v>2</v>
      </c>
      <c r="K66" s="12">
        <v>3</v>
      </c>
      <c r="L66" s="19"/>
      <c r="M66" s="5"/>
      <c r="N66" s="6"/>
      <c r="O66" s="27"/>
      <c r="P66" s="25">
        <v>4</v>
      </c>
      <c r="Q66" s="28"/>
      <c r="R66" s="27"/>
      <c r="S66" s="78"/>
      <c r="T66" s="78"/>
      <c r="U66" s="78"/>
      <c r="V66" s="78"/>
    </row>
    <row r="67" spans="1:22" ht="15.75" customHeight="1">
      <c r="A67" s="9" t="s">
        <v>38</v>
      </c>
      <c r="B67" s="11"/>
      <c r="C67" s="11"/>
      <c r="D67" s="11"/>
      <c r="E67" s="11"/>
      <c r="F67" s="11"/>
      <c r="G67" s="11"/>
      <c r="H67" s="11"/>
      <c r="I67" s="11">
        <v>2</v>
      </c>
      <c r="J67" s="11"/>
      <c r="K67" s="12"/>
      <c r="L67" s="19"/>
      <c r="M67" s="5"/>
      <c r="N67" s="6"/>
      <c r="O67" s="27"/>
      <c r="P67" s="25">
        <v>3</v>
      </c>
      <c r="Q67" s="28"/>
      <c r="R67" s="27"/>
      <c r="S67" s="78"/>
      <c r="T67" s="78"/>
      <c r="U67" s="78"/>
      <c r="V67" s="78"/>
    </row>
    <row r="68" spans="1:22" ht="15.75" customHeight="1">
      <c r="A68" s="9" t="s">
        <v>39</v>
      </c>
      <c r="B68" s="11"/>
      <c r="C68" s="11"/>
      <c r="D68" s="11"/>
      <c r="E68" s="11"/>
      <c r="F68" s="11"/>
      <c r="G68" s="11"/>
      <c r="H68" s="11"/>
      <c r="I68" s="11"/>
      <c r="J68" s="11">
        <v>3</v>
      </c>
      <c r="K68" s="12">
        <v>3</v>
      </c>
      <c r="L68" s="19"/>
      <c r="M68" s="5"/>
      <c r="N68" s="6"/>
      <c r="O68" s="27"/>
      <c r="P68" s="25">
        <v>4</v>
      </c>
      <c r="Q68" s="28"/>
      <c r="R68" s="27"/>
      <c r="S68" s="78"/>
      <c r="T68" s="78"/>
      <c r="U68" s="78"/>
      <c r="V68" s="78"/>
    </row>
    <row r="69" spans="1:22" ht="15.75" customHeight="1">
      <c r="A69" s="9" t="s">
        <v>40</v>
      </c>
      <c r="B69" s="11"/>
      <c r="C69" s="11"/>
      <c r="D69" s="11"/>
      <c r="E69" s="11"/>
      <c r="F69" s="11"/>
      <c r="G69" s="11"/>
      <c r="H69" s="11">
        <v>1</v>
      </c>
      <c r="I69" s="11"/>
      <c r="J69" s="11"/>
      <c r="K69" s="12"/>
      <c r="L69" s="19"/>
      <c r="M69" s="5"/>
      <c r="N69" s="6"/>
      <c r="O69" s="42"/>
      <c r="P69" s="43">
        <v>1</v>
      </c>
      <c r="Q69" s="53"/>
      <c r="R69" s="54"/>
      <c r="S69" s="78"/>
      <c r="T69" s="78"/>
      <c r="U69" s="78"/>
      <c r="V69" s="78"/>
    </row>
    <row r="70" spans="1:22" ht="15.75" customHeight="1">
      <c r="A70" s="9" t="s">
        <v>41</v>
      </c>
      <c r="B70" s="11"/>
      <c r="C70" s="11"/>
      <c r="D70" s="11"/>
      <c r="E70" s="11"/>
      <c r="F70" s="11"/>
      <c r="G70" s="11"/>
      <c r="H70" s="11"/>
      <c r="I70" s="11">
        <v>1</v>
      </c>
      <c r="J70" s="11"/>
      <c r="K70" s="12"/>
      <c r="L70" s="19"/>
      <c r="M70" s="5"/>
      <c r="N70" s="6"/>
      <c r="O70" s="44"/>
      <c r="P70" s="45">
        <v>1</v>
      </c>
      <c r="Q70" s="46"/>
      <c r="R70" s="47"/>
      <c r="S70" s="78"/>
      <c r="T70" s="78"/>
      <c r="U70" s="78"/>
      <c r="V70" s="78"/>
    </row>
    <row r="71" spans="1:22" ht="15.75" customHeight="1">
      <c r="A71" s="9" t="s">
        <v>43</v>
      </c>
      <c r="B71" s="11"/>
      <c r="C71" s="11"/>
      <c r="D71" s="11"/>
      <c r="E71" s="11"/>
      <c r="F71" s="11"/>
      <c r="G71" s="11"/>
      <c r="H71" s="11"/>
      <c r="I71" s="11"/>
      <c r="J71" s="11">
        <v>1</v>
      </c>
      <c r="K71" s="12">
        <v>1</v>
      </c>
      <c r="L71" s="19"/>
      <c r="M71" s="5"/>
      <c r="N71" s="6"/>
      <c r="O71" s="48"/>
      <c r="P71" s="49">
        <v>1</v>
      </c>
      <c r="Q71" s="50"/>
      <c r="R71" s="51"/>
      <c r="S71" s="78"/>
      <c r="T71" s="78"/>
      <c r="U71" s="78"/>
      <c r="V71" s="78"/>
    </row>
    <row r="72" spans="1:22" ht="15.75" customHeight="1">
      <c r="A72" s="9" t="s">
        <v>44</v>
      </c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29"/>
      <c r="M72" s="30"/>
      <c r="N72" s="31"/>
      <c r="O72" s="30"/>
      <c r="P72" s="31"/>
      <c r="Q72" s="31"/>
      <c r="R72" s="33"/>
      <c r="S72" s="78"/>
      <c r="T72" s="78"/>
      <c r="U72" s="78"/>
      <c r="V72" s="78"/>
    </row>
    <row r="73" spans="1:22" ht="18.75" customHeight="1">
      <c r="A73" s="34"/>
      <c r="B73" s="6"/>
      <c r="C73" s="6"/>
      <c r="D73" s="6"/>
      <c r="E73" s="6"/>
      <c r="F73" s="139" t="s">
        <v>42</v>
      </c>
      <c r="G73" s="154"/>
      <c r="H73" s="154"/>
      <c r="I73" s="154"/>
      <c r="J73" s="155"/>
      <c r="K73" s="35">
        <f>SUM(K56:K72)</f>
        <v>55</v>
      </c>
      <c r="L73" s="55">
        <f>IF(K64=0,"",K64/B56)</f>
        <v>0.43564356435643564</v>
      </c>
      <c r="M73" s="55">
        <f>IF(K73=0,"",K73/B56)</f>
        <v>0.54455445544554459</v>
      </c>
      <c r="N73" s="55">
        <f>IF(K64=0,"",M73-L73)</f>
        <v>0.10891089108910895</v>
      </c>
      <c r="O73" s="5"/>
      <c r="P73" s="6"/>
      <c r="Q73" s="37"/>
      <c r="R73" s="5"/>
      <c r="S73" s="78"/>
      <c r="T73" s="78"/>
      <c r="U73" s="78"/>
      <c r="V73" s="78"/>
    </row>
    <row r="74" spans="1:22" ht="15.75" customHeight="1">
      <c r="L74" s="5"/>
      <c r="M74" s="5"/>
      <c r="O74" s="5"/>
      <c r="S74" s="78"/>
      <c r="T74" s="78"/>
      <c r="U74" s="78"/>
      <c r="V74" s="78"/>
    </row>
    <row r="75" spans="1:22" ht="15.75" customHeight="1">
      <c r="L75" s="5"/>
      <c r="M75" s="5"/>
      <c r="O75" s="5"/>
      <c r="S75" s="78"/>
      <c r="T75" s="78"/>
      <c r="U75" s="78"/>
      <c r="V75" s="78"/>
    </row>
    <row r="76" spans="1:22" ht="26.25" customHeight="1">
      <c r="A76" s="7"/>
      <c r="B76" s="163" t="s">
        <v>4</v>
      </c>
      <c r="C76" s="164"/>
      <c r="D76" s="164"/>
      <c r="E76" s="164"/>
      <c r="F76" s="164"/>
      <c r="G76" s="164"/>
      <c r="H76" s="165" t="s">
        <v>28</v>
      </c>
      <c r="I76" s="166"/>
      <c r="J76" s="166"/>
      <c r="K76" s="6"/>
      <c r="L76" s="5"/>
      <c r="M76" s="5"/>
      <c r="N76" s="6"/>
      <c r="O76" s="5"/>
      <c r="P76" s="6"/>
      <c r="Q76" s="6"/>
      <c r="R76" s="6"/>
      <c r="S76" s="78"/>
      <c r="T76" s="78"/>
      <c r="U76" s="78"/>
      <c r="V76" s="78"/>
    </row>
    <row r="77" spans="1:22" ht="30" customHeight="1">
      <c r="A77" s="142" t="s">
        <v>6</v>
      </c>
      <c r="B77" s="144" t="s">
        <v>7</v>
      </c>
      <c r="C77" s="154"/>
      <c r="D77" s="154"/>
      <c r="E77" s="154"/>
      <c r="F77" s="154"/>
      <c r="G77" s="154"/>
      <c r="H77" s="154"/>
      <c r="I77" s="154"/>
      <c r="J77" s="155"/>
      <c r="K77" s="167" t="s">
        <v>8</v>
      </c>
      <c r="L77" s="137" t="s">
        <v>9</v>
      </c>
      <c r="M77" s="137" t="s">
        <v>10</v>
      </c>
      <c r="N77" s="149" t="s">
        <v>11</v>
      </c>
      <c r="O77" s="137" t="s">
        <v>12</v>
      </c>
      <c r="P77" s="151" t="s">
        <v>13</v>
      </c>
      <c r="Q77" s="151" t="s">
        <v>14</v>
      </c>
      <c r="R77" s="137" t="s">
        <v>15</v>
      </c>
      <c r="S77" s="78"/>
      <c r="T77" s="78"/>
      <c r="U77" s="78"/>
      <c r="V77" s="78"/>
    </row>
    <row r="78" spans="1:22" ht="15.75" customHeight="1">
      <c r="A78" s="153"/>
      <c r="B78" s="9" t="s">
        <v>16</v>
      </c>
      <c r="C78" s="9" t="s">
        <v>17</v>
      </c>
      <c r="D78" s="9" t="s">
        <v>18</v>
      </c>
      <c r="E78" s="9" t="s">
        <v>19</v>
      </c>
      <c r="F78" s="9" t="s">
        <v>20</v>
      </c>
      <c r="G78" s="9" t="s">
        <v>21</v>
      </c>
      <c r="H78" s="9" t="s">
        <v>22</v>
      </c>
      <c r="I78" s="9" t="s">
        <v>23</v>
      </c>
      <c r="J78" s="9" t="s">
        <v>24</v>
      </c>
      <c r="K78" s="153"/>
      <c r="L78" s="153"/>
      <c r="M78" s="153"/>
      <c r="N78" s="153"/>
      <c r="O78" s="153"/>
      <c r="P78" s="153"/>
      <c r="Q78" s="153"/>
      <c r="R78" s="153"/>
      <c r="S78" s="78"/>
      <c r="T78" s="78"/>
      <c r="U78" s="78"/>
      <c r="V78" s="78"/>
    </row>
    <row r="79" spans="1:22" ht="15.75" customHeight="1">
      <c r="A79" s="9" t="s">
        <v>28</v>
      </c>
      <c r="B79" s="56">
        <v>45</v>
      </c>
      <c r="C79" s="11"/>
      <c r="D79" s="11"/>
      <c r="E79" s="11"/>
      <c r="F79" s="11"/>
      <c r="G79" s="11"/>
      <c r="H79" s="11"/>
      <c r="I79" s="11"/>
      <c r="J79" s="11"/>
      <c r="K79" s="12"/>
      <c r="L79" s="13"/>
      <c r="M79" s="14"/>
      <c r="N79" s="15"/>
      <c r="O79" s="79"/>
      <c r="P79" s="62">
        <v>45</v>
      </c>
      <c r="Q79" s="80"/>
      <c r="R79" s="79"/>
      <c r="S79" s="78"/>
      <c r="T79" s="78"/>
      <c r="U79" s="78"/>
      <c r="V79" s="78"/>
    </row>
    <row r="80" spans="1:22" ht="15.75" customHeight="1">
      <c r="A80" s="9" t="s">
        <v>29</v>
      </c>
      <c r="B80" s="11"/>
      <c r="C80" s="11">
        <v>34</v>
      </c>
      <c r="D80" s="11"/>
      <c r="E80" s="11"/>
      <c r="F80" s="11"/>
      <c r="G80" s="11"/>
      <c r="H80" s="11"/>
      <c r="I80" s="11"/>
      <c r="J80" s="11"/>
      <c r="K80" s="12"/>
      <c r="L80" s="19"/>
      <c r="M80" s="5"/>
      <c r="N80" s="20"/>
      <c r="O80" s="66">
        <f>IF(C80=0,"",C80/B79)</f>
        <v>0.75555555555555554</v>
      </c>
      <c r="P80" s="67">
        <v>34</v>
      </c>
      <c r="Q80" s="68">
        <f t="shared" ref="Q80:Q87" si="6">IF(P80=0,"",P80/P79)</f>
        <v>0.75555555555555554</v>
      </c>
      <c r="R80" s="68">
        <f t="shared" ref="R80:R87" si="7">IF(P80=0,"",100%-Q80)</f>
        <v>0.24444444444444446</v>
      </c>
      <c r="S80" s="78"/>
      <c r="T80" s="78"/>
      <c r="U80" s="78"/>
      <c r="V80" s="78"/>
    </row>
    <row r="81" spans="1:22" ht="15.75" customHeight="1">
      <c r="A81" s="9" t="s">
        <v>30</v>
      </c>
      <c r="B81" s="11"/>
      <c r="C81" s="11"/>
      <c r="D81" s="11">
        <v>28</v>
      </c>
      <c r="E81" s="11"/>
      <c r="F81" s="11"/>
      <c r="G81" s="11"/>
      <c r="H81" s="11"/>
      <c r="I81" s="11"/>
      <c r="J81" s="11"/>
      <c r="K81" s="12"/>
      <c r="L81" s="19"/>
      <c r="M81" s="5"/>
      <c r="N81" s="20"/>
      <c r="O81" s="66">
        <f>IF(D81=0,"",D81/C80)</f>
        <v>0.82352941176470584</v>
      </c>
      <c r="P81" s="67">
        <v>32</v>
      </c>
      <c r="Q81" s="68">
        <f t="shared" si="6"/>
        <v>0.94117647058823528</v>
      </c>
      <c r="R81" s="68">
        <f t="shared" si="7"/>
        <v>5.8823529411764719E-2</v>
      </c>
      <c r="S81" s="78"/>
      <c r="T81" s="78"/>
      <c r="U81" s="78"/>
      <c r="V81" s="78"/>
    </row>
    <row r="82" spans="1:22" ht="15.75" customHeight="1">
      <c r="A82" s="9" t="s">
        <v>31</v>
      </c>
      <c r="B82" s="11"/>
      <c r="C82" s="11"/>
      <c r="D82" s="11"/>
      <c r="E82" s="11">
        <v>26</v>
      </c>
      <c r="F82" s="11"/>
      <c r="G82" s="11"/>
      <c r="H82" s="11"/>
      <c r="I82" s="11"/>
      <c r="J82" s="11"/>
      <c r="K82" s="12"/>
      <c r="L82" s="19"/>
      <c r="M82" s="5"/>
      <c r="N82" s="20"/>
      <c r="O82" s="66">
        <f>IF(E82=0,"",E82/D81)</f>
        <v>0.9285714285714286</v>
      </c>
      <c r="P82" s="67">
        <v>30</v>
      </c>
      <c r="Q82" s="68">
        <f t="shared" si="6"/>
        <v>0.9375</v>
      </c>
      <c r="R82" s="68">
        <f t="shared" si="7"/>
        <v>6.25E-2</v>
      </c>
      <c r="S82" s="78"/>
      <c r="T82" s="78"/>
      <c r="U82" s="78"/>
      <c r="V82" s="78"/>
    </row>
    <row r="83" spans="1:22" ht="15.75" customHeight="1">
      <c r="A83" s="9" t="s">
        <v>32</v>
      </c>
      <c r="B83" s="11"/>
      <c r="C83" s="11"/>
      <c r="D83" s="11"/>
      <c r="E83" s="11"/>
      <c r="F83" s="11">
        <v>24</v>
      </c>
      <c r="G83" s="11"/>
      <c r="H83" s="11"/>
      <c r="I83" s="11"/>
      <c r="J83" s="11"/>
      <c r="K83" s="12"/>
      <c r="L83" s="19"/>
      <c r="M83" s="5"/>
      <c r="N83" s="20"/>
      <c r="O83" s="66">
        <f>IF(F83=0,"",F83/E82)</f>
        <v>0.92307692307692313</v>
      </c>
      <c r="P83" s="67">
        <v>27</v>
      </c>
      <c r="Q83" s="68">
        <f t="shared" si="6"/>
        <v>0.9</v>
      </c>
      <c r="R83" s="68">
        <f t="shared" si="7"/>
        <v>9.9999999999999978E-2</v>
      </c>
      <c r="S83" s="78"/>
      <c r="T83" s="78"/>
      <c r="U83" s="78"/>
      <c r="V83" s="78"/>
    </row>
    <row r="84" spans="1:22" ht="15.75" customHeight="1">
      <c r="A84" s="9" t="s">
        <v>33</v>
      </c>
      <c r="B84" s="11"/>
      <c r="C84" s="11"/>
      <c r="D84" s="11"/>
      <c r="E84" s="11"/>
      <c r="F84" s="11"/>
      <c r="G84" s="11">
        <v>23</v>
      </c>
      <c r="H84" s="11"/>
      <c r="I84" s="11"/>
      <c r="J84" s="11"/>
      <c r="K84" s="12"/>
      <c r="L84" s="19"/>
      <c r="M84" s="5"/>
      <c r="N84" s="20"/>
      <c r="O84" s="66">
        <f>IF(G84=0,"",G84/F83)</f>
        <v>0.95833333333333337</v>
      </c>
      <c r="P84" s="67">
        <v>27</v>
      </c>
      <c r="Q84" s="68">
        <f t="shared" si="6"/>
        <v>1</v>
      </c>
      <c r="R84" s="68">
        <f t="shared" si="7"/>
        <v>0</v>
      </c>
      <c r="S84" s="78"/>
      <c r="T84" s="78"/>
      <c r="U84" s="78"/>
      <c r="V84" s="78"/>
    </row>
    <row r="85" spans="1:22" ht="15.75" customHeight="1">
      <c r="A85" s="9" t="s">
        <v>34</v>
      </c>
      <c r="B85" s="11"/>
      <c r="C85" s="11"/>
      <c r="D85" s="11"/>
      <c r="E85" s="11"/>
      <c r="F85" s="11"/>
      <c r="G85" s="11"/>
      <c r="H85" s="11">
        <v>22</v>
      </c>
      <c r="I85" s="11"/>
      <c r="J85" s="11"/>
      <c r="K85" s="12"/>
      <c r="L85" s="19"/>
      <c r="M85" s="5"/>
      <c r="N85" s="20"/>
      <c r="O85" s="66">
        <f>IF(H85=0,"",H85/G84)</f>
        <v>0.95652173913043481</v>
      </c>
      <c r="P85" s="67">
        <v>26</v>
      </c>
      <c r="Q85" s="68">
        <f t="shared" si="6"/>
        <v>0.96296296296296291</v>
      </c>
      <c r="R85" s="68">
        <f t="shared" si="7"/>
        <v>3.703703703703709E-2</v>
      </c>
      <c r="S85" s="78"/>
      <c r="T85" s="78"/>
      <c r="U85" s="78"/>
      <c r="V85" s="78"/>
    </row>
    <row r="86" spans="1:22" ht="15.75" customHeight="1">
      <c r="A86" s="9" t="s">
        <v>35</v>
      </c>
      <c r="B86" s="11"/>
      <c r="C86" s="11"/>
      <c r="D86" s="11"/>
      <c r="E86" s="11"/>
      <c r="F86" s="11"/>
      <c r="G86" s="11"/>
      <c r="H86" s="11"/>
      <c r="I86" s="11">
        <v>22</v>
      </c>
      <c r="J86" s="11"/>
      <c r="K86" s="12"/>
      <c r="L86" s="19"/>
      <c r="M86" s="5"/>
      <c r="N86" s="20"/>
      <c r="O86" s="66">
        <f>IF(I86=0,"",I86/H85)</f>
        <v>1</v>
      </c>
      <c r="P86" s="67">
        <v>26</v>
      </c>
      <c r="Q86" s="68">
        <f t="shared" si="6"/>
        <v>1</v>
      </c>
      <c r="R86" s="68">
        <f t="shared" si="7"/>
        <v>0</v>
      </c>
      <c r="S86" s="78"/>
      <c r="T86" s="78"/>
      <c r="U86" s="78"/>
      <c r="V86" s="78"/>
    </row>
    <row r="87" spans="1:22" ht="15.75" customHeight="1">
      <c r="A87" s="9" t="s">
        <v>36</v>
      </c>
      <c r="B87" s="11"/>
      <c r="C87" s="11"/>
      <c r="D87" s="11"/>
      <c r="E87" s="11"/>
      <c r="F87" s="11"/>
      <c r="G87" s="11"/>
      <c r="H87" s="11"/>
      <c r="I87" s="11"/>
      <c r="J87" s="11">
        <v>21</v>
      </c>
      <c r="K87" s="12">
        <v>19</v>
      </c>
      <c r="L87" s="19"/>
      <c r="M87" s="5"/>
      <c r="N87" s="20"/>
      <c r="O87" s="81">
        <f>IF(J87=0,"",J87/I86)</f>
        <v>0.95454545454545459</v>
      </c>
      <c r="P87" s="67">
        <v>25</v>
      </c>
      <c r="Q87" s="82">
        <f t="shared" si="6"/>
        <v>0.96153846153846156</v>
      </c>
      <c r="R87" s="82">
        <f t="shared" si="7"/>
        <v>3.8461538461538436E-2</v>
      </c>
      <c r="S87" s="78"/>
      <c r="T87" s="78"/>
      <c r="U87" s="78"/>
      <c r="V87" s="78"/>
    </row>
    <row r="88" spans="1:22" ht="15.75" customHeight="1">
      <c r="A88" s="9" t="s">
        <v>37</v>
      </c>
      <c r="B88" s="11"/>
      <c r="C88" s="11"/>
      <c r="D88" s="11"/>
      <c r="E88" s="11"/>
      <c r="F88" s="11"/>
      <c r="G88" s="11"/>
      <c r="H88" s="11"/>
      <c r="I88" s="11"/>
      <c r="J88" s="11">
        <v>3</v>
      </c>
      <c r="K88" s="12">
        <v>3</v>
      </c>
      <c r="L88" s="19"/>
      <c r="M88" s="5"/>
      <c r="N88" s="6"/>
      <c r="O88" s="83"/>
      <c r="P88" s="22">
        <v>5</v>
      </c>
      <c r="Q88" s="84"/>
      <c r="R88" s="85"/>
      <c r="S88" s="78"/>
      <c r="T88" s="78"/>
      <c r="U88" s="78"/>
      <c r="V88" s="78"/>
    </row>
    <row r="89" spans="1:22" ht="15.75" customHeight="1">
      <c r="A89" s="9" t="s">
        <v>38</v>
      </c>
      <c r="B89" s="11"/>
      <c r="C89" s="11"/>
      <c r="D89" s="11"/>
      <c r="E89" s="11"/>
      <c r="F89" s="11"/>
      <c r="G89" s="11"/>
      <c r="H89" s="11"/>
      <c r="I89" s="11"/>
      <c r="J89" s="11">
        <v>1</v>
      </c>
      <c r="K89" s="12">
        <v>1</v>
      </c>
      <c r="L89" s="19"/>
      <c r="M89" s="5"/>
      <c r="N89" s="6"/>
      <c r="O89" s="27"/>
      <c r="P89" s="25">
        <v>1</v>
      </c>
      <c r="Q89" s="28"/>
      <c r="R89" s="27"/>
      <c r="S89" s="78"/>
      <c r="T89" s="78"/>
      <c r="U89" s="78"/>
      <c r="V89" s="78"/>
    </row>
    <row r="90" spans="1:22" ht="15.75" customHeight="1">
      <c r="A90" s="9" t="s">
        <v>39</v>
      </c>
      <c r="B90" s="11"/>
      <c r="C90" s="11"/>
      <c r="D90" s="11"/>
      <c r="E90" s="11"/>
      <c r="F90" s="11"/>
      <c r="G90" s="11"/>
      <c r="H90" s="11"/>
      <c r="I90" s="11"/>
      <c r="J90" s="11">
        <v>1</v>
      </c>
      <c r="K90" s="12">
        <v>1</v>
      </c>
      <c r="L90" s="19"/>
      <c r="M90" s="5"/>
      <c r="N90" s="6"/>
      <c r="O90" s="27"/>
      <c r="P90" s="25">
        <v>1</v>
      </c>
      <c r="Q90" s="28"/>
      <c r="R90" s="27"/>
      <c r="S90" s="78"/>
      <c r="T90" s="78"/>
      <c r="U90" s="78"/>
      <c r="V90" s="78"/>
    </row>
    <row r="91" spans="1:22" ht="15.75" customHeight="1">
      <c r="A91" s="9" t="s">
        <v>40</v>
      </c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9"/>
      <c r="M91" s="5"/>
      <c r="N91" s="6"/>
      <c r="O91" s="27"/>
      <c r="P91" s="25"/>
      <c r="Q91" s="28"/>
      <c r="R91" s="27"/>
      <c r="S91" s="78"/>
      <c r="T91" s="78"/>
      <c r="U91" s="78"/>
      <c r="V91" s="78"/>
    </row>
    <row r="92" spans="1:22" ht="15.75" customHeight="1">
      <c r="A92" s="9" t="s">
        <v>41</v>
      </c>
      <c r="B92" s="11"/>
      <c r="C92" s="11"/>
      <c r="D92" s="11"/>
      <c r="E92" s="11"/>
      <c r="F92" s="11"/>
      <c r="G92" s="11"/>
      <c r="H92" s="11"/>
      <c r="I92" s="11"/>
      <c r="J92" s="11"/>
      <c r="K92" s="12"/>
      <c r="L92" s="19"/>
      <c r="M92" s="5"/>
      <c r="N92" s="6"/>
      <c r="O92" s="42"/>
      <c r="P92" s="43"/>
      <c r="Q92" s="53"/>
      <c r="R92" s="54"/>
      <c r="S92" s="78"/>
      <c r="T92" s="78"/>
      <c r="U92" s="78"/>
      <c r="V92" s="78"/>
    </row>
    <row r="93" spans="1:22" ht="15.75" customHeight="1">
      <c r="A93" s="9" t="s">
        <v>43</v>
      </c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19"/>
      <c r="M93" s="5"/>
      <c r="N93" s="6"/>
      <c r="O93" s="44"/>
      <c r="P93" s="45"/>
      <c r="Q93" s="46"/>
      <c r="R93" s="47"/>
      <c r="S93" s="78"/>
      <c r="T93" s="78"/>
      <c r="U93" s="78"/>
      <c r="V93" s="78"/>
    </row>
    <row r="94" spans="1:22" ht="15.75" customHeight="1">
      <c r="A94" s="9" t="s">
        <v>44</v>
      </c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19"/>
      <c r="M94" s="5"/>
      <c r="N94" s="6"/>
      <c r="O94" s="48"/>
      <c r="P94" s="49"/>
      <c r="Q94" s="50"/>
      <c r="R94" s="51"/>
      <c r="S94" s="78"/>
      <c r="T94" s="78"/>
      <c r="U94" s="78"/>
      <c r="V94" s="78"/>
    </row>
    <row r="95" spans="1:22" ht="15.75" customHeight="1">
      <c r="A95" s="9" t="s">
        <v>45</v>
      </c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29"/>
      <c r="M95" s="30"/>
      <c r="N95" s="31"/>
      <c r="O95" s="30"/>
      <c r="P95" s="31"/>
      <c r="Q95" s="31"/>
      <c r="R95" s="33"/>
      <c r="S95" s="78"/>
      <c r="T95" s="78"/>
      <c r="U95" s="78"/>
      <c r="V95" s="78"/>
    </row>
    <row r="96" spans="1:22" ht="18.75" customHeight="1">
      <c r="A96" s="34"/>
      <c r="B96" s="6"/>
      <c r="C96" s="6"/>
      <c r="D96" s="6"/>
      <c r="E96" s="6"/>
      <c r="F96" s="139" t="s">
        <v>42</v>
      </c>
      <c r="G96" s="154"/>
      <c r="H96" s="154"/>
      <c r="I96" s="154"/>
      <c r="J96" s="155"/>
      <c r="K96" s="35">
        <f>SUM(K79:K95)</f>
        <v>24</v>
      </c>
      <c r="L96" s="55">
        <f>IF(K87=0,"",K87/B79)</f>
        <v>0.42222222222222222</v>
      </c>
      <c r="M96" s="55">
        <f>IF(K96=0,"",K96/B79)</f>
        <v>0.53333333333333333</v>
      </c>
      <c r="N96" s="55">
        <f>IF(K87=0,"",M96-L96)</f>
        <v>0.1111111111111111</v>
      </c>
      <c r="O96" s="5"/>
      <c r="P96" s="6"/>
      <c r="Q96" s="37"/>
      <c r="R96" s="5"/>
      <c r="S96" s="78"/>
      <c r="T96" s="78"/>
      <c r="U96" s="78"/>
      <c r="V96" s="78"/>
    </row>
    <row r="97" spans="1:22" ht="15.75" customHeight="1">
      <c r="L97" s="5"/>
      <c r="M97" s="5"/>
      <c r="O97" s="5"/>
      <c r="S97" s="78"/>
      <c r="T97" s="78"/>
      <c r="U97" s="78"/>
      <c r="V97" s="78"/>
    </row>
    <row r="98" spans="1:22" ht="15.75" customHeight="1">
      <c r="L98" s="5"/>
      <c r="M98" s="5"/>
      <c r="O98" s="5"/>
      <c r="S98" s="78"/>
      <c r="T98" s="78"/>
      <c r="U98" s="78"/>
      <c r="V98" s="78"/>
    </row>
    <row r="99" spans="1:22" ht="26.25" customHeight="1">
      <c r="A99" s="7"/>
      <c r="B99" s="163" t="s">
        <v>4</v>
      </c>
      <c r="C99" s="164"/>
      <c r="D99" s="164"/>
      <c r="E99" s="164"/>
      <c r="F99" s="164"/>
      <c r="G99" s="164"/>
      <c r="H99" s="165" t="s">
        <v>29</v>
      </c>
      <c r="I99" s="166"/>
      <c r="J99" s="166"/>
      <c r="K99" s="6"/>
      <c r="L99" s="5"/>
      <c r="M99" s="5"/>
      <c r="N99" s="6"/>
      <c r="O99" s="5"/>
      <c r="P99" s="6"/>
      <c r="Q99" s="6"/>
      <c r="R99" s="6"/>
      <c r="S99" s="78"/>
      <c r="T99" s="78"/>
      <c r="U99" s="78"/>
      <c r="V99" s="78"/>
    </row>
    <row r="100" spans="1:22" ht="30" customHeight="1">
      <c r="A100" s="142" t="s">
        <v>6</v>
      </c>
      <c r="B100" s="144" t="s">
        <v>7</v>
      </c>
      <c r="C100" s="154"/>
      <c r="D100" s="154"/>
      <c r="E100" s="154"/>
      <c r="F100" s="154"/>
      <c r="G100" s="154"/>
      <c r="H100" s="154"/>
      <c r="I100" s="154"/>
      <c r="J100" s="155"/>
      <c r="K100" s="167" t="s">
        <v>8</v>
      </c>
      <c r="L100" s="137" t="s">
        <v>9</v>
      </c>
      <c r="M100" s="137" t="s">
        <v>10</v>
      </c>
      <c r="N100" s="149" t="s">
        <v>11</v>
      </c>
      <c r="O100" s="137" t="s">
        <v>12</v>
      </c>
      <c r="P100" s="151" t="s">
        <v>13</v>
      </c>
      <c r="Q100" s="151" t="s">
        <v>14</v>
      </c>
      <c r="R100" s="137" t="s">
        <v>15</v>
      </c>
      <c r="S100" s="78"/>
      <c r="T100" s="78"/>
      <c r="U100" s="78"/>
      <c r="V100" s="78"/>
    </row>
    <row r="101" spans="1:22" ht="15.75" customHeight="1">
      <c r="A101" s="153"/>
      <c r="B101" s="9" t="s">
        <v>16</v>
      </c>
      <c r="C101" s="9" t="s">
        <v>17</v>
      </c>
      <c r="D101" s="9" t="s">
        <v>18</v>
      </c>
      <c r="E101" s="9" t="s">
        <v>19</v>
      </c>
      <c r="F101" s="9" t="s">
        <v>20</v>
      </c>
      <c r="G101" s="9" t="s">
        <v>21</v>
      </c>
      <c r="H101" s="9" t="s">
        <v>22</v>
      </c>
      <c r="I101" s="9" t="s">
        <v>23</v>
      </c>
      <c r="J101" s="9" t="s">
        <v>24</v>
      </c>
      <c r="K101" s="153"/>
      <c r="L101" s="153"/>
      <c r="M101" s="153"/>
      <c r="N101" s="153"/>
      <c r="O101" s="153"/>
      <c r="P101" s="153"/>
      <c r="Q101" s="153"/>
      <c r="R101" s="153"/>
      <c r="S101" s="78"/>
      <c r="T101" s="78"/>
      <c r="U101" s="78"/>
      <c r="V101" s="78"/>
    </row>
    <row r="102" spans="1:22" ht="15.75" customHeight="1">
      <c r="A102" s="9" t="s">
        <v>29</v>
      </c>
      <c r="B102" s="56">
        <v>128</v>
      </c>
      <c r="C102" s="11"/>
      <c r="D102" s="11"/>
      <c r="E102" s="11"/>
      <c r="F102" s="11"/>
      <c r="G102" s="11"/>
      <c r="H102" s="11"/>
      <c r="I102" s="11"/>
      <c r="J102" s="11"/>
      <c r="K102" s="12"/>
      <c r="L102" s="13"/>
      <c r="M102" s="14"/>
      <c r="N102" s="15"/>
      <c r="O102" s="79"/>
      <c r="P102" s="62">
        <v>128</v>
      </c>
      <c r="Q102" s="80"/>
      <c r="R102" s="79"/>
      <c r="S102" s="78"/>
      <c r="T102" s="78"/>
      <c r="U102" s="78"/>
      <c r="V102" s="78"/>
    </row>
    <row r="103" spans="1:22" ht="15.75" customHeight="1">
      <c r="A103" s="9" t="s">
        <v>30</v>
      </c>
      <c r="B103" s="11"/>
      <c r="C103" s="11">
        <v>82</v>
      </c>
      <c r="D103" s="11"/>
      <c r="E103" s="11"/>
      <c r="F103" s="11"/>
      <c r="G103" s="11"/>
      <c r="H103" s="11"/>
      <c r="I103" s="11"/>
      <c r="J103" s="11"/>
      <c r="K103" s="12"/>
      <c r="L103" s="19"/>
      <c r="M103" s="5"/>
      <c r="N103" s="20"/>
      <c r="O103" s="66">
        <f>IF(C103=0,"",C103/B102)</f>
        <v>0.640625</v>
      </c>
      <c r="P103" s="67">
        <v>85</v>
      </c>
      <c r="Q103" s="68">
        <f t="shared" ref="Q103:Q110" si="8">IF(P103=0,"",P103/P102)</f>
        <v>0.6640625</v>
      </c>
      <c r="R103" s="68">
        <f t="shared" ref="R103:R110" si="9">IF(P103=0,"",100%-Q103)</f>
        <v>0.3359375</v>
      </c>
      <c r="S103" s="78"/>
      <c r="T103" s="78"/>
      <c r="U103" s="78"/>
      <c r="V103" s="78"/>
    </row>
    <row r="104" spans="1:22" ht="15.75" customHeight="1">
      <c r="A104" s="9" t="s">
        <v>31</v>
      </c>
      <c r="B104" s="11"/>
      <c r="C104" s="11"/>
      <c r="D104" s="11">
        <v>78</v>
      </c>
      <c r="E104" s="11"/>
      <c r="F104" s="11"/>
      <c r="G104" s="11"/>
      <c r="H104" s="11"/>
      <c r="I104" s="11"/>
      <c r="J104" s="11"/>
      <c r="K104" s="12"/>
      <c r="L104" s="19"/>
      <c r="M104" s="5"/>
      <c r="N104" s="20"/>
      <c r="O104" s="66">
        <f>IF(D104=0,"",D104/C103)</f>
        <v>0.95121951219512191</v>
      </c>
      <c r="P104" s="67">
        <v>81</v>
      </c>
      <c r="Q104" s="68">
        <f t="shared" si="8"/>
        <v>0.95294117647058818</v>
      </c>
      <c r="R104" s="68">
        <f t="shared" si="9"/>
        <v>4.705882352941182E-2</v>
      </c>
      <c r="S104" s="78"/>
      <c r="T104" s="78"/>
      <c r="U104" s="78"/>
      <c r="V104" s="78"/>
    </row>
    <row r="105" spans="1:22" ht="15.75" customHeight="1">
      <c r="A105" s="9" t="s">
        <v>32</v>
      </c>
      <c r="B105" s="11"/>
      <c r="C105" s="11"/>
      <c r="D105" s="11"/>
      <c r="E105" s="11">
        <v>72</v>
      </c>
      <c r="F105" s="11"/>
      <c r="G105" s="11"/>
      <c r="H105" s="11"/>
      <c r="I105" s="11"/>
      <c r="J105" s="11"/>
      <c r="K105" s="12"/>
      <c r="L105" s="19"/>
      <c r="M105" s="5"/>
      <c r="N105" s="20"/>
      <c r="O105" s="66">
        <f>IF(E105=0,"",E105/D104)</f>
        <v>0.92307692307692313</v>
      </c>
      <c r="P105" s="67">
        <v>74</v>
      </c>
      <c r="Q105" s="68">
        <f t="shared" si="8"/>
        <v>0.9135802469135802</v>
      </c>
      <c r="R105" s="68">
        <f t="shared" si="9"/>
        <v>8.6419753086419804E-2</v>
      </c>
      <c r="S105" s="78"/>
      <c r="T105" s="78"/>
      <c r="U105" s="78"/>
      <c r="V105" s="78"/>
    </row>
    <row r="106" spans="1:22" ht="15.75" customHeight="1">
      <c r="A106" s="9" t="s">
        <v>33</v>
      </c>
      <c r="B106" s="11"/>
      <c r="C106" s="11"/>
      <c r="D106" s="11"/>
      <c r="E106" s="11"/>
      <c r="F106" s="11">
        <v>65</v>
      </c>
      <c r="G106" s="11"/>
      <c r="H106" s="11"/>
      <c r="I106" s="11"/>
      <c r="J106" s="11"/>
      <c r="K106" s="12"/>
      <c r="L106" s="19"/>
      <c r="M106" s="5"/>
      <c r="N106" s="20"/>
      <c r="O106" s="66">
        <f>IF(F106=0,"",F106/E105)</f>
        <v>0.90277777777777779</v>
      </c>
      <c r="P106" s="67">
        <v>68</v>
      </c>
      <c r="Q106" s="68">
        <f t="shared" si="8"/>
        <v>0.91891891891891897</v>
      </c>
      <c r="R106" s="68">
        <f t="shared" si="9"/>
        <v>8.108108108108103E-2</v>
      </c>
      <c r="S106" s="78"/>
      <c r="T106" s="78"/>
      <c r="U106" s="78"/>
      <c r="V106" s="78"/>
    </row>
    <row r="107" spans="1:22" ht="15.75" customHeight="1">
      <c r="A107" s="9" t="s">
        <v>34</v>
      </c>
      <c r="B107" s="11"/>
      <c r="C107" s="11"/>
      <c r="D107" s="11"/>
      <c r="E107" s="11"/>
      <c r="F107" s="11"/>
      <c r="G107" s="11">
        <v>57</v>
      </c>
      <c r="H107" s="11"/>
      <c r="I107" s="11"/>
      <c r="J107" s="11"/>
      <c r="K107" s="12"/>
      <c r="L107" s="19"/>
      <c r="M107" s="5"/>
      <c r="N107" s="20"/>
      <c r="O107" s="66">
        <f>IF(G107=0,"",G107/F106)</f>
        <v>0.87692307692307692</v>
      </c>
      <c r="P107" s="67">
        <v>62</v>
      </c>
      <c r="Q107" s="68">
        <f t="shared" si="8"/>
        <v>0.91176470588235292</v>
      </c>
      <c r="R107" s="68">
        <f t="shared" si="9"/>
        <v>8.8235294117647078E-2</v>
      </c>
      <c r="S107" s="78"/>
      <c r="T107" s="78"/>
      <c r="U107" s="78"/>
      <c r="V107" s="78"/>
    </row>
    <row r="108" spans="1:22" ht="15.75" customHeight="1">
      <c r="A108" s="9" t="s">
        <v>35</v>
      </c>
      <c r="B108" s="11"/>
      <c r="C108" s="11"/>
      <c r="D108" s="11"/>
      <c r="E108" s="11"/>
      <c r="F108" s="11"/>
      <c r="G108" s="11"/>
      <c r="H108" s="11">
        <v>52</v>
      </c>
      <c r="I108" s="11"/>
      <c r="J108" s="11"/>
      <c r="K108" s="12"/>
      <c r="L108" s="19"/>
      <c r="M108" s="5"/>
      <c r="N108" s="20"/>
      <c r="O108" s="66">
        <f>IF(H108=0,"",H108/G107)</f>
        <v>0.91228070175438591</v>
      </c>
      <c r="P108" s="67">
        <v>59</v>
      </c>
      <c r="Q108" s="68">
        <f t="shared" si="8"/>
        <v>0.95161290322580649</v>
      </c>
      <c r="R108" s="68">
        <f t="shared" si="9"/>
        <v>4.8387096774193505E-2</v>
      </c>
      <c r="S108" s="78"/>
      <c r="T108" s="78"/>
      <c r="U108" s="78"/>
      <c r="V108" s="78"/>
    </row>
    <row r="109" spans="1:22" ht="15.75" customHeight="1">
      <c r="A109" s="9" t="s">
        <v>36</v>
      </c>
      <c r="B109" s="11"/>
      <c r="C109" s="11"/>
      <c r="D109" s="11"/>
      <c r="E109" s="11"/>
      <c r="F109" s="11"/>
      <c r="G109" s="11"/>
      <c r="H109" s="11"/>
      <c r="I109" s="11">
        <v>50</v>
      </c>
      <c r="J109" s="11"/>
      <c r="K109" s="12"/>
      <c r="L109" s="19"/>
      <c r="M109" s="5"/>
      <c r="N109" s="20"/>
      <c r="O109" s="66">
        <f>IF(I109=0,"",I109/H108)</f>
        <v>0.96153846153846156</v>
      </c>
      <c r="P109" s="67">
        <v>58</v>
      </c>
      <c r="Q109" s="68">
        <f t="shared" si="8"/>
        <v>0.98305084745762716</v>
      </c>
      <c r="R109" s="68">
        <f t="shared" si="9"/>
        <v>1.6949152542372836E-2</v>
      </c>
      <c r="S109" s="78"/>
      <c r="T109" s="78"/>
      <c r="U109" s="78"/>
      <c r="V109" s="78"/>
    </row>
    <row r="110" spans="1:22" ht="15.75" customHeight="1">
      <c r="A110" s="9" t="s">
        <v>37</v>
      </c>
      <c r="B110" s="11"/>
      <c r="C110" s="11"/>
      <c r="D110" s="11"/>
      <c r="E110" s="11"/>
      <c r="F110" s="11"/>
      <c r="G110" s="11"/>
      <c r="H110" s="11"/>
      <c r="I110" s="11"/>
      <c r="J110" s="11">
        <v>49</v>
      </c>
      <c r="K110" s="12">
        <v>47</v>
      </c>
      <c r="L110" s="19"/>
      <c r="M110" s="5"/>
      <c r="N110" s="20"/>
      <c r="O110" s="81">
        <f>IF(J110=0,"",J110/I109)</f>
        <v>0.98</v>
      </c>
      <c r="P110" s="67">
        <v>58</v>
      </c>
      <c r="Q110" s="82">
        <f t="shared" si="8"/>
        <v>1</v>
      </c>
      <c r="R110" s="82">
        <f t="shared" si="9"/>
        <v>0</v>
      </c>
      <c r="S110" s="78"/>
      <c r="T110" s="78"/>
      <c r="U110" s="78"/>
      <c r="V110" s="78"/>
    </row>
    <row r="111" spans="1:22" ht="15.75" customHeight="1">
      <c r="A111" s="9" t="s">
        <v>38</v>
      </c>
      <c r="B111" s="11"/>
      <c r="C111" s="11"/>
      <c r="D111" s="11"/>
      <c r="E111" s="11"/>
      <c r="F111" s="11"/>
      <c r="G111" s="11"/>
      <c r="H111" s="11"/>
      <c r="I111" s="11"/>
      <c r="J111" s="11">
        <v>8</v>
      </c>
      <c r="K111" s="12">
        <v>7</v>
      </c>
      <c r="L111" s="19"/>
      <c r="M111" s="5"/>
      <c r="N111" s="6"/>
      <c r="O111" s="83"/>
      <c r="P111" s="22">
        <v>9</v>
      </c>
      <c r="Q111" s="84"/>
      <c r="R111" s="85"/>
      <c r="S111" s="78"/>
      <c r="T111" s="78"/>
      <c r="U111" s="78"/>
      <c r="V111" s="78"/>
    </row>
    <row r="112" spans="1:22" ht="15.75" customHeight="1">
      <c r="A112" s="9" t="s">
        <v>39</v>
      </c>
      <c r="B112" s="11"/>
      <c r="C112" s="11"/>
      <c r="D112" s="11"/>
      <c r="E112" s="11"/>
      <c r="F112" s="11"/>
      <c r="G112" s="11"/>
      <c r="H112" s="11"/>
      <c r="I112" s="11"/>
      <c r="J112" s="11">
        <v>1</v>
      </c>
      <c r="K112" s="12">
        <v>1</v>
      </c>
      <c r="L112" s="19"/>
      <c r="M112" s="5"/>
      <c r="N112" s="6"/>
      <c r="O112" s="27"/>
      <c r="P112" s="25">
        <v>1</v>
      </c>
      <c r="Q112" s="28"/>
      <c r="R112" s="27"/>
      <c r="S112" s="78"/>
      <c r="T112" s="78"/>
      <c r="U112" s="78"/>
      <c r="V112" s="78"/>
    </row>
    <row r="113" spans="1:22" ht="15.75" customHeight="1">
      <c r="A113" s="9" t="s">
        <v>40</v>
      </c>
      <c r="B113" s="11"/>
      <c r="C113" s="11"/>
      <c r="D113" s="11"/>
      <c r="E113" s="11"/>
      <c r="F113" s="11"/>
      <c r="G113" s="11"/>
      <c r="H113" s="11"/>
      <c r="I113" s="11"/>
      <c r="J113" s="11">
        <v>1</v>
      </c>
      <c r="K113" s="12">
        <v>1</v>
      </c>
      <c r="L113" s="19"/>
      <c r="M113" s="5"/>
      <c r="N113" s="6"/>
      <c r="O113" s="27"/>
      <c r="P113" s="25">
        <v>1</v>
      </c>
      <c r="Q113" s="28"/>
      <c r="R113" s="27"/>
      <c r="S113" s="78"/>
      <c r="T113" s="78"/>
      <c r="U113" s="78"/>
      <c r="V113" s="78"/>
    </row>
    <row r="114" spans="1:22" ht="15.75" customHeight="1">
      <c r="A114" s="9" t="s">
        <v>41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2"/>
      <c r="L114" s="19"/>
      <c r="M114" s="5"/>
      <c r="N114" s="6"/>
      <c r="O114" s="27"/>
      <c r="P114" s="25"/>
      <c r="Q114" s="28"/>
      <c r="R114" s="27"/>
      <c r="S114" s="78"/>
      <c r="T114" s="78"/>
      <c r="U114" s="78"/>
      <c r="V114" s="78"/>
    </row>
    <row r="115" spans="1:22" ht="15.75" customHeight="1">
      <c r="A115" s="9" t="s">
        <v>43</v>
      </c>
      <c r="B115" s="11"/>
      <c r="C115" s="11"/>
      <c r="D115" s="11"/>
      <c r="E115" s="11"/>
      <c r="F115" s="11"/>
      <c r="G115" s="11"/>
      <c r="H115" s="11">
        <v>1</v>
      </c>
      <c r="I115" s="11"/>
      <c r="J115" s="11"/>
      <c r="K115" s="12"/>
      <c r="L115" s="19"/>
      <c r="M115" s="5"/>
      <c r="N115" s="6"/>
      <c r="O115" s="42"/>
      <c r="P115" s="43">
        <v>1</v>
      </c>
      <c r="Q115" s="53"/>
      <c r="R115" s="54"/>
      <c r="S115" s="78"/>
      <c r="T115" s="78"/>
      <c r="U115" s="78"/>
      <c r="V115" s="78"/>
    </row>
    <row r="116" spans="1:22" ht="15.75" customHeight="1">
      <c r="A116" s="9" t="s">
        <v>44</v>
      </c>
      <c r="B116" s="11"/>
      <c r="C116" s="11"/>
      <c r="D116" s="11"/>
      <c r="E116" s="11"/>
      <c r="F116" s="11"/>
      <c r="G116" s="11"/>
      <c r="H116" s="11"/>
      <c r="I116" s="11"/>
      <c r="J116" s="11">
        <v>1</v>
      </c>
      <c r="K116" s="12"/>
      <c r="L116" s="19"/>
      <c r="M116" s="5"/>
      <c r="N116" s="6"/>
      <c r="O116" s="44"/>
      <c r="P116" s="45">
        <v>1</v>
      </c>
      <c r="Q116" s="46"/>
      <c r="R116" s="47"/>
      <c r="S116" s="78"/>
      <c r="T116" s="78"/>
      <c r="U116" s="78"/>
      <c r="V116" s="78"/>
    </row>
    <row r="117" spans="1:22" ht="15.75" customHeight="1">
      <c r="A117" s="9" t="s">
        <v>45</v>
      </c>
      <c r="B117" s="11"/>
      <c r="C117" s="11"/>
      <c r="D117" s="11"/>
      <c r="E117" s="11"/>
      <c r="F117" s="11"/>
      <c r="G117" s="11"/>
      <c r="H117" s="11"/>
      <c r="I117" s="11"/>
      <c r="J117" s="11">
        <v>1</v>
      </c>
      <c r="K117" s="12">
        <v>1</v>
      </c>
      <c r="L117" s="19"/>
      <c r="M117" s="5"/>
      <c r="N117" s="6"/>
      <c r="O117" s="48"/>
      <c r="P117" s="49">
        <v>1</v>
      </c>
      <c r="Q117" s="50"/>
      <c r="R117" s="51"/>
      <c r="S117" s="78"/>
      <c r="T117" s="78"/>
      <c r="U117" s="78"/>
      <c r="V117" s="78"/>
    </row>
    <row r="118" spans="1:22" ht="15.75" customHeight="1">
      <c r="A118" s="9" t="s">
        <v>46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2"/>
      <c r="L118" s="29"/>
      <c r="M118" s="30"/>
      <c r="N118" s="31"/>
      <c r="O118" s="30"/>
      <c r="P118" s="31"/>
      <c r="Q118" s="31"/>
      <c r="R118" s="33"/>
      <c r="S118" s="78"/>
      <c r="T118" s="78"/>
      <c r="U118" s="78"/>
      <c r="V118" s="78"/>
    </row>
    <row r="119" spans="1:22" ht="18.75" customHeight="1">
      <c r="A119" s="34"/>
      <c r="B119" s="6"/>
      <c r="C119" s="6"/>
      <c r="D119" s="6"/>
      <c r="E119" s="6"/>
      <c r="F119" s="139" t="s">
        <v>42</v>
      </c>
      <c r="G119" s="154"/>
      <c r="H119" s="154"/>
      <c r="I119" s="154"/>
      <c r="J119" s="155"/>
      <c r="K119" s="35">
        <f>SUM(K102:K118)</f>
        <v>57</v>
      </c>
      <c r="L119" s="55">
        <f>IF(K110=0,"",K110/B102)</f>
        <v>0.3671875</v>
      </c>
      <c r="M119" s="55">
        <f>IF(K119=0,"",K119/B102)</f>
        <v>0.4453125</v>
      </c>
      <c r="N119" s="55">
        <f>IF(K110=0,"",M119-L119)</f>
        <v>7.8125E-2</v>
      </c>
      <c r="O119" s="5"/>
      <c r="P119" s="6"/>
      <c r="Q119" s="37"/>
      <c r="R119" s="5"/>
      <c r="S119" s="78"/>
      <c r="T119" s="78"/>
      <c r="U119" s="78"/>
      <c r="V119" s="78"/>
    </row>
    <row r="120" spans="1:22" ht="15.75" customHeight="1">
      <c r="L120" s="5"/>
      <c r="M120" s="5"/>
      <c r="O120" s="5"/>
      <c r="S120" s="78"/>
      <c r="T120" s="78"/>
      <c r="U120" s="78"/>
      <c r="V120" s="78"/>
    </row>
    <row r="121" spans="1:22" ht="15.75" customHeight="1">
      <c r="L121" s="5"/>
      <c r="M121" s="5"/>
      <c r="O121" s="5"/>
      <c r="S121" s="78"/>
      <c r="T121" s="78"/>
      <c r="U121" s="78"/>
      <c r="V121" s="78"/>
    </row>
    <row r="122" spans="1:22" ht="26.25" customHeight="1">
      <c r="A122" s="7"/>
      <c r="B122" s="163" t="s">
        <v>4</v>
      </c>
      <c r="C122" s="164"/>
      <c r="D122" s="164"/>
      <c r="E122" s="164"/>
      <c r="F122" s="164"/>
      <c r="G122" s="164"/>
      <c r="H122" s="165" t="s">
        <v>30</v>
      </c>
      <c r="I122" s="166"/>
      <c r="J122" s="166"/>
      <c r="K122" s="6"/>
      <c r="L122" s="5"/>
      <c r="M122" s="5"/>
      <c r="N122" s="6"/>
      <c r="O122" s="5"/>
      <c r="P122" s="6"/>
      <c r="Q122" s="6"/>
      <c r="R122" s="6"/>
      <c r="S122" s="78"/>
      <c r="T122" s="78"/>
      <c r="U122" s="78"/>
      <c r="V122" s="78"/>
    </row>
    <row r="123" spans="1:22" ht="30" customHeight="1">
      <c r="A123" s="142" t="s">
        <v>6</v>
      </c>
      <c r="B123" s="144" t="s">
        <v>7</v>
      </c>
      <c r="C123" s="154"/>
      <c r="D123" s="154"/>
      <c r="E123" s="154"/>
      <c r="F123" s="154"/>
      <c r="G123" s="154"/>
      <c r="H123" s="154"/>
      <c r="I123" s="154"/>
      <c r="J123" s="155"/>
      <c r="K123" s="167" t="s">
        <v>8</v>
      </c>
      <c r="L123" s="137" t="s">
        <v>9</v>
      </c>
      <c r="M123" s="137" t="s">
        <v>10</v>
      </c>
      <c r="N123" s="149" t="s">
        <v>11</v>
      </c>
      <c r="O123" s="137" t="s">
        <v>12</v>
      </c>
      <c r="P123" s="151" t="s">
        <v>13</v>
      </c>
      <c r="Q123" s="151" t="s">
        <v>14</v>
      </c>
      <c r="R123" s="137" t="s">
        <v>15</v>
      </c>
      <c r="S123" s="78"/>
      <c r="T123" s="78"/>
      <c r="U123" s="78"/>
      <c r="V123" s="78"/>
    </row>
    <row r="124" spans="1:22" ht="15.75" customHeight="1">
      <c r="A124" s="153"/>
      <c r="B124" s="9" t="s">
        <v>16</v>
      </c>
      <c r="C124" s="9" t="s">
        <v>17</v>
      </c>
      <c r="D124" s="9" t="s">
        <v>18</v>
      </c>
      <c r="E124" s="9" t="s">
        <v>19</v>
      </c>
      <c r="F124" s="9" t="s">
        <v>20</v>
      </c>
      <c r="G124" s="9" t="s">
        <v>21</v>
      </c>
      <c r="H124" s="9" t="s">
        <v>22</v>
      </c>
      <c r="I124" s="9" t="s">
        <v>23</v>
      </c>
      <c r="J124" s="9" t="s">
        <v>24</v>
      </c>
      <c r="K124" s="153"/>
      <c r="L124" s="153"/>
      <c r="M124" s="153"/>
      <c r="N124" s="153"/>
      <c r="O124" s="153"/>
      <c r="P124" s="153"/>
      <c r="Q124" s="153"/>
      <c r="R124" s="153"/>
      <c r="S124" s="78"/>
      <c r="T124" s="78"/>
      <c r="U124" s="78"/>
      <c r="V124" s="78"/>
    </row>
    <row r="125" spans="1:22" ht="15.75" customHeight="1">
      <c r="A125" s="9" t="s">
        <v>30</v>
      </c>
      <c r="B125" s="56">
        <v>60</v>
      </c>
      <c r="C125" s="11"/>
      <c r="D125" s="11"/>
      <c r="E125" s="11"/>
      <c r="F125" s="11"/>
      <c r="G125" s="11"/>
      <c r="H125" s="11"/>
      <c r="I125" s="11"/>
      <c r="J125" s="11"/>
      <c r="K125" s="12"/>
      <c r="L125" s="13"/>
      <c r="M125" s="14"/>
      <c r="N125" s="15"/>
      <c r="O125" s="79"/>
      <c r="P125" s="62">
        <v>60</v>
      </c>
      <c r="Q125" s="80"/>
      <c r="R125" s="79"/>
      <c r="S125" s="78"/>
      <c r="T125" s="78"/>
      <c r="U125" s="78"/>
      <c r="V125" s="78"/>
    </row>
    <row r="126" spans="1:22" ht="15.75" customHeight="1">
      <c r="A126" s="9" t="s">
        <v>31</v>
      </c>
      <c r="B126" s="11"/>
      <c r="C126" s="11">
        <v>42</v>
      </c>
      <c r="D126" s="11"/>
      <c r="E126" s="11"/>
      <c r="F126" s="11"/>
      <c r="G126" s="11"/>
      <c r="H126" s="11"/>
      <c r="I126" s="11"/>
      <c r="J126" s="11"/>
      <c r="K126" s="12"/>
      <c r="L126" s="19"/>
      <c r="M126" s="5"/>
      <c r="N126" s="20"/>
      <c r="O126" s="66">
        <f>IF(C126=0,"",C126/B125)</f>
        <v>0.7</v>
      </c>
      <c r="P126" s="67">
        <v>42</v>
      </c>
      <c r="Q126" s="68">
        <f t="shared" ref="Q126:Q133" si="10">IF(P126=0,"",P126/P125)</f>
        <v>0.7</v>
      </c>
      <c r="R126" s="68">
        <f t="shared" ref="R126:R133" si="11">IF(P126=0,"",100%-Q126)</f>
        <v>0.30000000000000004</v>
      </c>
      <c r="S126" s="78"/>
      <c r="T126" s="78"/>
      <c r="U126" s="78"/>
      <c r="V126" s="78"/>
    </row>
    <row r="127" spans="1:22" ht="15.75" customHeight="1">
      <c r="A127" s="9" t="s">
        <v>32</v>
      </c>
      <c r="B127" s="11"/>
      <c r="C127" s="11"/>
      <c r="D127" s="11">
        <v>37</v>
      </c>
      <c r="E127" s="11"/>
      <c r="F127" s="11"/>
      <c r="G127" s="11"/>
      <c r="H127" s="11"/>
      <c r="I127" s="11"/>
      <c r="J127" s="11"/>
      <c r="K127" s="12"/>
      <c r="L127" s="19"/>
      <c r="M127" s="5"/>
      <c r="N127" s="20"/>
      <c r="O127" s="66">
        <f>IF(D127=0,"",D127/C126)</f>
        <v>0.88095238095238093</v>
      </c>
      <c r="P127" s="67">
        <v>38</v>
      </c>
      <c r="Q127" s="68">
        <f t="shared" si="10"/>
        <v>0.90476190476190477</v>
      </c>
      <c r="R127" s="68">
        <f t="shared" si="11"/>
        <v>9.5238095238095233E-2</v>
      </c>
      <c r="S127" s="78"/>
      <c r="T127" s="78"/>
      <c r="U127" s="78"/>
      <c r="V127" s="78"/>
    </row>
    <row r="128" spans="1:22" ht="15.75" customHeight="1">
      <c r="A128" s="9" t="s">
        <v>33</v>
      </c>
      <c r="B128" s="11"/>
      <c r="C128" s="11"/>
      <c r="D128" s="11"/>
      <c r="E128" s="11">
        <v>31</v>
      </c>
      <c r="F128" s="11"/>
      <c r="G128" s="11"/>
      <c r="H128" s="11"/>
      <c r="I128" s="11"/>
      <c r="J128" s="11"/>
      <c r="K128" s="12"/>
      <c r="L128" s="19"/>
      <c r="M128" s="5"/>
      <c r="N128" s="20"/>
      <c r="O128" s="66">
        <f>IF(E128=0,"",E128/D127)</f>
        <v>0.83783783783783783</v>
      </c>
      <c r="P128" s="67">
        <v>33</v>
      </c>
      <c r="Q128" s="68">
        <f t="shared" si="10"/>
        <v>0.86842105263157898</v>
      </c>
      <c r="R128" s="68">
        <f t="shared" si="11"/>
        <v>0.13157894736842102</v>
      </c>
      <c r="S128" s="78"/>
      <c r="T128" s="78"/>
      <c r="U128" s="78"/>
      <c r="V128" s="78"/>
    </row>
    <row r="129" spans="1:22" ht="15.75" customHeight="1">
      <c r="A129" s="9" t="s">
        <v>34</v>
      </c>
      <c r="B129" s="11"/>
      <c r="C129" s="11"/>
      <c r="D129" s="11"/>
      <c r="E129" s="11"/>
      <c r="F129" s="11">
        <v>26</v>
      </c>
      <c r="G129" s="11"/>
      <c r="H129" s="11"/>
      <c r="I129" s="11"/>
      <c r="J129" s="11"/>
      <c r="K129" s="12"/>
      <c r="L129" s="19"/>
      <c r="M129" s="5"/>
      <c r="N129" s="20"/>
      <c r="O129" s="66">
        <f>IF(F129=0,"",F129/E128)</f>
        <v>0.83870967741935487</v>
      </c>
      <c r="P129" s="67">
        <v>29</v>
      </c>
      <c r="Q129" s="68">
        <f t="shared" si="10"/>
        <v>0.87878787878787878</v>
      </c>
      <c r="R129" s="68">
        <f t="shared" si="11"/>
        <v>0.12121212121212122</v>
      </c>
      <c r="S129" s="78"/>
      <c r="T129" s="78"/>
      <c r="U129" s="78"/>
      <c r="V129" s="78"/>
    </row>
    <row r="130" spans="1:22" ht="15.75" customHeight="1">
      <c r="A130" s="9" t="s">
        <v>35</v>
      </c>
      <c r="B130" s="11"/>
      <c r="C130" s="11"/>
      <c r="D130" s="11"/>
      <c r="E130" s="11"/>
      <c r="F130" s="11"/>
      <c r="G130" s="11">
        <v>24</v>
      </c>
      <c r="H130" s="11"/>
      <c r="I130" s="11"/>
      <c r="J130" s="11"/>
      <c r="K130" s="12"/>
      <c r="L130" s="19"/>
      <c r="M130" s="5"/>
      <c r="N130" s="20"/>
      <c r="O130" s="66">
        <f>IF(G130=0,"",G130/F129)</f>
        <v>0.92307692307692313</v>
      </c>
      <c r="P130" s="67">
        <v>27</v>
      </c>
      <c r="Q130" s="68">
        <f t="shared" si="10"/>
        <v>0.93103448275862066</v>
      </c>
      <c r="R130" s="68">
        <f t="shared" si="11"/>
        <v>6.8965517241379337E-2</v>
      </c>
      <c r="S130" s="78"/>
      <c r="T130" s="78"/>
      <c r="U130" s="78"/>
      <c r="V130" s="78"/>
    </row>
    <row r="131" spans="1:22" ht="15.75" customHeight="1">
      <c r="A131" s="9" t="s">
        <v>36</v>
      </c>
      <c r="B131" s="11"/>
      <c r="C131" s="11"/>
      <c r="D131" s="11"/>
      <c r="E131" s="11"/>
      <c r="F131" s="11"/>
      <c r="G131" s="11"/>
      <c r="H131" s="11">
        <v>20</v>
      </c>
      <c r="I131" s="11"/>
      <c r="J131" s="11"/>
      <c r="K131" s="12"/>
      <c r="L131" s="19"/>
      <c r="M131" s="5"/>
      <c r="N131" s="20"/>
      <c r="O131" s="66">
        <f>IF(H131=0,"",H131/G130)</f>
        <v>0.83333333333333337</v>
      </c>
      <c r="P131" s="67">
        <v>26</v>
      </c>
      <c r="Q131" s="68">
        <f t="shared" si="10"/>
        <v>0.96296296296296291</v>
      </c>
      <c r="R131" s="68">
        <f t="shared" si="11"/>
        <v>3.703703703703709E-2</v>
      </c>
      <c r="S131" s="78"/>
      <c r="T131" s="78"/>
      <c r="U131" s="78"/>
      <c r="V131" s="78"/>
    </row>
    <row r="132" spans="1:22" ht="15.75" customHeight="1">
      <c r="A132" s="9" t="s">
        <v>37</v>
      </c>
      <c r="B132" s="11"/>
      <c r="C132" s="11"/>
      <c r="D132" s="11"/>
      <c r="E132" s="11"/>
      <c r="F132" s="11"/>
      <c r="G132" s="11"/>
      <c r="H132" s="11"/>
      <c r="I132" s="11">
        <v>20</v>
      </c>
      <c r="J132" s="11"/>
      <c r="K132" s="12"/>
      <c r="L132" s="19"/>
      <c r="M132" s="5"/>
      <c r="N132" s="20"/>
      <c r="O132" s="66">
        <f>IF(I132=0,"",I132/H131)</f>
        <v>1</v>
      </c>
      <c r="P132" s="67">
        <v>23</v>
      </c>
      <c r="Q132" s="68">
        <f t="shared" si="10"/>
        <v>0.88461538461538458</v>
      </c>
      <c r="R132" s="68">
        <f t="shared" si="11"/>
        <v>0.11538461538461542</v>
      </c>
      <c r="S132" s="78"/>
      <c r="T132" s="78"/>
      <c r="U132" s="78"/>
      <c r="V132" s="78"/>
    </row>
    <row r="133" spans="1:22" ht="15.75" customHeight="1">
      <c r="A133" s="9" t="s">
        <v>38</v>
      </c>
      <c r="B133" s="11"/>
      <c r="C133" s="11"/>
      <c r="D133" s="11"/>
      <c r="E133" s="11"/>
      <c r="F133" s="11"/>
      <c r="G133" s="11"/>
      <c r="H133" s="11"/>
      <c r="I133" s="11"/>
      <c r="J133" s="11">
        <v>18</v>
      </c>
      <c r="K133" s="12">
        <v>18</v>
      </c>
      <c r="L133" s="19"/>
      <c r="M133" s="5"/>
      <c r="N133" s="20"/>
      <c r="O133" s="81">
        <f>IF(J133=0,"",J133/I132)</f>
        <v>0.9</v>
      </c>
      <c r="P133" s="67">
        <v>22</v>
      </c>
      <c r="Q133" s="82">
        <f t="shared" si="10"/>
        <v>0.95652173913043481</v>
      </c>
      <c r="R133" s="82">
        <f t="shared" si="11"/>
        <v>4.3478260869565188E-2</v>
      </c>
      <c r="S133" s="78"/>
      <c r="T133" s="78"/>
      <c r="U133" s="78"/>
      <c r="V133" s="78"/>
    </row>
    <row r="134" spans="1:22" ht="15.75" customHeight="1">
      <c r="A134" s="9" t="s">
        <v>39</v>
      </c>
      <c r="B134" s="11"/>
      <c r="C134" s="11"/>
      <c r="D134" s="11"/>
      <c r="E134" s="11"/>
      <c r="F134" s="11"/>
      <c r="G134" s="11"/>
      <c r="H134" s="11"/>
      <c r="I134" s="11"/>
      <c r="J134" s="11">
        <v>1</v>
      </c>
      <c r="K134" s="12">
        <v>1</v>
      </c>
      <c r="L134" s="19"/>
      <c r="M134" s="5"/>
      <c r="N134" s="6"/>
      <c r="O134" s="83"/>
      <c r="P134" s="22">
        <v>4</v>
      </c>
      <c r="Q134" s="84"/>
      <c r="R134" s="85"/>
      <c r="S134" s="78"/>
      <c r="T134" s="78"/>
      <c r="U134" s="78"/>
      <c r="V134" s="78"/>
    </row>
    <row r="135" spans="1:22" ht="15.75" customHeight="1">
      <c r="A135" s="9" t="s">
        <v>40</v>
      </c>
      <c r="B135" s="11"/>
      <c r="C135" s="11"/>
      <c r="D135" s="11"/>
      <c r="E135" s="11"/>
      <c r="F135" s="11"/>
      <c r="G135" s="11"/>
      <c r="H135" s="11"/>
      <c r="I135" s="11"/>
      <c r="J135" s="11">
        <v>1</v>
      </c>
      <c r="K135" s="12">
        <v>1</v>
      </c>
      <c r="L135" s="19"/>
      <c r="M135" s="5"/>
      <c r="N135" s="6"/>
      <c r="O135" s="27"/>
      <c r="P135" s="25">
        <v>2</v>
      </c>
      <c r="Q135" s="28"/>
      <c r="R135" s="27"/>
      <c r="S135" s="78"/>
      <c r="T135" s="78"/>
      <c r="U135" s="78"/>
      <c r="V135" s="78"/>
    </row>
    <row r="136" spans="1:22" ht="15.75" customHeight="1">
      <c r="A136" s="9" t="s">
        <v>41</v>
      </c>
      <c r="B136" s="11"/>
      <c r="C136" s="11"/>
      <c r="D136" s="11"/>
      <c r="E136" s="11"/>
      <c r="F136" s="11"/>
      <c r="G136" s="11"/>
      <c r="H136" s="11"/>
      <c r="I136" s="11"/>
      <c r="J136" s="11">
        <v>1</v>
      </c>
      <c r="K136" s="12">
        <v>1</v>
      </c>
      <c r="L136" s="19"/>
      <c r="M136" s="5"/>
      <c r="N136" s="6"/>
      <c r="O136" s="27"/>
      <c r="P136" s="25">
        <v>1</v>
      </c>
      <c r="Q136" s="28"/>
      <c r="R136" s="27"/>
      <c r="S136" s="78"/>
      <c r="T136" s="78"/>
      <c r="U136" s="78"/>
      <c r="V136" s="78"/>
    </row>
    <row r="137" spans="1:22" ht="15.75" customHeight="1">
      <c r="A137" s="9" t="s">
        <v>43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2"/>
      <c r="L137" s="19"/>
      <c r="M137" s="5"/>
      <c r="N137" s="6"/>
      <c r="O137" s="27"/>
      <c r="P137" s="25"/>
      <c r="Q137" s="28"/>
      <c r="R137" s="27"/>
      <c r="S137" s="78"/>
      <c r="T137" s="78"/>
      <c r="U137" s="78"/>
      <c r="V137" s="78"/>
    </row>
    <row r="138" spans="1:22" ht="15.75" customHeight="1">
      <c r="A138" s="9" t="s">
        <v>44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2"/>
      <c r="L138" s="19"/>
      <c r="M138" s="5"/>
      <c r="N138" s="6"/>
      <c r="O138" s="42"/>
      <c r="P138" s="43"/>
      <c r="Q138" s="53"/>
      <c r="R138" s="54"/>
      <c r="S138" s="78"/>
      <c r="T138" s="78"/>
      <c r="U138" s="78"/>
      <c r="V138" s="78"/>
    </row>
    <row r="139" spans="1:22" ht="15.75" customHeight="1">
      <c r="A139" s="9" t="s">
        <v>45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2"/>
      <c r="L139" s="19"/>
      <c r="M139" s="5"/>
      <c r="N139" s="6"/>
      <c r="O139" s="44"/>
      <c r="P139" s="45"/>
      <c r="Q139" s="46"/>
      <c r="R139" s="47"/>
      <c r="S139" s="78"/>
      <c r="T139" s="78"/>
      <c r="U139" s="78"/>
      <c r="V139" s="78"/>
    </row>
    <row r="140" spans="1:22" ht="15.75" customHeight="1">
      <c r="A140" s="9" t="s">
        <v>46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2"/>
      <c r="L140" s="19"/>
      <c r="M140" s="5"/>
      <c r="N140" s="6"/>
      <c r="O140" s="48"/>
      <c r="P140" s="49"/>
      <c r="Q140" s="50"/>
      <c r="R140" s="51"/>
      <c r="S140" s="78"/>
      <c r="T140" s="78"/>
      <c r="U140" s="78"/>
      <c r="V140" s="78"/>
    </row>
    <row r="141" spans="1:22" ht="15.75" customHeight="1">
      <c r="A141" s="9" t="s">
        <v>47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2"/>
      <c r="L141" s="29"/>
      <c r="M141" s="30"/>
      <c r="N141" s="31"/>
      <c r="O141" s="30"/>
      <c r="P141" s="31"/>
      <c r="Q141" s="31"/>
      <c r="R141" s="33"/>
      <c r="S141" s="78"/>
      <c r="T141" s="78"/>
      <c r="U141" s="78"/>
      <c r="V141" s="78"/>
    </row>
    <row r="142" spans="1:22" ht="18.75" customHeight="1">
      <c r="A142" s="34"/>
      <c r="B142" s="6"/>
      <c r="C142" s="6"/>
      <c r="D142" s="6"/>
      <c r="E142" s="6"/>
      <c r="F142" s="139" t="s">
        <v>42</v>
      </c>
      <c r="G142" s="154"/>
      <c r="H142" s="154"/>
      <c r="I142" s="154"/>
      <c r="J142" s="155"/>
      <c r="K142" s="35">
        <f>SUM(K125:K141)</f>
        <v>21</v>
      </c>
      <c r="L142" s="55">
        <f>IF(K133=0,"",K133/B125)</f>
        <v>0.3</v>
      </c>
      <c r="M142" s="55">
        <f>IF(K142=0,"",K142/B125)</f>
        <v>0.35</v>
      </c>
      <c r="N142" s="55">
        <f>IF(K133=0,"",M142-L142)</f>
        <v>4.9999999999999989E-2</v>
      </c>
      <c r="O142" s="5"/>
      <c r="P142" s="6"/>
      <c r="Q142" s="37"/>
      <c r="R142" s="5"/>
      <c r="S142" s="78"/>
      <c r="T142" s="78"/>
      <c r="U142" s="78"/>
      <c r="V142" s="78"/>
    </row>
    <row r="143" spans="1:22" ht="18" customHeight="1">
      <c r="L143" s="5"/>
      <c r="M143" s="5"/>
      <c r="O143" s="5"/>
      <c r="S143" s="78"/>
      <c r="T143" s="78"/>
      <c r="U143" s="78"/>
      <c r="V143" s="78"/>
    </row>
    <row r="144" spans="1:22" ht="15.75" customHeight="1">
      <c r="L144" s="5"/>
      <c r="M144" s="5"/>
      <c r="O144" s="5"/>
      <c r="S144" s="78"/>
      <c r="T144" s="78"/>
      <c r="U144" s="78"/>
      <c r="V144" s="78"/>
    </row>
    <row r="145" spans="1:22" ht="26.25" customHeight="1">
      <c r="A145" s="7"/>
      <c r="B145" s="163" t="s">
        <v>4</v>
      </c>
      <c r="C145" s="164"/>
      <c r="D145" s="164"/>
      <c r="E145" s="164"/>
      <c r="F145" s="164"/>
      <c r="G145" s="164"/>
      <c r="H145" s="165" t="s">
        <v>31</v>
      </c>
      <c r="I145" s="166"/>
      <c r="J145" s="166"/>
      <c r="K145" s="6"/>
      <c r="L145" s="5"/>
      <c r="M145" s="5"/>
      <c r="N145" s="6"/>
      <c r="O145" s="5"/>
      <c r="P145" s="6"/>
      <c r="Q145" s="6"/>
      <c r="R145" s="6"/>
      <c r="S145" s="78"/>
      <c r="T145" s="78"/>
      <c r="U145" s="78"/>
      <c r="V145" s="78"/>
    </row>
    <row r="146" spans="1:22" ht="30" customHeight="1">
      <c r="A146" s="142" t="s">
        <v>6</v>
      </c>
      <c r="B146" s="144" t="s">
        <v>7</v>
      </c>
      <c r="C146" s="154"/>
      <c r="D146" s="154"/>
      <c r="E146" s="154"/>
      <c r="F146" s="154"/>
      <c r="G146" s="154"/>
      <c r="H146" s="154"/>
      <c r="I146" s="154"/>
      <c r="J146" s="155"/>
      <c r="K146" s="167" t="s">
        <v>8</v>
      </c>
      <c r="L146" s="137" t="s">
        <v>9</v>
      </c>
      <c r="M146" s="137" t="s">
        <v>10</v>
      </c>
      <c r="N146" s="149" t="s">
        <v>11</v>
      </c>
      <c r="O146" s="137" t="s">
        <v>12</v>
      </c>
      <c r="P146" s="151" t="s">
        <v>13</v>
      </c>
      <c r="Q146" s="151" t="s">
        <v>14</v>
      </c>
      <c r="R146" s="137" t="s">
        <v>15</v>
      </c>
      <c r="S146" s="78"/>
      <c r="T146" s="78"/>
      <c r="U146" s="78"/>
      <c r="V146" s="78"/>
    </row>
    <row r="147" spans="1:22" ht="15.75" customHeight="1">
      <c r="A147" s="153"/>
      <c r="B147" s="9" t="s">
        <v>16</v>
      </c>
      <c r="C147" s="9" t="s">
        <v>17</v>
      </c>
      <c r="D147" s="9" t="s">
        <v>18</v>
      </c>
      <c r="E147" s="9" t="s">
        <v>19</v>
      </c>
      <c r="F147" s="9" t="s">
        <v>20</v>
      </c>
      <c r="G147" s="9" t="s">
        <v>21</v>
      </c>
      <c r="H147" s="9" t="s">
        <v>22</v>
      </c>
      <c r="I147" s="9" t="s">
        <v>23</v>
      </c>
      <c r="J147" s="9" t="s">
        <v>24</v>
      </c>
      <c r="K147" s="153"/>
      <c r="L147" s="153"/>
      <c r="M147" s="153"/>
      <c r="N147" s="153"/>
      <c r="O147" s="153"/>
      <c r="P147" s="153"/>
      <c r="Q147" s="153"/>
      <c r="R147" s="153"/>
      <c r="S147" s="78"/>
      <c r="T147" s="78"/>
      <c r="U147" s="78"/>
      <c r="V147" s="78"/>
    </row>
    <row r="148" spans="1:22" ht="15.75" customHeight="1">
      <c r="A148" s="9" t="s">
        <v>31</v>
      </c>
      <c r="B148" s="56">
        <v>88</v>
      </c>
      <c r="C148" s="11"/>
      <c r="D148" s="11"/>
      <c r="E148" s="11"/>
      <c r="F148" s="11"/>
      <c r="G148" s="11"/>
      <c r="H148" s="11"/>
      <c r="I148" s="11"/>
      <c r="J148" s="11"/>
      <c r="K148" s="12"/>
      <c r="L148" s="13"/>
      <c r="M148" s="14"/>
      <c r="N148" s="15"/>
      <c r="O148" s="79"/>
      <c r="P148" s="62">
        <v>88</v>
      </c>
      <c r="Q148" s="80"/>
      <c r="R148" s="79"/>
      <c r="S148" s="78"/>
      <c r="T148" s="78"/>
      <c r="U148" s="78"/>
      <c r="V148" s="78"/>
    </row>
    <row r="149" spans="1:22" ht="15.75" customHeight="1">
      <c r="A149" s="9" t="s">
        <v>32</v>
      </c>
      <c r="B149" s="11"/>
      <c r="C149" s="11">
        <v>64</v>
      </c>
      <c r="D149" s="11"/>
      <c r="E149" s="11"/>
      <c r="F149" s="11"/>
      <c r="G149" s="11"/>
      <c r="H149" s="11"/>
      <c r="I149" s="11"/>
      <c r="J149" s="11"/>
      <c r="K149" s="12"/>
      <c r="L149" s="19"/>
      <c r="M149" s="5"/>
      <c r="N149" s="20"/>
      <c r="O149" s="66">
        <f>IF(C149=0,"",C149/B148)</f>
        <v>0.72727272727272729</v>
      </c>
      <c r="P149" s="67">
        <v>64</v>
      </c>
      <c r="Q149" s="68">
        <f t="shared" ref="Q149:Q156" si="12">IF(P149=0,"",P149/P148)</f>
        <v>0.72727272727272729</v>
      </c>
      <c r="R149" s="68">
        <f t="shared" ref="R149:R156" si="13">IF(P149=0,"",100%-Q149)</f>
        <v>0.27272727272727271</v>
      </c>
      <c r="S149" s="78"/>
      <c r="T149" s="78"/>
      <c r="U149" s="78"/>
      <c r="V149" s="78"/>
    </row>
    <row r="150" spans="1:22" ht="15.75" customHeight="1">
      <c r="A150" s="9" t="s">
        <v>33</v>
      </c>
      <c r="B150" s="11"/>
      <c r="C150" s="11"/>
      <c r="D150" s="11">
        <v>49</v>
      </c>
      <c r="E150" s="11"/>
      <c r="F150" s="11"/>
      <c r="G150" s="11"/>
      <c r="H150" s="11"/>
      <c r="I150" s="11"/>
      <c r="J150" s="11"/>
      <c r="K150" s="12"/>
      <c r="L150" s="19"/>
      <c r="M150" s="5"/>
      <c r="N150" s="20"/>
      <c r="O150" s="66">
        <f>IF(D150=0,"",D150/C149)</f>
        <v>0.765625</v>
      </c>
      <c r="P150" s="67">
        <v>54</v>
      </c>
      <c r="Q150" s="68">
        <f t="shared" si="12"/>
        <v>0.84375</v>
      </c>
      <c r="R150" s="68">
        <f t="shared" si="13"/>
        <v>0.15625</v>
      </c>
      <c r="S150" s="86">
        <f>P150/P148</f>
        <v>0.61363636363636365</v>
      </c>
      <c r="T150" s="78"/>
      <c r="U150" s="78"/>
      <c r="V150" s="78"/>
    </row>
    <row r="151" spans="1:22" ht="15.75" customHeight="1">
      <c r="A151" s="9" t="s">
        <v>34</v>
      </c>
      <c r="B151" s="11"/>
      <c r="C151" s="11"/>
      <c r="D151" s="11"/>
      <c r="E151" s="11">
        <v>43</v>
      </c>
      <c r="F151" s="11"/>
      <c r="G151" s="11"/>
      <c r="H151" s="11"/>
      <c r="I151" s="11"/>
      <c r="J151" s="11"/>
      <c r="K151" s="12"/>
      <c r="L151" s="19"/>
      <c r="M151" s="5"/>
      <c r="N151" s="20"/>
      <c r="O151" s="66">
        <f>IF(E151=0,"",E151/D150)</f>
        <v>0.87755102040816324</v>
      </c>
      <c r="P151" s="67">
        <v>49</v>
      </c>
      <c r="Q151" s="68">
        <f t="shared" si="12"/>
        <v>0.90740740740740744</v>
      </c>
      <c r="R151" s="68">
        <f t="shared" si="13"/>
        <v>9.259259259259256E-2</v>
      </c>
      <c r="S151" s="78"/>
      <c r="T151" s="78"/>
      <c r="U151" s="78"/>
      <c r="V151" s="78"/>
    </row>
    <row r="152" spans="1:22" ht="15.75" customHeight="1">
      <c r="A152" s="9" t="s">
        <v>35</v>
      </c>
      <c r="B152" s="11"/>
      <c r="C152" s="11"/>
      <c r="D152" s="11"/>
      <c r="E152" s="11"/>
      <c r="F152" s="11">
        <v>37</v>
      </c>
      <c r="G152" s="11"/>
      <c r="H152" s="11"/>
      <c r="I152" s="11"/>
      <c r="J152" s="11"/>
      <c r="K152" s="12"/>
      <c r="L152" s="19"/>
      <c r="M152" s="5"/>
      <c r="N152" s="20"/>
      <c r="O152" s="66">
        <f>IF(F152=0,"",F152/E151)</f>
        <v>0.86046511627906974</v>
      </c>
      <c r="P152" s="67">
        <v>43</v>
      </c>
      <c r="Q152" s="68">
        <f t="shared" si="12"/>
        <v>0.87755102040816324</v>
      </c>
      <c r="R152" s="68">
        <f t="shared" si="13"/>
        <v>0.12244897959183676</v>
      </c>
      <c r="S152" s="78"/>
      <c r="T152" s="78"/>
      <c r="U152" s="78"/>
      <c r="V152" s="78"/>
    </row>
    <row r="153" spans="1:22" ht="15.75" customHeight="1">
      <c r="A153" s="9" t="s">
        <v>36</v>
      </c>
      <c r="B153" s="11"/>
      <c r="C153" s="11"/>
      <c r="D153" s="11"/>
      <c r="E153" s="11"/>
      <c r="F153" s="11"/>
      <c r="G153" s="11">
        <v>35</v>
      </c>
      <c r="H153" s="11"/>
      <c r="I153" s="11"/>
      <c r="J153" s="11"/>
      <c r="K153" s="12"/>
      <c r="L153" s="19"/>
      <c r="M153" s="5"/>
      <c r="N153" s="20"/>
      <c r="O153" s="66">
        <f>IF(G153=0,"",G153/F152)</f>
        <v>0.94594594594594594</v>
      </c>
      <c r="P153" s="67">
        <v>40</v>
      </c>
      <c r="Q153" s="68">
        <f t="shared" si="12"/>
        <v>0.93023255813953487</v>
      </c>
      <c r="R153" s="68">
        <f t="shared" si="13"/>
        <v>6.9767441860465129E-2</v>
      </c>
      <c r="S153" s="78"/>
      <c r="T153" s="78"/>
      <c r="U153" s="78"/>
      <c r="V153" s="78"/>
    </row>
    <row r="154" spans="1:22" ht="15.75" customHeight="1">
      <c r="A154" s="9" t="s">
        <v>37</v>
      </c>
      <c r="B154" s="11"/>
      <c r="C154" s="11"/>
      <c r="D154" s="11"/>
      <c r="E154" s="11"/>
      <c r="F154" s="11"/>
      <c r="G154" s="11"/>
      <c r="H154" s="11">
        <v>33</v>
      </c>
      <c r="I154" s="11"/>
      <c r="J154" s="11"/>
      <c r="K154" s="12"/>
      <c r="L154" s="19"/>
      <c r="M154" s="5"/>
      <c r="N154" s="20"/>
      <c r="O154" s="66">
        <f>IF(H154=0,"",H154/G153)</f>
        <v>0.94285714285714284</v>
      </c>
      <c r="P154" s="67">
        <v>41</v>
      </c>
      <c r="Q154" s="68">
        <f t="shared" si="12"/>
        <v>1.0249999999999999</v>
      </c>
      <c r="R154" s="68">
        <f t="shared" si="13"/>
        <v>-2.4999999999999911E-2</v>
      </c>
      <c r="S154" s="78"/>
      <c r="T154" s="78"/>
      <c r="U154" s="78"/>
      <c r="V154" s="78"/>
    </row>
    <row r="155" spans="1:22" ht="15.75" customHeight="1">
      <c r="A155" s="9" t="s">
        <v>38</v>
      </c>
      <c r="B155" s="11"/>
      <c r="C155" s="11"/>
      <c r="D155" s="11"/>
      <c r="E155" s="11"/>
      <c r="F155" s="11"/>
      <c r="G155" s="11"/>
      <c r="H155" s="11"/>
      <c r="I155" s="11">
        <v>33</v>
      </c>
      <c r="J155" s="11"/>
      <c r="K155" s="12"/>
      <c r="L155" s="19"/>
      <c r="M155" s="5"/>
      <c r="N155" s="20"/>
      <c r="O155" s="66">
        <f>IF(I155=0,"",I155/H154)</f>
        <v>1</v>
      </c>
      <c r="P155" s="67">
        <v>40</v>
      </c>
      <c r="Q155" s="68">
        <f t="shared" si="12"/>
        <v>0.97560975609756095</v>
      </c>
      <c r="R155" s="68">
        <f t="shared" si="13"/>
        <v>2.4390243902439046E-2</v>
      </c>
      <c r="S155" s="78"/>
      <c r="T155" s="78"/>
      <c r="U155" s="78"/>
      <c r="V155" s="78"/>
    </row>
    <row r="156" spans="1:22" ht="15.75" customHeight="1">
      <c r="A156" s="9" t="s">
        <v>39</v>
      </c>
      <c r="B156" s="11"/>
      <c r="C156" s="11"/>
      <c r="D156" s="11"/>
      <c r="E156" s="11"/>
      <c r="F156" s="11"/>
      <c r="G156" s="11"/>
      <c r="H156" s="11"/>
      <c r="I156" s="11"/>
      <c r="J156" s="11">
        <v>32</v>
      </c>
      <c r="K156" s="12">
        <v>30</v>
      </c>
      <c r="L156" s="19"/>
      <c r="M156" s="5"/>
      <c r="N156" s="20"/>
      <c r="O156" s="81">
        <f>IF(J156=0,"",J156/I155)</f>
        <v>0.96969696969696972</v>
      </c>
      <c r="P156" s="67">
        <v>40</v>
      </c>
      <c r="Q156" s="82">
        <f t="shared" si="12"/>
        <v>1</v>
      </c>
      <c r="R156" s="82">
        <f t="shared" si="13"/>
        <v>0</v>
      </c>
      <c r="S156" s="78"/>
      <c r="T156" s="78"/>
      <c r="U156" s="78"/>
      <c r="V156" s="78"/>
    </row>
    <row r="157" spans="1:22" ht="15.75" customHeight="1">
      <c r="A157" s="9" t="s">
        <v>40</v>
      </c>
      <c r="B157" s="11"/>
      <c r="C157" s="11"/>
      <c r="D157" s="11"/>
      <c r="E157" s="11"/>
      <c r="F157" s="11"/>
      <c r="G157" s="11"/>
      <c r="H157" s="11"/>
      <c r="I157" s="11"/>
      <c r="J157" s="11">
        <v>8</v>
      </c>
      <c r="K157" s="12">
        <v>9</v>
      </c>
      <c r="L157" s="19"/>
      <c r="M157" s="5"/>
      <c r="N157" s="6"/>
      <c r="O157" s="83"/>
      <c r="P157" s="22">
        <v>10</v>
      </c>
      <c r="Q157" s="84"/>
      <c r="R157" s="85"/>
      <c r="S157" s="78"/>
      <c r="T157" s="78"/>
      <c r="U157" s="78"/>
      <c r="V157" s="78"/>
    </row>
    <row r="158" spans="1:22" ht="15.75" customHeight="1">
      <c r="A158" s="9" t="s">
        <v>41</v>
      </c>
      <c r="B158" s="11"/>
      <c r="C158" s="11"/>
      <c r="D158" s="11"/>
      <c r="E158" s="11"/>
      <c r="F158" s="11"/>
      <c r="G158" s="11"/>
      <c r="H158" s="11"/>
      <c r="I158" s="11"/>
      <c r="J158" s="11">
        <v>1</v>
      </c>
      <c r="K158" s="12"/>
      <c r="L158" s="19"/>
      <c r="M158" s="5"/>
      <c r="N158" s="6"/>
      <c r="O158" s="27"/>
      <c r="P158" s="25">
        <v>1</v>
      </c>
      <c r="Q158" s="28"/>
      <c r="R158" s="27"/>
      <c r="S158" s="78"/>
      <c r="T158" s="78"/>
      <c r="U158" s="78"/>
      <c r="V158" s="78"/>
    </row>
    <row r="159" spans="1:22" ht="15.75" customHeight="1">
      <c r="A159" s="9" t="s">
        <v>43</v>
      </c>
      <c r="B159" s="11"/>
      <c r="C159" s="11"/>
      <c r="D159" s="11"/>
      <c r="E159" s="11"/>
      <c r="F159" s="11"/>
      <c r="G159" s="11"/>
      <c r="H159" s="11"/>
      <c r="I159" s="11">
        <v>1</v>
      </c>
      <c r="J159" s="11"/>
      <c r="K159" s="12">
        <v>1</v>
      </c>
      <c r="L159" s="19"/>
      <c r="M159" s="5"/>
      <c r="N159" s="6"/>
      <c r="O159" s="27"/>
      <c r="P159" s="25">
        <v>1</v>
      </c>
      <c r="Q159" s="28"/>
      <c r="R159" s="27"/>
      <c r="S159" s="78"/>
      <c r="T159" s="78"/>
      <c r="U159" s="78"/>
      <c r="V159" s="78"/>
    </row>
    <row r="160" spans="1:22" ht="15.75" customHeight="1">
      <c r="A160" s="9" t="s">
        <v>44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2"/>
      <c r="L160" s="19"/>
      <c r="M160" s="5"/>
      <c r="N160" s="6"/>
      <c r="O160" s="27"/>
      <c r="P160" s="25"/>
      <c r="Q160" s="28"/>
      <c r="R160" s="27"/>
      <c r="S160" s="78"/>
      <c r="T160" s="78"/>
      <c r="U160" s="78"/>
      <c r="V160" s="78"/>
    </row>
    <row r="161" spans="1:22" ht="15.75" customHeight="1">
      <c r="A161" s="9" t="s">
        <v>45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2"/>
      <c r="L161" s="19"/>
      <c r="M161" s="5"/>
      <c r="N161" s="6"/>
      <c r="O161" s="42"/>
      <c r="P161" s="43"/>
      <c r="Q161" s="53"/>
      <c r="R161" s="54"/>
      <c r="S161" s="78"/>
      <c r="T161" s="78"/>
      <c r="U161" s="78"/>
      <c r="V161" s="78"/>
    </row>
    <row r="162" spans="1:22" ht="15.75" customHeight="1">
      <c r="A162" s="9" t="s">
        <v>46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2"/>
      <c r="L162" s="19"/>
      <c r="M162" s="5"/>
      <c r="N162" s="6"/>
      <c r="O162" s="44"/>
      <c r="P162" s="45"/>
      <c r="Q162" s="46"/>
      <c r="R162" s="47"/>
      <c r="S162" s="78"/>
      <c r="T162" s="78"/>
      <c r="U162" s="78"/>
      <c r="V162" s="78"/>
    </row>
    <row r="163" spans="1:22" ht="15.75" customHeight="1">
      <c r="A163" s="9" t="s">
        <v>47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2"/>
      <c r="L163" s="19"/>
      <c r="M163" s="5"/>
      <c r="N163" s="6"/>
      <c r="O163" s="48"/>
      <c r="P163" s="49"/>
      <c r="Q163" s="50"/>
      <c r="R163" s="51"/>
      <c r="S163" s="78"/>
      <c r="T163" s="78"/>
      <c r="U163" s="78"/>
      <c r="V163" s="78"/>
    </row>
    <row r="164" spans="1:22" ht="15.75" customHeight="1">
      <c r="A164" s="9" t="s">
        <v>48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2"/>
      <c r="L164" s="29"/>
      <c r="M164" s="30"/>
      <c r="N164" s="31"/>
      <c r="O164" s="30"/>
      <c r="P164" s="31"/>
      <c r="Q164" s="31"/>
      <c r="R164" s="33"/>
      <c r="S164" s="78"/>
      <c r="T164" s="78"/>
      <c r="U164" s="78"/>
      <c r="V164" s="78"/>
    </row>
    <row r="165" spans="1:22" ht="18.75" customHeight="1">
      <c r="A165" s="34"/>
      <c r="B165" s="6"/>
      <c r="C165" s="6"/>
      <c r="D165" s="6"/>
      <c r="E165" s="6"/>
      <c r="F165" s="139" t="s">
        <v>42</v>
      </c>
      <c r="G165" s="154"/>
      <c r="H165" s="154"/>
      <c r="I165" s="154"/>
      <c r="J165" s="155"/>
      <c r="K165" s="35">
        <f>SUM(K148:K164)</f>
        <v>40</v>
      </c>
      <c r="L165" s="55">
        <f>IF(K156=0,"",K156/B148)</f>
        <v>0.34090909090909088</v>
      </c>
      <c r="M165" s="55">
        <f>IF(K165=0,"",K165/B148)</f>
        <v>0.45454545454545453</v>
      </c>
      <c r="N165" s="55">
        <f>IF(K156=0,"",M165-L165)</f>
        <v>0.11363636363636365</v>
      </c>
      <c r="O165" s="5"/>
      <c r="P165" s="6"/>
      <c r="Q165" s="37"/>
      <c r="R165" s="5"/>
      <c r="S165" s="78"/>
      <c r="T165" s="78"/>
      <c r="U165" s="78"/>
      <c r="V165" s="78"/>
    </row>
    <row r="166" spans="1:22" ht="15.75" customHeight="1">
      <c r="L166" s="5"/>
      <c r="M166" s="5"/>
      <c r="O166" s="5"/>
      <c r="S166" s="78"/>
      <c r="T166" s="78"/>
      <c r="U166" s="78"/>
      <c r="V166" s="78"/>
    </row>
    <row r="167" spans="1:22" ht="15.75" customHeight="1">
      <c r="L167" s="5"/>
      <c r="M167" s="5"/>
      <c r="O167" s="5"/>
      <c r="S167" s="78"/>
      <c r="T167" s="78"/>
      <c r="U167" s="78"/>
      <c r="V167" s="78"/>
    </row>
    <row r="168" spans="1:22" ht="26.25" customHeight="1">
      <c r="A168" s="7"/>
      <c r="B168" s="163" t="s">
        <v>4</v>
      </c>
      <c r="C168" s="164"/>
      <c r="D168" s="164"/>
      <c r="E168" s="164"/>
      <c r="F168" s="164"/>
      <c r="G168" s="164"/>
      <c r="H168" s="165" t="s">
        <v>32</v>
      </c>
      <c r="I168" s="166"/>
      <c r="J168" s="166"/>
      <c r="K168" s="6"/>
      <c r="L168" s="5"/>
      <c r="M168" s="5"/>
      <c r="N168" s="6"/>
      <c r="O168" s="5"/>
      <c r="P168" s="6"/>
      <c r="Q168" s="6"/>
      <c r="R168" s="6"/>
      <c r="S168" s="78"/>
      <c r="T168" s="78"/>
      <c r="U168" s="78"/>
      <c r="V168" s="78"/>
    </row>
    <row r="169" spans="1:22" ht="30" customHeight="1">
      <c r="A169" s="142" t="s">
        <v>6</v>
      </c>
      <c r="B169" s="144" t="s">
        <v>7</v>
      </c>
      <c r="C169" s="154"/>
      <c r="D169" s="154"/>
      <c r="E169" s="154"/>
      <c r="F169" s="154"/>
      <c r="G169" s="154"/>
      <c r="H169" s="154"/>
      <c r="I169" s="154"/>
      <c r="J169" s="155"/>
      <c r="K169" s="167" t="s">
        <v>8</v>
      </c>
      <c r="L169" s="137" t="s">
        <v>9</v>
      </c>
      <c r="M169" s="137" t="s">
        <v>10</v>
      </c>
      <c r="N169" s="149" t="s">
        <v>11</v>
      </c>
      <c r="O169" s="137" t="s">
        <v>12</v>
      </c>
      <c r="P169" s="151" t="s">
        <v>13</v>
      </c>
      <c r="Q169" s="151" t="s">
        <v>14</v>
      </c>
      <c r="R169" s="137" t="s">
        <v>15</v>
      </c>
      <c r="S169" s="78"/>
      <c r="T169" s="78"/>
      <c r="U169" s="78"/>
      <c r="V169" s="78"/>
    </row>
    <row r="170" spans="1:22" ht="15.75" customHeight="1">
      <c r="A170" s="153"/>
      <c r="B170" s="9" t="s">
        <v>16</v>
      </c>
      <c r="C170" s="9" t="s">
        <v>17</v>
      </c>
      <c r="D170" s="9" t="s">
        <v>18</v>
      </c>
      <c r="E170" s="9" t="s">
        <v>19</v>
      </c>
      <c r="F170" s="9" t="s">
        <v>20</v>
      </c>
      <c r="G170" s="9" t="s">
        <v>21</v>
      </c>
      <c r="H170" s="9" t="s">
        <v>22</v>
      </c>
      <c r="I170" s="9" t="s">
        <v>23</v>
      </c>
      <c r="J170" s="9" t="s">
        <v>24</v>
      </c>
      <c r="K170" s="153"/>
      <c r="L170" s="153"/>
      <c r="M170" s="153"/>
      <c r="N170" s="153"/>
      <c r="O170" s="153"/>
      <c r="P170" s="153"/>
      <c r="Q170" s="153"/>
      <c r="R170" s="153"/>
      <c r="S170" s="78"/>
      <c r="T170" s="78"/>
      <c r="U170" s="78"/>
      <c r="V170" s="78"/>
    </row>
    <row r="171" spans="1:22" ht="15.75" customHeight="1">
      <c r="A171" s="9" t="s">
        <v>32</v>
      </c>
      <c r="B171" s="56">
        <v>47</v>
      </c>
      <c r="C171" s="11"/>
      <c r="D171" s="11"/>
      <c r="E171" s="11"/>
      <c r="F171" s="11"/>
      <c r="G171" s="11"/>
      <c r="H171" s="11"/>
      <c r="I171" s="11"/>
      <c r="J171" s="11"/>
      <c r="K171" s="12"/>
      <c r="L171" s="13"/>
      <c r="M171" s="14"/>
      <c r="N171" s="15"/>
      <c r="O171" s="79"/>
      <c r="P171" s="62">
        <v>47</v>
      </c>
      <c r="Q171" s="80"/>
      <c r="R171" s="79"/>
      <c r="S171" s="78"/>
      <c r="T171" s="78"/>
      <c r="U171" s="78"/>
      <c r="V171" s="78"/>
    </row>
    <row r="172" spans="1:22" ht="15.75" customHeight="1">
      <c r="A172" s="9" t="s">
        <v>33</v>
      </c>
      <c r="B172" s="11"/>
      <c r="C172" s="11">
        <v>38</v>
      </c>
      <c r="D172" s="11"/>
      <c r="E172" s="11"/>
      <c r="F172" s="11"/>
      <c r="G172" s="11"/>
      <c r="H172" s="11"/>
      <c r="I172" s="11"/>
      <c r="J172" s="11"/>
      <c r="K172" s="12"/>
      <c r="L172" s="19"/>
      <c r="M172" s="5"/>
      <c r="N172" s="20"/>
      <c r="O172" s="66">
        <f>IF(C172=0,"",C172/B171)</f>
        <v>0.80851063829787229</v>
      </c>
      <c r="P172" s="67">
        <v>38</v>
      </c>
      <c r="Q172" s="68">
        <f t="shared" ref="Q172:Q179" si="14">IF(P172=0,"",P172/P171)</f>
        <v>0.80851063829787229</v>
      </c>
      <c r="R172" s="68">
        <f t="shared" ref="R172:R179" si="15">IF(P172=0,"",100%-Q172)</f>
        <v>0.19148936170212771</v>
      </c>
      <c r="S172" s="78"/>
      <c r="T172" s="78"/>
      <c r="U172" s="78"/>
      <c r="V172" s="78"/>
    </row>
    <row r="173" spans="1:22" ht="15.75" customHeight="1">
      <c r="A173" s="9" t="s">
        <v>34</v>
      </c>
      <c r="B173" s="11"/>
      <c r="C173" s="11"/>
      <c r="D173" s="11">
        <v>30</v>
      </c>
      <c r="E173" s="11"/>
      <c r="F173" s="11"/>
      <c r="G173" s="11"/>
      <c r="H173" s="11"/>
      <c r="I173" s="11"/>
      <c r="J173" s="11"/>
      <c r="K173" s="12"/>
      <c r="L173" s="19"/>
      <c r="M173" s="5"/>
      <c r="N173" s="20"/>
      <c r="O173" s="66">
        <f>IF(D173=0,"",D173/C172)</f>
        <v>0.78947368421052633</v>
      </c>
      <c r="P173" s="67">
        <v>30</v>
      </c>
      <c r="Q173" s="68">
        <f t="shared" si="14"/>
        <v>0.78947368421052633</v>
      </c>
      <c r="R173" s="68">
        <f t="shared" si="15"/>
        <v>0.21052631578947367</v>
      </c>
      <c r="S173" s="86">
        <f>P173/P171</f>
        <v>0.63829787234042556</v>
      </c>
      <c r="T173" s="78"/>
      <c r="U173" s="78"/>
      <c r="V173" s="78"/>
    </row>
    <row r="174" spans="1:22" ht="15.75" customHeight="1">
      <c r="A174" s="9" t="s">
        <v>35</v>
      </c>
      <c r="B174" s="11"/>
      <c r="C174" s="11"/>
      <c r="D174" s="11"/>
      <c r="E174" s="11">
        <v>29</v>
      </c>
      <c r="F174" s="11"/>
      <c r="G174" s="11"/>
      <c r="H174" s="11"/>
      <c r="I174" s="11"/>
      <c r="J174" s="11"/>
      <c r="K174" s="12"/>
      <c r="L174" s="19"/>
      <c r="M174" s="5"/>
      <c r="N174" s="20"/>
      <c r="O174" s="66">
        <f>IF(E174=0,"",E174/D173)</f>
        <v>0.96666666666666667</v>
      </c>
      <c r="P174" s="67">
        <v>30</v>
      </c>
      <c r="Q174" s="68">
        <f t="shared" si="14"/>
        <v>1</v>
      </c>
      <c r="R174" s="68">
        <f t="shared" si="15"/>
        <v>0</v>
      </c>
      <c r="S174" s="78"/>
      <c r="T174" s="78"/>
      <c r="U174" s="78"/>
      <c r="V174" s="78"/>
    </row>
    <row r="175" spans="1:22" ht="15.75" customHeight="1">
      <c r="A175" s="9" t="s">
        <v>36</v>
      </c>
      <c r="B175" s="11"/>
      <c r="C175" s="11"/>
      <c r="D175" s="11"/>
      <c r="E175" s="11"/>
      <c r="F175" s="11">
        <v>29</v>
      </c>
      <c r="G175" s="11"/>
      <c r="H175" s="11"/>
      <c r="I175" s="11"/>
      <c r="J175" s="11"/>
      <c r="K175" s="12"/>
      <c r="L175" s="19"/>
      <c r="M175" s="5"/>
      <c r="N175" s="20"/>
      <c r="O175" s="66">
        <f>IF(F175=0,"",F175/E174)</f>
        <v>1</v>
      </c>
      <c r="P175" s="67">
        <v>37</v>
      </c>
      <c r="Q175" s="68">
        <f t="shared" si="14"/>
        <v>1.2333333333333334</v>
      </c>
      <c r="R175" s="68">
        <f t="shared" si="15"/>
        <v>-0.23333333333333339</v>
      </c>
      <c r="S175" s="78"/>
      <c r="T175" s="78"/>
      <c r="U175" s="78"/>
      <c r="V175" s="78"/>
    </row>
    <row r="176" spans="1:22" ht="15.75" customHeight="1">
      <c r="A176" s="9" t="s">
        <v>37</v>
      </c>
      <c r="B176" s="11"/>
      <c r="C176" s="11"/>
      <c r="D176" s="11"/>
      <c r="E176" s="11"/>
      <c r="F176" s="11"/>
      <c r="G176" s="11">
        <v>26</v>
      </c>
      <c r="H176" s="11"/>
      <c r="I176" s="11"/>
      <c r="J176" s="11"/>
      <c r="K176" s="12"/>
      <c r="L176" s="19"/>
      <c r="M176" s="5"/>
      <c r="N176" s="20"/>
      <c r="O176" s="66">
        <f>IF(G176=0,"",G176/F175)</f>
        <v>0.89655172413793105</v>
      </c>
      <c r="P176" s="67">
        <v>28</v>
      </c>
      <c r="Q176" s="68">
        <f t="shared" si="14"/>
        <v>0.7567567567567568</v>
      </c>
      <c r="R176" s="68">
        <f t="shared" si="15"/>
        <v>0.2432432432432432</v>
      </c>
      <c r="S176" s="78"/>
      <c r="T176" s="78"/>
      <c r="U176" s="78"/>
      <c r="V176" s="78"/>
    </row>
    <row r="177" spans="1:22" ht="15.75" customHeight="1">
      <c r="A177" s="9" t="s">
        <v>38</v>
      </c>
      <c r="B177" s="11"/>
      <c r="C177" s="11"/>
      <c r="D177" s="11"/>
      <c r="E177" s="11"/>
      <c r="F177" s="11"/>
      <c r="G177" s="11"/>
      <c r="H177" s="11">
        <v>24</v>
      </c>
      <c r="I177" s="11"/>
      <c r="J177" s="11"/>
      <c r="K177" s="12"/>
      <c r="L177" s="19"/>
      <c r="M177" s="5"/>
      <c r="N177" s="20"/>
      <c r="O177" s="66">
        <f>IF(H177=0,"",H177/G176)</f>
        <v>0.92307692307692313</v>
      </c>
      <c r="P177" s="67">
        <v>30</v>
      </c>
      <c r="Q177" s="68">
        <f t="shared" si="14"/>
        <v>1.0714285714285714</v>
      </c>
      <c r="R177" s="68">
        <f t="shared" si="15"/>
        <v>-7.1428571428571397E-2</v>
      </c>
      <c r="S177" s="78"/>
      <c r="T177" s="78"/>
      <c r="U177" s="78"/>
      <c r="V177" s="78"/>
    </row>
    <row r="178" spans="1:22" ht="15.75" customHeight="1">
      <c r="A178" s="9" t="s">
        <v>39</v>
      </c>
      <c r="B178" s="11"/>
      <c r="C178" s="11"/>
      <c r="D178" s="11"/>
      <c r="E178" s="11"/>
      <c r="F178" s="11"/>
      <c r="G178" s="11"/>
      <c r="H178" s="11"/>
      <c r="I178" s="11">
        <v>22</v>
      </c>
      <c r="J178" s="11"/>
      <c r="K178" s="12"/>
      <c r="L178" s="19"/>
      <c r="M178" s="5"/>
      <c r="N178" s="20"/>
      <c r="O178" s="66">
        <f>IF(I178=0,"",I178/H177)</f>
        <v>0.91666666666666663</v>
      </c>
      <c r="P178" s="67">
        <v>33</v>
      </c>
      <c r="Q178" s="68">
        <f t="shared" si="14"/>
        <v>1.1000000000000001</v>
      </c>
      <c r="R178" s="68">
        <f t="shared" si="15"/>
        <v>-0.10000000000000009</v>
      </c>
      <c r="S178" s="78"/>
      <c r="T178" s="78"/>
      <c r="U178" s="78"/>
      <c r="V178" s="78"/>
    </row>
    <row r="179" spans="1:22" ht="15.75" customHeight="1">
      <c r="A179" s="9" t="s">
        <v>40</v>
      </c>
      <c r="B179" s="11"/>
      <c r="C179" s="11"/>
      <c r="D179" s="11"/>
      <c r="E179" s="11"/>
      <c r="F179" s="11"/>
      <c r="G179" s="11"/>
      <c r="H179" s="11"/>
      <c r="I179" s="11"/>
      <c r="J179" s="11">
        <v>20</v>
      </c>
      <c r="K179" s="12">
        <v>20</v>
      </c>
      <c r="L179" s="19"/>
      <c r="M179" s="5"/>
      <c r="N179" s="20"/>
      <c r="O179" s="81">
        <f>IF(J179=0,"",J179/I178)</f>
        <v>0.90909090909090906</v>
      </c>
      <c r="P179" s="67">
        <v>27</v>
      </c>
      <c r="Q179" s="82">
        <f t="shared" si="14"/>
        <v>0.81818181818181823</v>
      </c>
      <c r="R179" s="82">
        <f t="shared" si="15"/>
        <v>0.18181818181818177</v>
      </c>
      <c r="S179" s="78"/>
      <c r="T179" s="78"/>
      <c r="U179" s="78"/>
      <c r="V179" s="78"/>
    </row>
    <row r="180" spans="1:22" ht="15.75" customHeight="1">
      <c r="A180" s="9" t="s">
        <v>41</v>
      </c>
      <c r="B180" s="11"/>
      <c r="C180" s="11"/>
      <c r="D180" s="11"/>
      <c r="E180" s="11"/>
      <c r="F180" s="11"/>
      <c r="G180" s="11"/>
      <c r="H180" s="11"/>
      <c r="I180" s="11"/>
      <c r="J180" s="11">
        <v>3</v>
      </c>
      <c r="K180" s="12">
        <v>2</v>
      </c>
      <c r="L180" s="19"/>
      <c r="M180" s="5"/>
      <c r="N180" s="6"/>
      <c r="O180" s="83"/>
      <c r="P180" s="22">
        <v>5</v>
      </c>
      <c r="Q180" s="84"/>
      <c r="R180" s="85"/>
      <c r="S180" s="78"/>
      <c r="T180" s="78"/>
      <c r="U180" s="78"/>
      <c r="V180" s="78"/>
    </row>
    <row r="181" spans="1:22" ht="15.75" customHeight="1">
      <c r="A181" s="9" t="s">
        <v>43</v>
      </c>
      <c r="B181" s="11"/>
      <c r="C181" s="11"/>
      <c r="D181" s="11"/>
      <c r="E181" s="11"/>
      <c r="F181" s="11"/>
      <c r="G181" s="11"/>
      <c r="H181" s="11"/>
      <c r="I181" s="11"/>
      <c r="J181" s="11">
        <v>2</v>
      </c>
      <c r="K181" s="12"/>
      <c r="L181" s="19"/>
      <c r="M181" s="5"/>
      <c r="N181" s="6"/>
      <c r="O181" s="27"/>
      <c r="P181" s="25">
        <v>3</v>
      </c>
      <c r="Q181" s="28"/>
      <c r="R181" s="27"/>
      <c r="S181" s="78"/>
      <c r="T181" s="78"/>
      <c r="U181" s="78"/>
      <c r="V181" s="78"/>
    </row>
    <row r="182" spans="1:22" ht="15.75" customHeight="1">
      <c r="A182" s="9" t="s">
        <v>44</v>
      </c>
      <c r="B182" s="11"/>
      <c r="C182" s="11"/>
      <c r="D182" s="11"/>
      <c r="E182" s="11"/>
      <c r="F182" s="11"/>
      <c r="G182" s="11"/>
      <c r="H182" s="11"/>
      <c r="I182" s="11"/>
      <c r="J182" s="11">
        <v>3</v>
      </c>
      <c r="K182" s="12">
        <v>3</v>
      </c>
      <c r="L182" s="19"/>
      <c r="M182" s="5"/>
      <c r="N182" s="6"/>
      <c r="O182" s="27"/>
      <c r="P182" s="25">
        <v>3</v>
      </c>
      <c r="Q182" s="28"/>
      <c r="R182" s="27"/>
      <c r="S182" s="78"/>
      <c r="T182" s="78"/>
      <c r="U182" s="78"/>
      <c r="V182" s="78"/>
    </row>
    <row r="183" spans="1:22" ht="15.75" customHeight="1">
      <c r="A183" s="9" t="s">
        <v>45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2"/>
      <c r="L183" s="19"/>
      <c r="M183" s="5"/>
      <c r="N183" s="6"/>
      <c r="O183" s="27"/>
      <c r="P183" s="25"/>
      <c r="Q183" s="28"/>
      <c r="R183" s="27"/>
      <c r="S183" s="78"/>
      <c r="T183" s="78"/>
      <c r="U183" s="78"/>
      <c r="V183" s="78"/>
    </row>
    <row r="184" spans="1:22" ht="15.75" customHeight="1">
      <c r="A184" s="9" t="s">
        <v>46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2"/>
      <c r="L184" s="19"/>
      <c r="M184" s="5"/>
      <c r="N184" s="6"/>
      <c r="O184" s="42"/>
      <c r="P184" s="43"/>
      <c r="Q184" s="53"/>
      <c r="R184" s="54"/>
      <c r="S184" s="78"/>
      <c r="T184" s="78"/>
      <c r="U184" s="78"/>
      <c r="V184" s="78"/>
    </row>
    <row r="185" spans="1:22" ht="15.75" customHeight="1">
      <c r="A185" s="9" t="s">
        <v>47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2"/>
      <c r="L185" s="19"/>
      <c r="M185" s="5"/>
      <c r="N185" s="6"/>
      <c r="O185" s="44"/>
      <c r="P185" s="45"/>
      <c r="Q185" s="46"/>
      <c r="R185" s="47"/>
      <c r="S185" s="78"/>
      <c r="T185" s="78"/>
      <c r="U185" s="78"/>
      <c r="V185" s="78"/>
    </row>
    <row r="186" spans="1:22" ht="15.75" customHeight="1">
      <c r="A186" s="9" t="s">
        <v>48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2"/>
      <c r="L186" s="19"/>
      <c r="M186" s="5"/>
      <c r="N186" s="6"/>
      <c r="O186" s="48"/>
      <c r="P186" s="49"/>
      <c r="Q186" s="50"/>
      <c r="R186" s="51"/>
      <c r="S186" s="78"/>
      <c r="T186" s="78"/>
      <c r="U186" s="78"/>
      <c r="V186" s="78"/>
    </row>
    <row r="187" spans="1:22" ht="15.75" customHeight="1">
      <c r="A187" s="9" t="s">
        <v>49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2"/>
      <c r="L187" s="29"/>
      <c r="M187" s="30"/>
      <c r="N187" s="31"/>
      <c r="O187" s="30"/>
      <c r="P187" s="31"/>
      <c r="Q187" s="31"/>
      <c r="R187" s="33"/>
      <c r="S187" s="78"/>
      <c r="T187" s="78"/>
      <c r="U187" s="78"/>
      <c r="V187" s="78"/>
    </row>
    <row r="188" spans="1:22" ht="18.75" customHeight="1">
      <c r="A188" s="34"/>
      <c r="B188" s="6"/>
      <c r="C188" s="6"/>
      <c r="D188" s="6"/>
      <c r="E188" s="6"/>
      <c r="F188" s="139" t="s">
        <v>42</v>
      </c>
      <c r="G188" s="154"/>
      <c r="H188" s="154"/>
      <c r="I188" s="154"/>
      <c r="J188" s="155"/>
      <c r="K188" s="35">
        <f>SUM(K171:K184)</f>
        <v>25</v>
      </c>
      <c r="L188" s="55">
        <f>IF(K179=0,"",K179/B171)</f>
        <v>0.42553191489361702</v>
      </c>
      <c r="M188" s="55">
        <f>IF(K188=0,"",K188/B171)</f>
        <v>0.53191489361702127</v>
      </c>
      <c r="N188" s="55">
        <f>IF(K179=0,"",M188-L188)</f>
        <v>0.10638297872340424</v>
      </c>
      <c r="O188" s="5"/>
      <c r="P188" s="6"/>
      <c r="Q188" s="37"/>
      <c r="R188" s="5"/>
      <c r="S188" s="78"/>
      <c r="T188" s="78"/>
      <c r="U188" s="78"/>
      <c r="V188" s="78"/>
    </row>
    <row r="189" spans="1:22" ht="15.75" customHeight="1">
      <c r="L189" s="5"/>
      <c r="M189" s="5"/>
      <c r="O189" s="5"/>
      <c r="S189" s="78"/>
      <c r="T189" s="78"/>
      <c r="U189" s="78"/>
      <c r="V189" s="78"/>
    </row>
    <row r="190" spans="1:22" ht="15.75" customHeight="1">
      <c r="L190" s="5"/>
      <c r="M190" s="5"/>
      <c r="O190" s="5"/>
      <c r="S190" s="78"/>
      <c r="T190" s="78"/>
      <c r="U190" s="78"/>
      <c r="V190" s="78"/>
    </row>
    <row r="191" spans="1:22" ht="26.25" customHeight="1">
      <c r="A191" s="7"/>
      <c r="B191" s="163" t="s">
        <v>4</v>
      </c>
      <c r="C191" s="164"/>
      <c r="D191" s="164"/>
      <c r="E191" s="164"/>
      <c r="F191" s="164"/>
      <c r="G191" s="164"/>
      <c r="H191" s="165" t="s">
        <v>33</v>
      </c>
      <c r="I191" s="166"/>
      <c r="J191" s="166"/>
      <c r="K191" s="6"/>
      <c r="L191" s="5"/>
      <c r="M191" s="5"/>
      <c r="N191" s="6"/>
      <c r="O191" s="5"/>
      <c r="P191" s="6"/>
      <c r="Q191" s="6"/>
      <c r="R191" s="6"/>
      <c r="S191" s="78"/>
      <c r="T191" s="78"/>
      <c r="U191" s="78"/>
      <c r="V191" s="78"/>
    </row>
    <row r="192" spans="1:22" ht="30" customHeight="1">
      <c r="A192" s="142" t="s">
        <v>6</v>
      </c>
      <c r="B192" s="144" t="s">
        <v>7</v>
      </c>
      <c r="C192" s="154"/>
      <c r="D192" s="154"/>
      <c r="E192" s="154"/>
      <c r="F192" s="154"/>
      <c r="G192" s="154"/>
      <c r="H192" s="154"/>
      <c r="I192" s="154"/>
      <c r="J192" s="155"/>
      <c r="K192" s="167" t="s">
        <v>8</v>
      </c>
      <c r="L192" s="137" t="s">
        <v>9</v>
      </c>
      <c r="M192" s="137" t="s">
        <v>10</v>
      </c>
      <c r="N192" s="149" t="s">
        <v>11</v>
      </c>
      <c r="O192" s="137" t="s">
        <v>12</v>
      </c>
      <c r="P192" s="151" t="s">
        <v>13</v>
      </c>
      <c r="Q192" s="151" t="s">
        <v>14</v>
      </c>
      <c r="R192" s="137" t="s">
        <v>15</v>
      </c>
      <c r="S192" s="78"/>
      <c r="T192" s="78"/>
      <c r="U192" s="78"/>
      <c r="V192" s="78"/>
    </row>
    <row r="193" spans="1:22" ht="15.75" customHeight="1">
      <c r="A193" s="153"/>
      <c r="B193" s="9" t="s">
        <v>16</v>
      </c>
      <c r="C193" s="9" t="s">
        <v>17</v>
      </c>
      <c r="D193" s="9" t="s">
        <v>18</v>
      </c>
      <c r="E193" s="9" t="s">
        <v>19</v>
      </c>
      <c r="F193" s="9" t="s">
        <v>20</v>
      </c>
      <c r="G193" s="9" t="s">
        <v>21</v>
      </c>
      <c r="H193" s="9" t="s">
        <v>22</v>
      </c>
      <c r="I193" s="9" t="s">
        <v>23</v>
      </c>
      <c r="J193" s="9" t="s">
        <v>24</v>
      </c>
      <c r="K193" s="153"/>
      <c r="L193" s="153"/>
      <c r="M193" s="153"/>
      <c r="N193" s="153"/>
      <c r="O193" s="153"/>
      <c r="P193" s="153"/>
      <c r="Q193" s="153"/>
      <c r="R193" s="153"/>
      <c r="S193" s="78"/>
      <c r="T193" s="78"/>
      <c r="U193" s="78"/>
      <c r="V193" s="78"/>
    </row>
    <row r="194" spans="1:22" ht="15.75" customHeight="1">
      <c r="A194" s="9" t="s">
        <v>33</v>
      </c>
      <c r="B194" s="56">
        <v>82</v>
      </c>
      <c r="C194" s="11"/>
      <c r="D194" s="11"/>
      <c r="E194" s="11"/>
      <c r="F194" s="11"/>
      <c r="G194" s="11"/>
      <c r="H194" s="11"/>
      <c r="I194" s="11"/>
      <c r="J194" s="11"/>
      <c r="K194" s="12"/>
      <c r="L194" s="13"/>
      <c r="M194" s="14"/>
      <c r="N194" s="15"/>
      <c r="O194" s="79"/>
      <c r="P194" s="62">
        <v>82</v>
      </c>
      <c r="Q194" s="80"/>
      <c r="R194" s="79"/>
      <c r="S194" s="78"/>
      <c r="T194" s="78"/>
      <c r="U194" s="78"/>
      <c r="V194" s="78"/>
    </row>
    <row r="195" spans="1:22" ht="15.75" customHeight="1">
      <c r="A195" s="9" t="s">
        <v>34</v>
      </c>
      <c r="B195" s="11"/>
      <c r="C195" s="11">
        <v>56</v>
      </c>
      <c r="D195" s="11"/>
      <c r="E195" s="11"/>
      <c r="F195" s="11"/>
      <c r="G195" s="11"/>
      <c r="H195" s="11"/>
      <c r="I195" s="11"/>
      <c r="J195" s="11"/>
      <c r="K195" s="12"/>
      <c r="L195" s="19"/>
      <c r="M195" s="5"/>
      <c r="N195" s="20"/>
      <c r="O195" s="66">
        <f>IF(C195=0,"",C195/B194)</f>
        <v>0.68292682926829273</v>
      </c>
      <c r="P195" s="67">
        <v>56</v>
      </c>
      <c r="Q195" s="68">
        <f t="shared" ref="Q195:Q202" si="16">IF(P195=0,"",P195/P194)</f>
        <v>0.68292682926829273</v>
      </c>
      <c r="R195" s="68">
        <f t="shared" ref="R195:R202" si="17">IF(P195=0,"",100%-Q195)</f>
        <v>0.31707317073170727</v>
      </c>
      <c r="S195" s="78"/>
      <c r="T195" s="78"/>
      <c r="U195" s="78"/>
      <c r="V195" s="78"/>
    </row>
    <row r="196" spans="1:22" ht="15.75" customHeight="1">
      <c r="A196" s="9" t="s">
        <v>35</v>
      </c>
      <c r="B196" s="11"/>
      <c r="C196" s="11"/>
      <c r="D196" s="11">
        <v>43</v>
      </c>
      <c r="E196" s="11"/>
      <c r="F196" s="11"/>
      <c r="G196" s="11"/>
      <c r="H196" s="11"/>
      <c r="I196" s="11"/>
      <c r="J196" s="11"/>
      <c r="K196" s="12"/>
      <c r="L196" s="19"/>
      <c r="M196" s="5"/>
      <c r="N196" s="20"/>
      <c r="O196" s="66">
        <f>IF(D196=0,"",D196/C195)</f>
        <v>0.7678571428571429</v>
      </c>
      <c r="P196" s="67">
        <v>43</v>
      </c>
      <c r="Q196" s="68">
        <f t="shared" si="16"/>
        <v>0.7678571428571429</v>
      </c>
      <c r="R196" s="68">
        <f t="shared" si="17"/>
        <v>0.2321428571428571</v>
      </c>
      <c r="S196" s="86">
        <f>P196/P194</f>
        <v>0.52439024390243905</v>
      </c>
      <c r="T196" s="78"/>
      <c r="U196" s="78"/>
      <c r="V196" s="78"/>
    </row>
    <row r="197" spans="1:22" ht="15.75" customHeight="1">
      <c r="A197" s="9" t="s">
        <v>36</v>
      </c>
      <c r="B197" s="11"/>
      <c r="C197" s="11"/>
      <c r="D197" s="11"/>
      <c r="E197" s="11">
        <v>43</v>
      </c>
      <c r="F197" s="11"/>
      <c r="G197" s="11"/>
      <c r="H197" s="11"/>
      <c r="I197" s="11"/>
      <c r="J197" s="11"/>
      <c r="K197" s="12"/>
      <c r="L197" s="19"/>
      <c r="M197" s="5"/>
      <c r="N197" s="20"/>
      <c r="O197" s="66">
        <f>IF(E197=0,"",E197/D196)</f>
        <v>1</v>
      </c>
      <c r="P197" s="67">
        <v>47</v>
      </c>
      <c r="Q197" s="68">
        <f t="shared" si="16"/>
        <v>1.0930232558139534</v>
      </c>
      <c r="R197" s="68">
        <f t="shared" si="17"/>
        <v>-9.3023255813953432E-2</v>
      </c>
      <c r="S197" s="78"/>
      <c r="T197" s="78"/>
      <c r="U197" s="78"/>
      <c r="V197" s="78"/>
    </row>
    <row r="198" spans="1:22" ht="15.75" customHeight="1">
      <c r="A198" s="9" t="s">
        <v>37</v>
      </c>
      <c r="B198" s="11"/>
      <c r="C198" s="11"/>
      <c r="D198" s="11"/>
      <c r="E198" s="11"/>
      <c r="F198" s="11">
        <v>36</v>
      </c>
      <c r="G198" s="11"/>
      <c r="H198" s="11"/>
      <c r="I198" s="11"/>
      <c r="J198" s="11"/>
      <c r="K198" s="12"/>
      <c r="L198" s="19"/>
      <c r="M198" s="5"/>
      <c r="N198" s="20"/>
      <c r="O198" s="66">
        <f>IF(F198=0,"",F198/E197)</f>
        <v>0.83720930232558144</v>
      </c>
      <c r="P198" s="67">
        <v>42</v>
      </c>
      <c r="Q198" s="68">
        <f t="shared" si="16"/>
        <v>0.8936170212765957</v>
      </c>
      <c r="R198" s="68">
        <f t="shared" si="17"/>
        <v>0.1063829787234043</v>
      </c>
      <c r="S198" s="78"/>
      <c r="T198" s="78"/>
      <c r="U198" s="78"/>
      <c r="V198" s="78"/>
    </row>
    <row r="199" spans="1:22" ht="15.75" customHeight="1">
      <c r="A199" s="9" t="s">
        <v>38</v>
      </c>
      <c r="B199" s="11"/>
      <c r="C199" s="11"/>
      <c r="D199" s="11"/>
      <c r="E199" s="11"/>
      <c r="F199" s="11"/>
      <c r="G199" s="11">
        <v>36</v>
      </c>
      <c r="H199" s="11"/>
      <c r="I199" s="11"/>
      <c r="J199" s="11"/>
      <c r="K199" s="12"/>
      <c r="L199" s="19"/>
      <c r="M199" s="5"/>
      <c r="N199" s="20"/>
      <c r="O199" s="66">
        <f>IF(G199=0,"",G199/F198)</f>
        <v>1</v>
      </c>
      <c r="P199" s="67">
        <v>44</v>
      </c>
      <c r="Q199" s="68">
        <f t="shared" si="16"/>
        <v>1.0476190476190477</v>
      </c>
      <c r="R199" s="68">
        <f t="shared" si="17"/>
        <v>-4.7619047619047672E-2</v>
      </c>
      <c r="S199" s="78"/>
      <c r="T199" s="78"/>
      <c r="U199" s="78"/>
      <c r="V199" s="78"/>
    </row>
    <row r="200" spans="1:22" ht="15.75" customHeight="1">
      <c r="A200" s="9" t="s">
        <v>39</v>
      </c>
      <c r="B200" s="11"/>
      <c r="C200" s="11"/>
      <c r="D200" s="11"/>
      <c r="E200" s="11"/>
      <c r="F200" s="11"/>
      <c r="G200" s="11"/>
      <c r="H200" s="11">
        <v>31</v>
      </c>
      <c r="I200" s="11"/>
      <c r="J200" s="11"/>
      <c r="K200" s="12"/>
      <c r="L200" s="19"/>
      <c r="M200" s="5"/>
      <c r="N200" s="20"/>
      <c r="O200" s="66">
        <f>IF(H200=0,"",H200/G199)</f>
        <v>0.86111111111111116</v>
      </c>
      <c r="P200" s="67">
        <v>39</v>
      </c>
      <c r="Q200" s="68">
        <f t="shared" si="16"/>
        <v>0.88636363636363635</v>
      </c>
      <c r="R200" s="68">
        <f t="shared" si="17"/>
        <v>0.11363636363636365</v>
      </c>
      <c r="S200" s="78"/>
      <c r="T200" s="78"/>
      <c r="U200" s="78"/>
      <c r="V200" s="78"/>
    </row>
    <row r="201" spans="1:22" ht="15.75" customHeight="1">
      <c r="A201" s="9" t="s">
        <v>40</v>
      </c>
      <c r="B201" s="11"/>
      <c r="C201" s="11"/>
      <c r="D201" s="11"/>
      <c r="E201" s="11"/>
      <c r="F201" s="11"/>
      <c r="G201" s="11"/>
      <c r="H201" s="11"/>
      <c r="I201" s="11">
        <v>28</v>
      </c>
      <c r="J201" s="11"/>
      <c r="K201" s="12"/>
      <c r="L201" s="19"/>
      <c r="M201" s="5"/>
      <c r="N201" s="20"/>
      <c r="O201" s="66">
        <f>IF(I201=0,"",I201/H200)</f>
        <v>0.90322580645161288</v>
      </c>
      <c r="P201" s="67">
        <v>36</v>
      </c>
      <c r="Q201" s="68">
        <f t="shared" si="16"/>
        <v>0.92307692307692313</v>
      </c>
      <c r="R201" s="68">
        <f t="shared" si="17"/>
        <v>7.6923076923076872E-2</v>
      </c>
      <c r="S201" s="78"/>
      <c r="T201" s="78"/>
      <c r="U201" s="78"/>
      <c r="V201" s="78"/>
    </row>
    <row r="202" spans="1:22" ht="15.75" customHeight="1">
      <c r="A202" s="9" t="s">
        <v>41</v>
      </c>
      <c r="B202" s="11"/>
      <c r="C202" s="11"/>
      <c r="D202" s="11"/>
      <c r="E202" s="11"/>
      <c r="F202" s="11"/>
      <c r="G202" s="11"/>
      <c r="H202" s="11"/>
      <c r="I202" s="11"/>
      <c r="J202" s="11">
        <v>28</v>
      </c>
      <c r="K202" s="12">
        <v>25</v>
      </c>
      <c r="L202" s="19"/>
      <c r="M202" s="5"/>
      <c r="N202" s="20"/>
      <c r="O202" s="81">
        <f>IF(J202=0,"",J202/I201)</f>
        <v>1</v>
      </c>
      <c r="P202" s="67">
        <v>35</v>
      </c>
      <c r="Q202" s="82">
        <f t="shared" si="16"/>
        <v>0.97222222222222221</v>
      </c>
      <c r="R202" s="82">
        <f t="shared" si="17"/>
        <v>2.777777777777779E-2</v>
      </c>
      <c r="S202" s="78"/>
      <c r="T202" s="78"/>
      <c r="U202" s="78"/>
      <c r="V202" s="78"/>
    </row>
    <row r="203" spans="1:22" ht="15.75" customHeight="1">
      <c r="A203" s="9" t="s">
        <v>43</v>
      </c>
      <c r="B203" s="11"/>
      <c r="C203" s="11"/>
      <c r="D203" s="11"/>
      <c r="E203" s="11"/>
      <c r="F203" s="11"/>
      <c r="G203" s="11"/>
      <c r="H203" s="11"/>
      <c r="I203" s="11"/>
      <c r="J203" s="11">
        <v>5</v>
      </c>
      <c r="K203" s="12">
        <v>4</v>
      </c>
      <c r="L203" s="19"/>
      <c r="M203" s="5"/>
      <c r="N203" s="6"/>
      <c r="O203" s="83"/>
      <c r="P203" s="22">
        <v>10</v>
      </c>
      <c r="Q203" s="84"/>
      <c r="R203" s="85"/>
      <c r="S203" s="78"/>
      <c r="T203" s="78"/>
      <c r="U203" s="78"/>
      <c r="V203" s="78"/>
    </row>
    <row r="204" spans="1:22" ht="15.75" customHeight="1">
      <c r="A204" s="9" t="s">
        <v>44</v>
      </c>
      <c r="B204" s="11"/>
      <c r="C204" s="11"/>
      <c r="D204" s="11"/>
      <c r="E204" s="11"/>
      <c r="F204" s="11"/>
      <c r="G204" s="11"/>
      <c r="H204" s="11"/>
      <c r="I204" s="11"/>
      <c r="J204" s="11">
        <v>4</v>
      </c>
      <c r="K204" s="12">
        <v>4</v>
      </c>
      <c r="L204" s="19"/>
      <c r="M204" s="5"/>
      <c r="N204" s="6"/>
      <c r="O204" s="27"/>
      <c r="P204" s="25">
        <v>4</v>
      </c>
      <c r="Q204" s="28"/>
      <c r="R204" s="27"/>
      <c r="S204" s="78"/>
      <c r="T204" s="78"/>
      <c r="U204" s="78"/>
      <c r="V204" s="78"/>
    </row>
    <row r="205" spans="1:22" ht="15.75" customHeight="1">
      <c r="A205" s="9" t="s">
        <v>45</v>
      </c>
      <c r="B205" s="11"/>
      <c r="C205" s="11"/>
      <c r="D205" s="11"/>
      <c r="E205" s="11"/>
      <c r="F205" s="11"/>
      <c r="G205" s="11"/>
      <c r="H205" s="11"/>
      <c r="I205" s="11"/>
      <c r="J205" s="11">
        <v>1</v>
      </c>
      <c r="K205" s="12"/>
      <c r="L205" s="19"/>
      <c r="M205" s="5"/>
      <c r="N205" s="6"/>
      <c r="O205" s="27"/>
      <c r="P205" s="25">
        <v>1</v>
      </c>
      <c r="Q205" s="28"/>
      <c r="R205" s="27"/>
      <c r="S205" s="78"/>
      <c r="T205" s="78"/>
      <c r="U205" s="78"/>
      <c r="V205" s="78"/>
    </row>
    <row r="206" spans="1:22" ht="15.75" customHeight="1">
      <c r="A206" s="9" t="s">
        <v>46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2"/>
      <c r="L206" s="19"/>
      <c r="M206" s="5"/>
      <c r="N206" s="6"/>
      <c r="O206" s="27"/>
      <c r="P206" s="25"/>
      <c r="Q206" s="28"/>
      <c r="R206" s="27"/>
      <c r="S206" s="78"/>
      <c r="T206" s="78"/>
      <c r="U206" s="78"/>
      <c r="V206" s="78"/>
    </row>
    <row r="207" spans="1:22" ht="15.75" customHeight="1">
      <c r="A207" s="9" t="s">
        <v>47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2"/>
      <c r="L207" s="19"/>
      <c r="M207" s="5"/>
      <c r="N207" s="6"/>
      <c r="O207" s="42"/>
      <c r="P207" s="43"/>
      <c r="Q207" s="53"/>
      <c r="R207" s="54"/>
      <c r="S207" s="78"/>
      <c r="T207" s="78"/>
      <c r="U207" s="78"/>
      <c r="V207" s="78"/>
    </row>
    <row r="208" spans="1:22" ht="15.75" customHeight="1">
      <c r="A208" s="9" t="s">
        <v>48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2"/>
      <c r="L208" s="19"/>
      <c r="M208" s="5"/>
      <c r="N208" s="6"/>
      <c r="O208" s="44"/>
      <c r="P208" s="45"/>
      <c r="Q208" s="46"/>
      <c r="R208" s="47"/>
      <c r="S208" s="78"/>
      <c r="T208" s="78"/>
      <c r="U208" s="78"/>
      <c r="V208" s="78"/>
    </row>
    <row r="209" spans="1:22" ht="15.75" customHeight="1">
      <c r="A209" s="9" t="s">
        <v>49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2"/>
      <c r="L209" s="19"/>
      <c r="M209" s="5"/>
      <c r="N209" s="6"/>
      <c r="O209" s="48"/>
      <c r="P209" s="49"/>
      <c r="Q209" s="50"/>
      <c r="R209" s="51"/>
      <c r="S209" s="78"/>
      <c r="T209" s="78"/>
      <c r="U209" s="78"/>
      <c r="V209" s="78"/>
    </row>
    <row r="210" spans="1:22" ht="15.75" customHeight="1">
      <c r="A210" s="9" t="s">
        <v>50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2"/>
      <c r="L210" s="29"/>
      <c r="M210" s="30"/>
      <c r="N210" s="31"/>
      <c r="O210" s="30"/>
      <c r="P210" s="31"/>
      <c r="Q210" s="31"/>
      <c r="R210" s="33"/>
      <c r="S210" s="78"/>
      <c r="T210" s="78"/>
      <c r="U210" s="78"/>
      <c r="V210" s="78"/>
    </row>
    <row r="211" spans="1:22" ht="18.75" customHeight="1">
      <c r="A211" s="34"/>
      <c r="B211" s="6"/>
      <c r="C211" s="6"/>
      <c r="D211" s="6"/>
      <c r="E211" s="6"/>
      <c r="F211" s="139" t="s">
        <v>42</v>
      </c>
      <c r="G211" s="154"/>
      <c r="H211" s="154"/>
      <c r="I211" s="154"/>
      <c r="J211" s="155"/>
      <c r="K211" s="35">
        <f>SUM(K194:K210)</f>
        <v>33</v>
      </c>
      <c r="L211" s="55">
        <f>IF(K202=0,"",K202/B194)</f>
        <v>0.3048780487804878</v>
      </c>
      <c r="M211" s="55">
        <f>IF(K211=0,"",K211/B194)</f>
        <v>0.40243902439024393</v>
      </c>
      <c r="N211" s="55">
        <f>IF(K202=0,"",M211-L211)</f>
        <v>9.7560975609756129E-2</v>
      </c>
      <c r="O211" s="5"/>
      <c r="P211" s="6"/>
      <c r="Q211" s="37"/>
      <c r="R211" s="5"/>
      <c r="S211" s="78"/>
      <c r="T211" s="78"/>
      <c r="U211" s="78"/>
      <c r="V211" s="78"/>
    </row>
    <row r="212" spans="1:22" ht="15.75" customHeight="1">
      <c r="L212" s="5"/>
      <c r="M212" s="5"/>
      <c r="O212" s="5"/>
      <c r="S212" s="78"/>
      <c r="T212" s="78"/>
      <c r="U212" s="78"/>
      <c r="V212" s="78"/>
    </row>
    <row r="213" spans="1:22" ht="15.75" customHeight="1">
      <c r="L213" s="5"/>
      <c r="M213" s="5"/>
      <c r="O213" s="5"/>
      <c r="S213" s="78"/>
      <c r="T213" s="78"/>
      <c r="U213" s="78"/>
      <c r="V213" s="78"/>
    </row>
    <row r="214" spans="1:22" ht="26.25" customHeight="1">
      <c r="A214" s="7"/>
      <c r="B214" s="163" t="s">
        <v>4</v>
      </c>
      <c r="C214" s="164"/>
      <c r="D214" s="164"/>
      <c r="E214" s="164"/>
      <c r="F214" s="164"/>
      <c r="G214" s="164"/>
      <c r="H214" s="165" t="s">
        <v>34</v>
      </c>
      <c r="I214" s="166"/>
      <c r="J214" s="166"/>
      <c r="K214" s="6"/>
      <c r="L214" s="5"/>
      <c r="M214" s="5"/>
      <c r="N214" s="6"/>
      <c r="O214" s="5"/>
      <c r="P214" s="6"/>
      <c r="Q214" s="6"/>
      <c r="R214" s="6"/>
      <c r="S214" s="78"/>
      <c r="T214" s="78"/>
      <c r="U214" s="78"/>
      <c r="V214" s="78"/>
    </row>
    <row r="215" spans="1:22" ht="30" customHeight="1">
      <c r="A215" s="142" t="s">
        <v>6</v>
      </c>
      <c r="B215" s="144" t="s">
        <v>7</v>
      </c>
      <c r="C215" s="154"/>
      <c r="D215" s="154"/>
      <c r="E215" s="154"/>
      <c r="F215" s="154"/>
      <c r="G215" s="154"/>
      <c r="H215" s="154"/>
      <c r="I215" s="154"/>
      <c r="J215" s="155"/>
      <c r="K215" s="167" t="s">
        <v>8</v>
      </c>
      <c r="L215" s="137" t="s">
        <v>9</v>
      </c>
      <c r="M215" s="137" t="s">
        <v>10</v>
      </c>
      <c r="N215" s="149" t="s">
        <v>11</v>
      </c>
      <c r="O215" s="137" t="s">
        <v>12</v>
      </c>
      <c r="P215" s="151" t="s">
        <v>13</v>
      </c>
      <c r="Q215" s="151" t="s">
        <v>14</v>
      </c>
      <c r="R215" s="137" t="s">
        <v>15</v>
      </c>
      <c r="S215" s="78"/>
      <c r="T215" s="78"/>
      <c r="U215" s="78"/>
      <c r="V215" s="78"/>
    </row>
    <row r="216" spans="1:22" ht="15.75" customHeight="1">
      <c r="A216" s="153"/>
      <c r="B216" s="9" t="s">
        <v>16</v>
      </c>
      <c r="C216" s="9" t="s">
        <v>17</v>
      </c>
      <c r="D216" s="9" t="s">
        <v>18</v>
      </c>
      <c r="E216" s="9" t="s">
        <v>19</v>
      </c>
      <c r="F216" s="9" t="s">
        <v>20</v>
      </c>
      <c r="G216" s="9" t="s">
        <v>21</v>
      </c>
      <c r="H216" s="9" t="s">
        <v>22</v>
      </c>
      <c r="I216" s="9" t="s">
        <v>23</v>
      </c>
      <c r="J216" s="9" t="s">
        <v>24</v>
      </c>
      <c r="K216" s="153"/>
      <c r="L216" s="153"/>
      <c r="M216" s="153"/>
      <c r="N216" s="153"/>
      <c r="O216" s="153"/>
      <c r="P216" s="153"/>
      <c r="Q216" s="153"/>
      <c r="R216" s="153"/>
      <c r="S216" s="78"/>
      <c r="T216" s="78"/>
      <c r="U216" s="78"/>
      <c r="V216" s="78"/>
    </row>
    <row r="217" spans="1:22" ht="15.75" customHeight="1">
      <c r="A217" s="9" t="s">
        <v>34</v>
      </c>
      <c r="B217" s="56">
        <v>48</v>
      </c>
      <c r="C217" s="11"/>
      <c r="D217" s="11"/>
      <c r="E217" s="11"/>
      <c r="F217" s="11"/>
      <c r="G217" s="11"/>
      <c r="H217" s="11"/>
      <c r="I217" s="11"/>
      <c r="J217" s="11"/>
      <c r="K217" s="12"/>
      <c r="L217" s="13"/>
      <c r="M217" s="14"/>
      <c r="N217" s="15"/>
      <c r="O217" s="79"/>
      <c r="P217" s="62">
        <v>48</v>
      </c>
      <c r="Q217" s="80"/>
      <c r="R217" s="79"/>
      <c r="S217" s="78"/>
      <c r="T217" s="78"/>
      <c r="U217" s="78"/>
      <c r="V217" s="78"/>
    </row>
    <row r="218" spans="1:22" ht="15.75" customHeight="1">
      <c r="A218" s="9" t="s">
        <v>35</v>
      </c>
      <c r="B218" s="11"/>
      <c r="C218" s="11">
        <v>45</v>
      </c>
      <c r="D218" s="11"/>
      <c r="E218" s="11"/>
      <c r="F218" s="11"/>
      <c r="G218" s="11"/>
      <c r="H218" s="11"/>
      <c r="I218" s="11"/>
      <c r="J218" s="11"/>
      <c r="K218" s="12"/>
      <c r="L218" s="19"/>
      <c r="M218" s="5"/>
      <c r="N218" s="20"/>
      <c r="O218" s="66">
        <f>IF(C218=0,"",C218/B217)</f>
        <v>0.9375</v>
      </c>
      <c r="P218" s="67">
        <v>47</v>
      </c>
      <c r="Q218" s="68">
        <f t="shared" ref="Q218:Q225" si="18">IF(P218=0,"",P218/P217)</f>
        <v>0.97916666666666663</v>
      </c>
      <c r="R218" s="68">
        <f t="shared" ref="R218:R225" si="19">IF(P218=0,"",100%-Q218)</f>
        <v>2.083333333333337E-2</v>
      </c>
      <c r="S218" s="78"/>
      <c r="T218" s="78"/>
      <c r="U218" s="78"/>
      <c r="V218" s="78"/>
    </row>
    <row r="219" spans="1:22" ht="15.75" customHeight="1">
      <c r="A219" s="9" t="s">
        <v>36</v>
      </c>
      <c r="B219" s="11"/>
      <c r="C219" s="11"/>
      <c r="D219" s="11">
        <v>39</v>
      </c>
      <c r="E219" s="11"/>
      <c r="F219" s="11"/>
      <c r="G219" s="11"/>
      <c r="H219" s="11"/>
      <c r="I219" s="11"/>
      <c r="J219" s="11"/>
      <c r="K219" s="12"/>
      <c r="L219" s="19"/>
      <c r="M219" s="5"/>
      <c r="N219" s="20"/>
      <c r="O219" s="66">
        <f>IF(D219=0,"",D219/C218)</f>
        <v>0.8666666666666667</v>
      </c>
      <c r="P219" s="67">
        <v>40</v>
      </c>
      <c r="Q219" s="68">
        <f t="shared" si="18"/>
        <v>0.85106382978723405</v>
      </c>
      <c r="R219" s="68">
        <f t="shared" si="19"/>
        <v>0.14893617021276595</v>
      </c>
      <c r="S219" s="86">
        <f>P219/P217</f>
        <v>0.83333333333333337</v>
      </c>
      <c r="T219" s="78"/>
      <c r="U219" s="78"/>
      <c r="V219" s="78"/>
    </row>
    <row r="220" spans="1:22" ht="15.75" customHeight="1">
      <c r="A220" s="9" t="s">
        <v>37</v>
      </c>
      <c r="B220" s="11"/>
      <c r="C220" s="11"/>
      <c r="D220" s="11"/>
      <c r="E220" s="11">
        <v>36</v>
      </c>
      <c r="F220" s="11"/>
      <c r="G220" s="11"/>
      <c r="H220" s="11"/>
      <c r="I220" s="11"/>
      <c r="J220" s="11"/>
      <c r="K220" s="12"/>
      <c r="L220" s="19"/>
      <c r="M220" s="5"/>
      <c r="N220" s="20"/>
      <c r="O220" s="66">
        <f>IF(E220=0,"",E220/D219)</f>
        <v>0.92307692307692313</v>
      </c>
      <c r="P220" s="67">
        <v>42</v>
      </c>
      <c r="Q220" s="68">
        <f t="shared" si="18"/>
        <v>1.05</v>
      </c>
      <c r="R220" s="68">
        <f t="shared" si="19"/>
        <v>-5.0000000000000044E-2</v>
      </c>
      <c r="S220" s="78"/>
      <c r="T220" s="78"/>
      <c r="U220" s="78"/>
      <c r="V220" s="78"/>
    </row>
    <row r="221" spans="1:22" ht="15.75" customHeight="1">
      <c r="A221" s="9" t="s">
        <v>38</v>
      </c>
      <c r="B221" s="11"/>
      <c r="C221" s="11"/>
      <c r="D221" s="11"/>
      <c r="E221" s="11"/>
      <c r="F221" s="11">
        <v>33</v>
      </c>
      <c r="G221" s="11"/>
      <c r="H221" s="11"/>
      <c r="I221" s="11"/>
      <c r="J221" s="11"/>
      <c r="K221" s="12"/>
      <c r="L221" s="19"/>
      <c r="M221" s="5"/>
      <c r="N221" s="20"/>
      <c r="O221" s="66">
        <f>IF(F221=0,"",F221/E220)</f>
        <v>0.91666666666666663</v>
      </c>
      <c r="P221" s="67">
        <v>39</v>
      </c>
      <c r="Q221" s="68">
        <f t="shared" si="18"/>
        <v>0.9285714285714286</v>
      </c>
      <c r="R221" s="68">
        <f t="shared" si="19"/>
        <v>7.1428571428571397E-2</v>
      </c>
      <c r="S221" s="78"/>
      <c r="T221" s="78"/>
      <c r="U221" s="78"/>
      <c r="V221" s="78"/>
    </row>
    <row r="222" spans="1:22" ht="15.75" customHeight="1">
      <c r="A222" s="9" t="s">
        <v>39</v>
      </c>
      <c r="B222" s="11"/>
      <c r="C222" s="11"/>
      <c r="D222" s="11"/>
      <c r="E222" s="11"/>
      <c r="F222" s="11"/>
      <c r="G222" s="11">
        <v>33</v>
      </c>
      <c r="H222" s="11"/>
      <c r="I222" s="11"/>
      <c r="J222" s="11"/>
      <c r="K222" s="12"/>
      <c r="L222" s="19"/>
      <c r="M222" s="5"/>
      <c r="N222" s="20"/>
      <c r="O222" s="66">
        <f>IF(G222=0,"",G222/F221)</f>
        <v>1</v>
      </c>
      <c r="P222" s="67">
        <v>39</v>
      </c>
      <c r="Q222" s="68">
        <f t="shared" si="18"/>
        <v>1</v>
      </c>
      <c r="R222" s="68">
        <f t="shared" si="19"/>
        <v>0</v>
      </c>
      <c r="S222" s="78"/>
      <c r="T222" s="78"/>
      <c r="U222" s="78"/>
      <c r="V222" s="78"/>
    </row>
    <row r="223" spans="1:22" ht="15.75" customHeight="1">
      <c r="A223" s="9" t="s">
        <v>40</v>
      </c>
      <c r="B223" s="11"/>
      <c r="C223" s="11"/>
      <c r="D223" s="11"/>
      <c r="E223" s="11"/>
      <c r="F223" s="11"/>
      <c r="G223" s="11"/>
      <c r="H223" s="11">
        <v>31</v>
      </c>
      <c r="I223" s="11"/>
      <c r="J223" s="11"/>
      <c r="K223" s="12"/>
      <c r="L223" s="19"/>
      <c r="M223" s="5"/>
      <c r="N223" s="20"/>
      <c r="O223" s="66">
        <f>IF(H223=0,"",H223/G222)</f>
        <v>0.93939393939393945</v>
      </c>
      <c r="P223" s="67">
        <v>37</v>
      </c>
      <c r="Q223" s="68">
        <f t="shared" si="18"/>
        <v>0.94871794871794868</v>
      </c>
      <c r="R223" s="68">
        <f t="shared" si="19"/>
        <v>5.1282051282051322E-2</v>
      </c>
      <c r="S223" s="78"/>
      <c r="T223" s="78"/>
      <c r="U223" s="78"/>
      <c r="V223" s="78"/>
    </row>
    <row r="224" spans="1:22" ht="15.75" customHeight="1">
      <c r="A224" s="9" t="s">
        <v>41</v>
      </c>
      <c r="B224" s="11"/>
      <c r="C224" s="11"/>
      <c r="D224" s="11"/>
      <c r="E224" s="11"/>
      <c r="F224" s="11"/>
      <c r="G224" s="11"/>
      <c r="H224" s="11"/>
      <c r="I224" s="11">
        <v>39</v>
      </c>
      <c r="J224" s="11"/>
      <c r="K224" s="12"/>
      <c r="L224" s="19"/>
      <c r="M224" s="5"/>
      <c r="N224" s="20"/>
      <c r="O224" s="66">
        <f>IF(I224=0,"",I224/H223)</f>
        <v>1.2580645161290323</v>
      </c>
      <c r="P224" s="67">
        <v>33</v>
      </c>
      <c r="Q224" s="68">
        <f t="shared" si="18"/>
        <v>0.89189189189189189</v>
      </c>
      <c r="R224" s="68">
        <f t="shared" si="19"/>
        <v>0.10810810810810811</v>
      </c>
      <c r="S224" s="78"/>
      <c r="T224" s="78"/>
      <c r="U224" s="78"/>
      <c r="V224" s="78"/>
    </row>
    <row r="225" spans="1:22" ht="15.75" customHeight="1">
      <c r="A225" s="9" t="s">
        <v>43</v>
      </c>
      <c r="B225" s="11"/>
      <c r="C225" s="11"/>
      <c r="D225" s="11"/>
      <c r="E225" s="11"/>
      <c r="F225" s="11"/>
      <c r="G225" s="11"/>
      <c r="H225" s="11"/>
      <c r="I225" s="11"/>
      <c r="J225" s="11">
        <v>28</v>
      </c>
      <c r="K225" s="12">
        <v>24</v>
      </c>
      <c r="L225" s="19"/>
      <c r="M225" s="5"/>
      <c r="N225" s="20"/>
      <c r="O225" s="81">
        <f>IF(J225=0,"",J225/I224)</f>
        <v>0.71794871794871795</v>
      </c>
      <c r="P225" s="67">
        <v>34</v>
      </c>
      <c r="Q225" s="82">
        <f t="shared" si="18"/>
        <v>1.0303030303030303</v>
      </c>
      <c r="R225" s="82">
        <f t="shared" si="19"/>
        <v>-3.0303030303030276E-2</v>
      </c>
      <c r="S225" s="78"/>
      <c r="T225" s="78"/>
      <c r="U225" s="78"/>
      <c r="V225" s="78"/>
    </row>
    <row r="226" spans="1:22" ht="15.75" customHeight="1">
      <c r="A226" s="9" t="s">
        <v>44</v>
      </c>
      <c r="B226" s="11"/>
      <c r="C226" s="11"/>
      <c r="D226" s="11"/>
      <c r="E226" s="11"/>
      <c r="F226" s="11"/>
      <c r="G226" s="11"/>
      <c r="H226" s="11"/>
      <c r="I226" s="11"/>
      <c r="J226" s="11">
        <v>8</v>
      </c>
      <c r="K226" s="12">
        <v>6</v>
      </c>
      <c r="L226" s="19"/>
      <c r="M226" s="5"/>
      <c r="N226" s="6"/>
      <c r="O226" s="83"/>
      <c r="P226" s="22">
        <v>9</v>
      </c>
      <c r="Q226" s="84"/>
      <c r="R226" s="85"/>
      <c r="S226" s="78"/>
      <c r="T226" s="78"/>
      <c r="U226" s="78"/>
      <c r="V226" s="78"/>
    </row>
    <row r="227" spans="1:22" ht="15.75" customHeight="1">
      <c r="A227" s="9" t="s">
        <v>45</v>
      </c>
      <c r="B227" s="11"/>
      <c r="C227" s="11"/>
      <c r="D227" s="11"/>
      <c r="E227" s="11"/>
      <c r="F227" s="11"/>
      <c r="G227" s="11"/>
      <c r="H227" s="11"/>
      <c r="I227" s="11"/>
      <c r="J227" s="11">
        <v>2</v>
      </c>
      <c r="K227" s="12">
        <v>2</v>
      </c>
      <c r="L227" s="19"/>
      <c r="M227" s="5"/>
      <c r="N227" s="6"/>
      <c r="O227" s="27"/>
      <c r="P227" s="25">
        <v>3</v>
      </c>
      <c r="Q227" s="28"/>
      <c r="R227" s="27"/>
      <c r="S227" s="78"/>
      <c r="T227" s="78"/>
      <c r="U227" s="78"/>
      <c r="V227" s="78"/>
    </row>
    <row r="228" spans="1:22" ht="15.75" customHeight="1">
      <c r="A228" s="9" t="s">
        <v>46</v>
      </c>
      <c r="B228" s="11"/>
      <c r="C228" s="11"/>
      <c r="D228" s="11"/>
      <c r="E228" s="11"/>
      <c r="F228" s="11"/>
      <c r="G228" s="11"/>
      <c r="H228" s="11"/>
      <c r="I228" s="11"/>
      <c r="J228" s="11">
        <v>1</v>
      </c>
      <c r="K228" s="12"/>
      <c r="L228" s="19"/>
      <c r="M228" s="5"/>
      <c r="N228" s="6"/>
      <c r="O228" s="27"/>
      <c r="P228" s="25">
        <v>1</v>
      </c>
      <c r="Q228" s="28"/>
      <c r="R228" s="27"/>
      <c r="S228" s="78"/>
      <c r="T228" s="78"/>
      <c r="U228" s="78"/>
      <c r="V228" s="78"/>
    </row>
    <row r="229" spans="1:22" ht="15.75" customHeight="1">
      <c r="A229" s="9" t="s">
        <v>47</v>
      </c>
      <c r="B229" s="11"/>
      <c r="C229" s="11"/>
      <c r="D229" s="11"/>
      <c r="E229" s="11"/>
      <c r="F229" s="11"/>
      <c r="G229" s="11"/>
      <c r="H229" s="11"/>
      <c r="I229" s="11"/>
      <c r="J229" s="11">
        <v>2</v>
      </c>
      <c r="K229" s="12">
        <v>2</v>
      </c>
      <c r="L229" s="19"/>
      <c r="M229" s="5"/>
      <c r="N229" s="6"/>
      <c r="O229" s="27"/>
      <c r="P229" s="25">
        <v>2</v>
      </c>
      <c r="Q229" s="28"/>
      <c r="R229" s="27"/>
      <c r="S229" s="78"/>
      <c r="T229" s="78"/>
      <c r="U229" s="78"/>
      <c r="V229" s="78"/>
    </row>
    <row r="230" spans="1:22" ht="15.75" customHeight="1">
      <c r="A230" s="9" t="s">
        <v>48</v>
      </c>
      <c r="B230" s="11"/>
      <c r="C230" s="11"/>
      <c r="D230" s="11"/>
      <c r="E230" s="11"/>
      <c r="F230" s="11"/>
      <c r="G230" s="11"/>
      <c r="H230" s="11"/>
      <c r="I230" s="11"/>
      <c r="J230" s="11">
        <v>1</v>
      </c>
      <c r="K230" s="12"/>
      <c r="L230" s="19"/>
      <c r="M230" s="5"/>
      <c r="N230" s="6"/>
      <c r="O230" s="42"/>
      <c r="P230" s="43">
        <v>1</v>
      </c>
      <c r="Q230" s="53"/>
      <c r="R230" s="54"/>
      <c r="S230" s="78"/>
      <c r="T230" s="78"/>
      <c r="U230" s="78"/>
      <c r="V230" s="78"/>
    </row>
    <row r="231" spans="1:22" ht="15.75" customHeight="1">
      <c r="A231" s="9" t="s">
        <v>49</v>
      </c>
      <c r="B231" s="11"/>
      <c r="C231" s="11"/>
      <c r="D231" s="11"/>
      <c r="E231" s="11"/>
      <c r="F231" s="11"/>
      <c r="G231" s="11"/>
      <c r="H231" s="11"/>
      <c r="I231" s="11"/>
      <c r="J231" s="11">
        <v>1</v>
      </c>
      <c r="K231" s="12">
        <v>1</v>
      </c>
      <c r="L231" s="19"/>
      <c r="M231" s="5"/>
      <c r="N231" s="6"/>
      <c r="O231" s="44"/>
      <c r="P231" s="45">
        <v>1</v>
      </c>
      <c r="Q231" s="46"/>
      <c r="R231" s="47"/>
      <c r="S231" s="78"/>
      <c r="T231" s="78"/>
      <c r="U231" s="78"/>
      <c r="V231" s="78"/>
    </row>
    <row r="232" spans="1:22" ht="15.75" customHeight="1">
      <c r="A232" s="9" t="s">
        <v>50</v>
      </c>
      <c r="B232" s="11"/>
      <c r="C232" s="11"/>
      <c r="D232" s="11"/>
      <c r="E232" s="11"/>
      <c r="F232" s="11"/>
      <c r="G232" s="11"/>
      <c r="H232" s="11"/>
      <c r="I232" s="11"/>
      <c r="J232" s="11">
        <v>1</v>
      </c>
      <c r="K232" s="12">
        <v>1</v>
      </c>
      <c r="L232" s="19"/>
      <c r="M232" s="5"/>
      <c r="N232" s="6"/>
      <c r="O232" s="48"/>
      <c r="P232" s="49">
        <v>1</v>
      </c>
      <c r="Q232" s="50"/>
      <c r="R232" s="51"/>
      <c r="S232" s="78"/>
      <c r="T232" s="78"/>
      <c r="U232" s="78"/>
      <c r="V232" s="78"/>
    </row>
    <row r="233" spans="1:22" ht="15.75" customHeight="1">
      <c r="A233" s="9" t="s">
        <v>51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2"/>
      <c r="L233" s="29"/>
      <c r="M233" s="30"/>
      <c r="N233" s="31"/>
      <c r="O233" s="30"/>
      <c r="P233" s="31"/>
      <c r="Q233" s="31"/>
      <c r="R233" s="33"/>
      <c r="S233" s="78"/>
      <c r="T233" s="78"/>
      <c r="U233" s="78"/>
      <c r="V233" s="78"/>
    </row>
    <row r="234" spans="1:22" ht="18.75" customHeight="1">
      <c r="A234" s="34"/>
      <c r="B234" s="6"/>
      <c r="C234" s="6"/>
      <c r="D234" s="6"/>
      <c r="E234" s="6"/>
      <c r="F234" s="139" t="s">
        <v>42</v>
      </c>
      <c r="G234" s="154"/>
      <c r="H234" s="154"/>
      <c r="I234" s="154"/>
      <c r="J234" s="155"/>
      <c r="K234" s="35">
        <f>SUM(K217:K233)</f>
        <v>36</v>
      </c>
      <c r="L234" s="55">
        <f>IF(K225=0,"",K225/B217)</f>
        <v>0.5</v>
      </c>
      <c r="M234" s="55">
        <f>IF(K234=0,"",K234/B217)</f>
        <v>0.75</v>
      </c>
      <c r="N234" s="55">
        <f>IF(K225=0,"",M234-L234)</f>
        <v>0.25</v>
      </c>
      <c r="O234" s="5"/>
      <c r="P234" s="6"/>
      <c r="Q234" s="37"/>
      <c r="R234" s="5"/>
      <c r="S234" s="78"/>
      <c r="T234" s="78"/>
      <c r="U234" s="78"/>
      <c r="V234" s="78"/>
    </row>
    <row r="235" spans="1:22" ht="15.75" customHeight="1">
      <c r="L235" s="5"/>
      <c r="M235" s="5"/>
      <c r="O235" s="5"/>
      <c r="S235" s="78"/>
      <c r="T235" s="78"/>
      <c r="U235" s="78"/>
      <c r="V235" s="78"/>
    </row>
    <row r="236" spans="1:22" ht="15.75" customHeight="1">
      <c r="L236" s="5"/>
      <c r="M236" s="5"/>
      <c r="O236" s="5"/>
      <c r="S236" s="78"/>
      <c r="T236" s="78"/>
      <c r="U236" s="78"/>
      <c r="V236" s="78"/>
    </row>
    <row r="237" spans="1:22" ht="26.25" customHeight="1">
      <c r="A237" s="7"/>
      <c r="B237" s="163" t="s">
        <v>4</v>
      </c>
      <c r="C237" s="164"/>
      <c r="D237" s="164"/>
      <c r="E237" s="164"/>
      <c r="F237" s="164"/>
      <c r="G237" s="164"/>
      <c r="H237" s="165" t="s">
        <v>35</v>
      </c>
      <c r="I237" s="166"/>
      <c r="J237" s="166"/>
      <c r="K237" s="6"/>
      <c r="L237" s="5"/>
      <c r="M237" s="5"/>
      <c r="N237" s="6"/>
      <c r="O237" s="5"/>
      <c r="P237" s="6"/>
      <c r="Q237" s="6"/>
      <c r="R237" s="6"/>
      <c r="S237" s="78"/>
      <c r="T237" s="78"/>
      <c r="U237" s="78"/>
      <c r="V237" s="78"/>
    </row>
    <row r="238" spans="1:22" ht="30" customHeight="1">
      <c r="A238" s="142" t="s">
        <v>6</v>
      </c>
      <c r="B238" s="144" t="s">
        <v>7</v>
      </c>
      <c r="C238" s="154"/>
      <c r="D238" s="154"/>
      <c r="E238" s="154"/>
      <c r="F238" s="154"/>
      <c r="G238" s="154"/>
      <c r="H238" s="154"/>
      <c r="I238" s="154"/>
      <c r="J238" s="155"/>
      <c r="K238" s="167" t="s">
        <v>8</v>
      </c>
      <c r="L238" s="137" t="s">
        <v>9</v>
      </c>
      <c r="M238" s="137" t="s">
        <v>10</v>
      </c>
      <c r="N238" s="149" t="s">
        <v>11</v>
      </c>
      <c r="O238" s="137" t="s">
        <v>12</v>
      </c>
      <c r="P238" s="151" t="s">
        <v>13</v>
      </c>
      <c r="Q238" s="151" t="s">
        <v>14</v>
      </c>
      <c r="R238" s="137" t="s">
        <v>15</v>
      </c>
      <c r="S238" s="78"/>
      <c r="T238" s="78"/>
      <c r="U238" s="78"/>
      <c r="V238" s="78"/>
    </row>
    <row r="239" spans="1:22" ht="15.75" customHeight="1">
      <c r="A239" s="153"/>
      <c r="B239" s="9" t="s">
        <v>16</v>
      </c>
      <c r="C239" s="9" t="s">
        <v>17</v>
      </c>
      <c r="D239" s="9" t="s">
        <v>18</v>
      </c>
      <c r="E239" s="9" t="s">
        <v>19</v>
      </c>
      <c r="F239" s="9" t="s">
        <v>20</v>
      </c>
      <c r="G239" s="9" t="s">
        <v>21</v>
      </c>
      <c r="H239" s="9" t="s">
        <v>22</v>
      </c>
      <c r="I239" s="9" t="s">
        <v>23</v>
      </c>
      <c r="J239" s="9" t="s">
        <v>24</v>
      </c>
      <c r="K239" s="153"/>
      <c r="L239" s="153"/>
      <c r="M239" s="153"/>
      <c r="N239" s="153"/>
      <c r="O239" s="153"/>
      <c r="P239" s="153"/>
      <c r="Q239" s="153"/>
      <c r="R239" s="153"/>
      <c r="S239" s="78"/>
      <c r="T239" s="78"/>
      <c r="U239" s="78"/>
      <c r="V239" s="78"/>
    </row>
    <row r="240" spans="1:22" ht="15.75" customHeight="1">
      <c r="A240" s="9" t="s">
        <v>35</v>
      </c>
      <c r="B240" s="56">
        <v>58</v>
      </c>
      <c r="C240" s="11"/>
      <c r="D240" s="11"/>
      <c r="E240" s="11"/>
      <c r="F240" s="11"/>
      <c r="G240" s="11"/>
      <c r="H240" s="11"/>
      <c r="I240" s="11"/>
      <c r="J240" s="11"/>
      <c r="K240" s="12"/>
      <c r="L240" s="13"/>
      <c r="M240" s="14"/>
      <c r="N240" s="15"/>
      <c r="O240" s="79"/>
      <c r="P240" s="62">
        <v>58</v>
      </c>
      <c r="Q240" s="80"/>
      <c r="R240" s="79"/>
      <c r="S240" s="78"/>
      <c r="T240" s="78"/>
      <c r="U240" s="78"/>
      <c r="V240" s="78"/>
    </row>
    <row r="241" spans="1:22" ht="15.75" customHeight="1">
      <c r="A241" s="9" t="s">
        <v>36</v>
      </c>
      <c r="B241" s="11"/>
      <c r="C241" s="11">
        <v>49</v>
      </c>
      <c r="D241" s="11"/>
      <c r="E241" s="11"/>
      <c r="F241" s="11"/>
      <c r="G241" s="11"/>
      <c r="H241" s="11"/>
      <c r="I241" s="11"/>
      <c r="J241" s="11"/>
      <c r="K241" s="12"/>
      <c r="L241" s="19"/>
      <c r="M241" s="5"/>
      <c r="N241" s="20"/>
      <c r="O241" s="66">
        <f>IF(C241=0,"",C241/B240)</f>
        <v>0.84482758620689657</v>
      </c>
      <c r="P241" s="67">
        <v>49</v>
      </c>
      <c r="Q241" s="68">
        <f t="shared" ref="Q241:Q248" si="20">IF(P241=0,"",P241/P240)</f>
        <v>0.84482758620689657</v>
      </c>
      <c r="R241" s="68">
        <f t="shared" ref="R241:R248" si="21">IF(P241=0,"",100%-Q241)</f>
        <v>0.15517241379310343</v>
      </c>
      <c r="S241" s="78"/>
      <c r="T241" s="78"/>
      <c r="U241" s="78"/>
      <c r="V241" s="78"/>
    </row>
    <row r="242" spans="1:22" ht="15.75" customHeight="1">
      <c r="A242" s="9" t="s">
        <v>37</v>
      </c>
      <c r="B242" s="11"/>
      <c r="C242" s="11"/>
      <c r="D242" s="11">
        <v>45</v>
      </c>
      <c r="E242" s="11"/>
      <c r="F242" s="11"/>
      <c r="G242" s="11"/>
      <c r="H242" s="11"/>
      <c r="I242" s="11"/>
      <c r="J242" s="11"/>
      <c r="K242" s="12"/>
      <c r="L242" s="19"/>
      <c r="M242" s="5"/>
      <c r="N242" s="20"/>
      <c r="O242" s="66">
        <f>IF(D242=0,"",D242/C241)</f>
        <v>0.91836734693877553</v>
      </c>
      <c r="P242" s="67">
        <v>45</v>
      </c>
      <c r="Q242" s="68">
        <f t="shared" si="20"/>
        <v>0.91836734693877553</v>
      </c>
      <c r="R242" s="68">
        <f t="shared" si="21"/>
        <v>8.1632653061224469E-2</v>
      </c>
      <c r="S242" s="86">
        <f>P242/P240</f>
        <v>0.77586206896551724</v>
      </c>
      <c r="T242" s="78"/>
      <c r="U242" s="78"/>
      <c r="V242" s="78"/>
    </row>
    <row r="243" spans="1:22" ht="15.75" customHeight="1">
      <c r="A243" s="9" t="s">
        <v>38</v>
      </c>
      <c r="B243" s="11"/>
      <c r="C243" s="11"/>
      <c r="D243" s="11"/>
      <c r="E243" s="11">
        <v>45</v>
      </c>
      <c r="F243" s="11"/>
      <c r="G243" s="11"/>
      <c r="H243" s="11"/>
      <c r="I243" s="11"/>
      <c r="J243" s="11"/>
      <c r="K243" s="12"/>
      <c r="L243" s="19"/>
      <c r="M243" s="5"/>
      <c r="N243" s="20"/>
      <c r="O243" s="66">
        <f>IF(E243=0,"",E243/D242)</f>
        <v>1</v>
      </c>
      <c r="P243" s="67">
        <v>47</v>
      </c>
      <c r="Q243" s="68">
        <f t="shared" si="20"/>
        <v>1.0444444444444445</v>
      </c>
      <c r="R243" s="68">
        <f t="shared" si="21"/>
        <v>-4.4444444444444509E-2</v>
      </c>
      <c r="S243" s="78"/>
      <c r="T243" s="78"/>
      <c r="U243" s="78"/>
      <c r="V243" s="78"/>
    </row>
    <row r="244" spans="1:22" ht="15.75" customHeight="1">
      <c r="A244" s="9" t="s">
        <v>39</v>
      </c>
      <c r="B244" s="11"/>
      <c r="C244" s="11"/>
      <c r="D244" s="11"/>
      <c r="E244" s="11"/>
      <c r="F244" s="11">
        <v>43</v>
      </c>
      <c r="G244" s="11"/>
      <c r="H244" s="11"/>
      <c r="I244" s="11"/>
      <c r="J244" s="11"/>
      <c r="K244" s="12"/>
      <c r="L244" s="19"/>
      <c r="M244" s="5"/>
      <c r="N244" s="20"/>
      <c r="O244" s="66">
        <f>IF(F244=0,"",F244/E243)</f>
        <v>0.9555555555555556</v>
      </c>
      <c r="P244" s="67">
        <v>44</v>
      </c>
      <c r="Q244" s="68">
        <f t="shared" si="20"/>
        <v>0.93617021276595747</v>
      </c>
      <c r="R244" s="68">
        <f t="shared" si="21"/>
        <v>6.3829787234042534E-2</v>
      </c>
      <c r="S244" s="78"/>
      <c r="T244" s="78"/>
      <c r="U244" s="78"/>
      <c r="V244" s="78"/>
    </row>
    <row r="245" spans="1:22" ht="15.75" customHeight="1">
      <c r="A245" s="9" t="s">
        <v>40</v>
      </c>
      <c r="B245" s="11"/>
      <c r="C245" s="11"/>
      <c r="D245" s="11"/>
      <c r="E245" s="11"/>
      <c r="F245" s="11"/>
      <c r="G245" s="11">
        <v>40</v>
      </c>
      <c r="H245" s="11"/>
      <c r="I245" s="11"/>
      <c r="J245" s="11"/>
      <c r="K245" s="12"/>
      <c r="L245" s="19"/>
      <c r="M245" s="5"/>
      <c r="N245" s="20"/>
      <c r="O245" s="66">
        <f>IF(G245=0,"",G245/F244)</f>
        <v>0.93023255813953487</v>
      </c>
      <c r="P245" s="67">
        <v>44</v>
      </c>
      <c r="Q245" s="68">
        <f t="shared" si="20"/>
        <v>1</v>
      </c>
      <c r="R245" s="68">
        <f t="shared" si="21"/>
        <v>0</v>
      </c>
      <c r="S245" s="78"/>
      <c r="T245" s="78"/>
      <c r="U245" s="78"/>
      <c r="V245" s="78"/>
    </row>
    <row r="246" spans="1:22" ht="15.75" customHeight="1">
      <c r="A246" s="9" t="s">
        <v>41</v>
      </c>
      <c r="B246" s="11"/>
      <c r="C246" s="11"/>
      <c r="D246" s="11"/>
      <c r="E246" s="11"/>
      <c r="F246" s="11"/>
      <c r="G246" s="11"/>
      <c r="H246" s="11">
        <v>37</v>
      </c>
      <c r="I246" s="11"/>
      <c r="J246" s="11"/>
      <c r="K246" s="12"/>
      <c r="L246" s="19"/>
      <c r="M246" s="5"/>
      <c r="N246" s="20"/>
      <c r="O246" s="66">
        <f>IF(H246=0,"",H246/G245)</f>
        <v>0.92500000000000004</v>
      </c>
      <c r="P246" s="67">
        <v>40</v>
      </c>
      <c r="Q246" s="68">
        <f t="shared" si="20"/>
        <v>0.90909090909090906</v>
      </c>
      <c r="R246" s="68">
        <f t="shared" si="21"/>
        <v>9.0909090909090939E-2</v>
      </c>
      <c r="S246" s="78"/>
      <c r="T246" s="78"/>
      <c r="U246" s="78"/>
      <c r="V246" s="78"/>
    </row>
    <row r="247" spans="1:22" ht="15.75" customHeight="1">
      <c r="A247" s="9" t="s">
        <v>43</v>
      </c>
      <c r="B247" s="11"/>
      <c r="C247" s="11"/>
      <c r="D247" s="11"/>
      <c r="E247" s="11"/>
      <c r="F247" s="11"/>
      <c r="G247" s="11"/>
      <c r="H247" s="11"/>
      <c r="I247" s="11">
        <v>37</v>
      </c>
      <c r="J247" s="11"/>
      <c r="K247" s="12"/>
      <c r="L247" s="19"/>
      <c r="M247" s="5"/>
      <c r="N247" s="20"/>
      <c r="O247" s="66">
        <f>IF(I247=0,"",I247/H246)</f>
        <v>1</v>
      </c>
      <c r="P247" s="67">
        <v>41</v>
      </c>
      <c r="Q247" s="68">
        <f t="shared" si="20"/>
        <v>1.0249999999999999</v>
      </c>
      <c r="R247" s="68">
        <f t="shared" si="21"/>
        <v>-2.4999999999999911E-2</v>
      </c>
      <c r="S247" s="78"/>
      <c r="T247" s="78"/>
      <c r="U247" s="78"/>
      <c r="V247" s="78"/>
    </row>
    <row r="248" spans="1:22" ht="15.75" customHeight="1">
      <c r="A248" s="9" t="s">
        <v>44</v>
      </c>
      <c r="B248" s="11"/>
      <c r="C248" s="11"/>
      <c r="D248" s="11"/>
      <c r="E248" s="11"/>
      <c r="F248" s="11"/>
      <c r="G248" s="11"/>
      <c r="H248" s="11"/>
      <c r="I248" s="11"/>
      <c r="J248" s="11">
        <v>37</v>
      </c>
      <c r="K248" s="12">
        <v>37</v>
      </c>
      <c r="L248" s="19"/>
      <c r="M248" s="5"/>
      <c r="N248" s="20"/>
      <c r="O248" s="81">
        <f>IF(J248=0,"",J248/I247)</f>
        <v>1</v>
      </c>
      <c r="P248" s="67">
        <v>42</v>
      </c>
      <c r="Q248" s="82">
        <f t="shared" si="20"/>
        <v>1.024390243902439</v>
      </c>
      <c r="R248" s="82">
        <f t="shared" si="21"/>
        <v>-2.4390243902439046E-2</v>
      </c>
      <c r="S248" s="78"/>
      <c r="T248" s="78"/>
      <c r="U248" s="78"/>
      <c r="V248" s="78"/>
    </row>
    <row r="249" spans="1:22" ht="15.75" customHeight="1">
      <c r="A249" s="9" t="s">
        <v>45</v>
      </c>
      <c r="B249" s="11"/>
      <c r="C249" s="11"/>
      <c r="D249" s="11"/>
      <c r="E249" s="11"/>
      <c r="F249" s="11"/>
      <c r="G249" s="11"/>
      <c r="H249" s="11"/>
      <c r="I249" s="11"/>
      <c r="J249" s="11">
        <v>4</v>
      </c>
      <c r="K249" s="12">
        <v>4</v>
      </c>
      <c r="L249" s="19"/>
      <c r="M249" s="5"/>
      <c r="N249" s="6"/>
      <c r="O249" s="83"/>
      <c r="P249" s="22">
        <v>6</v>
      </c>
      <c r="Q249" s="84"/>
      <c r="R249" s="85"/>
      <c r="S249" s="78"/>
      <c r="T249" s="78"/>
      <c r="U249" s="78"/>
      <c r="V249" s="78"/>
    </row>
    <row r="250" spans="1:22" ht="15.75" customHeight="1">
      <c r="A250" s="9" t="s">
        <v>46</v>
      </c>
      <c r="B250" s="11"/>
      <c r="C250" s="11"/>
      <c r="D250" s="11"/>
      <c r="E250" s="11"/>
      <c r="F250" s="11"/>
      <c r="G250" s="11"/>
      <c r="H250" s="11"/>
      <c r="I250" s="11"/>
      <c r="J250" s="11">
        <v>1</v>
      </c>
      <c r="K250" s="12"/>
      <c r="L250" s="19"/>
      <c r="M250" s="5"/>
      <c r="N250" s="6"/>
      <c r="O250" s="27"/>
      <c r="P250" s="25">
        <v>1</v>
      </c>
      <c r="Q250" s="28"/>
      <c r="R250" s="27"/>
      <c r="S250" s="78"/>
      <c r="T250" s="78"/>
      <c r="U250" s="78"/>
      <c r="V250" s="78"/>
    </row>
    <row r="251" spans="1:22" ht="15.75" customHeight="1">
      <c r="A251" s="9" t="s">
        <v>47</v>
      </c>
      <c r="B251" s="11"/>
      <c r="C251" s="11"/>
      <c r="D251" s="11"/>
      <c r="E251" s="11"/>
      <c r="F251" s="11"/>
      <c r="G251" s="11"/>
      <c r="H251" s="11"/>
      <c r="I251" s="11"/>
      <c r="J251" s="11">
        <v>1</v>
      </c>
      <c r="K251" s="12">
        <v>1</v>
      </c>
      <c r="L251" s="19"/>
      <c r="M251" s="5"/>
      <c r="N251" s="6"/>
      <c r="O251" s="27"/>
      <c r="P251" s="25">
        <v>1</v>
      </c>
      <c r="Q251" s="28"/>
      <c r="R251" s="27"/>
      <c r="S251" s="78"/>
      <c r="T251" s="78"/>
      <c r="U251" s="78"/>
      <c r="V251" s="78"/>
    </row>
    <row r="252" spans="1:22" ht="15.75" customHeight="1">
      <c r="A252" s="9" t="s">
        <v>48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2"/>
      <c r="L252" s="19"/>
      <c r="M252" s="5"/>
      <c r="N252" s="6"/>
      <c r="O252" s="27"/>
      <c r="P252" s="25"/>
      <c r="Q252" s="28"/>
      <c r="R252" s="27"/>
      <c r="S252" s="78"/>
      <c r="T252" s="78"/>
      <c r="U252" s="78"/>
      <c r="V252" s="78"/>
    </row>
    <row r="253" spans="1:22" ht="15.75" customHeight="1">
      <c r="A253" s="9" t="s">
        <v>49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2"/>
      <c r="L253" s="19"/>
      <c r="M253" s="5"/>
      <c r="N253" s="6"/>
      <c r="O253" s="42"/>
      <c r="P253" s="43"/>
      <c r="Q253" s="53"/>
      <c r="R253" s="54"/>
      <c r="S253" s="78"/>
      <c r="T253" s="78"/>
      <c r="U253" s="78"/>
      <c r="V253" s="78"/>
    </row>
    <row r="254" spans="1:22" ht="15.75" customHeight="1">
      <c r="A254" s="9" t="s">
        <v>50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2"/>
      <c r="L254" s="19"/>
      <c r="M254" s="5"/>
      <c r="N254" s="6"/>
      <c r="O254" s="44"/>
      <c r="P254" s="45"/>
      <c r="Q254" s="46"/>
      <c r="R254" s="47"/>
      <c r="S254" s="78"/>
      <c r="T254" s="78"/>
      <c r="U254" s="78"/>
      <c r="V254" s="78"/>
    </row>
    <row r="255" spans="1:22" ht="15.75" customHeight="1">
      <c r="A255" s="9" t="s">
        <v>51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2"/>
      <c r="L255" s="19"/>
      <c r="M255" s="5"/>
      <c r="N255" s="6"/>
      <c r="O255" s="48"/>
      <c r="P255" s="49"/>
      <c r="Q255" s="50"/>
      <c r="R255" s="51"/>
      <c r="S255" s="78"/>
      <c r="T255" s="78"/>
      <c r="U255" s="78"/>
      <c r="V255" s="78"/>
    </row>
    <row r="256" spans="1:22" ht="15.75" customHeight="1">
      <c r="A256" s="9" t="s">
        <v>52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2"/>
      <c r="L256" s="29"/>
      <c r="M256" s="30"/>
      <c r="N256" s="31"/>
      <c r="O256" s="30"/>
      <c r="P256" s="31"/>
      <c r="Q256" s="31"/>
      <c r="R256" s="33"/>
      <c r="S256" s="78"/>
      <c r="T256" s="78"/>
      <c r="U256" s="78"/>
      <c r="V256" s="78"/>
    </row>
    <row r="257" spans="1:22" ht="18.75" customHeight="1">
      <c r="A257" s="34"/>
      <c r="B257" s="6"/>
      <c r="C257" s="6"/>
      <c r="D257" s="6"/>
      <c r="E257" s="6"/>
      <c r="F257" s="139" t="s">
        <v>42</v>
      </c>
      <c r="G257" s="154"/>
      <c r="H257" s="154"/>
      <c r="I257" s="154"/>
      <c r="J257" s="155"/>
      <c r="K257" s="35">
        <f>SUM(K240:K256)</f>
        <v>42</v>
      </c>
      <c r="L257" s="55">
        <f>IF(K248=0,"",K248/B240)</f>
        <v>0.63793103448275867</v>
      </c>
      <c r="M257" s="55">
        <f>IF(K257=0,"",K257/B240)</f>
        <v>0.72413793103448276</v>
      </c>
      <c r="N257" s="55">
        <f>IF(K248=0,"",M257-L257)</f>
        <v>8.6206896551724088E-2</v>
      </c>
      <c r="O257" s="5"/>
      <c r="P257" s="6"/>
      <c r="Q257" s="37"/>
      <c r="R257" s="5"/>
      <c r="S257" s="78"/>
      <c r="T257" s="78"/>
      <c r="U257" s="78"/>
      <c r="V257" s="78"/>
    </row>
    <row r="258" spans="1:22" ht="15.75" customHeight="1">
      <c r="L258" s="5"/>
      <c r="M258" s="5"/>
      <c r="O258" s="5"/>
      <c r="S258" s="78"/>
      <c r="T258" s="78"/>
      <c r="U258" s="78"/>
      <c r="V258" s="78"/>
    </row>
    <row r="259" spans="1:22" ht="15.75" customHeight="1">
      <c r="L259" s="5"/>
      <c r="M259" s="5"/>
      <c r="O259" s="5"/>
      <c r="S259" s="78"/>
      <c r="T259" s="78"/>
      <c r="U259" s="78"/>
      <c r="V259" s="78"/>
    </row>
    <row r="260" spans="1:22" ht="26.25" customHeight="1">
      <c r="A260" s="7"/>
      <c r="B260" s="163" t="s">
        <v>4</v>
      </c>
      <c r="C260" s="164"/>
      <c r="D260" s="164"/>
      <c r="E260" s="164"/>
      <c r="F260" s="164"/>
      <c r="G260" s="164"/>
      <c r="H260" s="165" t="s">
        <v>36</v>
      </c>
      <c r="I260" s="166"/>
      <c r="J260" s="166"/>
      <c r="K260" s="6"/>
      <c r="L260" s="5"/>
      <c r="M260" s="5"/>
      <c r="N260" s="6"/>
      <c r="O260" s="5"/>
      <c r="P260" s="6"/>
      <c r="Q260" s="6"/>
      <c r="R260" s="6"/>
      <c r="S260" s="78"/>
      <c r="T260" s="78"/>
      <c r="U260" s="78"/>
      <c r="V260" s="78"/>
    </row>
    <row r="261" spans="1:22" ht="30" customHeight="1">
      <c r="A261" s="142" t="s">
        <v>6</v>
      </c>
      <c r="B261" s="144" t="s">
        <v>7</v>
      </c>
      <c r="C261" s="154"/>
      <c r="D261" s="154"/>
      <c r="E261" s="154"/>
      <c r="F261" s="154"/>
      <c r="G261" s="154"/>
      <c r="H261" s="154"/>
      <c r="I261" s="154"/>
      <c r="J261" s="155"/>
      <c r="K261" s="167" t="s">
        <v>8</v>
      </c>
      <c r="L261" s="137" t="s">
        <v>9</v>
      </c>
      <c r="M261" s="137" t="s">
        <v>10</v>
      </c>
      <c r="N261" s="149" t="s">
        <v>11</v>
      </c>
      <c r="O261" s="137" t="s">
        <v>12</v>
      </c>
      <c r="P261" s="151" t="s">
        <v>13</v>
      </c>
      <c r="Q261" s="151" t="s">
        <v>14</v>
      </c>
      <c r="R261" s="137" t="s">
        <v>15</v>
      </c>
      <c r="S261" s="78"/>
      <c r="T261" s="78"/>
      <c r="U261" s="78"/>
      <c r="V261" s="78"/>
    </row>
    <row r="262" spans="1:22" ht="15.75" customHeight="1">
      <c r="A262" s="153"/>
      <c r="B262" s="9" t="s">
        <v>16</v>
      </c>
      <c r="C262" s="9" t="s">
        <v>17</v>
      </c>
      <c r="D262" s="9" t="s">
        <v>18</v>
      </c>
      <c r="E262" s="9" t="s">
        <v>19</v>
      </c>
      <c r="F262" s="9" t="s">
        <v>20</v>
      </c>
      <c r="G262" s="9" t="s">
        <v>21</v>
      </c>
      <c r="H262" s="9" t="s">
        <v>22</v>
      </c>
      <c r="I262" s="9" t="s">
        <v>23</v>
      </c>
      <c r="J262" s="9" t="s">
        <v>24</v>
      </c>
      <c r="K262" s="153"/>
      <c r="L262" s="153"/>
      <c r="M262" s="153"/>
      <c r="N262" s="153"/>
      <c r="O262" s="153"/>
      <c r="P262" s="153"/>
      <c r="Q262" s="153"/>
      <c r="R262" s="153"/>
      <c r="S262" s="78"/>
      <c r="T262" s="78"/>
      <c r="U262" s="78"/>
      <c r="V262" s="78"/>
    </row>
    <row r="263" spans="1:22" ht="15.75" customHeight="1">
      <c r="A263" s="9" t="s">
        <v>36</v>
      </c>
      <c r="B263" s="56">
        <v>37</v>
      </c>
      <c r="C263" s="11"/>
      <c r="D263" s="11"/>
      <c r="E263" s="11"/>
      <c r="F263" s="11"/>
      <c r="G263" s="11"/>
      <c r="H263" s="11"/>
      <c r="I263" s="11"/>
      <c r="J263" s="11"/>
      <c r="K263" s="12"/>
      <c r="L263" s="13"/>
      <c r="M263" s="14"/>
      <c r="N263" s="15"/>
      <c r="O263" s="79"/>
      <c r="P263" s="62">
        <v>37</v>
      </c>
      <c r="Q263" s="80"/>
      <c r="R263" s="79"/>
      <c r="S263" s="78"/>
      <c r="T263" s="78"/>
      <c r="U263" s="78"/>
      <c r="V263" s="78"/>
    </row>
    <row r="264" spans="1:22" ht="15.75" customHeight="1">
      <c r="A264" s="9" t="s">
        <v>37</v>
      </c>
      <c r="B264" s="11"/>
      <c r="C264" s="11">
        <v>32</v>
      </c>
      <c r="D264" s="11"/>
      <c r="E264" s="11"/>
      <c r="F264" s="11"/>
      <c r="G264" s="11"/>
      <c r="H264" s="11"/>
      <c r="I264" s="11"/>
      <c r="J264" s="11"/>
      <c r="K264" s="12"/>
      <c r="L264" s="19"/>
      <c r="M264" s="5"/>
      <c r="N264" s="20"/>
      <c r="O264" s="66">
        <f>IF(C264=0,"",C264/B263)</f>
        <v>0.86486486486486491</v>
      </c>
      <c r="P264" s="67">
        <v>32</v>
      </c>
      <c r="Q264" s="68">
        <f t="shared" ref="Q264:Q271" si="22">IF(P264=0,"",P264/P263)</f>
        <v>0.86486486486486491</v>
      </c>
      <c r="R264" s="68">
        <f t="shared" ref="R264:R271" si="23">IF(P264=0,"",100%-Q264)</f>
        <v>0.13513513513513509</v>
      </c>
      <c r="S264" s="78"/>
      <c r="T264" s="78"/>
      <c r="U264" s="78"/>
      <c r="V264" s="78"/>
    </row>
    <row r="265" spans="1:22" ht="15.75" customHeight="1">
      <c r="A265" s="9" t="s">
        <v>38</v>
      </c>
      <c r="B265" s="11"/>
      <c r="C265" s="11"/>
      <c r="D265" s="11">
        <v>28</v>
      </c>
      <c r="E265" s="11"/>
      <c r="F265" s="11"/>
      <c r="G265" s="11"/>
      <c r="H265" s="11"/>
      <c r="I265" s="11"/>
      <c r="J265" s="11"/>
      <c r="K265" s="12"/>
      <c r="L265" s="19"/>
      <c r="M265" s="5"/>
      <c r="N265" s="20"/>
      <c r="O265" s="66">
        <f>IF(D265=0,"",D265/C264)</f>
        <v>0.875</v>
      </c>
      <c r="P265" s="67">
        <v>29</v>
      </c>
      <c r="Q265" s="68">
        <f t="shared" si="22"/>
        <v>0.90625</v>
      </c>
      <c r="R265" s="68">
        <f t="shared" si="23"/>
        <v>9.375E-2</v>
      </c>
      <c r="S265" s="86">
        <f>P265/P263</f>
        <v>0.78378378378378377</v>
      </c>
      <c r="T265" s="78"/>
      <c r="U265" s="78"/>
      <c r="V265" s="78"/>
    </row>
    <row r="266" spans="1:22" ht="15.75" customHeight="1">
      <c r="A266" s="9" t="s">
        <v>39</v>
      </c>
      <c r="B266" s="11"/>
      <c r="C266" s="11"/>
      <c r="D266" s="11"/>
      <c r="E266" s="11">
        <v>28</v>
      </c>
      <c r="F266" s="11"/>
      <c r="G266" s="11"/>
      <c r="H266" s="11"/>
      <c r="I266" s="11"/>
      <c r="J266" s="11"/>
      <c r="K266" s="12"/>
      <c r="L266" s="19"/>
      <c r="M266" s="5"/>
      <c r="N266" s="20"/>
      <c r="O266" s="66">
        <f>IF(E266=0,"",E266/D265)</f>
        <v>1</v>
      </c>
      <c r="P266" s="67">
        <v>31</v>
      </c>
      <c r="Q266" s="68">
        <f t="shared" si="22"/>
        <v>1.0689655172413792</v>
      </c>
      <c r="R266" s="68">
        <f t="shared" si="23"/>
        <v>-6.8965517241379226E-2</v>
      </c>
      <c r="S266" s="78"/>
      <c r="T266" s="78"/>
      <c r="U266" s="78"/>
      <c r="V266" s="78"/>
    </row>
    <row r="267" spans="1:22" ht="15.75" customHeight="1">
      <c r="A267" s="9" t="s">
        <v>40</v>
      </c>
      <c r="B267" s="11"/>
      <c r="C267" s="11"/>
      <c r="D267" s="11"/>
      <c r="E267" s="11"/>
      <c r="F267" s="11">
        <v>27</v>
      </c>
      <c r="G267" s="11"/>
      <c r="H267" s="11"/>
      <c r="I267" s="11"/>
      <c r="J267" s="11"/>
      <c r="K267" s="12"/>
      <c r="L267" s="19"/>
      <c r="M267" s="5"/>
      <c r="N267" s="20"/>
      <c r="O267" s="66">
        <f>IF(F267=0,"",F267/E266)</f>
        <v>0.9642857142857143</v>
      </c>
      <c r="P267" s="67">
        <v>30</v>
      </c>
      <c r="Q267" s="68">
        <f t="shared" si="22"/>
        <v>0.967741935483871</v>
      </c>
      <c r="R267" s="68">
        <f t="shared" si="23"/>
        <v>3.2258064516129004E-2</v>
      </c>
      <c r="S267" s="78"/>
      <c r="T267" s="78"/>
      <c r="U267" s="78"/>
      <c r="V267" s="78"/>
    </row>
    <row r="268" spans="1:22" ht="15.75" customHeight="1">
      <c r="A268" s="9" t="s">
        <v>41</v>
      </c>
      <c r="B268" s="11"/>
      <c r="C268" s="11"/>
      <c r="D268" s="11"/>
      <c r="E268" s="11"/>
      <c r="F268" s="11"/>
      <c r="G268" s="11">
        <v>27</v>
      </c>
      <c r="H268" s="11"/>
      <c r="I268" s="11"/>
      <c r="J268" s="11"/>
      <c r="K268" s="12"/>
      <c r="L268" s="19"/>
      <c r="M268" s="5"/>
      <c r="N268" s="20"/>
      <c r="O268" s="66">
        <f>IF(G268=0,"",G268/F267)</f>
        <v>1</v>
      </c>
      <c r="P268" s="67">
        <v>33</v>
      </c>
      <c r="Q268" s="68">
        <f t="shared" si="22"/>
        <v>1.1000000000000001</v>
      </c>
      <c r="R268" s="68">
        <f t="shared" si="23"/>
        <v>-0.10000000000000009</v>
      </c>
      <c r="S268" s="78"/>
      <c r="T268" s="78"/>
      <c r="U268" s="78"/>
      <c r="V268" s="78"/>
    </row>
    <row r="269" spans="1:22" ht="15.75" customHeight="1">
      <c r="A269" s="9" t="s">
        <v>43</v>
      </c>
      <c r="B269" s="11"/>
      <c r="C269" s="11"/>
      <c r="D269" s="11"/>
      <c r="E269" s="11"/>
      <c r="F269" s="11"/>
      <c r="G269" s="11"/>
      <c r="H269" s="11">
        <v>21</v>
      </c>
      <c r="I269" s="11"/>
      <c r="J269" s="11"/>
      <c r="K269" s="12"/>
      <c r="L269" s="19"/>
      <c r="M269" s="5"/>
      <c r="N269" s="20"/>
      <c r="O269" s="66">
        <f>IF(H269=0,"",H269/G268)</f>
        <v>0.77777777777777779</v>
      </c>
      <c r="P269" s="67">
        <v>29</v>
      </c>
      <c r="Q269" s="68">
        <f t="shared" si="22"/>
        <v>0.87878787878787878</v>
      </c>
      <c r="R269" s="68">
        <f t="shared" si="23"/>
        <v>0.12121212121212122</v>
      </c>
      <c r="S269" s="78"/>
      <c r="T269" s="78"/>
      <c r="U269" s="78"/>
      <c r="V269" s="78"/>
    </row>
    <row r="270" spans="1:22" ht="15.75" customHeight="1">
      <c r="A270" s="9" t="s">
        <v>44</v>
      </c>
      <c r="B270" s="11"/>
      <c r="C270" s="11"/>
      <c r="D270" s="11"/>
      <c r="E270" s="11"/>
      <c r="F270" s="11"/>
      <c r="G270" s="11"/>
      <c r="H270" s="11"/>
      <c r="I270" s="11">
        <v>20</v>
      </c>
      <c r="J270" s="11"/>
      <c r="K270" s="12"/>
      <c r="L270" s="19"/>
      <c r="M270" s="5"/>
      <c r="N270" s="20"/>
      <c r="O270" s="66">
        <f>IF(I270=0,"",I270/H269)</f>
        <v>0.95238095238095233</v>
      </c>
      <c r="P270" s="67">
        <v>22</v>
      </c>
      <c r="Q270" s="68">
        <f t="shared" si="22"/>
        <v>0.75862068965517238</v>
      </c>
      <c r="R270" s="68">
        <f t="shared" si="23"/>
        <v>0.24137931034482762</v>
      </c>
      <c r="S270" s="78"/>
      <c r="T270" s="78"/>
      <c r="U270" s="78"/>
      <c r="V270" s="78"/>
    </row>
    <row r="271" spans="1:22" ht="15.75" customHeight="1">
      <c r="A271" s="9" t="s">
        <v>45</v>
      </c>
      <c r="B271" s="11"/>
      <c r="C271" s="11"/>
      <c r="D271" s="11"/>
      <c r="E271" s="11"/>
      <c r="F271" s="11"/>
      <c r="G271" s="11"/>
      <c r="H271" s="11"/>
      <c r="I271" s="11"/>
      <c r="J271" s="11">
        <v>20</v>
      </c>
      <c r="K271" s="12">
        <v>19</v>
      </c>
      <c r="L271" s="19"/>
      <c r="M271" s="5"/>
      <c r="N271" s="20"/>
      <c r="O271" s="81">
        <f>IF(J271=0,"",J271/I270)</f>
        <v>1</v>
      </c>
      <c r="P271" s="67">
        <v>24</v>
      </c>
      <c r="Q271" s="82">
        <f t="shared" si="22"/>
        <v>1.0909090909090908</v>
      </c>
      <c r="R271" s="82">
        <f t="shared" si="23"/>
        <v>-9.0909090909090828E-2</v>
      </c>
      <c r="S271" s="78"/>
      <c r="T271" s="78"/>
      <c r="U271" s="78"/>
      <c r="V271" s="78"/>
    </row>
    <row r="272" spans="1:22" ht="15.75" customHeight="1">
      <c r="A272" s="9" t="s">
        <v>46</v>
      </c>
      <c r="B272" s="11"/>
      <c r="C272" s="11"/>
      <c r="D272" s="11"/>
      <c r="E272" s="11"/>
      <c r="F272" s="11"/>
      <c r="G272" s="11"/>
      <c r="H272" s="11"/>
      <c r="I272" s="11"/>
      <c r="J272" s="11">
        <v>4</v>
      </c>
      <c r="K272" s="12">
        <v>2</v>
      </c>
      <c r="L272" s="19"/>
      <c r="M272" s="5"/>
      <c r="N272" s="6"/>
      <c r="O272" s="83"/>
      <c r="P272" s="22">
        <v>6</v>
      </c>
      <c r="Q272" s="84"/>
      <c r="R272" s="85"/>
      <c r="S272" s="78"/>
      <c r="T272" s="78"/>
      <c r="U272" s="78"/>
      <c r="V272" s="78"/>
    </row>
    <row r="273" spans="1:22" ht="15.75" customHeight="1">
      <c r="A273" s="9" t="s">
        <v>47</v>
      </c>
      <c r="B273" s="11"/>
      <c r="C273" s="11"/>
      <c r="D273" s="11"/>
      <c r="E273" s="11"/>
      <c r="F273" s="11"/>
      <c r="G273" s="11"/>
      <c r="H273" s="11"/>
      <c r="I273" s="11"/>
      <c r="J273" s="11">
        <v>3</v>
      </c>
      <c r="K273" s="12">
        <v>1</v>
      </c>
      <c r="L273" s="19"/>
      <c r="M273" s="5"/>
      <c r="N273" s="6"/>
      <c r="O273" s="27"/>
      <c r="P273" s="25">
        <v>3</v>
      </c>
      <c r="Q273" s="28"/>
      <c r="R273" s="27"/>
      <c r="S273" s="78"/>
      <c r="T273" s="78"/>
      <c r="U273" s="78"/>
      <c r="V273" s="78"/>
    </row>
    <row r="274" spans="1:22" ht="15.75" customHeight="1">
      <c r="A274" s="9" t="s">
        <v>48</v>
      </c>
      <c r="B274" s="11"/>
      <c r="C274" s="11"/>
      <c r="D274" s="11"/>
      <c r="E274" s="11"/>
      <c r="F274" s="11"/>
      <c r="G274" s="11"/>
      <c r="H274" s="11"/>
      <c r="I274" s="11"/>
      <c r="J274" s="11">
        <v>1</v>
      </c>
      <c r="K274" s="12">
        <v>1</v>
      </c>
      <c r="L274" s="19"/>
      <c r="M274" s="5"/>
      <c r="N274" s="6"/>
      <c r="O274" s="27"/>
      <c r="P274" s="25">
        <v>2</v>
      </c>
      <c r="Q274" s="28"/>
      <c r="R274" s="27"/>
      <c r="S274" s="78"/>
      <c r="T274" s="78"/>
      <c r="U274" s="78"/>
      <c r="V274" s="78"/>
    </row>
    <row r="275" spans="1:22" ht="15.75" customHeight="1">
      <c r="A275" s="9" t="s">
        <v>49</v>
      </c>
      <c r="B275" s="11"/>
      <c r="C275" s="11"/>
      <c r="D275" s="11"/>
      <c r="E275" s="11"/>
      <c r="F275" s="11"/>
      <c r="G275" s="11"/>
      <c r="H275" s="11"/>
      <c r="I275" s="11"/>
      <c r="J275" s="11">
        <v>1</v>
      </c>
      <c r="K275" s="12"/>
      <c r="L275" s="19"/>
      <c r="M275" s="5"/>
      <c r="N275" s="6"/>
      <c r="O275" s="27"/>
      <c r="P275" s="25">
        <v>1</v>
      </c>
      <c r="Q275" s="28"/>
      <c r="R275" s="27"/>
      <c r="S275" s="78"/>
      <c r="T275" s="78"/>
      <c r="U275" s="78"/>
      <c r="V275" s="78"/>
    </row>
    <row r="276" spans="1:22" ht="15.75" customHeight="1">
      <c r="A276" s="9" t="s">
        <v>50</v>
      </c>
      <c r="B276" s="11"/>
      <c r="C276" s="11"/>
      <c r="D276" s="11"/>
      <c r="E276" s="11"/>
      <c r="F276" s="11"/>
      <c r="G276" s="11"/>
      <c r="H276" s="11"/>
      <c r="I276" s="11"/>
      <c r="J276" s="11">
        <v>1</v>
      </c>
      <c r="K276" s="12">
        <v>1</v>
      </c>
      <c r="L276" s="19"/>
      <c r="M276" s="5"/>
      <c r="N276" s="6"/>
      <c r="O276" s="42"/>
      <c r="P276" s="43">
        <v>1</v>
      </c>
      <c r="Q276" s="53"/>
      <c r="R276" s="54"/>
      <c r="S276" s="78"/>
      <c r="T276" s="78"/>
      <c r="U276" s="78"/>
      <c r="V276" s="78"/>
    </row>
    <row r="277" spans="1:22" ht="15.75" customHeight="1">
      <c r="A277" s="9" t="s">
        <v>51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2"/>
      <c r="L277" s="19"/>
      <c r="M277" s="5"/>
      <c r="N277" s="6"/>
      <c r="O277" s="44"/>
      <c r="P277" s="45"/>
      <c r="Q277" s="46"/>
      <c r="R277" s="47"/>
      <c r="S277" s="78"/>
      <c r="T277" s="78"/>
      <c r="U277" s="78"/>
      <c r="V277" s="78"/>
    </row>
    <row r="278" spans="1:22" ht="15.75" customHeight="1">
      <c r="A278" s="9" t="s">
        <v>52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2"/>
      <c r="L278" s="19"/>
      <c r="M278" s="5"/>
      <c r="N278" s="6"/>
      <c r="O278" s="48"/>
      <c r="P278" s="49"/>
      <c r="Q278" s="50"/>
      <c r="R278" s="51"/>
      <c r="S278" s="78"/>
      <c r="T278" s="78"/>
      <c r="U278" s="78"/>
      <c r="V278" s="78"/>
    </row>
    <row r="279" spans="1:22" ht="15.75" customHeight="1">
      <c r="A279" s="9" t="s">
        <v>54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2"/>
      <c r="L279" s="29"/>
      <c r="M279" s="30"/>
      <c r="N279" s="31"/>
      <c r="O279" s="30"/>
      <c r="P279" s="31"/>
      <c r="Q279" s="31"/>
      <c r="R279" s="33"/>
      <c r="S279" s="78"/>
      <c r="T279" s="78"/>
      <c r="U279" s="78"/>
      <c r="V279" s="78"/>
    </row>
    <row r="280" spans="1:22" ht="18.75" customHeight="1">
      <c r="A280" s="34"/>
      <c r="B280" s="6"/>
      <c r="C280" s="6"/>
      <c r="D280" s="6"/>
      <c r="E280" s="6"/>
      <c r="F280" s="139" t="s">
        <v>42</v>
      </c>
      <c r="G280" s="154"/>
      <c r="H280" s="154"/>
      <c r="I280" s="154"/>
      <c r="J280" s="155"/>
      <c r="K280" s="35">
        <f>SUM(K263:K279)</f>
        <v>24</v>
      </c>
      <c r="L280" s="55">
        <f>IF(K271=0,"",K271/B263)</f>
        <v>0.51351351351351349</v>
      </c>
      <c r="M280" s="55">
        <f>IF(K280=0,"",K280/B263)</f>
        <v>0.64864864864864868</v>
      </c>
      <c r="N280" s="55">
        <f>IF(K271=0,"",M280-L280)</f>
        <v>0.1351351351351352</v>
      </c>
      <c r="O280" s="5"/>
      <c r="P280" s="6"/>
      <c r="Q280" s="37"/>
      <c r="R280" s="5"/>
      <c r="S280" s="78"/>
      <c r="T280" s="78"/>
      <c r="U280" s="78"/>
      <c r="V280" s="78"/>
    </row>
    <row r="281" spans="1:22" ht="15.75" customHeight="1">
      <c r="L281" s="5"/>
      <c r="M281" s="5"/>
      <c r="O281" s="5"/>
      <c r="S281" s="78"/>
      <c r="T281" s="78"/>
      <c r="U281" s="78"/>
      <c r="V281" s="78"/>
    </row>
    <row r="282" spans="1:22" ht="15.75" customHeight="1">
      <c r="L282" s="5"/>
      <c r="M282" s="5"/>
      <c r="O282" s="5"/>
      <c r="S282" s="78"/>
      <c r="T282" s="78"/>
      <c r="U282" s="78"/>
      <c r="V282" s="78"/>
    </row>
    <row r="283" spans="1:22" ht="26.25" customHeight="1">
      <c r="A283" s="7"/>
      <c r="B283" s="163" t="s">
        <v>4</v>
      </c>
      <c r="C283" s="164"/>
      <c r="D283" s="164"/>
      <c r="E283" s="164"/>
      <c r="F283" s="164"/>
      <c r="G283" s="164"/>
      <c r="H283" s="165" t="s">
        <v>37</v>
      </c>
      <c r="I283" s="166"/>
      <c r="J283" s="166"/>
      <c r="K283" s="6"/>
      <c r="L283" s="5"/>
      <c r="M283" s="5"/>
      <c r="N283" s="6"/>
      <c r="O283" s="5"/>
      <c r="P283" s="6"/>
      <c r="Q283" s="6"/>
      <c r="R283" s="6"/>
      <c r="S283" s="78"/>
      <c r="T283" s="78"/>
      <c r="U283" s="78"/>
      <c r="V283" s="78"/>
    </row>
    <row r="284" spans="1:22" ht="30" customHeight="1">
      <c r="A284" s="142" t="s">
        <v>6</v>
      </c>
      <c r="B284" s="144" t="s">
        <v>7</v>
      </c>
      <c r="C284" s="154"/>
      <c r="D284" s="154"/>
      <c r="E284" s="154"/>
      <c r="F284" s="154"/>
      <c r="G284" s="154"/>
      <c r="H284" s="154"/>
      <c r="I284" s="154"/>
      <c r="J284" s="155"/>
      <c r="K284" s="167" t="s">
        <v>8</v>
      </c>
      <c r="L284" s="137" t="s">
        <v>9</v>
      </c>
      <c r="M284" s="137" t="s">
        <v>10</v>
      </c>
      <c r="N284" s="149" t="s">
        <v>11</v>
      </c>
      <c r="O284" s="137" t="s">
        <v>12</v>
      </c>
      <c r="P284" s="151" t="s">
        <v>13</v>
      </c>
      <c r="Q284" s="151" t="s">
        <v>14</v>
      </c>
      <c r="R284" s="137" t="s">
        <v>15</v>
      </c>
      <c r="S284" s="78"/>
      <c r="T284" s="78"/>
      <c r="U284" s="78"/>
      <c r="V284" s="78"/>
    </row>
    <row r="285" spans="1:22" ht="15.75" customHeight="1">
      <c r="A285" s="153"/>
      <c r="B285" s="9" t="s">
        <v>16</v>
      </c>
      <c r="C285" s="9" t="s">
        <v>17</v>
      </c>
      <c r="D285" s="9" t="s">
        <v>18</v>
      </c>
      <c r="E285" s="9" t="s">
        <v>19</v>
      </c>
      <c r="F285" s="9" t="s">
        <v>20</v>
      </c>
      <c r="G285" s="9" t="s">
        <v>21</v>
      </c>
      <c r="H285" s="9" t="s">
        <v>22</v>
      </c>
      <c r="I285" s="9" t="s">
        <v>23</v>
      </c>
      <c r="J285" s="9" t="s">
        <v>24</v>
      </c>
      <c r="K285" s="153"/>
      <c r="L285" s="153"/>
      <c r="M285" s="153"/>
      <c r="N285" s="153"/>
      <c r="O285" s="153"/>
      <c r="P285" s="153"/>
      <c r="Q285" s="153"/>
      <c r="R285" s="153"/>
      <c r="S285" s="78"/>
      <c r="T285" s="78"/>
      <c r="U285" s="78"/>
      <c r="V285" s="78"/>
    </row>
    <row r="286" spans="1:22" ht="15.75" customHeight="1">
      <c r="A286" s="9" t="s">
        <v>37</v>
      </c>
      <c r="B286" s="56">
        <v>81</v>
      </c>
      <c r="C286" s="11"/>
      <c r="D286" s="11"/>
      <c r="E286" s="11"/>
      <c r="F286" s="11"/>
      <c r="G286" s="11"/>
      <c r="H286" s="11"/>
      <c r="I286" s="11"/>
      <c r="J286" s="11"/>
      <c r="K286" s="12"/>
      <c r="L286" s="13"/>
      <c r="M286" s="14"/>
      <c r="N286" s="15"/>
      <c r="O286" s="79"/>
      <c r="P286" s="62">
        <v>81</v>
      </c>
      <c r="Q286" s="80"/>
      <c r="R286" s="79"/>
      <c r="S286" s="78"/>
      <c r="T286" s="78"/>
      <c r="U286" s="78"/>
      <c r="V286" s="78"/>
    </row>
    <row r="287" spans="1:22" ht="15.75" customHeight="1">
      <c r="A287" s="9" t="s">
        <v>38</v>
      </c>
      <c r="B287" s="11"/>
      <c r="C287" s="11">
        <v>68</v>
      </c>
      <c r="D287" s="11"/>
      <c r="E287" s="11"/>
      <c r="F287" s="11"/>
      <c r="G287" s="11"/>
      <c r="H287" s="11"/>
      <c r="I287" s="11"/>
      <c r="J287" s="11"/>
      <c r="K287" s="12"/>
      <c r="L287" s="19"/>
      <c r="M287" s="5"/>
      <c r="N287" s="20"/>
      <c r="O287" s="66">
        <f>IF(C287=0,"",C287/B286)</f>
        <v>0.83950617283950613</v>
      </c>
      <c r="P287" s="67">
        <v>69</v>
      </c>
      <c r="Q287" s="68">
        <f t="shared" ref="Q287:Q294" si="24">IF(P287=0,"",P287/P286)</f>
        <v>0.85185185185185186</v>
      </c>
      <c r="R287" s="68">
        <f t="shared" ref="R287:R294" si="25">IF(P287=0,"",100%-Q287)</f>
        <v>0.14814814814814814</v>
      </c>
      <c r="S287" s="78"/>
      <c r="T287" s="78"/>
      <c r="U287" s="78"/>
      <c r="V287" s="78"/>
    </row>
    <row r="288" spans="1:22" ht="15.75" customHeight="1">
      <c r="A288" s="9" t="s">
        <v>39</v>
      </c>
      <c r="B288" s="11"/>
      <c r="C288" s="11"/>
      <c r="D288" s="11">
        <v>64</v>
      </c>
      <c r="E288" s="11"/>
      <c r="F288" s="11"/>
      <c r="G288" s="11"/>
      <c r="H288" s="11"/>
      <c r="I288" s="11"/>
      <c r="J288" s="11"/>
      <c r="K288" s="12"/>
      <c r="L288" s="19"/>
      <c r="M288" s="5"/>
      <c r="N288" s="20"/>
      <c r="O288" s="66">
        <f>IF(D288=0,"",D288/C287)</f>
        <v>0.94117647058823528</v>
      </c>
      <c r="P288" s="67">
        <v>66</v>
      </c>
      <c r="Q288" s="68">
        <f t="shared" si="24"/>
        <v>0.95652173913043481</v>
      </c>
      <c r="R288" s="68">
        <f t="shared" si="25"/>
        <v>4.3478260869565188E-2</v>
      </c>
      <c r="S288" s="86">
        <f>P288/P286</f>
        <v>0.81481481481481477</v>
      </c>
      <c r="T288" s="78"/>
      <c r="U288" s="78"/>
      <c r="V288" s="78"/>
    </row>
    <row r="289" spans="1:22" ht="15.75" customHeight="1">
      <c r="A289" s="9" t="s">
        <v>40</v>
      </c>
      <c r="B289" s="11"/>
      <c r="C289" s="11"/>
      <c r="D289" s="11"/>
      <c r="E289" s="11">
        <v>52</v>
      </c>
      <c r="F289" s="11"/>
      <c r="G289" s="11"/>
      <c r="H289" s="11"/>
      <c r="I289" s="11"/>
      <c r="J289" s="11"/>
      <c r="K289" s="12"/>
      <c r="L289" s="19"/>
      <c r="M289" s="5"/>
      <c r="N289" s="20"/>
      <c r="O289" s="66">
        <f>IF(E289=0,"",E289/D288)</f>
        <v>0.8125</v>
      </c>
      <c r="P289" s="67">
        <v>60</v>
      </c>
      <c r="Q289" s="68">
        <f t="shared" si="24"/>
        <v>0.90909090909090906</v>
      </c>
      <c r="R289" s="68">
        <f t="shared" si="25"/>
        <v>9.0909090909090939E-2</v>
      </c>
      <c r="S289" s="78"/>
      <c r="T289" s="78"/>
      <c r="U289" s="78"/>
      <c r="V289" s="78"/>
    </row>
    <row r="290" spans="1:22" ht="15.75" customHeight="1">
      <c r="A290" s="9" t="s">
        <v>41</v>
      </c>
      <c r="B290" s="11"/>
      <c r="C290" s="11"/>
      <c r="D290" s="11"/>
      <c r="E290" s="11"/>
      <c r="F290" s="11">
        <v>50</v>
      </c>
      <c r="G290" s="11"/>
      <c r="H290" s="11"/>
      <c r="I290" s="11"/>
      <c r="J290" s="11"/>
      <c r="K290" s="12"/>
      <c r="L290" s="19"/>
      <c r="M290" s="5"/>
      <c r="N290" s="20"/>
      <c r="O290" s="66">
        <f>IF(F290=0,"",F290/E289)</f>
        <v>0.96153846153846156</v>
      </c>
      <c r="P290" s="67">
        <v>59</v>
      </c>
      <c r="Q290" s="68">
        <f t="shared" si="24"/>
        <v>0.98333333333333328</v>
      </c>
      <c r="R290" s="68">
        <f t="shared" si="25"/>
        <v>1.6666666666666718E-2</v>
      </c>
      <c r="S290" s="78"/>
      <c r="T290" s="78"/>
      <c r="U290" s="78"/>
      <c r="V290" s="78"/>
    </row>
    <row r="291" spans="1:22" ht="15.75" customHeight="1">
      <c r="A291" s="9" t="s">
        <v>43</v>
      </c>
      <c r="B291" s="11"/>
      <c r="C291" s="11"/>
      <c r="D291" s="11"/>
      <c r="E291" s="11"/>
      <c r="F291" s="11"/>
      <c r="G291" s="11">
        <v>44</v>
      </c>
      <c r="H291" s="11"/>
      <c r="I291" s="11"/>
      <c r="J291" s="11"/>
      <c r="K291" s="12"/>
      <c r="L291" s="19"/>
      <c r="M291" s="5"/>
      <c r="N291" s="20"/>
      <c r="O291" s="66">
        <f>IF(G291=0,"",G291/F290)</f>
        <v>0.88</v>
      </c>
      <c r="P291" s="67">
        <v>54</v>
      </c>
      <c r="Q291" s="68">
        <f t="shared" si="24"/>
        <v>0.9152542372881356</v>
      </c>
      <c r="R291" s="68">
        <f t="shared" si="25"/>
        <v>8.4745762711864403E-2</v>
      </c>
      <c r="S291" s="78"/>
      <c r="T291" s="78"/>
      <c r="U291" s="78"/>
      <c r="V291" s="78"/>
    </row>
    <row r="292" spans="1:22" ht="15.75" customHeight="1">
      <c r="A292" s="9" t="s">
        <v>44</v>
      </c>
      <c r="B292" s="11"/>
      <c r="C292" s="11"/>
      <c r="D292" s="11"/>
      <c r="E292" s="11"/>
      <c r="F292" s="11"/>
      <c r="G292" s="11"/>
      <c r="H292" s="11">
        <v>43</v>
      </c>
      <c r="I292" s="11"/>
      <c r="J292" s="11"/>
      <c r="K292" s="12"/>
      <c r="L292" s="19"/>
      <c r="M292" s="5"/>
      <c r="N292" s="20"/>
      <c r="O292" s="66">
        <f>IF(H292=0,"",H292/G291)</f>
        <v>0.97727272727272729</v>
      </c>
      <c r="P292" s="67">
        <v>55</v>
      </c>
      <c r="Q292" s="68">
        <f t="shared" si="24"/>
        <v>1.0185185185185186</v>
      </c>
      <c r="R292" s="68">
        <f t="shared" si="25"/>
        <v>-1.8518518518518601E-2</v>
      </c>
      <c r="S292" s="78"/>
      <c r="T292" s="78"/>
      <c r="U292" s="78"/>
      <c r="V292" s="78"/>
    </row>
    <row r="293" spans="1:22" ht="15.75" customHeight="1">
      <c r="A293" s="9" t="s">
        <v>45</v>
      </c>
      <c r="B293" s="11"/>
      <c r="C293" s="11"/>
      <c r="D293" s="11"/>
      <c r="E293" s="11"/>
      <c r="F293" s="11"/>
      <c r="G293" s="11"/>
      <c r="H293" s="11"/>
      <c r="I293" s="11">
        <v>38</v>
      </c>
      <c r="J293" s="11"/>
      <c r="K293" s="12"/>
      <c r="L293" s="19"/>
      <c r="M293" s="5"/>
      <c r="N293" s="20"/>
      <c r="O293" s="66">
        <f>IF(I293=0,"",I293/H292)</f>
        <v>0.88372093023255816</v>
      </c>
      <c r="P293" s="67">
        <v>49</v>
      </c>
      <c r="Q293" s="68">
        <f t="shared" si="24"/>
        <v>0.89090909090909087</v>
      </c>
      <c r="R293" s="68">
        <f t="shared" si="25"/>
        <v>0.10909090909090913</v>
      </c>
      <c r="S293" s="78"/>
      <c r="T293" s="78"/>
      <c r="U293" s="78"/>
      <c r="V293" s="78"/>
    </row>
    <row r="294" spans="1:22" ht="15.75" customHeight="1">
      <c r="A294" s="9" t="s">
        <v>46</v>
      </c>
      <c r="B294" s="11"/>
      <c r="C294" s="11"/>
      <c r="D294" s="11"/>
      <c r="E294" s="11"/>
      <c r="F294" s="11"/>
      <c r="G294" s="11"/>
      <c r="H294" s="11"/>
      <c r="I294" s="11"/>
      <c r="J294" s="11">
        <v>37</v>
      </c>
      <c r="K294" s="12">
        <v>33</v>
      </c>
      <c r="L294" s="19"/>
      <c r="M294" s="5"/>
      <c r="N294" s="20"/>
      <c r="O294" s="81">
        <f>IF(J294=0,"",J294/I293)</f>
        <v>0.97368421052631582</v>
      </c>
      <c r="P294" s="67">
        <v>49</v>
      </c>
      <c r="Q294" s="82">
        <f t="shared" si="24"/>
        <v>1</v>
      </c>
      <c r="R294" s="82">
        <f t="shared" si="25"/>
        <v>0</v>
      </c>
      <c r="S294" s="78"/>
      <c r="T294" s="78"/>
      <c r="U294" s="78"/>
      <c r="V294" s="78"/>
    </row>
    <row r="295" spans="1:22" ht="15.75" customHeight="1">
      <c r="A295" s="9" t="s">
        <v>47</v>
      </c>
      <c r="B295" s="11"/>
      <c r="C295" s="11"/>
      <c r="D295" s="11"/>
      <c r="E295" s="11"/>
      <c r="F295" s="11"/>
      <c r="G295" s="11"/>
      <c r="H295" s="11"/>
      <c r="I295" s="11"/>
      <c r="J295" s="11">
        <v>8</v>
      </c>
      <c r="K295" s="12">
        <v>8</v>
      </c>
      <c r="L295" s="19"/>
      <c r="M295" s="5"/>
      <c r="N295" s="6"/>
      <c r="O295" s="83"/>
      <c r="P295" s="22">
        <v>14</v>
      </c>
      <c r="Q295" s="84"/>
      <c r="R295" s="85"/>
      <c r="S295" s="78"/>
      <c r="T295" s="78"/>
      <c r="U295" s="78"/>
      <c r="V295" s="78"/>
    </row>
    <row r="296" spans="1:22" ht="15.75" customHeight="1">
      <c r="A296" s="9" t="s">
        <v>48</v>
      </c>
      <c r="B296" s="11"/>
      <c r="C296" s="11"/>
      <c r="D296" s="11"/>
      <c r="E296" s="11"/>
      <c r="F296" s="11"/>
      <c r="G296" s="11"/>
      <c r="H296" s="11"/>
      <c r="I296" s="11"/>
      <c r="J296" s="11">
        <v>4</v>
      </c>
      <c r="K296" s="12"/>
      <c r="L296" s="19"/>
      <c r="M296" s="5"/>
      <c r="N296" s="6"/>
      <c r="O296" s="27"/>
      <c r="P296" s="25">
        <v>6</v>
      </c>
      <c r="Q296" s="28"/>
      <c r="R296" s="27"/>
      <c r="S296" s="78"/>
      <c r="T296" s="78"/>
      <c r="U296" s="78"/>
      <c r="V296" s="78"/>
    </row>
    <row r="297" spans="1:22" ht="15.75" customHeight="1">
      <c r="A297" s="9" t="s">
        <v>49</v>
      </c>
      <c r="B297" s="11"/>
      <c r="C297" s="11"/>
      <c r="D297" s="11"/>
      <c r="E297" s="11"/>
      <c r="F297" s="11"/>
      <c r="G297" s="11"/>
      <c r="H297" s="11"/>
      <c r="I297" s="11"/>
      <c r="J297" s="11">
        <v>4</v>
      </c>
      <c r="K297" s="12">
        <v>4</v>
      </c>
      <c r="L297" s="19"/>
      <c r="M297" s="5"/>
      <c r="N297" s="6"/>
      <c r="O297" s="27"/>
      <c r="P297" s="25">
        <v>5</v>
      </c>
      <c r="Q297" s="28"/>
      <c r="R297" s="27"/>
      <c r="S297" s="78"/>
      <c r="T297" s="78"/>
      <c r="U297" s="78"/>
      <c r="V297" s="78"/>
    </row>
    <row r="298" spans="1:22" ht="15.75" customHeight="1">
      <c r="A298" s="9" t="s">
        <v>50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2"/>
      <c r="L298" s="19"/>
      <c r="M298" s="5"/>
      <c r="N298" s="6"/>
      <c r="O298" s="27"/>
      <c r="P298" s="25"/>
      <c r="Q298" s="28"/>
      <c r="R298" s="27"/>
      <c r="S298" s="78"/>
      <c r="T298" s="78"/>
      <c r="U298" s="78"/>
      <c r="V298" s="78"/>
    </row>
    <row r="299" spans="1:22" ht="15.75" customHeight="1">
      <c r="A299" s="9" t="s">
        <v>51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2"/>
      <c r="L299" s="19"/>
      <c r="M299" s="5"/>
      <c r="N299" s="6"/>
      <c r="O299" s="42"/>
      <c r="P299" s="43"/>
      <c r="Q299" s="53"/>
      <c r="R299" s="54"/>
      <c r="S299" s="78"/>
      <c r="T299" s="78"/>
      <c r="U299" s="78"/>
      <c r="V299" s="78"/>
    </row>
    <row r="300" spans="1:22" ht="15.75" customHeight="1">
      <c r="A300" s="9" t="s">
        <v>52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2"/>
      <c r="L300" s="19"/>
      <c r="M300" s="5"/>
      <c r="N300" s="6"/>
      <c r="O300" s="44"/>
      <c r="P300" s="45"/>
      <c r="Q300" s="46"/>
      <c r="R300" s="47"/>
      <c r="S300" s="78"/>
      <c r="T300" s="78"/>
      <c r="U300" s="78"/>
      <c r="V300" s="78"/>
    </row>
    <row r="301" spans="1:22" ht="15.75" customHeight="1">
      <c r="A301" s="9" t="s">
        <v>54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2"/>
      <c r="L301" s="19"/>
      <c r="M301" s="5"/>
      <c r="N301" s="6"/>
      <c r="O301" s="48"/>
      <c r="P301" s="49"/>
      <c r="Q301" s="50"/>
      <c r="R301" s="51"/>
      <c r="S301" s="78"/>
      <c r="T301" s="78"/>
      <c r="U301" s="78"/>
      <c r="V301" s="78"/>
    </row>
    <row r="302" spans="1:22" ht="15.75" customHeight="1">
      <c r="A302" s="9" t="s">
        <v>57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2"/>
      <c r="L302" s="29"/>
      <c r="M302" s="30"/>
      <c r="N302" s="31"/>
      <c r="O302" s="30"/>
      <c r="P302" s="31"/>
      <c r="Q302" s="31"/>
      <c r="R302" s="33"/>
      <c r="S302" s="78"/>
      <c r="T302" s="78"/>
      <c r="U302" s="78"/>
      <c r="V302" s="78"/>
    </row>
    <row r="303" spans="1:22" ht="18.75" customHeight="1">
      <c r="A303" s="34"/>
      <c r="B303" s="6"/>
      <c r="C303" s="6"/>
      <c r="D303" s="6"/>
      <c r="E303" s="6"/>
      <c r="F303" s="139" t="s">
        <v>42</v>
      </c>
      <c r="G303" s="154"/>
      <c r="H303" s="154"/>
      <c r="I303" s="154"/>
      <c r="J303" s="155"/>
      <c r="K303" s="35">
        <f>SUM(K286:K299)</f>
        <v>45</v>
      </c>
      <c r="L303" s="55">
        <f>IF(K294=0,"",K294/B286)</f>
        <v>0.40740740740740738</v>
      </c>
      <c r="M303" s="55">
        <f>IF(K303=0,"",K303/B286)</f>
        <v>0.55555555555555558</v>
      </c>
      <c r="N303" s="55">
        <f>IF(K294=0,"",M303-L303)</f>
        <v>0.1481481481481482</v>
      </c>
      <c r="O303" s="5"/>
      <c r="P303" s="6"/>
      <c r="Q303" s="37"/>
      <c r="R303" s="5"/>
      <c r="S303" s="78"/>
      <c r="T303" s="78"/>
      <c r="U303" s="78"/>
      <c r="V303" s="78"/>
    </row>
    <row r="304" spans="1:22" ht="15.75" customHeight="1">
      <c r="L304" s="5"/>
      <c r="M304" s="5"/>
      <c r="O304" s="5"/>
      <c r="S304" s="78"/>
      <c r="T304" s="78"/>
      <c r="U304" s="78"/>
      <c r="V304" s="78"/>
    </row>
    <row r="305" spans="1:22" ht="15.75" customHeight="1">
      <c r="L305" s="5"/>
      <c r="M305" s="5"/>
      <c r="O305" s="5"/>
      <c r="S305" s="78"/>
      <c r="T305" s="78"/>
      <c r="U305" s="78"/>
      <c r="V305" s="78"/>
    </row>
    <row r="306" spans="1:22" ht="26.25" customHeight="1">
      <c r="A306" s="7"/>
      <c r="B306" s="163" t="s">
        <v>4</v>
      </c>
      <c r="C306" s="164"/>
      <c r="D306" s="164"/>
      <c r="E306" s="164"/>
      <c r="F306" s="164"/>
      <c r="G306" s="164"/>
      <c r="H306" s="165" t="s">
        <v>38</v>
      </c>
      <c r="I306" s="166"/>
      <c r="J306" s="166"/>
      <c r="K306" s="6"/>
      <c r="L306" s="5"/>
      <c r="M306" s="5"/>
      <c r="N306" s="6"/>
      <c r="O306" s="5"/>
      <c r="P306" s="6"/>
      <c r="Q306" s="6"/>
      <c r="R306" s="6"/>
      <c r="S306" s="78"/>
      <c r="T306" s="78"/>
      <c r="U306" s="78"/>
      <c r="V306" s="78"/>
    </row>
    <row r="307" spans="1:22" ht="30" customHeight="1">
      <c r="A307" s="142" t="s">
        <v>6</v>
      </c>
      <c r="B307" s="144" t="s">
        <v>7</v>
      </c>
      <c r="C307" s="154"/>
      <c r="D307" s="154"/>
      <c r="E307" s="154"/>
      <c r="F307" s="154"/>
      <c r="G307" s="154"/>
      <c r="H307" s="154"/>
      <c r="I307" s="154"/>
      <c r="J307" s="155"/>
      <c r="K307" s="167" t="s">
        <v>8</v>
      </c>
      <c r="L307" s="137" t="s">
        <v>9</v>
      </c>
      <c r="M307" s="137" t="s">
        <v>10</v>
      </c>
      <c r="N307" s="149" t="s">
        <v>11</v>
      </c>
      <c r="O307" s="137" t="s">
        <v>12</v>
      </c>
      <c r="P307" s="151" t="s">
        <v>13</v>
      </c>
      <c r="Q307" s="151" t="s">
        <v>14</v>
      </c>
      <c r="R307" s="137" t="s">
        <v>15</v>
      </c>
      <c r="S307" s="78"/>
      <c r="T307" s="78"/>
      <c r="U307" s="78"/>
      <c r="V307" s="78"/>
    </row>
    <row r="308" spans="1:22" ht="15.75" customHeight="1">
      <c r="A308" s="153"/>
      <c r="B308" s="9" t="s">
        <v>16</v>
      </c>
      <c r="C308" s="9" t="s">
        <v>17</v>
      </c>
      <c r="D308" s="9" t="s">
        <v>18</v>
      </c>
      <c r="E308" s="9" t="s">
        <v>19</v>
      </c>
      <c r="F308" s="9" t="s">
        <v>20</v>
      </c>
      <c r="G308" s="9" t="s">
        <v>21</v>
      </c>
      <c r="H308" s="9" t="s">
        <v>22</v>
      </c>
      <c r="I308" s="9" t="s">
        <v>23</v>
      </c>
      <c r="J308" s="9" t="s">
        <v>24</v>
      </c>
      <c r="K308" s="153"/>
      <c r="L308" s="153"/>
      <c r="M308" s="153"/>
      <c r="N308" s="153"/>
      <c r="O308" s="153"/>
      <c r="P308" s="153"/>
      <c r="Q308" s="153"/>
      <c r="R308" s="153"/>
      <c r="S308" s="78"/>
      <c r="T308" s="78"/>
      <c r="U308" s="78"/>
      <c r="V308" s="78"/>
    </row>
    <row r="309" spans="1:22" ht="15.75" customHeight="1">
      <c r="A309" s="9" t="s">
        <v>38</v>
      </c>
      <c r="B309" s="56">
        <v>37</v>
      </c>
      <c r="C309" s="11"/>
      <c r="D309" s="11"/>
      <c r="E309" s="11"/>
      <c r="F309" s="11"/>
      <c r="G309" s="11"/>
      <c r="H309" s="11"/>
      <c r="I309" s="11"/>
      <c r="J309" s="11"/>
      <c r="K309" s="12"/>
      <c r="L309" s="13"/>
      <c r="M309" s="14"/>
      <c r="N309" s="15"/>
      <c r="O309" s="79"/>
      <c r="P309" s="62">
        <v>37</v>
      </c>
      <c r="Q309" s="80"/>
      <c r="R309" s="79"/>
      <c r="S309" s="78"/>
      <c r="T309" s="78"/>
      <c r="U309" s="78"/>
      <c r="V309" s="78"/>
    </row>
    <row r="310" spans="1:22" ht="15.75" customHeight="1">
      <c r="A310" s="9" t="s">
        <v>39</v>
      </c>
      <c r="B310" s="11"/>
      <c r="C310" s="11">
        <v>30</v>
      </c>
      <c r="D310" s="11"/>
      <c r="E310" s="11"/>
      <c r="F310" s="11"/>
      <c r="G310" s="11"/>
      <c r="H310" s="11"/>
      <c r="I310" s="11"/>
      <c r="J310" s="11"/>
      <c r="K310" s="12"/>
      <c r="L310" s="19"/>
      <c r="M310" s="5"/>
      <c r="N310" s="20"/>
      <c r="O310" s="66">
        <f>IF(C310=0,"",C310/B309)</f>
        <v>0.81081081081081086</v>
      </c>
      <c r="P310" s="67">
        <v>30</v>
      </c>
      <c r="Q310" s="68">
        <f t="shared" ref="Q310:Q317" si="26">IF(P310=0,"",P310/P309)</f>
        <v>0.81081081081081086</v>
      </c>
      <c r="R310" s="68">
        <f t="shared" ref="R310:R317" si="27">IF(P310=0,"",100%-Q310)</f>
        <v>0.18918918918918914</v>
      </c>
      <c r="S310" s="78"/>
      <c r="T310" s="78"/>
      <c r="U310" s="78"/>
      <c r="V310" s="78"/>
    </row>
    <row r="311" spans="1:22" ht="15.75" customHeight="1">
      <c r="A311" s="9" t="s">
        <v>40</v>
      </c>
      <c r="B311" s="11"/>
      <c r="C311" s="11"/>
      <c r="D311" s="11">
        <v>26</v>
      </c>
      <c r="E311" s="11"/>
      <c r="F311" s="11"/>
      <c r="G311" s="11"/>
      <c r="H311" s="11"/>
      <c r="I311" s="11"/>
      <c r="J311" s="11"/>
      <c r="K311" s="12"/>
      <c r="L311" s="19"/>
      <c r="M311" s="5"/>
      <c r="N311" s="20"/>
      <c r="O311" s="66">
        <f>IF(D311=0,"",D311/C310)</f>
        <v>0.8666666666666667</v>
      </c>
      <c r="P311" s="67">
        <v>27</v>
      </c>
      <c r="Q311" s="68">
        <f t="shared" si="26"/>
        <v>0.9</v>
      </c>
      <c r="R311" s="68">
        <f t="shared" si="27"/>
        <v>9.9999999999999978E-2</v>
      </c>
      <c r="S311" s="86">
        <f>P311/P309</f>
        <v>0.72972972972972971</v>
      </c>
      <c r="T311" s="78"/>
      <c r="U311" s="78"/>
      <c r="V311" s="78"/>
    </row>
    <row r="312" spans="1:22" ht="15.75" customHeight="1">
      <c r="A312" s="9" t="s">
        <v>41</v>
      </c>
      <c r="B312" s="11"/>
      <c r="C312" s="11"/>
      <c r="D312" s="11"/>
      <c r="E312" s="11">
        <v>25</v>
      </c>
      <c r="F312" s="11"/>
      <c r="G312" s="11"/>
      <c r="H312" s="11"/>
      <c r="I312" s="11"/>
      <c r="J312" s="11"/>
      <c r="K312" s="12"/>
      <c r="L312" s="19"/>
      <c r="M312" s="5"/>
      <c r="N312" s="20"/>
      <c r="O312" s="66">
        <f>IF(E312=0,"",E312/D311)</f>
        <v>0.96153846153846156</v>
      </c>
      <c r="P312" s="67">
        <v>25</v>
      </c>
      <c r="Q312" s="68">
        <f t="shared" si="26"/>
        <v>0.92592592592592593</v>
      </c>
      <c r="R312" s="68">
        <f t="shared" si="27"/>
        <v>7.407407407407407E-2</v>
      </c>
      <c r="S312" s="78"/>
      <c r="T312" s="78"/>
      <c r="U312" s="78"/>
      <c r="V312" s="78"/>
    </row>
    <row r="313" spans="1:22" ht="15.75" customHeight="1">
      <c r="A313" s="9" t="s">
        <v>43</v>
      </c>
      <c r="B313" s="11"/>
      <c r="C313" s="11"/>
      <c r="D313" s="11"/>
      <c r="E313" s="11"/>
      <c r="F313" s="11">
        <v>23</v>
      </c>
      <c r="G313" s="11"/>
      <c r="H313" s="11"/>
      <c r="I313" s="11"/>
      <c r="J313" s="11"/>
      <c r="K313" s="12"/>
      <c r="L313" s="19"/>
      <c r="M313" s="5"/>
      <c r="N313" s="20"/>
      <c r="O313" s="66">
        <f>IF(F313=0,"",F313/E312)</f>
        <v>0.92</v>
      </c>
      <c r="P313" s="67">
        <v>23</v>
      </c>
      <c r="Q313" s="68">
        <f t="shared" si="26"/>
        <v>0.92</v>
      </c>
      <c r="R313" s="68">
        <f t="shared" si="27"/>
        <v>7.999999999999996E-2</v>
      </c>
      <c r="S313" s="78"/>
      <c r="T313" s="78"/>
      <c r="U313" s="78"/>
      <c r="V313" s="78"/>
    </row>
    <row r="314" spans="1:22" ht="15.75" customHeight="1">
      <c r="A314" s="9" t="s">
        <v>44</v>
      </c>
      <c r="B314" s="11"/>
      <c r="C314" s="11"/>
      <c r="D314" s="11"/>
      <c r="E314" s="11"/>
      <c r="F314" s="11"/>
      <c r="G314" s="11">
        <v>22</v>
      </c>
      <c r="H314" s="11"/>
      <c r="I314" s="11"/>
      <c r="J314" s="11"/>
      <c r="K314" s="12"/>
      <c r="L314" s="19"/>
      <c r="M314" s="5"/>
      <c r="N314" s="20"/>
      <c r="O314" s="66">
        <f>IF(G314=0,"",G314/F313)</f>
        <v>0.95652173913043481</v>
      </c>
      <c r="P314" s="67">
        <v>22</v>
      </c>
      <c r="Q314" s="68">
        <f t="shared" si="26"/>
        <v>0.95652173913043481</v>
      </c>
      <c r="R314" s="68">
        <f t="shared" si="27"/>
        <v>4.3478260869565188E-2</v>
      </c>
      <c r="S314" s="78"/>
      <c r="T314" s="78"/>
      <c r="U314" s="78"/>
      <c r="V314" s="78"/>
    </row>
    <row r="315" spans="1:22" ht="15.75" customHeight="1">
      <c r="A315" s="9" t="s">
        <v>45</v>
      </c>
      <c r="B315" s="11"/>
      <c r="C315" s="11"/>
      <c r="D315" s="11"/>
      <c r="E315" s="11"/>
      <c r="F315" s="11"/>
      <c r="G315" s="11"/>
      <c r="H315" s="11">
        <v>19</v>
      </c>
      <c r="I315" s="11"/>
      <c r="J315" s="11"/>
      <c r="K315" s="12"/>
      <c r="L315" s="19"/>
      <c r="M315" s="5"/>
      <c r="N315" s="20"/>
      <c r="O315" s="66">
        <f>IF(H315=0,"",H315/G314)</f>
        <v>0.86363636363636365</v>
      </c>
      <c r="P315" s="67">
        <v>20</v>
      </c>
      <c r="Q315" s="68">
        <f t="shared" si="26"/>
        <v>0.90909090909090906</v>
      </c>
      <c r="R315" s="68">
        <f t="shared" si="27"/>
        <v>9.0909090909090939E-2</v>
      </c>
      <c r="S315" s="78"/>
      <c r="T315" s="78"/>
      <c r="U315" s="78"/>
      <c r="V315" s="78"/>
    </row>
    <row r="316" spans="1:22" ht="15.75" customHeight="1">
      <c r="A316" s="9" t="s">
        <v>46</v>
      </c>
      <c r="B316" s="11"/>
      <c r="C316" s="11"/>
      <c r="D316" s="11"/>
      <c r="E316" s="11"/>
      <c r="F316" s="11"/>
      <c r="G316" s="11"/>
      <c r="H316" s="11"/>
      <c r="I316" s="11">
        <v>19</v>
      </c>
      <c r="J316" s="11"/>
      <c r="K316" s="12"/>
      <c r="L316" s="19"/>
      <c r="M316" s="5"/>
      <c r="N316" s="20"/>
      <c r="O316" s="66">
        <f>IF(I316=0,"",I316/H315)</f>
        <v>1</v>
      </c>
      <c r="P316" s="67">
        <v>21</v>
      </c>
      <c r="Q316" s="68">
        <f t="shared" si="26"/>
        <v>1.05</v>
      </c>
      <c r="R316" s="68">
        <f t="shared" si="27"/>
        <v>-5.0000000000000044E-2</v>
      </c>
      <c r="S316" s="78"/>
      <c r="T316" s="78"/>
      <c r="U316" s="78"/>
      <c r="V316" s="78"/>
    </row>
    <row r="317" spans="1:22" ht="15.75" customHeight="1">
      <c r="A317" s="9" t="s">
        <v>47</v>
      </c>
      <c r="B317" s="11"/>
      <c r="C317" s="11"/>
      <c r="D317" s="11"/>
      <c r="E317" s="11"/>
      <c r="F317" s="11"/>
      <c r="G317" s="11"/>
      <c r="H317" s="11"/>
      <c r="I317" s="11"/>
      <c r="J317" s="11">
        <v>19</v>
      </c>
      <c r="K317" s="12">
        <v>18</v>
      </c>
      <c r="L317" s="19"/>
      <c r="M317" s="5"/>
      <c r="N317" s="20"/>
      <c r="O317" s="81">
        <f>IF(J317=0,"",J317/I316)</f>
        <v>1</v>
      </c>
      <c r="P317" s="67">
        <v>21</v>
      </c>
      <c r="Q317" s="82">
        <f t="shared" si="26"/>
        <v>1</v>
      </c>
      <c r="R317" s="82">
        <f t="shared" si="27"/>
        <v>0</v>
      </c>
      <c r="S317" s="78"/>
      <c r="T317" s="78"/>
      <c r="U317" s="78"/>
      <c r="V317" s="78"/>
    </row>
    <row r="318" spans="1:22" ht="15.75" customHeight="1">
      <c r="A318" s="9" t="s">
        <v>48</v>
      </c>
      <c r="B318" s="11"/>
      <c r="C318" s="11"/>
      <c r="D318" s="11"/>
      <c r="E318" s="11"/>
      <c r="F318" s="11"/>
      <c r="G318" s="11"/>
      <c r="H318" s="11"/>
      <c r="I318" s="11"/>
      <c r="J318" s="11">
        <v>2</v>
      </c>
      <c r="K318" s="12">
        <v>1</v>
      </c>
      <c r="L318" s="19"/>
      <c r="M318" s="5"/>
      <c r="N318" s="6"/>
      <c r="O318" s="83"/>
      <c r="P318" s="22">
        <v>3</v>
      </c>
      <c r="Q318" s="84"/>
      <c r="R318" s="85"/>
      <c r="S318" s="78"/>
      <c r="T318" s="78"/>
      <c r="U318" s="78"/>
      <c r="V318" s="78"/>
    </row>
    <row r="319" spans="1:22" ht="15.75" customHeight="1">
      <c r="A319" s="9" t="s">
        <v>49</v>
      </c>
      <c r="B319" s="11"/>
      <c r="C319" s="11"/>
      <c r="D319" s="11"/>
      <c r="E319" s="11"/>
      <c r="F319" s="11"/>
      <c r="G319" s="11"/>
      <c r="H319" s="11"/>
      <c r="I319" s="11"/>
      <c r="J319" s="11">
        <v>1</v>
      </c>
      <c r="K319" s="12">
        <v>1</v>
      </c>
      <c r="L319" s="19"/>
      <c r="M319" s="5"/>
      <c r="N319" s="6"/>
      <c r="O319" s="27"/>
      <c r="P319" s="25">
        <v>1</v>
      </c>
      <c r="Q319" s="28"/>
      <c r="R319" s="27"/>
      <c r="S319" s="78"/>
      <c r="T319" s="78"/>
      <c r="U319" s="78"/>
      <c r="V319" s="78"/>
    </row>
    <row r="320" spans="1:22" ht="15.75" customHeight="1">
      <c r="A320" s="9" t="s">
        <v>50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2"/>
      <c r="L320" s="19"/>
      <c r="M320" s="5"/>
      <c r="N320" s="6"/>
      <c r="O320" s="27"/>
      <c r="P320" s="25"/>
      <c r="Q320" s="28"/>
      <c r="R320" s="27"/>
      <c r="S320" s="78"/>
      <c r="T320" s="78"/>
      <c r="U320" s="78"/>
      <c r="V320" s="78"/>
    </row>
    <row r="321" spans="1:22" ht="15.75" customHeight="1">
      <c r="A321" s="9" t="s">
        <v>51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2"/>
      <c r="L321" s="19"/>
      <c r="M321" s="5"/>
      <c r="N321" s="6"/>
      <c r="O321" s="27"/>
      <c r="P321" s="25"/>
      <c r="Q321" s="28"/>
      <c r="R321" s="27"/>
      <c r="S321" s="78"/>
      <c r="T321" s="78"/>
      <c r="U321" s="78"/>
      <c r="V321" s="78"/>
    </row>
    <row r="322" spans="1:22" ht="15.75" customHeight="1">
      <c r="A322" s="9" t="s">
        <v>52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2"/>
      <c r="L322" s="19"/>
      <c r="M322" s="5"/>
      <c r="N322" s="6"/>
      <c r="O322" s="42"/>
      <c r="P322" s="43"/>
      <c r="Q322" s="53"/>
      <c r="R322" s="54"/>
      <c r="S322" s="78"/>
      <c r="T322" s="78"/>
      <c r="U322" s="78"/>
      <c r="V322" s="78"/>
    </row>
    <row r="323" spans="1:22" ht="15.75" customHeight="1">
      <c r="A323" s="9" t="s">
        <v>54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2"/>
      <c r="L323" s="19"/>
      <c r="M323" s="5"/>
      <c r="N323" s="6"/>
      <c r="O323" s="44" t="s">
        <v>53</v>
      </c>
      <c r="P323" s="45">
        <v>20</v>
      </c>
      <c r="Q323" s="46">
        <f>IF(SUM(K312:K319)=0,"",SUM(K312:K319))</f>
        <v>20</v>
      </c>
      <c r="R323" s="47" t="s">
        <v>8</v>
      </c>
      <c r="S323" s="78"/>
      <c r="T323" s="78"/>
      <c r="U323" s="78"/>
      <c r="V323" s="78"/>
    </row>
    <row r="324" spans="1:22" ht="15.75" customHeight="1">
      <c r="A324" s="9" t="s">
        <v>57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2"/>
      <c r="L324" s="19"/>
      <c r="M324" s="5"/>
      <c r="N324" s="6"/>
      <c r="O324" s="48" t="s">
        <v>55</v>
      </c>
      <c r="P324" s="49">
        <f>IF(P323/B309=0,"",P323/B309)</f>
        <v>0.54054054054054057</v>
      </c>
      <c r="Q324" s="50">
        <f>IF(P323/Q323=0,"",P323/Q323)</f>
        <v>1</v>
      </c>
      <c r="R324" s="51" t="s">
        <v>56</v>
      </c>
      <c r="S324" s="78"/>
      <c r="T324" s="78"/>
      <c r="U324" s="78"/>
      <c r="V324" s="78"/>
    </row>
    <row r="325" spans="1:22" ht="15.75" customHeight="1">
      <c r="A325" s="9" t="s">
        <v>58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2"/>
      <c r="L325" s="29"/>
      <c r="M325" s="30"/>
      <c r="N325" s="31"/>
      <c r="O325" s="30"/>
      <c r="P325" s="31"/>
      <c r="Q325" s="31"/>
      <c r="R325" s="33"/>
      <c r="S325" s="78"/>
      <c r="T325" s="78"/>
      <c r="U325" s="78"/>
      <c r="V325" s="78"/>
    </row>
    <row r="326" spans="1:22" ht="18.75" customHeight="1">
      <c r="A326" s="34"/>
      <c r="B326" s="6"/>
      <c r="C326" s="6"/>
      <c r="D326" s="6"/>
      <c r="E326" s="6"/>
      <c r="F326" s="139" t="s">
        <v>42</v>
      </c>
      <c r="G326" s="154"/>
      <c r="H326" s="154"/>
      <c r="I326" s="154"/>
      <c r="J326" s="155"/>
      <c r="K326" s="35">
        <f>SUM(K309:K322)</f>
        <v>20</v>
      </c>
      <c r="L326" s="55">
        <f>IF(K317=0,"",K317/B309)</f>
        <v>0.48648648648648651</v>
      </c>
      <c r="M326" s="55">
        <f>IF(K326=0,"",K326/B309)</f>
        <v>0.54054054054054057</v>
      </c>
      <c r="N326" s="55">
        <f>IF(K317=0,"",M326-L326)</f>
        <v>5.4054054054054057E-2</v>
      </c>
      <c r="O326" s="5"/>
      <c r="P326" s="6"/>
      <c r="Q326" s="37"/>
      <c r="R326" s="5"/>
      <c r="S326" s="78"/>
      <c r="T326" s="78"/>
      <c r="U326" s="78"/>
      <c r="V326" s="78"/>
    </row>
    <row r="327" spans="1:22" ht="15.75" customHeight="1">
      <c r="L327" s="5"/>
      <c r="M327" s="5"/>
      <c r="O327" s="5"/>
      <c r="S327" s="78"/>
      <c r="T327" s="78"/>
      <c r="U327" s="78"/>
      <c r="V327" s="78"/>
    </row>
    <row r="328" spans="1:22" ht="15.75" customHeight="1">
      <c r="L328" s="5"/>
      <c r="M328" s="5"/>
      <c r="O328" s="5"/>
      <c r="S328" s="78"/>
      <c r="T328" s="78"/>
      <c r="U328" s="78"/>
      <c r="V328" s="78"/>
    </row>
    <row r="329" spans="1:22" ht="26.25" customHeight="1">
      <c r="A329" s="7"/>
      <c r="B329" s="163" t="s">
        <v>4</v>
      </c>
      <c r="C329" s="164"/>
      <c r="D329" s="164"/>
      <c r="E329" s="164"/>
      <c r="F329" s="164"/>
      <c r="G329" s="164"/>
      <c r="H329" s="165" t="s">
        <v>39</v>
      </c>
      <c r="I329" s="166"/>
      <c r="J329" s="166"/>
      <c r="K329" s="6"/>
      <c r="L329" s="5"/>
      <c r="M329" s="5"/>
      <c r="N329" s="6"/>
      <c r="O329" s="5"/>
      <c r="P329" s="6"/>
      <c r="Q329" s="6"/>
      <c r="R329" s="6"/>
      <c r="S329" s="78"/>
      <c r="T329" s="78"/>
      <c r="U329" s="78"/>
      <c r="V329" s="78"/>
    </row>
    <row r="330" spans="1:22" ht="30" customHeight="1">
      <c r="A330" s="142" t="s">
        <v>6</v>
      </c>
      <c r="B330" s="144" t="s">
        <v>7</v>
      </c>
      <c r="C330" s="154"/>
      <c r="D330" s="154"/>
      <c r="E330" s="154"/>
      <c r="F330" s="154"/>
      <c r="G330" s="154"/>
      <c r="H330" s="154"/>
      <c r="I330" s="154"/>
      <c r="J330" s="155"/>
      <c r="K330" s="167" t="s">
        <v>8</v>
      </c>
      <c r="L330" s="137" t="s">
        <v>9</v>
      </c>
      <c r="M330" s="137" t="s">
        <v>10</v>
      </c>
      <c r="N330" s="149" t="s">
        <v>11</v>
      </c>
      <c r="O330" s="137" t="s">
        <v>12</v>
      </c>
      <c r="P330" s="151" t="s">
        <v>13</v>
      </c>
      <c r="Q330" s="151" t="s">
        <v>14</v>
      </c>
      <c r="R330" s="137" t="s">
        <v>15</v>
      </c>
      <c r="S330" s="78"/>
      <c r="T330" s="78"/>
      <c r="U330" s="78"/>
      <c r="V330" s="78"/>
    </row>
    <row r="331" spans="1:22" ht="15.75" customHeight="1">
      <c r="A331" s="153"/>
      <c r="B331" s="9" t="s">
        <v>16</v>
      </c>
      <c r="C331" s="9" t="s">
        <v>17</v>
      </c>
      <c r="D331" s="9" t="s">
        <v>18</v>
      </c>
      <c r="E331" s="9" t="s">
        <v>19</v>
      </c>
      <c r="F331" s="9" t="s">
        <v>20</v>
      </c>
      <c r="G331" s="9" t="s">
        <v>21</v>
      </c>
      <c r="H331" s="9" t="s">
        <v>22</v>
      </c>
      <c r="I331" s="9" t="s">
        <v>23</v>
      </c>
      <c r="J331" s="9" t="s">
        <v>24</v>
      </c>
      <c r="K331" s="153"/>
      <c r="L331" s="153"/>
      <c r="M331" s="153"/>
      <c r="N331" s="153"/>
      <c r="O331" s="153"/>
      <c r="P331" s="153"/>
      <c r="Q331" s="153"/>
      <c r="R331" s="153"/>
      <c r="S331" s="78"/>
      <c r="T331" s="78"/>
      <c r="U331" s="78"/>
      <c r="V331" s="78"/>
    </row>
    <row r="332" spans="1:22" ht="15.75" customHeight="1">
      <c r="A332" s="9" t="s">
        <v>39</v>
      </c>
      <c r="B332" s="56">
        <v>77</v>
      </c>
      <c r="C332" s="11"/>
      <c r="D332" s="11"/>
      <c r="E332" s="11"/>
      <c r="F332" s="11"/>
      <c r="G332" s="11"/>
      <c r="H332" s="11"/>
      <c r="I332" s="11"/>
      <c r="J332" s="11"/>
      <c r="K332" s="12"/>
      <c r="L332" s="13"/>
      <c r="M332" s="14"/>
      <c r="N332" s="15"/>
      <c r="O332" s="79"/>
      <c r="P332" s="62">
        <v>77</v>
      </c>
      <c r="Q332" s="80"/>
      <c r="R332" s="79"/>
      <c r="S332" s="78"/>
      <c r="T332" s="78"/>
      <c r="U332" s="78"/>
      <c r="V332" s="78"/>
    </row>
    <row r="333" spans="1:22" ht="15.75" customHeight="1">
      <c r="A333" s="9" t="s">
        <v>40</v>
      </c>
      <c r="B333" s="11"/>
      <c r="C333" s="11">
        <v>70</v>
      </c>
      <c r="D333" s="11"/>
      <c r="E333" s="11"/>
      <c r="F333" s="11"/>
      <c r="G333" s="11"/>
      <c r="H333" s="11"/>
      <c r="I333" s="11"/>
      <c r="J333" s="11"/>
      <c r="K333" s="12"/>
      <c r="L333" s="19"/>
      <c r="M333" s="5"/>
      <c r="N333" s="20"/>
      <c r="O333" s="66">
        <f>IF(C333=0,"",C333/B332)</f>
        <v>0.90909090909090906</v>
      </c>
      <c r="P333" s="67">
        <v>70</v>
      </c>
      <c r="Q333" s="68">
        <f t="shared" ref="Q333:Q340" si="28">IF(P333=0,"",P333/P332)</f>
        <v>0.90909090909090906</v>
      </c>
      <c r="R333" s="68">
        <f t="shared" ref="R333:R340" si="29">IF(P333=0,"",100%-Q333)</f>
        <v>9.0909090909090939E-2</v>
      </c>
      <c r="S333" s="78"/>
      <c r="T333" s="78"/>
      <c r="U333" s="78"/>
      <c r="V333" s="78"/>
    </row>
    <row r="334" spans="1:22" ht="15.75" customHeight="1">
      <c r="A334" s="9" t="s">
        <v>41</v>
      </c>
      <c r="B334" s="11"/>
      <c r="C334" s="11"/>
      <c r="D334" s="11">
        <v>57</v>
      </c>
      <c r="E334" s="11"/>
      <c r="F334" s="11"/>
      <c r="G334" s="11"/>
      <c r="H334" s="11"/>
      <c r="I334" s="11"/>
      <c r="J334" s="11"/>
      <c r="K334" s="12"/>
      <c r="L334" s="19"/>
      <c r="M334" s="5"/>
      <c r="N334" s="20"/>
      <c r="O334" s="66">
        <f>IF(D334=0,"",D334/C333)</f>
        <v>0.81428571428571428</v>
      </c>
      <c r="P334" s="67">
        <v>64</v>
      </c>
      <c r="Q334" s="68">
        <f t="shared" si="28"/>
        <v>0.91428571428571426</v>
      </c>
      <c r="R334" s="68">
        <f t="shared" si="29"/>
        <v>8.5714285714285743E-2</v>
      </c>
      <c r="S334" s="86">
        <f>P334/P332</f>
        <v>0.83116883116883122</v>
      </c>
      <c r="T334" s="78"/>
      <c r="U334" s="78"/>
      <c r="V334" s="78"/>
    </row>
    <row r="335" spans="1:22" ht="15.75" customHeight="1">
      <c r="A335" s="9" t="s">
        <v>43</v>
      </c>
      <c r="B335" s="11"/>
      <c r="C335" s="11"/>
      <c r="D335" s="11"/>
      <c r="E335" s="11">
        <v>54</v>
      </c>
      <c r="F335" s="11"/>
      <c r="G335" s="11"/>
      <c r="H335" s="11"/>
      <c r="I335" s="11"/>
      <c r="J335" s="11"/>
      <c r="K335" s="12"/>
      <c r="L335" s="19"/>
      <c r="M335" s="5"/>
      <c r="N335" s="20"/>
      <c r="O335" s="66">
        <f>IF(E335=0,"",E335/D334)</f>
        <v>0.94736842105263153</v>
      </c>
      <c r="P335" s="67">
        <v>61</v>
      </c>
      <c r="Q335" s="68">
        <f t="shared" si="28"/>
        <v>0.953125</v>
      </c>
      <c r="R335" s="68">
        <f t="shared" si="29"/>
        <v>4.6875E-2</v>
      </c>
      <c r="S335" s="78"/>
      <c r="T335" s="78"/>
      <c r="U335" s="78"/>
      <c r="V335" s="78"/>
    </row>
    <row r="336" spans="1:22" ht="15.75" customHeight="1">
      <c r="A336" s="9" t="s">
        <v>44</v>
      </c>
      <c r="B336" s="11"/>
      <c r="C336" s="11"/>
      <c r="D336" s="11"/>
      <c r="E336" s="11"/>
      <c r="F336" s="11">
        <v>52</v>
      </c>
      <c r="G336" s="11"/>
      <c r="H336" s="11"/>
      <c r="I336" s="11"/>
      <c r="J336" s="11"/>
      <c r="K336" s="12"/>
      <c r="L336" s="19"/>
      <c r="M336" s="5"/>
      <c r="N336" s="20"/>
      <c r="O336" s="66">
        <f>IF(F336=0,"",F336/E335)</f>
        <v>0.96296296296296291</v>
      </c>
      <c r="P336" s="67">
        <v>62</v>
      </c>
      <c r="Q336" s="68">
        <f t="shared" si="28"/>
        <v>1.0163934426229508</v>
      </c>
      <c r="R336" s="68">
        <f t="shared" si="29"/>
        <v>-1.6393442622950838E-2</v>
      </c>
      <c r="S336" s="78"/>
      <c r="T336" s="78"/>
      <c r="U336" s="78"/>
      <c r="V336" s="78"/>
    </row>
    <row r="337" spans="1:22" ht="15.75" customHeight="1">
      <c r="A337" s="9" t="s">
        <v>45</v>
      </c>
      <c r="B337" s="11"/>
      <c r="C337" s="11"/>
      <c r="D337" s="11"/>
      <c r="E337" s="11"/>
      <c r="F337" s="11"/>
      <c r="G337" s="11">
        <v>51</v>
      </c>
      <c r="H337" s="11"/>
      <c r="I337" s="11"/>
      <c r="J337" s="11"/>
      <c r="K337" s="12"/>
      <c r="L337" s="19"/>
      <c r="M337" s="5"/>
      <c r="N337" s="20"/>
      <c r="O337" s="66">
        <f>IF(G337=0,"",G337/F336)</f>
        <v>0.98076923076923073</v>
      </c>
      <c r="P337" s="67">
        <v>63</v>
      </c>
      <c r="Q337" s="68">
        <f t="shared" si="28"/>
        <v>1.0161290322580645</v>
      </c>
      <c r="R337" s="68">
        <f t="shared" si="29"/>
        <v>-1.6129032258064502E-2</v>
      </c>
      <c r="S337" s="78"/>
      <c r="T337" s="78"/>
      <c r="U337" s="78"/>
      <c r="V337" s="78"/>
    </row>
    <row r="338" spans="1:22" ht="15.75" customHeight="1">
      <c r="A338" s="9" t="s">
        <v>46</v>
      </c>
      <c r="B338" s="11"/>
      <c r="C338" s="11"/>
      <c r="D338" s="11"/>
      <c r="E338" s="11"/>
      <c r="F338" s="11"/>
      <c r="G338" s="11"/>
      <c r="H338" s="11">
        <v>51</v>
      </c>
      <c r="I338" s="11"/>
      <c r="J338" s="11"/>
      <c r="K338" s="12"/>
      <c r="L338" s="19"/>
      <c r="M338" s="5"/>
      <c r="N338" s="20"/>
      <c r="O338" s="66">
        <f>IF(H338=0,"",H338/G337)</f>
        <v>1</v>
      </c>
      <c r="P338" s="67">
        <v>59</v>
      </c>
      <c r="Q338" s="68">
        <f t="shared" si="28"/>
        <v>0.93650793650793651</v>
      </c>
      <c r="R338" s="68">
        <f t="shared" si="29"/>
        <v>6.3492063492063489E-2</v>
      </c>
      <c r="S338" s="78"/>
      <c r="T338" s="78"/>
      <c r="U338" s="78"/>
      <c r="V338" s="78"/>
    </row>
    <row r="339" spans="1:22" ht="15.75" customHeight="1">
      <c r="A339" s="9" t="s">
        <v>47</v>
      </c>
      <c r="B339" s="11"/>
      <c r="C339" s="11"/>
      <c r="D339" s="11"/>
      <c r="E339" s="11"/>
      <c r="F339" s="11"/>
      <c r="G339" s="11"/>
      <c r="H339" s="11"/>
      <c r="I339" s="11">
        <v>50</v>
      </c>
      <c r="J339" s="11"/>
      <c r="K339" s="12"/>
      <c r="L339" s="19"/>
      <c r="M339" s="5"/>
      <c r="N339" s="20"/>
      <c r="O339" s="66">
        <f>IF(I339=0,"",I339/H338)</f>
        <v>0.98039215686274506</v>
      </c>
      <c r="P339" s="67">
        <v>58</v>
      </c>
      <c r="Q339" s="68">
        <f t="shared" si="28"/>
        <v>0.98305084745762716</v>
      </c>
      <c r="R339" s="68">
        <f t="shared" si="29"/>
        <v>1.6949152542372836E-2</v>
      </c>
      <c r="S339" s="78"/>
      <c r="T339" s="78"/>
      <c r="U339" s="78"/>
      <c r="V339" s="78"/>
    </row>
    <row r="340" spans="1:22" ht="15.75" customHeight="1">
      <c r="A340" s="9" t="s">
        <v>48</v>
      </c>
      <c r="B340" s="11"/>
      <c r="C340" s="11"/>
      <c r="D340" s="11"/>
      <c r="E340" s="11"/>
      <c r="F340" s="11"/>
      <c r="G340" s="11"/>
      <c r="H340" s="11"/>
      <c r="I340" s="11"/>
      <c r="J340" s="11">
        <v>49</v>
      </c>
      <c r="K340" s="12">
        <v>44</v>
      </c>
      <c r="L340" s="19"/>
      <c r="M340" s="5"/>
      <c r="N340" s="20"/>
      <c r="O340" s="81">
        <f>IF(J340=0,"",J340/I339)</f>
        <v>0.98</v>
      </c>
      <c r="P340" s="67">
        <v>56</v>
      </c>
      <c r="Q340" s="82">
        <f t="shared" si="28"/>
        <v>0.96551724137931039</v>
      </c>
      <c r="R340" s="82">
        <f t="shared" si="29"/>
        <v>3.4482758620689613E-2</v>
      </c>
      <c r="S340" s="78"/>
      <c r="T340" s="78"/>
      <c r="U340" s="78"/>
      <c r="V340" s="78"/>
    </row>
    <row r="341" spans="1:22" ht="15.75" customHeight="1">
      <c r="A341" s="9" t="s">
        <v>49</v>
      </c>
      <c r="B341" s="11"/>
      <c r="C341" s="11"/>
      <c r="D341" s="11"/>
      <c r="E341" s="11"/>
      <c r="F341" s="11"/>
      <c r="G341" s="11"/>
      <c r="H341" s="11"/>
      <c r="I341" s="11"/>
      <c r="J341" s="11">
        <v>4</v>
      </c>
      <c r="K341" s="12">
        <v>3</v>
      </c>
      <c r="L341" s="19"/>
      <c r="M341" s="5"/>
      <c r="N341" s="6"/>
      <c r="O341" s="83"/>
      <c r="P341" s="22">
        <v>11</v>
      </c>
      <c r="Q341" s="84"/>
      <c r="R341" s="85"/>
      <c r="S341" s="78"/>
      <c r="T341" s="78"/>
      <c r="U341" s="78"/>
      <c r="V341" s="78"/>
    </row>
    <row r="342" spans="1:22" ht="15.75" customHeight="1">
      <c r="A342" s="9" t="s">
        <v>50</v>
      </c>
      <c r="B342" s="11"/>
      <c r="C342" s="11"/>
      <c r="D342" s="11"/>
      <c r="E342" s="11"/>
      <c r="F342" s="11"/>
      <c r="G342" s="11"/>
      <c r="H342" s="11"/>
      <c r="I342" s="11"/>
      <c r="J342" s="11">
        <v>5</v>
      </c>
      <c r="K342" s="12">
        <v>6</v>
      </c>
      <c r="L342" s="19"/>
      <c r="M342" s="5"/>
      <c r="N342" s="6"/>
      <c r="O342" s="27"/>
      <c r="P342" s="25">
        <v>7</v>
      </c>
      <c r="Q342" s="28"/>
      <c r="R342" s="27"/>
      <c r="S342" s="78"/>
      <c r="T342" s="78"/>
      <c r="U342" s="78"/>
      <c r="V342" s="78"/>
    </row>
    <row r="343" spans="1:22" ht="15.75" customHeight="1">
      <c r="A343" s="9" t="s">
        <v>51</v>
      </c>
      <c r="B343" s="11"/>
      <c r="C343" s="11"/>
      <c r="D343" s="11"/>
      <c r="E343" s="11"/>
      <c r="F343" s="11"/>
      <c r="G343" s="11"/>
      <c r="H343" s="11"/>
      <c r="I343" s="11"/>
      <c r="J343" s="11">
        <v>1</v>
      </c>
      <c r="K343" s="12">
        <v>1</v>
      </c>
      <c r="L343" s="19"/>
      <c r="M343" s="5"/>
      <c r="N343" s="6"/>
      <c r="O343" s="27"/>
      <c r="P343" s="25">
        <v>1</v>
      </c>
      <c r="Q343" s="28"/>
      <c r="R343" s="27"/>
      <c r="S343" s="78"/>
      <c r="T343" s="78"/>
      <c r="U343" s="78"/>
      <c r="V343" s="78"/>
    </row>
    <row r="344" spans="1:22" ht="15.75" customHeight="1">
      <c r="A344" s="9" t="s">
        <v>52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2"/>
      <c r="L344" s="19"/>
      <c r="M344" s="5"/>
      <c r="N344" s="6"/>
      <c r="O344" s="27"/>
      <c r="P344" s="25"/>
      <c r="Q344" s="28"/>
      <c r="R344" s="27"/>
      <c r="S344" s="78"/>
      <c r="T344" s="78"/>
      <c r="U344" s="78"/>
      <c r="V344" s="78"/>
    </row>
    <row r="345" spans="1:22" ht="15.75" customHeight="1">
      <c r="A345" s="9" t="s">
        <v>54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2"/>
      <c r="L345" s="19"/>
      <c r="M345" s="5"/>
      <c r="N345" s="6"/>
      <c r="O345" s="42"/>
      <c r="P345" s="43"/>
      <c r="Q345" s="53"/>
      <c r="R345" s="54"/>
      <c r="S345" s="78"/>
      <c r="T345" s="78"/>
      <c r="U345" s="78"/>
      <c r="V345" s="78"/>
    </row>
    <row r="346" spans="1:22" ht="15.75" customHeight="1">
      <c r="A346" s="9" t="s">
        <v>57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2"/>
      <c r="L346" s="19"/>
      <c r="M346" s="5"/>
      <c r="N346" s="6"/>
      <c r="O346" s="44" t="s">
        <v>53</v>
      </c>
      <c r="P346" s="45">
        <v>52</v>
      </c>
      <c r="Q346" s="46">
        <f>K349</f>
        <v>54</v>
      </c>
      <c r="R346" s="47" t="s">
        <v>8</v>
      </c>
      <c r="S346" s="78"/>
      <c r="T346" s="78"/>
      <c r="U346" s="78"/>
      <c r="V346" s="78"/>
    </row>
    <row r="347" spans="1:22" ht="15.75" customHeight="1">
      <c r="A347" s="9" t="s">
        <v>58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2"/>
      <c r="L347" s="19"/>
      <c r="M347" s="5"/>
      <c r="N347" s="6"/>
      <c r="O347" s="48" t="s">
        <v>55</v>
      </c>
      <c r="P347" s="49">
        <f>IF(P346/B332=0,"",P346/B332)</f>
        <v>0.67532467532467533</v>
      </c>
      <c r="Q347" s="50">
        <f>IF(P346/Q346=0,"",P346/Q346)</f>
        <v>0.96296296296296291</v>
      </c>
      <c r="R347" s="51" t="s">
        <v>56</v>
      </c>
      <c r="S347" s="78"/>
      <c r="T347" s="78"/>
      <c r="U347" s="78"/>
      <c r="V347" s="78"/>
    </row>
    <row r="348" spans="1:22" ht="15.75" customHeight="1">
      <c r="A348" s="9" t="s">
        <v>59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2"/>
      <c r="L348" s="29"/>
      <c r="M348" s="30"/>
      <c r="N348" s="31"/>
      <c r="O348" s="30"/>
      <c r="P348" s="31"/>
      <c r="Q348" s="31"/>
      <c r="R348" s="33"/>
      <c r="S348" s="78"/>
      <c r="T348" s="78"/>
      <c r="U348" s="78"/>
      <c r="V348" s="78"/>
    </row>
    <row r="349" spans="1:22" ht="18.75" customHeight="1">
      <c r="A349" s="34"/>
      <c r="B349" s="6"/>
      <c r="C349" s="6"/>
      <c r="D349" s="6"/>
      <c r="E349" s="6"/>
      <c r="F349" s="139" t="s">
        <v>42</v>
      </c>
      <c r="G349" s="154"/>
      <c r="H349" s="154"/>
      <c r="I349" s="154"/>
      <c r="J349" s="155"/>
      <c r="K349" s="35">
        <f>SUM(K332:K348)</f>
        <v>54</v>
      </c>
      <c r="L349" s="55">
        <f>IF(K340=0,"",K340/B332)</f>
        <v>0.5714285714285714</v>
      </c>
      <c r="M349" s="55">
        <f>IF(K349=0,"",K349/B332)</f>
        <v>0.70129870129870131</v>
      </c>
      <c r="N349" s="55">
        <f>IF(K340=0,"",M349-L349)</f>
        <v>0.12987012987012991</v>
      </c>
      <c r="O349" s="5"/>
      <c r="P349" s="6"/>
      <c r="Q349" s="37"/>
      <c r="R349" s="5"/>
      <c r="S349" s="78"/>
      <c r="T349" s="78"/>
      <c r="U349" s="78"/>
      <c r="V349" s="78"/>
    </row>
    <row r="350" spans="1:22" ht="15.75" customHeight="1">
      <c r="L350" s="5"/>
      <c r="M350" s="5"/>
      <c r="O350" s="5"/>
      <c r="S350" s="78"/>
      <c r="T350" s="78"/>
      <c r="U350" s="78"/>
      <c r="V350" s="78"/>
    </row>
    <row r="351" spans="1:22" ht="15.75" customHeight="1">
      <c r="L351" s="5"/>
      <c r="M351" s="5"/>
      <c r="O351" s="5"/>
      <c r="S351" s="78"/>
      <c r="T351" s="78"/>
      <c r="U351" s="78"/>
      <c r="V351" s="78"/>
    </row>
    <row r="352" spans="1:22" ht="26.25" customHeight="1">
      <c r="A352" s="7"/>
      <c r="B352" s="163" t="s">
        <v>4</v>
      </c>
      <c r="C352" s="164"/>
      <c r="D352" s="164"/>
      <c r="E352" s="164"/>
      <c r="F352" s="164"/>
      <c r="G352" s="164"/>
      <c r="H352" s="165" t="s">
        <v>40</v>
      </c>
      <c r="I352" s="166"/>
      <c r="J352" s="166"/>
      <c r="K352" s="6"/>
      <c r="L352" s="5"/>
      <c r="M352" s="5"/>
      <c r="N352" s="6"/>
      <c r="O352" s="5"/>
      <c r="P352" s="6"/>
      <c r="Q352" s="6"/>
      <c r="R352" s="6"/>
      <c r="S352" s="78"/>
      <c r="T352" s="78"/>
      <c r="U352" s="78"/>
      <c r="V352" s="78"/>
    </row>
    <row r="353" spans="1:22" ht="30" customHeight="1">
      <c r="A353" s="142" t="s">
        <v>6</v>
      </c>
      <c r="B353" s="144" t="s">
        <v>7</v>
      </c>
      <c r="C353" s="154"/>
      <c r="D353" s="154"/>
      <c r="E353" s="154"/>
      <c r="F353" s="154"/>
      <c r="G353" s="154"/>
      <c r="H353" s="154"/>
      <c r="I353" s="154"/>
      <c r="J353" s="155"/>
      <c r="K353" s="167" t="s">
        <v>8</v>
      </c>
      <c r="L353" s="137" t="s">
        <v>9</v>
      </c>
      <c r="M353" s="137" t="s">
        <v>10</v>
      </c>
      <c r="N353" s="149" t="s">
        <v>11</v>
      </c>
      <c r="O353" s="137" t="s">
        <v>12</v>
      </c>
      <c r="P353" s="151" t="s">
        <v>13</v>
      </c>
      <c r="Q353" s="151" t="s">
        <v>14</v>
      </c>
      <c r="R353" s="137" t="s">
        <v>15</v>
      </c>
      <c r="S353" s="78"/>
      <c r="T353" s="78"/>
      <c r="U353" s="78"/>
      <c r="V353" s="78"/>
    </row>
    <row r="354" spans="1:22" ht="15.75" customHeight="1">
      <c r="A354" s="153"/>
      <c r="B354" s="9" t="s">
        <v>16</v>
      </c>
      <c r="C354" s="9" t="s">
        <v>17</v>
      </c>
      <c r="D354" s="9" t="s">
        <v>18</v>
      </c>
      <c r="E354" s="9" t="s">
        <v>19</v>
      </c>
      <c r="F354" s="9" t="s">
        <v>20</v>
      </c>
      <c r="G354" s="9" t="s">
        <v>21</v>
      </c>
      <c r="H354" s="9" t="s">
        <v>22</v>
      </c>
      <c r="I354" s="9" t="s">
        <v>23</v>
      </c>
      <c r="J354" s="9" t="s">
        <v>24</v>
      </c>
      <c r="K354" s="153"/>
      <c r="L354" s="153"/>
      <c r="M354" s="153"/>
      <c r="N354" s="153"/>
      <c r="O354" s="153"/>
      <c r="P354" s="153"/>
      <c r="Q354" s="153"/>
      <c r="R354" s="153"/>
      <c r="S354" s="78"/>
      <c r="T354" s="78"/>
      <c r="U354" s="78"/>
      <c r="V354" s="78"/>
    </row>
    <row r="355" spans="1:22" ht="15.75" customHeight="1">
      <c r="A355" s="9" t="s">
        <v>40</v>
      </c>
      <c r="B355" s="56">
        <v>39</v>
      </c>
      <c r="C355" s="11"/>
      <c r="D355" s="11"/>
      <c r="E355" s="11"/>
      <c r="F355" s="11"/>
      <c r="G355" s="11"/>
      <c r="H355" s="11"/>
      <c r="I355" s="11"/>
      <c r="J355" s="11"/>
      <c r="K355" s="12"/>
      <c r="L355" s="13"/>
      <c r="M355" s="14"/>
      <c r="N355" s="15"/>
      <c r="O355" s="79"/>
      <c r="P355" s="62">
        <v>39</v>
      </c>
      <c r="Q355" s="80"/>
      <c r="R355" s="79"/>
      <c r="S355" s="78"/>
      <c r="T355" s="78"/>
      <c r="U355" s="78"/>
      <c r="V355" s="78"/>
    </row>
    <row r="356" spans="1:22" ht="15.75" customHeight="1">
      <c r="A356" s="9" t="s">
        <v>41</v>
      </c>
      <c r="B356" s="11"/>
      <c r="C356" s="11">
        <v>38</v>
      </c>
      <c r="D356" s="11"/>
      <c r="E356" s="11"/>
      <c r="F356" s="11"/>
      <c r="G356" s="11"/>
      <c r="H356" s="11"/>
      <c r="I356" s="11"/>
      <c r="J356" s="11"/>
      <c r="K356" s="12"/>
      <c r="L356" s="19"/>
      <c r="M356" s="5"/>
      <c r="N356" s="20"/>
      <c r="O356" s="66">
        <f>IF(C356=0,"",C356/B355)</f>
        <v>0.97435897435897434</v>
      </c>
      <c r="P356" s="67">
        <v>38</v>
      </c>
      <c r="Q356" s="68">
        <f t="shared" ref="Q356:Q363" si="30">IF(P356=0,"",P356/P355)</f>
        <v>0.97435897435897434</v>
      </c>
      <c r="R356" s="68">
        <f t="shared" ref="R356:R363" si="31">IF(P356=0,"",100%-Q356)</f>
        <v>2.5641025641025661E-2</v>
      </c>
      <c r="S356" s="78"/>
      <c r="T356" s="78"/>
      <c r="U356" s="78"/>
      <c r="V356" s="78"/>
    </row>
    <row r="357" spans="1:22" ht="15.75" customHeight="1">
      <c r="A357" s="9" t="s">
        <v>43</v>
      </c>
      <c r="B357" s="11"/>
      <c r="C357" s="11"/>
      <c r="D357" s="11">
        <v>38</v>
      </c>
      <c r="E357" s="11"/>
      <c r="F357" s="11"/>
      <c r="G357" s="11"/>
      <c r="H357" s="11"/>
      <c r="I357" s="11"/>
      <c r="J357" s="11"/>
      <c r="K357" s="12"/>
      <c r="L357" s="19"/>
      <c r="M357" s="5"/>
      <c r="N357" s="20"/>
      <c r="O357" s="66">
        <f>IF(D357=0,"",D357/C356)</f>
        <v>1</v>
      </c>
      <c r="P357" s="67">
        <v>38</v>
      </c>
      <c r="Q357" s="68">
        <f t="shared" si="30"/>
        <v>1</v>
      </c>
      <c r="R357" s="68">
        <f t="shared" si="31"/>
        <v>0</v>
      </c>
      <c r="S357" s="86">
        <f>P357/P355</f>
        <v>0.97435897435897434</v>
      </c>
      <c r="T357" s="78"/>
      <c r="U357" s="78"/>
      <c r="V357" s="78"/>
    </row>
    <row r="358" spans="1:22" ht="15.75" customHeight="1">
      <c r="A358" s="9" t="s">
        <v>44</v>
      </c>
      <c r="B358" s="11"/>
      <c r="C358" s="11"/>
      <c r="D358" s="11"/>
      <c r="E358" s="11">
        <v>32</v>
      </c>
      <c r="F358" s="11"/>
      <c r="G358" s="11"/>
      <c r="H358" s="11"/>
      <c r="I358" s="11"/>
      <c r="J358" s="11"/>
      <c r="K358" s="12"/>
      <c r="L358" s="19"/>
      <c r="M358" s="5"/>
      <c r="N358" s="20"/>
      <c r="O358" s="66">
        <f>IF(E358=0,"",E358/D357)</f>
        <v>0.84210526315789469</v>
      </c>
      <c r="P358" s="67">
        <v>35</v>
      </c>
      <c r="Q358" s="68">
        <f t="shared" si="30"/>
        <v>0.92105263157894735</v>
      </c>
      <c r="R358" s="68">
        <f t="shared" si="31"/>
        <v>7.8947368421052655E-2</v>
      </c>
      <c r="S358" s="78"/>
      <c r="T358" s="78"/>
      <c r="U358" s="78"/>
      <c r="V358" s="78"/>
    </row>
    <row r="359" spans="1:22" ht="15.75" customHeight="1">
      <c r="A359" s="9" t="s">
        <v>45</v>
      </c>
      <c r="B359" s="11"/>
      <c r="C359" s="11"/>
      <c r="D359" s="11"/>
      <c r="E359" s="11"/>
      <c r="F359" s="11">
        <v>33</v>
      </c>
      <c r="G359" s="11"/>
      <c r="H359" s="11"/>
      <c r="I359" s="11"/>
      <c r="J359" s="11"/>
      <c r="K359" s="12"/>
      <c r="L359" s="19"/>
      <c r="M359" s="5"/>
      <c r="N359" s="20"/>
      <c r="O359" s="66">
        <f>IF(F359=0,"",F359/E358)</f>
        <v>1.03125</v>
      </c>
      <c r="P359" s="67">
        <v>38</v>
      </c>
      <c r="Q359" s="68">
        <f t="shared" si="30"/>
        <v>1.0857142857142856</v>
      </c>
      <c r="R359" s="68">
        <f t="shared" si="31"/>
        <v>-8.5714285714285632E-2</v>
      </c>
      <c r="S359" s="78"/>
      <c r="T359" s="78"/>
      <c r="U359" s="78"/>
      <c r="V359" s="78"/>
    </row>
    <row r="360" spans="1:22" ht="15.75" customHeight="1">
      <c r="A360" s="9" t="s">
        <v>46</v>
      </c>
      <c r="B360" s="11"/>
      <c r="C360" s="11"/>
      <c r="D360" s="11"/>
      <c r="E360" s="11"/>
      <c r="F360" s="11"/>
      <c r="G360" s="11">
        <v>29</v>
      </c>
      <c r="H360" s="11"/>
      <c r="I360" s="11"/>
      <c r="J360" s="11"/>
      <c r="K360" s="12"/>
      <c r="L360" s="19"/>
      <c r="M360" s="5"/>
      <c r="N360" s="20"/>
      <c r="O360" s="66">
        <f>IF(G360=0,"",G360/F359)</f>
        <v>0.87878787878787878</v>
      </c>
      <c r="P360" s="67">
        <v>32</v>
      </c>
      <c r="Q360" s="68">
        <f t="shared" si="30"/>
        <v>0.84210526315789469</v>
      </c>
      <c r="R360" s="68">
        <f t="shared" si="31"/>
        <v>0.15789473684210531</v>
      </c>
      <c r="S360" s="78"/>
      <c r="T360" s="78"/>
      <c r="U360" s="78"/>
      <c r="V360" s="78"/>
    </row>
    <row r="361" spans="1:22" ht="15.75" customHeight="1">
      <c r="A361" s="9" t="s">
        <v>47</v>
      </c>
      <c r="B361" s="11"/>
      <c r="C361" s="11"/>
      <c r="D361" s="11"/>
      <c r="E361" s="11"/>
      <c r="F361" s="11"/>
      <c r="G361" s="11"/>
      <c r="H361" s="11">
        <v>28</v>
      </c>
      <c r="I361" s="11"/>
      <c r="J361" s="11"/>
      <c r="K361" s="12"/>
      <c r="L361" s="19"/>
      <c r="M361" s="5"/>
      <c r="N361" s="20"/>
      <c r="O361" s="66">
        <f>IF(H361=0,"",H361/G360)</f>
        <v>0.96551724137931039</v>
      </c>
      <c r="P361" s="67">
        <v>32</v>
      </c>
      <c r="Q361" s="68">
        <f t="shared" si="30"/>
        <v>1</v>
      </c>
      <c r="R361" s="68">
        <f t="shared" si="31"/>
        <v>0</v>
      </c>
      <c r="S361" s="78"/>
      <c r="T361" s="78"/>
      <c r="U361" s="78"/>
      <c r="V361" s="78"/>
    </row>
    <row r="362" spans="1:22" ht="15.75" customHeight="1">
      <c r="A362" s="9" t="s">
        <v>48</v>
      </c>
      <c r="B362" s="11"/>
      <c r="C362" s="11"/>
      <c r="D362" s="11"/>
      <c r="E362" s="11"/>
      <c r="F362" s="11"/>
      <c r="G362" s="11"/>
      <c r="H362" s="11"/>
      <c r="I362" s="11">
        <v>26</v>
      </c>
      <c r="J362" s="11"/>
      <c r="K362" s="12"/>
      <c r="L362" s="19"/>
      <c r="M362" s="5"/>
      <c r="N362" s="20"/>
      <c r="O362" s="66">
        <f>IF(I362=0,"",I362/H361)</f>
        <v>0.9285714285714286</v>
      </c>
      <c r="P362" s="67">
        <v>32</v>
      </c>
      <c r="Q362" s="68">
        <f t="shared" si="30"/>
        <v>1</v>
      </c>
      <c r="R362" s="68">
        <f t="shared" si="31"/>
        <v>0</v>
      </c>
      <c r="S362" s="78"/>
      <c r="T362" s="78"/>
      <c r="U362" s="78"/>
      <c r="V362" s="78"/>
    </row>
    <row r="363" spans="1:22" ht="15.75" customHeight="1">
      <c r="A363" s="9" t="s">
        <v>49</v>
      </c>
      <c r="B363" s="11"/>
      <c r="C363" s="11"/>
      <c r="D363" s="11"/>
      <c r="E363" s="11"/>
      <c r="F363" s="11"/>
      <c r="G363" s="11"/>
      <c r="H363" s="11"/>
      <c r="I363" s="11"/>
      <c r="J363" s="11">
        <v>26</v>
      </c>
      <c r="K363" s="12">
        <v>25</v>
      </c>
      <c r="L363" s="19"/>
      <c r="M363" s="5"/>
      <c r="N363" s="20"/>
      <c r="O363" s="81">
        <f>IF(J363=0,"",J363/I362)</f>
        <v>1</v>
      </c>
      <c r="P363" s="67">
        <v>31</v>
      </c>
      <c r="Q363" s="82">
        <f t="shared" si="30"/>
        <v>0.96875</v>
      </c>
      <c r="R363" s="82">
        <f t="shared" si="31"/>
        <v>3.125E-2</v>
      </c>
      <c r="S363" s="78"/>
      <c r="T363" s="78"/>
      <c r="U363" s="78"/>
      <c r="V363" s="78"/>
    </row>
    <row r="364" spans="1:22" ht="15.75" customHeight="1">
      <c r="A364" s="9" t="s">
        <v>50</v>
      </c>
      <c r="B364" s="11"/>
      <c r="C364" s="11"/>
      <c r="D364" s="11"/>
      <c r="E364" s="11"/>
      <c r="F364" s="11"/>
      <c r="G364" s="11"/>
      <c r="H364" s="11"/>
      <c r="I364" s="11"/>
      <c r="J364" s="11">
        <v>4</v>
      </c>
      <c r="K364" s="12">
        <v>5</v>
      </c>
      <c r="L364" s="19"/>
      <c r="M364" s="5"/>
      <c r="N364" s="6"/>
      <c r="O364" s="83"/>
      <c r="P364" s="22">
        <v>6</v>
      </c>
      <c r="Q364" s="84"/>
      <c r="R364" s="85"/>
      <c r="S364" s="78"/>
      <c r="T364" s="78"/>
      <c r="U364" s="78"/>
      <c r="V364" s="78"/>
    </row>
    <row r="365" spans="1:22" ht="15.75" customHeight="1">
      <c r="A365" s="9" t="s">
        <v>51</v>
      </c>
      <c r="B365" s="11"/>
      <c r="C365" s="11"/>
      <c r="D365" s="11"/>
      <c r="E365" s="11"/>
      <c r="F365" s="11"/>
      <c r="G365" s="11"/>
      <c r="H365" s="11"/>
      <c r="I365" s="11"/>
      <c r="J365" s="11">
        <v>1</v>
      </c>
      <c r="K365" s="12"/>
      <c r="L365" s="19"/>
      <c r="M365" s="5"/>
      <c r="N365" s="6"/>
      <c r="O365" s="27"/>
      <c r="P365" s="25">
        <v>1</v>
      </c>
      <c r="Q365" s="28"/>
      <c r="R365" s="27"/>
      <c r="S365" s="78"/>
      <c r="T365" s="78"/>
      <c r="U365" s="78"/>
      <c r="V365" s="78"/>
    </row>
    <row r="366" spans="1:22" ht="15.75" customHeight="1">
      <c r="A366" s="9" t="s">
        <v>52</v>
      </c>
      <c r="B366" s="11"/>
      <c r="C366" s="11"/>
      <c r="D366" s="11"/>
      <c r="E366" s="11"/>
      <c r="F366" s="11"/>
      <c r="G366" s="11"/>
      <c r="H366" s="11"/>
      <c r="I366" s="11"/>
      <c r="J366" s="11">
        <v>2</v>
      </c>
      <c r="K366" s="12"/>
      <c r="L366" s="19"/>
      <c r="M366" s="5"/>
      <c r="N366" s="6"/>
      <c r="O366" s="27"/>
      <c r="P366" s="25">
        <v>2</v>
      </c>
      <c r="Q366" s="28"/>
      <c r="R366" s="27"/>
      <c r="S366" s="78"/>
      <c r="T366" s="78"/>
      <c r="U366" s="78"/>
      <c r="V366" s="78"/>
    </row>
    <row r="367" spans="1:22" ht="15.75" customHeight="1">
      <c r="A367" s="9" t="s">
        <v>54</v>
      </c>
      <c r="B367" s="11"/>
      <c r="C367" s="11"/>
      <c r="D367" s="11"/>
      <c r="E367" s="11"/>
      <c r="F367" s="11"/>
      <c r="G367" s="11"/>
      <c r="H367" s="11"/>
      <c r="I367" s="11"/>
      <c r="J367" s="11">
        <v>2</v>
      </c>
      <c r="K367" s="12">
        <v>1</v>
      </c>
      <c r="L367" s="19"/>
      <c r="M367" s="5"/>
      <c r="N367" s="6"/>
      <c r="O367" s="27"/>
      <c r="P367" s="25">
        <v>2</v>
      </c>
      <c r="Q367" s="28"/>
      <c r="R367" s="27"/>
      <c r="S367" s="78"/>
      <c r="T367" s="78"/>
      <c r="U367" s="78"/>
      <c r="V367" s="78"/>
    </row>
    <row r="368" spans="1:22" ht="15.75" customHeight="1">
      <c r="A368" s="9" t="s">
        <v>57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2"/>
      <c r="L368" s="19"/>
      <c r="M368" s="5"/>
      <c r="N368" s="6"/>
      <c r="O368" s="42"/>
      <c r="P368" s="43"/>
      <c r="Q368" s="53"/>
      <c r="R368" s="54"/>
      <c r="S368" s="78"/>
      <c r="T368" s="78"/>
      <c r="U368" s="78"/>
      <c r="V368" s="78"/>
    </row>
    <row r="369" spans="1:22" ht="15.75" customHeight="1">
      <c r="A369" s="9" t="s">
        <v>58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2"/>
      <c r="L369" s="19"/>
      <c r="M369" s="5"/>
      <c r="N369" s="6"/>
      <c r="O369" s="44" t="s">
        <v>53</v>
      </c>
      <c r="P369" s="45">
        <v>31</v>
      </c>
      <c r="Q369" s="46">
        <f>K372</f>
        <v>31</v>
      </c>
      <c r="R369" s="47" t="s">
        <v>8</v>
      </c>
      <c r="S369" s="78"/>
      <c r="T369" s="78"/>
      <c r="U369" s="78"/>
      <c r="V369" s="78"/>
    </row>
    <row r="370" spans="1:22" ht="15.75" customHeight="1">
      <c r="A370" s="9" t="s">
        <v>59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2"/>
      <c r="L370" s="19"/>
      <c r="M370" s="5"/>
      <c r="N370" s="6"/>
      <c r="O370" s="48" t="s">
        <v>55</v>
      </c>
      <c r="P370" s="49">
        <f>IF(P369/B355=0,"",P369/B355)</f>
        <v>0.79487179487179482</v>
      </c>
      <c r="Q370" s="50">
        <f>IF(P369/Q369=0,"",P369/Q369)</f>
        <v>1</v>
      </c>
      <c r="R370" s="51" t="s">
        <v>56</v>
      </c>
      <c r="S370" s="78"/>
      <c r="T370" s="78"/>
      <c r="U370" s="78"/>
      <c r="V370" s="78"/>
    </row>
    <row r="371" spans="1:22" ht="15.75" customHeight="1">
      <c r="A371" s="9" t="s">
        <v>60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2"/>
      <c r="L371" s="29"/>
      <c r="M371" s="30"/>
      <c r="N371" s="31"/>
      <c r="O371" s="30"/>
      <c r="P371" s="31"/>
      <c r="Q371" s="31"/>
      <c r="R371" s="33"/>
      <c r="S371" s="78"/>
      <c r="T371" s="78"/>
      <c r="U371" s="78"/>
      <c r="V371" s="78"/>
    </row>
    <row r="372" spans="1:22" ht="18.75" customHeight="1">
      <c r="A372" s="34"/>
      <c r="B372" s="6"/>
      <c r="C372" s="6"/>
      <c r="D372" s="6"/>
      <c r="E372" s="6"/>
      <c r="F372" s="139" t="s">
        <v>42</v>
      </c>
      <c r="G372" s="154"/>
      <c r="H372" s="154"/>
      <c r="I372" s="154"/>
      <c r="J372" s="155"/>
      <c r="K372" s="35">
        <f>SUM(K355:K371)</f>
        <v>31</v>
      </c>
      <c r="L372" s="55">
        <f>IF(K363=0,"",K363/B355)</f>
        <v>0.64102564102564108</v>
      </c>
      <c r="M372" s="55">
        <f>IF(K372=0,"",K372/B355)</f>
        <v>0.79487179487179482</v>
      </c>
      <c r="N372" s="55">
        <f>IF(K363=0,"",M372-L372)</f>
        <v>0.15384615384615374</v>
      </c>
      <c r="O372" s="5"/>
      <c r="P372" s="6"/>
      <c r="Q372" s="37"/>
      <c r="R372" s="5"/>
      <c r="S372" s="78"/>
      <c r="T372" s="78"/>
      <c r="U372" s="78"/>
      <c r="V372" s="78"/>
    </row>
    <row r="373" spans="1:22" ht="15.75" customHeight="1">
      <c r="L373" s="5"/>
      <c r="M373" s="5"/>
      <c r="O373" s="5"/>
      <c r="S373" s="78"/>
      <c r="T373" s="78"/>
      <c r="U373" s="78"/>
      <c r="V373" s="78"/>
    </row>
    <row r="374" spans="1:22" ht="15.75" customHeight="1">
      <c r="L374" s="5"/>
      <c r="M374" s="5"/>
      <c r="O374" s="5"/>
      <c r="S374" s="78"/>
      <c r="T374" s="78"/>
      <c r="U374" s="78"/>
      <c r="V374" s="78"/>
    </row>
    <row r="375" spans="1:22" ht="26.25" customHeight="1">
      <c r="A375" s="7"/>
      <c r="B375" s="163" t="s">
        <v>4</v>
      </c>
      <c r="C375" s="164"/>
      <c r="D375" s="164"/>
      <c r="E375" s="164"/>
      <c r="F375" s="164"/>
      <c r="G375" s="164"/>
      <c r="H375" s="165" t="s">
        <v>41</v>
      </c>
      <c r="I375" s="166"/>
      <c r="J375" s="166"/>
      <c r="K375" s="6"/>
      <c r="L375" s="5"/>
      <c r="M375" s="5"/>
      <c r="N375" s="6"/>
      <c r="O375" s="5"/>
      <c r="P375" s="6"/>
      <c r="Q375" s="6"/>
      <c r="R375" s="6"/>
      <c r="S375" s="78"/>
      <c r="T375" s="78"/>
      <c r="U375" s="78"/>
      <c r="V375" s="78"/>
    </row>
    <row r="376" spans="1:22" ht="30" customHeight="1">
      <c r="A376" s="142" t="s">
        <v>6</v>
      </c>
      <c r="B376" s="144" t="s">
        <v>7</v>
      </c>
      <c r="C376" s="154"/>
      <c r="D376" s="154"/>
      <c r="E376" s="154"/>
      <c r="F376" s="154"/>
      <c r="G376" s="154"/>
      <c r="H376" s="154"/>
      <c r="I376" s="154"/>
      <c r="J376" s="155"/>
      <c r="K376" s="167" t="s">
        <v>8</v>
      </c>
      <c r="L376" s="137" t="s">
        <v>9</v>
      </c>
      <c r="M376" s="137" t="s">
        <v>10</v>
      </c>
      <c r="N376" s="149" t="s">
        <v>11</v>
      </c>
      <c r="O376" s="137" t="s">
        <v>12</v>
      </c>
      <c r="P376" s="151" t="s">
        <v>13</v>
      </c>
      <c r="Q376" s="151" t="s">
        <v>14</v>
      </c>
      <c r="R376" s="137" t="s">
        <v>15</v>
      </c>
      <c r="S376" s="78"/>
      <c r="T376" s="78"/>
      <c r="U376" s="78"/>
      <c r="V376" s="78"/>
    </row>
    <row r="377" spans="1:22" ht="15.75" customHeight="1">
      <c r="A377" s="153"/>
      <c r="B377" s="9" t="s">
        <v>16</v>
      </c>
      <c r="C377" s="9" t="s">
        <v>17</v>
      </c>
      <c r="D377" s="9" t="s">
        <v>18</v>
      </c>
      <c r="E377" s="9" t="s">
        <v>19</v>
      </c>
      <c r="F377" s="9" t="s">
        <v>20</v>
      </c>
      <c r="G377" s="9" t="s">
        <v>21</v>
      </c>
      <c r="H377" s="9" t="s">
        <v>22</v>
      </c>
      <c r="I377" s="9" t="s">
        <v>23</v>
      </c>
      <c r="J377" s="9" t="s">
        <v>24</v>
      </c>
      <c r="K377" s="153"/>
      <c r="L377" s="153"/>
      <c r="M377" s="153"/>
      <c r="N377" s="153"/>
      <c r="O377" s="153"/>
      <c r="P377" s="153"/>
      <c r="Q377" s="153"/>
      <c r="R377" s="153"/>
      <c r="S377" s="78"/>
      <c r="T377" s="78"/>
      <c r="U377" s="78"/>
      <c r="V377" s="78"/>
    </row>
    <row r="378" spans="1:22" ht="15.75" customHeight="1">
      <c r="A378" s="9" t="s">
        <v>41</v>
      </c>
      <c r="B378" s="56">
        <v>70</v>
      </c>
      <c r="C378" s="11"/>
      <c r="D378" s="11"/>
      <c r="E378" s="11"/>
      <c r="F378" s="11"/>
      <c r="G378" s="11"/>
      <c r="H378" s="11"/>
      <c r="I378" s="11"/>
      <c r="J378" s="11"/>
      <c r="K378" s="12"/>
      <c r="L378" s="13"/>
      <c r="M378" s="14"/>
      <c r="N378" s="15"/>
      <c r="O378" s="79"/>
      <c r="P378" s="62">
        <v>70</v>
      </c>
      <c r="Q378" s="80"/>
      <c r="R378" s="79"/>
      <c r="S378" s="78"/>
      <c r="T378" s="78"/>
      <c r="U378" s="78"/>
      <c r="V378" s="78"/>
    </row>
    <row r="379" spans="1:22" ht="15.75" customHeight="1">
      <c r="A379" s="9" t="s">
        <v>43</v>
      </c>
      <c r="B379" s="11"/>
      <c r="C379" s="11">
        <v>67</v>
      </c>
      <c r="D379" s="11"/>
      <c r="E379" s="11"/>
      <c r="F379" s="11"/>
      <c r="G379" s="11"/>
      <c r="H379" s="11"/>
      <c r="I379" s="11"/>
      <c r="J379" s="11"/>
      <c r="K379" s="12"/>
      <c r="L379" s="19"/>
      <c r="M379" s="5"/>
      <c r="N379" s="20"/>
      <c r="O379" s="66">
        <f>IF(C379=0,"",C379/B378)</f>
        <v>0.95714285714285718</v>
      </c>
      <c r="P379" s="67">
        <v>69</v>
      </c>
      <c r="Q379" s="68">
        <f t="shared" ref="Q379:Q386" si="32">IF(P379=0,"",P379/P378)</f>
        <v>0.98571428571428577</v>
      </c>
      <c r="R379" s="68">
        <f t="shared" ref="R379:R386" si="33">IF(P379=0,"",100%-Q379)</f>
        <v>1.4285714285714235E-2</v>
      </c>
      <c r="S379" s="78"/>
      <c r="T379" s="78"/>
      <c r="U379" s="78"/>
      <c r="V379" s="78"/>
    </row>
    <row r="380" spans="1:22" ht="15.75" customHeight="1">
      <c r="A380" s="9" t="s">
        <v>44</v>
      </c>
      <c r="B380" s="11"/>
      <c r="C380" s="11"/>
      <c r="D380" s="11">
        <v>60</v>
      </c>
      <c r="E380" s="11"/>
      <c r="F380" s="11"/>
      <c r="G380" s="11"/>
      <c r="H380" s="11"/>
      <c r="I380" s="11"/>
      <c r="J380" s="11"/>
      <c r="K380" s="12"/>
      <c r="L380" s="19"/>
      <c r="M380" s="5"/>
      <c r="N380" s="20"/>
      <c r="O380" s="66">
        <f>IF(D380=0,"",D380/C379)</f>
        <v>0.89552238805970152</v>
      </c>
      <c r="P380" s="67">
        <v>60</v>
      </c>
      <c r="Q380" s="68">
        <f t="shared" si="32"/>
        <v>0.86956521739130432</v>
      </c>
      <c r="R380" s="68">
        <f t="shared" si="33"/>
        <v>0.13043478260869568</v>
      </c>
      <c r="S380" s="86">
        <f>P380/P378</f>
        <v>0.8571428571428571</v>
      </c>
      <c r="T380" s="78"/>
      <c r="U380" s="78"/>
      <c r="V380" s="78"/>
    </row>
    <row r="381" spans="1:22" ht="15.75" customHeight="1">
      <c r="A381" s="9" t="s">
        <v>45</v>
      </c>
      <c r="B381" s="11"/>
      <c r="C381" s="11"/>
      <c r="D381" s="11"/>
      <c r="E381" s="11">
        <v>52</v>
      </c>
      <c r="F381" s="11"/>
      <c r="G381" s="11"/>
      <c r="H381" s="11"/>
      <c r="I381" s="11"/>
      <c r="J381" s="11"/>
      <c r="K381" s="12"/>
      <c r="L381" s="19"/>
      <c r="M381" s="5"/>
      <c r="N381" s="20"/>
      <c r="O381" s="66">
        <f>IF(E381=0,"",E381/D380)</f>
        <v>0.8666666666666667</v>
      </c>
      <c r="P381" s="67">
        <v>60</v>
      </c>
      <c r="Q381" s="68">
        <f t="shared" si="32"/>
        <v>1</v>
      </c>
      <c r="R381" s="68">
        <f t="shared" si="33"/>
        <v>0</v>
      </c>
      <c r="S381" s="78"/>
      <c r="T381" s="78"/>
      <c r="U381" s="78"/>
      <c r="V381" s="78"/>
    </row>
    <row r="382" spans="1:22" ht="15.75" customHeight="1">
      <c r="A382" s="9" t="s">
        <v>46</v>
      </c>
      <c r="B382" s="11"/>
      <c r="C382" s="11"/>
      <c r="D382" s="11"/>
      <c r="E382" s="11"/>
      <c r="F382" s="11">
        <v>50</v>
      </c>
      <c r="G382" s="11"/>
      <c r="H382" s="11"/>
      <c r="I382" s="11"/>
      <c r="J382" s="11"/>
      <c r="K382" s="12"/>
      <c r="L382" s="19"/>
      <c r="M382" s="5"/>
      <c r="N382" s="20"/>
      <c r="O382" s="66">
        <f>IF(F382=0,"",F382/E381)</f>
        <v>0.96153846153846156</v>
      </c>
      <c r="P382" s="67">
        <v>53</v>
      </c>
      <c r="Q382" s="68">
        <f t="shared" si="32"/>
        <v>0.8833333333333333</v>
      </c>
      <c r="R382" s="68">
        <f t="shared" si="33"/>
        <v>0.1166666666666667</v>
      </c>
      <c r="S382" s="78"/>
      <c r="T382" s="78"/>
      <c r="U382" s="78"/>
      <c r="V382" s="78"/>
    </row>
    <row r="383" spans="1:22" ht="15.75" customHeight="1">
      <c r="A383" s="9" t="s">
        <v>47</v>
      </c>
      <c r="B383" s="11"/>
      <c r="C383" s="11"/>
      <c r="D383" s="11"/>
      <c r="E383" s="11"/>
      <c r="F383" s="11"/>
      <c r="G383" s="11">
        <v>50</v>
      </c>
      <c r="H383" s="11"/>
      <c r="I383" s="11"/>
      <c r="J383" s="11"/>
      <c r="K383" s="12"/>
      <c r="L383" s="19"/>
      <c r="M383" s="5"/>
      <c r="N383" s="20"/>
      <c r="O383" s="66">
        <f>IF(G383=0,"",G383/F382)</f>
        <v>1</v>
      </c>
      <c r="P383" s="67">
        <v>54</v>
      </c>
      <c r="Q383" s="68">
        <f t="shared" si="32"/>
        <v>1.0188679245283019</v>
      </c>
      <c r="R383" s="68">
        <f t="shared" si="33"/>
        <v>-1.8867924528301883E-2</v>
      </c>
      <c r="S383" s="78"/>
      <c r="T383" s="78"/>
      <c r="U383" s="78"/>
      <c r="V383" s="78"/>
    </row>
    <row r="384" spans="1:22" ht="15.75" customHeight="1">
      <c r="A384" s="9" t="s">
        <v>48</v>
      </c>
      <c r="B384" s="11"/>
      <c r="C384" s="11"/>
      <c r="D384" s="11"/>
      <c r="E384" s="11"/>
      <c r="F384" s="11"/>
      <c r="G384" s="11"/>
      <c r="H384" s="11">
        <v>50</v>
      </c>
      <c r="I384" s="11"/>
      <c r="J384" s="11"/>
      <c r="K384" s="12"/>
      <c r="L384" s="19"/>
      <c r="M384" s="5"/>
      <c r="N384" s="20"/>
      <c r="O384" s="66">
        <f>IF(H384=0,"",H384/G383)</f>
        <v>1</v>
      </c>
      <c r="P384" s="67">
        <v>52</v>
      </c>
      <c r="Q384" s="68">
        <f t="shared" si="32"/>
        <v>0.96296296296296291</v>
      </c>
      <c r="R384" s="68">
        <f t="shared" si="33"/>
        <v>3.703703703703709E-2</v>
      </c>
      <c r="S384" s="78"/>
      <c r="T384" s="78"/>
      <c r="U384" s="78"/>
      <c r="V384" s="78"/>
    </row>
    <row r="385" spans="1:22" ht="15.75" customHeight="1">
      <c r="A385" s="9" t="s">
        <v>49</v>
      </c>
      <c r="B385" s="11"/>
      <c r="C385" s="11"/>
      <c r="D385" s="11"/>
      <c r="E385" s="11"/>
      <c r="F385" s="11"/>
      <c r="G385" s="11"/>
      <c r="H385" s="11"/>
      <c r="I385" s="11">
        <v>48</v>
      </c>
      <c r="J385" s="11"/>
      <c r="K385" s="12"/>
      <c r="L385" s="19"/>
      <c r="M385" s="5"/>
      <c r="N385" s="20"/>
      <c r="O385" s="66">
        <f>IF(I385=0,"",I385/H384)</f>
        <v>0.96</v>
      </c>
      <c r="P385" s="67">
        <v>50</v>
      </c>
      <c r="Q385" s="68">
        <f t="shared" si="32"/>
        <v>0.96153846153846156</v>
      </c>
      <c r="R385" s="68">
        <f t="shared" si="33"/>
        <v>3.8461538461538436E-2</v>
      </c>
      <c r="S385" s="78"/>
      <c r="T385" s="78"/>
      <c r="U385" s="78"/>
      <c r="V385" s="78"/>
    </row>
    <row r="386" spans="1:22" ht="15.75" customHeight="1">
      <c r="A386" s="9" t="s">
        <v>50</v>
      </c>
      <c r="B386" s="11"/>
      <c r="C386" s="11"/>
      <c r="D386" s="11"/>
      <c r="E386" s="11"/>
      <c r="F386" s="11"/>
      <c r="G386" s="11"/>
      <c r="H386" s="11"/>
      <c r="I386" s="11"/>
      <c r="J386" s="11">
        <v>48</v>
      </c>
      <c r="K386" s="12">
        <v>47</v>
      </c>
      <c r="L386" s="19"/>
      <c r="M386" s="5"/>
      <c r="N386" s="20"/>
      <c r="O386" s="81">
        <f>IF(J386=0,"",J386/I385)</f>
        <v>1</v>
      </c>
      <c r="P386" s="67">
        <v>49</v>
      </c>
      <c r="Q386" s="82">
        <f t="shared" si="32"/>
        <v>0.98</v>
      </c>
      <c r="R386" s="82">
        <f t="shared" si="33"/>
        <v>2.0000000000000018E-2</v>
      </c>
      <c r="S386" s="78"/>
      <c r="T386" s="78"/>
      <c r="U386" s="78"/>
      <c r="V386" s="78"/>
    </row>
    <row r="387" spans="1:22" ht="15.75" customHeight="1">
      <c r="A387" s="9" t="s">
        <v>51</v>
      </c>
      <c r="B387" s="11"/>
      <c r="C387" s="11"/>
      <c r="D387" s="11"/>
      <c r="E387" s="11"/>
      <c r="F387" s="11"/>
      <c r="G387" s="11"/>
      <c r="H387" s="11"/>
      <c r="I387" s="11"/>
      <c r="J387" s="11">
        <v>1</v>
      </c>
      <c r="K387" s="12">
        <v>1</v>
      </c>
      <c r="L387" s="19"/>
      <c r="M387" s="5"/>
      <c r="N387" s="6"/>
      <c r="O387" s="83"/>
      <c r="P387" s="22">
        <v>2</v>
      </c>
      <c r="Q387" s="84"/>
      <c r="R387" s="85"/>
      <c r="S387" s="78"/>
      <c r="T387" s="78"/>
      <c r="U387" s="78"/>
      <c r="V387" s="78"/>
    </row>
    <row r="388" spans="1:22" ht="15.75" customHeight="1">
      <c r="A388" s="9" t="s">
        <v>52</v>
      </c>
      <c r="B388" s="11"/>
      <c r="C388" s="11"/>
      <c r="D388" s="11"/>
      <c r="E388" s="11"/>
      <c r="F388" s="11"/>
      <c r="G388" s="11"/>
      <c r="H388" s="11"/>
      <c r="I388" s="11"/>
      <c r="J388" s="11">
        <v>1</v>
      </c>
      <c r="K388" s="12"/>
      <c r="L388" s="19"/>
      <c r="M388" s="5"/>
      <c r="N388" s="6"/>
      <c r="O388" s="27"/>
      <c r="P388" s="25">
        <v>1</v>
      </c>
      <c r="Q388" s="28"/>
      <c r="R388" s="27"/>
      <c r="S388" s="78"/>
      <c r="T388" s="78"/>
      <c r="U388" s="78"/>
      <c r="V388" s="78"/>
    </row>
    <row r="389" spans="1:22" ht="15.75" customHeight="1">
      <c r="A389" s="9" t="s">
        <v>54</v>
      </c>
      <c r="B389" s="11"/>
      <c r="C389" s="11"/>
      <c r="D389" s="11"/>
      <c r="E389" s="11"/>
      <c r="F389" s="11"/>
      <c r="G389" s="11"/>
      <c r="H389" s="11"/>
      <c r="I389" s="11"/>
      <c r="J389" s="11">
        <v>1</v>
      </c>
      <c r="K389" s="12">
        <v>1</v>
      </c>
      <c r="L389" s="19"/>
      <c r="M389" s="5"/>
      <c r="N389" s="6"/>
      <c r="O389" s="27"/>
      <c r="P389" s="25">
        <v>1</v>
      </c>
      <c r="Q389" s="28"/>
      <c r="R389" s="27"/>
      <c r="S389" s="78"/>
      <c r="T389" s="78"/>
      <c r="U389" s="78"/>
      <c r="V389" s="78"/>
    </row>
    <row r="390" spans="1:22" ht="15.75" customHeight="1">
      <c r="A390" s="9" t="s">
        <v>57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2"/>
      <c r="L390" s="19"/>
      <c r="M390" s="5"/>
      <c r="N390" s="6"/>
      <c r="O390" s="27"/>
      <c r="P390" s="25"/>
      <c r="Q390" s="28"/>
      <c r="R390" s="27"/>
      <c r="S390" s="78"/>
      <c r="T390" s="78"/>
      <c r="U390" s="78"/>
      <c r="V390" s="78"/>
    </row>
    <row r="391" spans="1:22" ht="15.75" customHeight="1">
      <c r="A391" s="9" t="s">
        <v>58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2"/>
      <c r="L391" s="19"/>
      <c r="M391" s="5"/>
      <c r="N391" s="6"/>
      <c r="O391" s="42"/>
      <c r="P391" s="43"/>
      <c r="Q391" s="53"/>
      <c r="R391" s="54"/>
      <c r="S391" s="78"/>
      <c r="T391" s="78"/>
      <c r="U391" s="78"/>
      <c r="V391" s="78"/>
    </row>
    <row r="392" spans="1:22" ht="15.75" customHeight="1">
      <c r="A392" s="9" t="s">
        <v>59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2"/>
      <c r="L392" s="19"/>
      <c r="M392" s="5"/>
      <c r="N392" s="6"/>
      <c r="O392" s="44" t="s">
        <v>53</v>
      </c>
      <c r="P392" s="45">
        <v>45</v>
      </c>
      <c r="Q392" s="46">
        <f>K395</f>
        <v>49</v>
      </c>
      <c r="R392" s="47" t="s">
        <v>8</v>
      </c>
      <c r="S392" s="78"/>
      <c r="T392" s="78"/>
      <c r="U392" s="78"/>
      <c r="V392" s="78"/>
    </row>
    <row r="393" spans="1:22" ht="15.75" customHeight="1">
      <c r="A393" s="9" t="s">
        <v>60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2"/>
      <c r="L393" s="19"/>
      <c r="M393" s="5"/>
      <c r="N393" s="6"/>
      <c r="O393" s="48" t="s">
        <v>55</v>
      </c>
      <c r="P393" s="49">
        <f>IF(P392/B378=0,"",P392/B378)</f>
        <v>0.6428571428571429</v>
      </c>
      <c r="Q393" s="50">
        <f>IF(P392/Q392=0,"",P392/Q392)</f>
        <v>0.91836734693877553</v>
      </c>
      <c r="R393" s="51" t="s">
        <v>56</v>
      </c>
      <c r="S393" s="78"/>
      <c r="T393" s="78"/>
      <c r="U393" s="78"/>
      <c r="V393" s="78"/>
    </row>
    <row r="394" spans="1:22" ht="15.75" customHeight="1">
      <c r="A394" s="9" t="s">
        <v>61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2"/>
      <c r="L394" s="29"/>
      <c r="M394" s="30"/>
      <c r="N394" s="31"/>
      <c r="O394" s="30"/>
      <c r="P394" s="31"/>
      <c r="Q394" s="31"/>
      <c r="R394" s="33"/>
      <c r="S394" s="78"/>
      <c r="T394" s="78"/>
      <c r="U394" s="78"/>
      <c r="V394" s="78"/>
    </row>
    <row r="395" spans="1:22" ht="18.75" customHeight="1">
      <c r="A395" s="34"/>
      <c r="B395" s="6"/>
      <c r="C395" s="6"/>
      <c r="D395" s="6"/>
      <c r="E395" s="6"/>
      <c r="F395" s="139" t="s">
        <v>42</v>
      </c>
      <c r="G395" s="154"/>
      <c r="H395" s="154"/>
      <c r="I395" s="154"/>
      <c r="J395" s="155"/>
      <c r="K395" s="35">
        <f>SUM(K378:K394)</f>
        <v>49</v>
      </c>
      <c r="L395" s="55">
        <f>IF(K386=0,"",K386/B378)</f>
        <v>0.67142857142857137</v>
      </c>
      <c r="M395" s="55">
        <f>IF(K395=0,"",K395/B378)</f>
        <v>0.7</v>
      </c>
      <c r="N395" s="55">
        <f>IF(K386=0,"",M395-L395)</f>
        <v>2.8571428571428581E-2</v>
      </c>
      <c r="O395" s="5"/>
      <c r="P395" s="6"/>
      <c r="Q395" s="37"/>
      <c r="R395" s="5"/>
      <c r="S395" s="78"/>
      <c r="T395" s="78"/>
      <c r="U395" s="78"/>
      <c r="V395" s="78"/>
    </row>
    <row r="396" spans="1:22" ht="15.75" customHeight="1">
      <c r="L396" s="5"/>
      <c r="M396" s="5"/>
      <c r="O396" s="5"/>
      <c r="S396" s="78"/>
      <c r="T396" s="78"/>
      <c r="U396" s="78"/>
      <c r="V396" s="78"/>
    </row>
    <row r="397" spans="1:22" ht="15.75" customHeight="1">
      <c r="L397" s="5"/>
      <c r="M397" s="5"/>
      <c r="O397" s="5"/>
      <c r="S397" s="78"/>
      <c r="T397" s="78"/>
      <c r="U397" s="78"/>
      <c r="V397" s="78"/>
    </row>
    <row r="398" spans="1:22" ht="26.25" customHeight="1">
      <c r="A398" s="7"/>
      <c r="B398" s="163" t="s">
        <v>4</v>
      </c>
      <c r="C398" s="164"/>
      <c r="D398" s="164"/>
      <c r="E398" s="164"/>
      <c r="F398" s="164"/>
      <c r="G398" s="164"/>
      <c r="H398" s="165" t="s">
        <v>43</v>
      </c>
      <c r="I398" s="166"/>
      <c r="J398" s="166"/>
      <c r="K398" s="6"/>
      <c r="L398" s="5"/>
      <c r="M398" s="5"/>
      <c r="N398" s="6"/>
      <c r="O398" s="5"/>
      <c r="P398" s="6"/>
      <c r="Q398" s="6"/>
      <c r="R398" s="6"/>
      <c r="S398" s="78"/>
      <c r="T398" s="78"/>
      <c r="U398" s="78"/>
      <c r="V398" s="78"/>
    </row>
    <row r="399" spans="1:22" ht="30" customHeight="1">
      <c r="A399" s="142" t="s">
        <v>6</v>
      </c>
      <c r="B399" s="144" t="s">
        <v>7</v>
      </c>
      <c r="C399" s="154"/>
      <c r="D399" s="154"/>
      <c r="E399" s="154"/>
      <c r="F399" s="154"/>
      <c r="G399" s="154"/>
      <c r="H399" s="154"/>
      <c r="I399" s="154"/>
      <c r="J399" s="155"/>
      <c r="K399" s="167" t="s">
        <v>8</v>
      </c>
      <c r="L399" s="137" t="s">
        <v>9</v>
      </c>
      <c r="M399" s="137" t="s">
        <v>10</v>
      </c>
      <c r="N399" s="149" t="s">
        <v>11</v>
      </c>
      <c r="O399" s="137" t="s">
        <v>12</v>
      </c>
      <c r="P399" s="151" t="s">
        <v>13</v>
      </c>
      <c r="Q399" s="151" t="s">
        <v>14</v>
      </c>
      <c r="R399" s="137" t="s">
        <v>15</v>
      </c>
      <c r="S399" s="78"/>
      <c r="T399" s="78"/>
      <c r="U399" s="78"/>
      <c r="V399" s="78"/>
    </row>
    <row r="400" spans="1:22" ht="15.75" customHeight="1">
      <c r="A400" s="153"/>
      <c r="B400" s="9" t="s">
        <v>16</v>
      </c>
      <c r="C400" s="9" t="s">
        <v>17</v>
      </c>
      <c r="D400" s="9" t="s">
        <v>18</v>
      </c>
      <c r="E400" s="9" t="s">
        <v>19</v>
      </c>
      <c r="F400" s="9" t="s">
        <v>20</v>
      </c>
      <c r="G400" s="9" t="s">
        <v>21</v>
      </c>
      <c r="H400" s="9" t="s">
        <v>22</v>
      </c>
      <c r="I400" s="9" t="s">
        <v>23</v>
      </c>
      <c r="J400" s="9" t="s">
        <v>24</v>
      </c>
      <c r="K400" s="153"/>
      <c r="L400" s="153"/>
      <c r="M400" s="153"/>
      <c r="N400" s="153"/>
      <c r="O400" s="153"/>
      <c r="P400" s="153"/>
      <c r="Q400" s="153"/>
      <c r="R400" s="153"/>
      <c r="S400" s="78"/>
      <c r="T400" s="78"/>
      <c r="U400" s="78"/>
      <c r="V400" s="78"/>
    </row>
    <row r="401" spans="1:22" ht="15.75" customHeight="1">
      <c r="A401" s="9" t="s">
        <v>43</v>
      </c>
      <c r="B401" s="56">
        <v>43</v>
      </c>
      <c r="C401" s="11"/>
      <c r="D401" s="11"/>
      <c r="E401" s="11"/>
      <c r="F401" s="11"/>
      <c r="G401" s="11"/>
      <c r="H401" s="11"/>
      <c r="I401" s="11"/>
      <c r="J401" s="11"/>
      <c r="K401" s="12"/>
      <c r="L401" s="13"/>
      <c r="M401" s="14"/>
      <c r="N401" s="15"/>
      <c r="O401" s="79"/>
      <c r="P401" s="62">
        <v>43</v>
      </c>
      <c r="Q401" s="80"/>
      <c r="R401" s="79"/>
      <c r="S401" s="78"/>
      <c r="T401" s="78"/>
      <c r="U401" s="78"/>
      <c r="V401" s="78"/>
    </row>
    <row r="402" spans="1:22" ht="15.75" customHeight="1">
      <c r="A402" s="9" t="s">
        <v>44</v>
      </c>
      <c r="B402" s="11"/>
      <c r="C402" s="11">
        <v>39</v>
      </c>
      <c r="D402" s="11"/>
      <c r="E402" s="11"/>
      <c r="F402" s="11"/>
      <c r="G402" s="11"/>
      <c r="H402" s="11"/>
      <c r="I402" s="11"/>
      <c r="J402" s="11"/>
      <c r="K402" s="12"/>
      <c r="L402" s="19"/>
      <c r="M402" s="5"/>
      <c r="N402" s="20"/>
      <c r="O402" s="66">
        <f>IF(C402=0,"",C402/B401)</f>
        <v>0.90697674418604646</v>
      </c>
      <c r="P402" s="67">
        <v>40</v>
      </c>
      <c r="Q402" s="68">
        <f t="shared" ref="Q402:Q409" si="34">IF(P402=0,"",P402/P401)</f>
        <v>0.93023255813953487</v>
      </c>
      <c r="R402" s="68">
        <f t="shared" ref="R402:R409" si="35">IF(P402=0,"",100%-Q402)</f>
        <v>6.9767441860465129E-2</v>
      </c>
      <c r="S402" s="78"/>
      <c r="T402" s="78"/>
      <c r="U402" s="78"/>
      <c r="V402" s="78"/>
    </row>
    <row r="403" spans="1:22" ht="15.75" customHeight="1">
      <c r="A403" s="9" t="s">
        <v>45</v>
      </c>
      <c r="B403" s="11"/>
      <c r="C403" s="11"/>
      <c r="D403" s="11">
        <v>35</v>
      </c>
      <c r="E403" s="11"/>
      <c r="F403" s="11"/>
      <c r="G403" s="11"/>
      <c r="H403" s="11"/>
      <c r="I403" s="11"/>
      <c r="J403" s="11"/>
      <c r="K403" s="12"/>
      <c r="L403" s="19"/>
      <c r="M403" s="5"/>
      <c r="N403" s="20"/>
      <c r="O403" s="66">
        <f>IF(D403=0,"",D403/C402)</f>
        <v>0.89743589743589747</v>
      </c>
      <c r="P403" s="67">
        <v>38</v>
      </c>
      <c r="Q403" s="68">
        <f t="shared" si="34"/>
        <v>0.95</v>
      </c>
      <c r="R403" s="68">
        <f t="shared" si="35"/>
        <v>5.0000000000000044E-2</v>
      </c>
      <c r="S403" s="86">
        <f>P403/P401</f>
        <v>0.88372093023255816</v>
      </c>
      <c r="T403" s="78"/>
      <c r="U403" s="78"/>
      <c r="V403" s="78"/>
    </row>
    <row r="404" spans="1:22" ht="15.75" customHeight="1">
      <c r="A404" s="9" t="s">
        <v>46</v>
      </c>
      <c r="B404" s="11"/>
      <c r="C404" s="11"/>
      <c r="D404" s="11"/>
      <c r="E404" s="11">
        <v>34</v>
      </c>
      <c r="F404" s="11"/>
      <c r="G404" s="11"/>
      <c r="H404" s="11"/>
      <c r="I404" s="11"/>
      <c r="J404" s="11"/>
      <c r="K404" s="12"/>
      <c r="L404" s="19"/>
      <c r="M404" s="5"/>
      <c r="N404" s="20"/>
      <c r="O404" s="66">
        <f>IF(E404=0,"",E404/D403)</f>
        <v>0.97142857142857142</v>
      </c>
      <c r="P404" s="67">
        <v>37</v>
      </c>
      <c r="Q404" s="68">
        <f t="shared" si="34"/>
        <v>0.97368421052631582</v>
      </c>
      <c r="R404" s="68">
        <f t="shared" si="35"/>
        <v>2.6315789473684181E-2</v>
      </c>
      <c r="S404" s="78"/>
      <c r="T404" s="78"/>
      <c r="U404" s="78"/>
      <c r="V404" s="78"/>
    </row>
    <row r="405" spans="1:22" ht="15.75" customHeight="1">
      <c r="A405" s="9" t="s">
        <v>47</v>
      </c>
      <c r="B405" s="11"/>
      <c r="C405" s="11"/>
      <c r="D405" s="11"/>
      <c r="E405" s="11"/>
      <c r="F405" s="11">
        <v>32</v>
      </c>
      <c r="G405" s="11"/>
      <c r="H405" s="11"/>
      <c r="I405" s="11"/>
      <c r="J405" s="11"/>
      <c r="K405" s="12"/>
      <c r="L405" s="19"/>
      <c r="M405" s="5"/>
      <c r="N405" s="20"/>
      <c r="O405" s="66">
        <f>IF(F405=0,"",F405/E404)</f>
        <v>0.94117647058823528</v>
      </c>
      <c r="P405" s="67">
        <v>35</v>
      </c>
      <c r="Q405" s="68">
        <f t="shared" si="34"/>
        <v>0.94594594594594594</v>
      </c>
      <c r="R405" s="68">
        <f t="shared" si="35"/>
        <v>5.4054054054054057E-2</v>
      </c>
      <c r="S405" s="78"/>
      <c r="T405" s="78"/>
      <c r="U405" s="78"/>
      <c r="V405" s="78"/>
    </row>
    <row r="406" spans="1:22" ht="15.75" customHeight="1">
      <c r="A406" s="9" t="s">
        <v>48</v>
      </c>
      <c r="B406" s="11"/>
      <c r="C406" s="11"/>
      <c r="D406" s="11"/>
      <c r="E406" s="11"/>
      <c r="F406" s="11"/>
      <c r="G406" s="11">
        <v>32</v>
      </c>
      <c r="H406" s="11"/>
      <c r="I406" s="11"/>
      <c r="J406" s="11"/>
      <c r="K406" s="12"/>
      <c r="L406" s="19"/>
      <c r="M406" s="5"/>
      <c r="N406" s="20"/>
      <c r="O406" s="66">
        <f>IF(G406=0,"",G406/F405)</f>
        <v>1</v>
      </c>
      <c r="P406" s="67">
        <v>33</v>
      </c>
      <c r="Q406" s="68">
        <f t="shared" si="34"/>
        <v>0.94285714285714284</v>
      </c>
      <c r="R406" s="68">
        <f t="shared" si="35"/>
        <v>5.7142857142857162E-2</v>
      </c>
      <c r="S406" s="78"/>
      <c r="T406" s="78"/>
      <c r="U406" s="78"/>
      <c r="V406" s="78"/>
    </row>
    <row r="407" spans="1:22" ht="15.75" customHeight="1">
      <c r="A407" s="9" t="s">
        <v>49</v>
      </c>
      <c r="B407" s="11"/>
      <c r="C407" s="11"/>
      <c r="D407" s="11"/>
      <c r="E407" s="11"/>
      <c r="F407" s="11"/>
      <c r="G407" s="11"/>
      <c r="H407" s="11">
        <v>32</v>
      </c>
      <c r="I407" s="11"/>
      <c r="J407" s="11"/>
      <c r="K407" s="12"/>
      <c r="L407" s="19"/>
      <c r="M407" s="5"/>
      <c r="N407" s="20"/>
      <c r="O407" s="66">
        <f>IF(H407=0,"",H407/G406)</f>
        <v>1</v>
      </c>
      <c r="P407" s="67">
        <v>35</v>
      </c>
      <c r="Q407" s="68">
        <f t="shared" si="34"/>
        <v>1.0606060606060606</v>
      </c>
      <c r="R407" s="68">
        <f t="shared" si="35"/>
        <v>-6.0606060606060552E-2</v>
      </c>
      <c r="S407" s="78"/>
      <c r="T407" s="78"/>
      <c r="U407" s="78"/>
      <c r="V407" s="78"/>
    </row>
    <row r="408" spans="1:22" ht="15.75" customHeight="1">
      <c r="A408" s="9" t="s">
        <v>50</v>
      </c>
      <c r="B408" s="11"/>
      <c r="C408" s="11"/>
      <c r="D408" s="11"/>
      <c r="E408" s="11"/>
      <c r="F408" s="11"/>
      <c r="G408" s="11"/>
      <c r="H408" s="11"/>
      <c r="I408" s="11">
        <v>28</v>
      </c>
      <c r="J408" s="11"/>
      <c r="K408" s="12">
        <v>2</v>
      </c>
      <c r="L408" s="19"/>
      <c r="M408" s="5"/>
      <c r="N408" s="20"/>
      <c r="O408" s="66">
        <f>IF(I408=0,"",I408/H407)</f>
        <v>0.875</v>
      </c>
      <c r="P408" s="67">
        <v>31</v>
      </c>
      <c r="Q408" s="68">
        <f t="shared" si="34"/>
        <v>0.88571428571428568</v>
      </c>
      <c r="R408" s="68">
        <f t="shared" si="35"/>
        <v>0.11428571428571432</v>
      </c>
      <c r="S408" s="78"/>
      <c r="T408" s="78"/>
      <c r="U408" s="78"/>
      <c r="V408" s="78"/>
    </row>
    <row r="409" spans="1:22" ht="15.75" customHeight="1">
      <c r="A409" s="9" t="s">
        <v>51</v>
      </c>
      <c r="B409" s="11"/>
      <c r="C409" s="11"/>
      <c r="D409" s="11"/>
      <c r="E409" s="11"/>
      <c r="F409" s="11"/>
      <c r="G409" s="11"/>
      <c r="H409" s="11"/>
      <c r="I409" s="11"/>
      <c r="J409" s="11">
        <v>28</v>
      </c>
      <c r="K409" s="12">
        <v>24</v>
      </c>
      <c r="L409" s="19"/>
      <c r="M409" s="5"/>
      <c r="N409" s="20"/>
      <c r="O409" s="81">
        <f>IF(J409=0,"",J409/I408)</f>
        <v>1</v>
      </c>
      <c r="P409" s="67">
        <v>32</v>
      </c>
      <c r="Q409" s="82">
        <f t="shared" si="34"/>
        <v>1.032258064516129</v>
      </c>
      <c r="R409" s="82">
        <f t="shared" si="35"/>
        <v>-3.2258064516129004E-2</v>
      </c>
      <c r="S409" s="78"/>
      <c r="T409" s="78"/>
      <c r="U409" s="78"/>
      <c r="V409" s="78"/>
    </row>
    <row r="410" spans="1:22" ht="15.75" customHeight="1">
      <c r="A410" s="9" t="s">
        <v>52</v>
      </c>
      <c r="B410" s="11"/>
      <c r="C410" s="11"/>
      <c r="D410" s="11"/>
      <c r="E410" s="11"/>
      <c r="F410" s="11"/>
      <c r="G410" s="11"/>
      <c r="H410" s="11"/>
      <c r="I410" s="11"/>
      <c r="J410" s="11">
        <v>4</v>
      </c>
      <c r="K410" s="12">
        <v>5</v>
      </c>
      <c r="L410" s="19"/>
      <c r="M410" s="5"/>
      <c r="N410" s="6"/>
      <c r="O410" s="83"/>
      <c r="P410" s="22">
        <v>10</v>
      </c>
      <c r="Q410" s="84"/>
      <c r="R410" s="85"/>
      <c r="S410" s="78"/>
      <c r="T410" s="78"/>
      <c r="U410" s="78"/>
      <c r="V410" s="78"/>
    </row>
    <row r="411" spans="1:22" ht="15.75" customHeight="1">
      <c r="A411" s="9" t="s">
        <v>54</v>
      </c>
      <c r="B411" s="11"/>
      <c r="C411" s="11"/>
      <c r="D411" s="11"/>
      <c r="E411" s="11"/>
      <c r="F411" s="11"/>
      <c r="G411" s="11"/>
      <c r="H411" s="11"/>
      <c r="I411" s="11"/>
      <c r="J411" s="11">
        <v>2</v>
      </c>
      <c r="K411" s="12">
        <v>2</v>
      </c>
      <c r="L411" s="19"/>
      <c r="M411" s="5"/>
      <c r="N411" s="6"/>
      <c r="O411" s="27"/>
      <c r="P411" s="25">
        <v>4</v>
      </c>
      <c r="Q411" s="28"/>
      <c r="R411" s="27"/>
      <c r="S411" s="78"/>
      <c r="T411" s="78"/>
      <c r="U411" s="78"/>
      <c r="V411" s="78"/>
    </row>
    <row r="412" spans="1:22" ht="15.75" customHeight="1">
      <c r="A412" s="9" t="s">
        <v>57</v>
      </c>
      <c r="B412" s="11"/>
      <c r="C412" s="11"/>
      <c r="D412" s="11"/>
      <c r="E412" s="11"/>
      <c r="F412" s="11"/>
      <c r="G412" s="11"/>
      <c r="H412" s="11"/>
      <c r="I412" s="11"/>
      <c r="J412" s="11">
        <v>1</v>
      </c>
      <c r="K412" s="12">
        <v>1</v>
      </c>
      <c r="L412" s="19"/>
      <c r="M412" s="5"/>
      <c r="N412" s="6"/>
      <c r="O412" s="27"/>
      <c r="P412" s="25">
        <v>2</v>
      </c>
      <c r="Q412" s="28"/>
      <c r="R412" s="27"/>
      <c r="S412" s="78"/>
      <c r="T412" s="78"/>
      <c r="U412" s="78"/>
      <c r="V412" s="78"/>
    </row>
    <row r="413" spans="1:22" ht="15.75" customHeight="1">
      <c r="A413" s="9" t="s">
        <v>58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2"/>
      <c r="L413" s="19"/>
      <c r="M413" s="5"/>
      <c r="N413" s="6"/>
      <c r="O413" s="27"/>
      <c r="P413" s="25"/>
      <c r="Q413" s="28"/>
      <c r="R413" s="27"/>
      <c r="S413" s="78"/>
      <c r="T413" s="78"/>
      <c r="U413" s="78"/>
      <c r="V413" s="78"/>
    </row>
    <row r="414" spans="1:22" ht="15.75" customHeight="1">
      <c r="A414" s="9" t="s">
        <v>59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2"/>
      <c r="L414" s="19"/>
      <c r="M414" s="5"/>
      <c r="N414" s="6"/>
      <c r="O414" s="42"/>
      <c r="P414" s="43"/>
      <c r="Q414" s="53"/>
      <c r="R414" s="54"/>
      <c r="S414" s="78"/>
      <c r="T414" s="78"/>
      <c r="U414" s="78"/>
      <c r="V414" s="78"/>
    </row>
    <row r="415" spans="1:22" ht="15.75" customHeight="1">
      <c r="A415" s="9" t="s">
        <v>60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2"/>
      <c r="L415" s="19"/>
      <c r="M415" s="5"/>
      <c r="N415" s="6"/>
      <c r="O415" s="44" t="s">
        <v>53</v>
      </c>
      <c r="P415" s="45">
        <v>32</v>
      </c>
      <c r="Q415" s="46">
        <f>K418</f>
        <v>34</v>
      </c>
      <c r="R415" s="47" t="s">
        <v>8</v>
      </c>
      <c r="S415" s="78"/>
      <c r="T415" s="78"/>
      <c r="U415" s="78"/>
      <c r="V415" s="78"/>
    </row>
    <row r="416" spans="1:22" ht="15.75" customHeight="1">
      <c r="A416" s="9" t="s">
        <v>61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2"/>
      <c r="L416" s="19"/>
      <c r="M416" s="5"/>
      <c r="N416" s="6"/>
      <c r="O416" s="48" t="s">
        <v>55</v>
      </c>
      <c r="P416" s="49">
        <f>IF(P415/B401=0,"",P415/B401)</f>
        <v>0.7441860465116279</v>
      </c>
      <c r="Q416" s="50">
        <f>IF(P415/Q415=0,"",P415/Q415)</f>
        <v>0.94117647058823528</v>
      </c>
      <c r="R416" s="51" t="s">
        <v>56</v>
      </c>
      <c r="S416" s="78"/>
      <c r="T416" s="78"/>
      <c r="U416" s="78"/>
      <c r="V416" s="78"/>
    </row>
    <row r="417" spans="1:22" ht="15.75" customHeight="1">
      <c r="A417" s="9" t="s">
        <v>62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2"/>
      <c r="L417" s="29"/>
      <c r="M417" s="30"/>
      <c r="N417" s="31"/>
      <c r="O417" s="30"/>
      <c r="P417" s="31"/>
      <c r="Q417" s="31"/>
      <c r="R417" s="33"/>
      <c r="S417" s="78"/>
      <c r="T417" s="78"/>
      <c r="U417" s="78"/>
      <c r="V417" s="78"/>
    </row>
    <row r="418" spans="1:22" ht="18.75" customHeight="1">
      <c r="A418" s="34"/>
      <c r="B418" s="6"/>
      <c r="C418" s="6"/>
      <c r="D418" s="6"/>
      <c r="E418" s="6"/>
      <c r="F418" s="139" t="s">
        <v>42</v>
      </c>
      <c r="G418" s="154"/>
      <c r="H418" s="154"/>
      <c r="I418" s="154"/>
      <c r="J418" s="155"/>
      <c r="K418" s="35">
        <f>SUM(K401:K414)</f>
        <v>34</v>
      </c>
      <c r="L418" s="55">
        <f>IF(K409=0,"",(K409+K408)/B401)</f>
        <v>0.60465116279069764</v>
      </c>
      <c r="M418" s="55">
        <f>IF(K418=0,"",K418/B401)</f>
        <v>0.79069767441860461</v>
      </c>
      <c r="N418" s="55">
        <f>IF(K409=0,"",M418-L418)</f>
        <v>0.18604651162790697</v>
      </c>
      <c r="O418" s="5"/>
      <c r="P418" s="6"/>
      <c r="Q418" s="37"/>
      <c r="R418" s="5"/>
      <c r="S418" s="78"/>
      <c r="T418" s="78"/>
      <c r="U418" s="78"/>
      <c r="V418" s="78"/>
    </row>
    <row r="419" spans="1:22" ht="15.75" customHeight="1">
      <c r="L419" s="5"/>
      <c r="M419" s="5"/>
      <c r="O419" s="5"/>
      <c r="S419" s="78"/>
      <c r="T419" s="78"/>
      <c r="U419" s="78"/>
      <c r="V419" s="78"/>
    </row>
    <row r="420" spans="1:22" ht="15.75" customHeight="1">
      <c r="K420" s="6"/>
      <c r="L420" s="5"/>
      <c r="M420" s="5"/>
      <c r="O420" s="5"/>
      <c r="S420" s="78"/>
      <c r="T420" s="78"/>
      <c r="U420" s="78"/>
      <c r="V420" s="78"/>
    </row>
    <row r="421" spans="1:22" ht="26.25" customHeight="1">
      <c r="A421" s="7"/>
      <c r="B421" s="163" t="s">
        <v>4</v>
      </c>
      <c r="C421" s="164"/>
      <c r="D421" s="164"/>
      <c r="E421" s="164"/>
      <c r="F421" s="164"/>
      <c r="G421" s="164"/>
      <c r="H421" s="165" t="s">
        <v>44</v>
      </c>
      <c r="I421" s="166"/>
      <c r="J421" s="166"/>
      <c r="K421" s="6"/>
      <c r="L421" s="5"/>
      <c r="M421" s="5"/>
      <c r="N421" s="6"/>
      <c r="O421" s="5"/>
      <c r="P421" s="6"/>
      <c r="Q421" s="6"/>
      <c r="R421" s="6"/>
      <c r="S421" s="78"/>
      <c r="T421" s="78"/>
      <c r="U421" s="78"/>
      <c r="V421" s="78"/>
    </row>
    <row r="422" spans="1:22" ht="30" customHeight="1">
      <c r="A422" s="142" t="s">
        <v>6</v>
      </c>
      <c r="B422" s="144" t="s">
        <v>7</v>
      </c>
      <c r="C422" s="154"/>
      <c r="D422" s="154"/>
      <c r="E422" s="154"/>
      <c r="F422" s="154"/>
      <c r="G422" s="154"/>
      <c r="H422" s="154"/>
      <c r="I422" s="154"/>
      <c r="J422" s="155"/>
      <c r="K422" s="167" t="s">
        <v>8</v>
      </c>
      <c r="L422" s="137" t="s">
        <v>9</v>
      </c>
      <c r="M422" s="137" t="s">
        <v>10</v>
      </c>
      <c r="N422" s="149" t="s">
        <v>11</v>
      </c>
      <c r="O422" s="137" t="s">
        <v>12</v>
      </c>
      <c r="P422" s="151" t="s">
        <v>13</v>
      </c>
      <c r="Q422" s="151" t="s">
        <v>14</v>
      </c>
      <c r="R422" s="137" t="s">
        <v>15</v>
      </c>
      <c r="S422" s="78"/>
      <c r="T422" s="78"/>
      <c r="U422" s="78"/>
      <c r="V422" s="78"/>
    </row>
    <row r="423" spans="1:22" ht="15.75" customHeight="1">
      <c r="A423" s="153"/>
      <c r="B423" s="9" t="s">
        <v>16</v>
      </c>
      <c r="C423" s="9" t="s">
        <v>17</v>
      </c>
      <c r="D423" s="9" t="s">
        <v>18</v>
      </c>
      <c r="E423" s="9" t="s">
        <v>19</v>
      </c>
      <c r="F423" s="9" t="s">
        <v>20</v>
      </c>
      <c r="G423" s="9" t="s">
        <v>21</v>
      </c>
      <c r="H423" s="9" t="s">
        <v>22</v>
      </c>
      <c r="I423" s="9" t="s">
        <v>23</v>
      </c>
      <c r="J423" s="9" t="s">
        <v>24</v>
      </c>
      <c r="K423" s="153"/>
      <c r="L423" s="153"/>
      <c r="M423" s="153"/>
      <c r="N423" s="153"/>
      <c r="O423" s="153"/>
      <c r="P423" s="153"/>
      <c r="Q423" s="153"/>
      <c r="R423" s="153"/>
      <c r="S423" s="78"/>
      <c r="T423" s="78"/>
      <c r="U423" s="78"/>
      <c r="V423" s="78"/>
    </row>
    <row r="424" spans="1:22" ht="15.75" customHeight="1">
      <c r="A424" s="9" t="s">
        <v>44</v>
      </c>
      <c r="B424" s="56">
        <v>75</v>
      </c>
      <c r="C424" s="11"/>
      <c r="D424" s="11"/>
      <c r="E424" s="11"/>
      <c r="F424" s="11"/>
      <c r="G424" s="11"/>
      <c r="H424" s="11"/>
      <c r="I424" s="11"/>
      <c r="J424" s="11"/>
      <c r="K424" s="12"/>
      <c r="L424" s="13"/>
      <c r="M424" s="14"/>
      <c r="N424" s="15"/>
      <c r="O424" s="79"/>
      <c r="P424" s="62">
        <v>75</v>
      </c>
      <c r="Q424" s="80"/>
      <c r="R424" s="79"/>
      <c r="S424" s="78"/>
      <c r="T424" s="78"/>
      <c r="U424" s="78"/>
      <c r="V424" s="78"/>
    </row>
    <row r="425" spans="1:22" ht="15.75" customHeight="1">
      <c r="A425" s="9" t="s">
        <v>45</v>
      </c>
      <c r="B425" s="11"/>
      <c r="C425" s="11">
        <v>66</v>
      </c>
      <c r="D425" s="11"/>
      <c r="E425" s="11"/>
      <c r="F425" s="11"/>
      <c r="G425" s="11"/>
      <c r="H425" s="11"/>
      <c r="I425" s="11"/>
      <c r="J425" s="11"/>
      <c r="K425" s="12"/>
      <c r="L425" s="19"/>
      <c r="M425" s="5"/>
      <c r="N425" s="20"/>
      <c r="O425" s="66">
        <f>IF(C425=0,"",C425/B424)</f>
        <v>0.88</v>
      </c>
      <c r="P425" s="67">
        <v>66</v>
      </c>
      <c r="Q425" s="68">
        <f t="shared" ref="Q425:Q432" si="36">IF(P425=0,"",P425/P424)</f>
        <v>0.88</v>
      </c>
      <c r="R425" s="68">
        <f t="shared" ref="R425:R432" si="37">IF(P425=0,"",100%-Q425)</f>
        <v>0.12</v>
      </c>
      <c r="S425" s="78"/>
      <c r="T425" s="78"/>
      <c r="U425" s="78"/>
      <c r="V425" s="78"/>
    </row>
    <row r="426" spans="1:22" ht="15.75" customHeight="1">
      <c r="A426" s="9" t="s">
        <v>46</v>
      </c>
      <c r="B426" s="11"/>
      <c r="C426" s="11"/>
      <c r="D426" s="11">
        <v>64</v>
      </c>
      <c r="E426" s="11"/>
      <c r="F426" s="11"/>
      <c r="G426" s="11"/>
      <c r="H426" s="11"/>
      <c r="I426" s="11"/>
      <c r="J426" s="11"/>
      <c r="K426" s="12"/>
      <c r="L426" s="19"/>
      <c r="M426" s="5"/>
      <c r="N426" s="20"/>
      <c r="O426" s="66">
        <f>IF(D426=0,"",D426/C425)</f>
        <v>0.96969696969696972</v>
      </c>
      <c r="P426" s="67">
        <v>65</v>
      </c>
      <c r="Q426" s="68">
        <f t="shared" si="36"/>
        <v>0.98484848484848486</v>
      </c>
      <c r="R426" s="68">
        <f t="shared" si="37"/>
        <v>1.5151515151515138E-2</v>
      </c>
      <c r="S426" s="86">
        <f>P426/P424</f>
        <v>0.8666666666666667</v>
      </c>
      <c r="T426" s="78"/>
      <c r="U426" s="78"/>
      <c r="V426" s="78"/>
    </row>
    <row r="427" spans="1:22" ht="15.75" customHeight="1">
      <c r="A427" s="9" t="s">
        <v>47</v>
      </c>
      <c r="B427" s="11"/>
      <c r="C427" s="11"/>
      <c r="D427" s="11"/>
      <c r="E427" s="11">
        <v>59</v>
      </c>
      <c r="F427" s="11"/>
      <c r="G427" s="11"/>
      <c r="H427" s="11"/>
      <c r="I427" s="11"/>
      <c r="J427" s="11"/>
      <c r="K427" s="12"/>
      <c r="L427" s="19"/>
      <c r="M427" s="5"/>
      <c r="N427" s="20"/>
      <c r="O427" s="66">
        <f>IF(E427=0,"",E427/D426)</f>
        <v>0.921875</v>
      </c>
      <c r="P427" s="67">
        <v>60</v>
      </c>
      <c r="Q427" s="68">
        <f t="shared" si="36"/>
        <v>0.92307692307692313</v>
      </c>
      <c r="R427" s="68">
        <f t="shared" si="37"/>
        <v>7.6923076923076872E-2</v>
      </c>
      <c r="S427" s="78"/>
      <c r="T427" s="78"/>
      <c r="U427" s="78"/>
      <c r="V427" s="78"/>
    </row>
    <row r="428" spans="1:22" ht="15.75" customHeight="1">
      <c r="A428" s="9" t="s">
        <v>48</v>
      </c>
      <c r="B428" s="11"/>
      <c r="C428" s="11"/>
      <c r="D428" s="11"/>
      <c r="E428" s="11"/>
      <c r="F428" s="11">
        <v>55</v>
      </c>
      <c r="G428" s="11"/>
      <c r="H428" s="11"/>
      <c r="I428" s="11"/>
      <c r="J428" s="11"/>
      <c r="K428" s="12"/>
      <c r="L428" s="19"/>
      <c r="M428" s="5"/>
      <c r="N428" s="20"/>
      <c r="O428" s="66">
        <f>IF(F428=0,"",F428/E427)</f>
        <v>0.93220338983050843</v>
      </c>
      <c r="P428" s="67">
        <v>58</v>
      </c>
      <c r="Q428" s="68">
        <f t="shared" si="36"/>
        <v>0.96666666666666667</v>
      </c>
      <c r="R428" s="68">
        <f t="shared" si="37"/>
        <v>3.3333333333333326E-2</v>
      </c>
      <c r="S428" s="78"/>
      <c r="T428" s="78"/>
      <c r="U428" s="78"/>
      <c r="V428" s="78"/>
    </row>
    <row r="429" spans="1:22" ht="15.75" customHeight="1">
      <c r="A429" s="9" t="s">
        <v>49</v>
      </c>
      <c r="B429" s="11"/>
      <c r="C429" s="11"/>
      <c r="D429" s="11"/>
      <c r="E429" s="11"/>
      <c r="F429" s="11"/>
      <c r="G429" s="11">
        <v>53</v>
      </c>
      <c r="H429" s="11"/>
      <c r="I429" s="11"/>
      <c r="J429" s="11"/>
      <c r="K429" s="12"/>
      <c r="L429" s="19"/>
      <c r="M429" s="5"/>
      <c r="N429" s="20"/>
      <c r="O429" s="66">
        <f>IF(G429=0,"",G429/F428)</f>
        <v>0.96363636363636362</v>
      </c>
      <c r="P429" s="67">
        <v>66</v>
      </c>
      <c r="Q429" s="68">
        <f t="shared" si="36"/>
        <v>1.1379310344827587</v>
      </c>
      <c r="R429" s="68">
        <f t="shared" si="37"/>
        <v>-0.13793103448275867</v>
      </c>
      <c r="S429" s="78"/>
      <c r="T429" s="78"/>
      <c r="U429" s="78"/>
      <c r="V429" s="78"/>
    </row>
    <row r="430" spans="1:22" ht="15.75" customHeight="1">
      <c r="A430" s="9" t="s">
        <v>50</v>
      </c>
      <c r="B430" s="11"/>
      <c r="C430" s="11"/>
      <c r="D430" s="11"/>
      <c r="E430" s="11"/>
      <c r="F430" s="11"/>
      <c r="G430" s="11"/>
      <c r="H430" s="11">
        <v>53</v>
      </c>
      <c r="I430" s="11"/>
      <c r="J430" s="11"/>
      <c r="K430" s="12"/>
      <c r="L430" s="19"/>
      <c r="M430" s="5"/>
      <c r="N430" s="20"/>
      <c r="O430" s="66">
        <f>IF(H430=0,"",H430/G429)</f>
        <v>1</v>
      </c>
      <c r="P430" s="67">
        <v>60</v>
      </c>
      <c r="Q430" s="68">
        <f t="shared" si="36"/>
        <v>0.90909090909090906</v>
      </c>
      <c r="R430" s="68">
        <f t="shared" si="37"/>
        <v>9.0909090909090939E-2</v>
      </c>
      <c r="S430" s="78"/>
      <c r="T430" s="78"/>
      <c r="U430" s="78"/>
      <c r="V430" s="78"/>
    </row>
    <row r="431" spans="1:22" ht="15.75" customHeight="1">
      <c r="A431" s="9" t="s">
        <v>51</v>
      </c>
      <c r="B431" s="11"/>
      <c r="C431" s="11"/>
      <c r="D431" s="11"/>
      <c r="E431" s="11"/>
      <c r="F431" s="11"/>
      <c r="G431" s="11"/>
      <c r="H431" s="11"/>
      <c r="I431" s="11">
        <v>52</v>
      </c>
      <c r="J431" s="11"/>
      <c r="K431" s="12"/>
      <c r="L431" s="19"/>
      <c r="M431" s="5"/>
      <c r="N431" s="20"/>
      <c r="O431" s="66">
        <f>IF(I431=0,"",I431/H430)</f>
        <v>0.98113207547169812</v>
      </c>
      <c r="P431" s="67">
        <v>60</v>
      </c>
      <c r="Q431" s="68">
        <f t="shared" si="36"/>
        <v>1</v>
      </c>
      <c r="R431" s="68">
        <f t="shared" si="37"/>
        <v>0</v>
      </c>
      <c r="S431" s="78"/>
      <c r="T431" s="78"/>
      <c r="U431" s="78"/>
      <c r="V431" s="78"/>
    </row>
    <row r="432" spans="1:22" ht="15.75" customHeight="1">
      <c r="A432" s="9" t="s">
        <v>52</v>
      </c>
      <c r="B432" s="11"/>
      <c r="C432" s="11"/>
      <c r="D432" s="11"/>
      <c r="E432" s="11"/>
      <c r="F432" s="11"/>
      <c r="G432" s="11"/>
      <c r="H432" s="11"/>
      <c r="I432" s="11"/>
      <c r="J432" s="11">
        <v>49</v>
      </c>
      <c r="K432" s="12">
        <v>46</v>
      </c>
      <c r="L432" s="19"/>
      <c r="M432" s="5"/>
      <c r="N432" s="20"/>
      <c r="O432" s="81">
        <f>IF(J432=0,"",J432/I431)</f>
        <v>0.94230769230769229</v>
      </c>
      <c r="P432" s="67">
        <v>56</v>
      </c>
      <c r="Q432" s="82">
        <f t="shared" si="36"/>
        <v>0.93333333333333335</v>
      </c>
      <c r="R432" s="82">
        <f t="shared" si="37"/>
        <v>6.6666666666666652E-2</v>
      </c>
      <c r="S432" s="78"/>
      <c r="T432" s="78"/>
      <c r="U432" s="78"/>
      <c r="V432" s="78"/>
    </row>
    <row r="433" spans="1:22" ht="15.75" customHeight="1">
      <c r="A433" s="9" t="s">
        <v>54</v>
      </c>
      <c r="B433" s="11"/>
      <c r="C433" s="11"/>
      <c r="D433" s="11"/>
      <c r="E433" s="11"/>
      <c r="F433" s="11"/>
      <c r="G433" s="11"/>
      <c r="H433" s="11"/>
      <c r="I433" s="11"/>
      <c r="J433" s="11">
        <v>5</v>
      </c>
      <c r="K433" s="12">
        <v>8</v>
      </c>
      <c r="L433" s="19"/>
      <c r="M433" s="5"/>
      <c r="N433" s="6"/>
      <c r="O433" s="83"/>
      <c r="P433" s="22">
        <v>12</v>
      </c>
      <c r="Q433" s="84"/>
      <c r="R433" s="85"/>
      <c r="S433" s="78"/>
      <c r="T433" s="78"/>
      <c r="U433" s="78"/>
      <c r="V433" s="78"/>
    </row>
    <row r="434" spans="1:22" ht="15.75" customHeight="1">
      <c r="A434" s="9" t="s">
        <v>57</v>
      </c>
      <c r="B434" s="11"/>
      <c r="C434" s="11"/>
      <c r="D434" s="11"/>
      <c r="E434" s="11"/>
      <c r="F434" s="11"/>
      <c r="G434" s="11"/>
      <c r="H434" s="11"/>
      <c r="I434" s="11"/>
      <c r="J434" s="11">
        <v>4</v>
      </c>
      <c r="K434" s="12">
        <v>2</v>
      </c>
      <c r="L434" s="19"/>
      <c r="M434" s="5"/>
      <c r="N434" s="6"/>
      <c r="O434" s="27"/>
      <c r="P434" s="25">
        <v>2</v>
      </c>
      <c r="Q434" s="28"/>
      <c r="R434" s="27"/>
      <c r="S434" s="78"/>
      <c r="T434" s="78"/>
      <c r="U434" s="78"/>
      <c r="V434" s="78"/>
    </row>
    <row r="435" spans="1:22" ht="15.75" customHeight="1">
      <c r="A435" s="9" t="s">
        <v>58</v>
      </c>
      <c r="B435" s="11"/>
      <c r="C435" s="11"/>
      <c r="D435" s="11"/>
      <c r="E435" s="11"/>
      <c r="F435" s="11"/>
      <c r="G435" s="11"/>
      <c r="H435" s="11"/>
      <c r="I435" s="11"/>
      <c r="J435" s="11">
        <v>2</v>
      </c>
      <c r="K435" s="12"/>
      <c r="L435" s="19"/>
      <c r="M435" s="5"/>
      <c r="N435" s="6"/>
      <c r="O435" s="27"/>
      <c r="P435" s="25"/>
      <c r="Q435" s="28"/>
      <c r="R435" s="27"/>
      <c r="S435" s="78"/>
      <c r="T435" s="78"/>
      <c r="U435" s="78"/>
      <c r="V435" s="78"/>
    </row>
    <row r="436" spans="1:22" ht="15.75" customHeight="1">
      <c r="A436" s="9" t="s">
        <v>59</v>
      </c>
      <c r="B436" s="11"/>
      <c r="C436" s="11"/>
      <c r="D436" s="11"/>
      <c r="E436" s="11"/>
      <c r="F436" s="11"/>
      <c r="G436" s="11"/>
      <c r="H436" s="11"/>
      <c r="I436" s="11"/>
      <c r="J436" s="11">
        <v>2</v>
      </c>
      <c r="K436" s="12">
        <v>2</v>
      </c>
      <c r="L436" s="19"/>
      <c r="M436" s="5"/>
      <c r="N436" s="6"/>
      <c r="O436" s="27"/>
      <c r="P436" s="25"/>
      <c r="Q436" s="28"/>
      <c r="R436" s="27"/>
      <c r="S436" s="78"/>
      <c r="T436" s="78"/>
      <c r="U436" s="78"/>
      <c r="V436" s="78"/>
    </row>
    <row r="437" spans="1:22" ht="15.75" customHeight="1">
      <c r="A437" s="9" t="s">
        <v>60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2"/>
      <c r="L437" s="19"/>
      <c r="M437" s="5"/>
      <c r="N437" s="6"/>
      <c r="O437" s="42"/>
      <c r="P437" s="43"/>
      <c r="Q437" s="53"/>
      <c r="R437" s="54"/>
      <c r="S437" s="78"/>
      <c r="T437" s="78"/>
      <c r="U437" s="78"/>
      <c r="V437" s="78"/>
    </row>
    <row r="438" spans="1:22" ht="15.75" customHeight="1">
      <c r="A438" s="9" t="s">
        <v>61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2"/>
      <c r="L438" s="19"/>
      <c r="M438" s="5"/>
      <c r="N438" s="6"/>
      <c r="O438" s="44" t="s">
        <v>53</v>
      </c>
      <c r="P438" s="45">
        <v>54</v>
      </c>
      <c r="Q438" s="46">
        <f>K441</f>
        <v>58</v>
      </c>
      <c r="R438" s="47" t="s">
        <v>8</v>
      </c>
      <c r="S438" s="78"/>
      <c r="T438" s="78"/>
      <c r="U438" s="78"/>
      <c r="V438" s="78"/>
    </row>
    <row r="439" spans="1:22" ht="15.75" customHeight="1">
      <c r="A439" s="9" t="s">
        <v>62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2"/>
      <c r="L439" s="19"/>
      <c r="M439" s="5"/>
      <c r="N439" s="6"/>
      <c r="O439" s="48" t="s">
        <v>55</v>
      </c>
      <c r="P439" s="49">
        <f>IF(P438/B424=0,"",P438/B424)</f>
        <v>0.72</v>
      </c>
      <c r="Q439" s="50">
        <f>IF(P438/Q438=0,"",P438/Q438)</f>
        <v>0.93103448275862066</v>
      </c>
      <c r="R439" s="51" t="s">
        <v>56</v>
      </c>
      <c r="S439" s="78"/>
      <c r="T439" s="78"/>
      <c r="U439" s="78"/>
      <c r="V439" s="78"/>
    </row>
    <row r="440" spans="1:22" ht="15.75" customHeight="1">
      <c r="A440" s="9" t="s">
        <v>63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2"/>
      <c r="L440" s="29"/>
      <c r="M440" s="30"/>
      <c r="N440" s="31"/>
      <c r="O440" s="30"/>
      <c r="P440" s="31"/>
      <c r="Q440" s="31"/>
      <c r="R440" s="33"/>
      <c r="S440" s="78"/>
      <c r="T440" s="78"/>
      <c r="U440" s="78"/>
      <c r="V440" s="78"/>
    </row>
    <row r="441" spans="1:22" ht="18.75" customHeight="1">
      <c r="A441" s="34"/>
      <c r="B441" s="6"/>
      <c r="C441" s="6"/>
      <c r="D441" s="6"/>
      <c r="E441" s="6"/>
      <c r="F441" s="139" t="s">
        <v>42</v>
      </c>
      <c r="G441" s="154"/>
      <c r="H441" s="154"/>
      <c r="I441" s="154"/>
      <c r="J441" s="155"/>
      <c r="K441" s="35">
        <f>SUM(K424:K440)</f>
        <v>58</v>
      </c>
      <c r="L441" s="55">
        <f>IF(K432=0,"",K432/B424)</f>
        <v>0.61333333333333329</v>
      </c>
      <c r="M441" s="55">
        <f>IF(K441=0,"",K441/B424)</f>
        <v>0.77333333333333332</v>
      </c>
      <c r="N441" s="55">
        <f>IF(K432=0,"",M441-L441)</f>
        <v>0.16000000000000003</v>
      </c>
      <c r="O441" s="5"/>
      <c r="P441" s="6"/>
      <c r="Q441" s="37"/>
      <c r="R441" s="5"/>
      <c r="S441" s="78"/>
      <c r="T441" s="78"/>
      <c r="U441" s="78"/>
      <c r="V441" s="78"/>
    </row>
    <row r="442" spans="1:22" ht="15.75" customHeight="1">
      <c r="L442" s="5"/>
      <c r="M442" s="5"/>
      <c r="O442" s="5"/>
      <c r="S442" s="78"/>
      <c r="T442" s="78"/>
      <c r="U442" s="78"/>
      <c r="V442" s="78"/>
    </row>
    <row r="443" spans="1:22" ht="15.75" customHeight="1">
      <c r="L443" s="5"/>
      <c r="M443" s="5"/>
      <c r="O443" s="5"/>
      <c r="S443" s="78"/>
      <c r="T443" s="78"/>
      <c r="U443" s="78"/>
      <c r="V443" s="78"/>
    </row>
    <row r="444" spans="1:22" ht="26.25" customHeight="1">
      <c r="A444" s="7"/>
      <c r="B444" s="163" t="s">
        <v>4</v>
      </c>
      <c r="C444" s="164"/>
      <c r="D444" s="164"/>
      <c r="E444" s="164"/>
      <c r="F444" s="164"/>
      <c r="G444" s="164"/>
      <c r="H444" s="165" t="s">
        <v>45</v>
      </c>
      <c r="I444" s="166"/>
      <c r="J444" s="166"/>
      <c r="K444" s="6"/>
      <c r="L444" s="5"/>
      <c r="M444" s="5"/>
      <c r="N444" s="6"/>
      <c r="O444" s="5"/>
      <c r="P444" s="6"/>
      <c r="Q444" s="6"/>
      <c r="R444" s="6"/>
      <c r="S444" s="78"/>
      <c r="T444" s="78"/>
      <c r="U444" s="78"/>
      <c r="V444" s="78"/>
    </row>
    <row r="445" spans="1:22" ht="30" customHeight="1">
      <c r="A445" s="142" t="s">
        <v>6</v>
      </c>
      <c r="B445" s="144" t="s">
        <v>7</v>
      </c>
      <c r="C445" s="154"/>
      <c r="D445" s="154"/>
      <c r="E445" s="154"/>
      <c r="F445" s="154"/>
      <c r="G445" s="154"/>
      <c r="H445" s="154"/>
      <c r="I445" s="154"/>
      <c r="J445" s="155"/>
      <c r="K445" s="167" t="s">
        <v>8</v>
      </c>
      <c r="L445" s="137" t="s">
        <v>9</v>
      </c>
      <c r="M445" s="137" t="s">
        <v>10</v>
      </c>
      <c r="N445" s="149" t="s">
        <v>11</v>
      </c>
      <c r="O445" s="137" t="s">
        <v>12</v>
      </c>
      <c r="P445" s="151" t="s">
        <v>13</v>
      </c>
      <c r="Q445" s="151" t="s">
        <v>14</v>
      </c>
      <c r="R445" s="137" t="s">
        <v>15</v>
      </c>
      <c r="S445" s="78"/>
      <c r="T445" s="78"/>
      <c r="U445" s="78"/>
      <c r="V445" s="78"/>
    </row>
    <row r="446" spans="1:22" ht="15.75" customHeight="1">
      <c r="A446" s="153"/>
      <c r="B446" s="9" t="s">
        <v>16</v>
      </c>
      <c r="C446" s="9" t="s">
        <v>17</v>
      </c>
      <c r="D446" s="9" t="s">
        <v>18</v>
      </c>
      <c r="E446" s="9" t="s">
        <v>19</v>
      </c>
      <c r="F446" s="9" t="s">
        <v>20</v>
      </c>
      <c r="G446" s="9" t="s">
        <v>21</v>
      </c>
      <c r="H446" s="9" t="s">
        <v>22</v>
      </c>
      <c r="I446" s="9" t="s">
        <v>23</v>
      </c>
      <c r="J446" s="9" t="s">
        <v>24</v>
      </c>
      <c r="K446" s="153"/>
      <c r="L446" s="153"/>
      <c r="M446" s="153"/>
      <c r="N446" s="153"/>
      <c r="O446" s="153"/>
      <c r="P446" s="153"/>
      <c r="Q446" s="153"/>
      <c r="R446" s="153"/>
      <c r="S446" s="78"/>
      <c r="T446" s="78"/>
      <c r="U446" s="78"/>
      <c r="V446" s="78"/>
    </row>
    <row r="447" spans="1:22" ht="15.75" customHeight="1">
      <c r="A447" s="9" t="s">
        <v>45</v>
      </c>
      <c r="B447" s="56">
        <v>38</v>
      </c>
      <c r="C447" s="11"/>
      <c r="D447" s="11"/>
      <c r="E447" s="11"/>
      <c r="F447" s="11"/>
      <c r="G447" s="11"/>
      <c r="H447" s="11"/>
      <c r="I447" s="11"/>
      <c r="J447" s="11"/>
      <c r="K447" s="12"/>
      <c r="L447" s="13"/>
      <c r="M447" s="14"/>
      <c r="N447" s="15"/>
      <c r="O447" s="79"/>
      <c r="P447" s="62">
        <v>38</v>
      </c>
      <c r="Q447" s="80"/>
      <c r="R447" s="79"/>
      <c r="S447" s="78"/>
      <c r="T447" s="78"/>
      <c r="U447" s="78"/>
      <c r="V447" s="78"/>
    </row>
    <row r="448" spans="1:22" ht="15.75" customHeight="1">
      <c r="A448" s="9" t="s">
        <v>46</v>
      </c>
      <c r="B448" s="11"/>
      <c r="C448" s="11">
        <v>34</v>
      </c>
      <c r="D448" s="11"/>
      <c r="E448" s="11"/>
      <c r="F448" s="11"/>
      <c r="G448" s="11"/>
      <c r="H448" s="11"/>
      <c r="I448" s="11"/>
      <c r="J448" s="11"/>
      <c r="K448" s="12"/>
      <c r="L448" s="19"/>
      <c r="M448" s="5"/>
      <c r="N448" s="20"/>
      <c r="O448" s="66">
        <f>IF(C448=0,"",C448/B447)</f>
        <v>0.89473684210526316</v>
      </c>
      <c r="P448" s="67">
        <v>34</v>
      </c>
      <c r="Q448" s="68">
        <f t="shared" ref="Q448:Q455" si="38">IF(P448=0,"",P448/P447)</f>
        <v>0.89473684210526316</v>
      </c>
      <c r="R448" s="68">
        <f t="shared" ref="R448:R455" si="39">IF(P448=0,"",100%-Q448)</f>
        <v>0.10526315789473684</v>
      </c>
      <c r="S448" s="78"/>
      <c r="T448" s="78"/>
      <c r="U448" s="78"/>
      <c r="V448" s="78"/>
    </row>
    <row r="449" spans="1:22" ht="15.75" customHeight="1">
      <c r="A449" s="9" t="s">
        <v>47</v>
      </c>
      <c r="B449" s="11"/>
      <c r="C449" s="11"/>
      <c r="D449" s="11">
        <v>33</v>
      </c>
      <c r="E449" s="11"/>
      <c r="F449" s="11"/>
      <c r="G449" s="11"/>
      <c r="H449" s="11"/>
      <c r="I449" s="11"/>
      <c r="J449" s="11"/>
      <c r="K449" s="12"/>
      <c r="L449" s="19"/>
      <c r="M449" s="5"/>
      <c r="N449" s="20"/>
      <c r="O449" s="66">
        <f>IF(D449=0,"",D449/C448)</f>
        <v>0.97058823529411764</v>
      </c>
      <c r="P449" s="67">
        <v>33</v>
      </c>
      <c r="Q449" s="68">
        <f t="shared" si="38"/>
        <v>0.97058823529411764</v>
      </c>
      <c r="R449" s="68">
        <f t="shared" si="39"/>
        <v>2.9411764705882359E-2</v>
      </c>
      <c r="S449" s="86">
        <f>P449/P447</f>
        <v>0.86842105263157898</v>
      </c>
      <c r="T449" s="78"/>
      <c r="U449" s="78"/>
      <c r="V449" s="78"/>
    </row>
    <row r="450" spans="1:22" ht="15.75" customHeight="1">
      <c r="A450" s="9" t="s">
        <v>48</v>
      </c>
      <c r="B450" s="11"/>
      <c r="C450" s="11"/>
      <c r="D450" s="11"/>
      <c r="E450" s="11">
        <v>30</v>
      </c>
      <c r="F450" s="11"/>
      <c r="G450" s="11"/>
      <c r="H450" s="11"/>
      <c r="I450" s="11"/>
      <c r="J450" s="11"/>
      <c r="K450" s="12"/>
      <c r="L450" s="19"/>
      <c r="M450" s="5"/>
      <c r="N450" s="20"/>
      <c r="O450" s="66">
        <f>IF(E450=0,"",E450/D449)</f>
        <v>0.90909090909090906</v>
      </c>
      <c r="P450" s="67">
        <v>32</v>
      </c>
      <c r="Q450" s="68">
        <f t="shared" si="38"/>
        <v>0.96969696969696972</v>
      </c>
      <c r="R450" s="68">
        <f t="shared" si="39"/>
        <v>3.0303030303030276E-2</v>
      </c>
      <c r="S450" s="78"/>
      <c r="T450" s="78"/>
      <c r="U450" s="78"/>
      <c r="V450" s="78"/>
    </row>
    <row r="451" spans="1:22" ht="15.75" customHeight="1">
      <c r="A451" s="9" t="s">
        <v>49</v>
      </c>
      <c r="B451" s="11"/>
      <c r="C451" s="11"/>
      <c r="D451" s="11"/>
      <c r="E451" s="11"/>
      <c r="F451" s="11">
        <v>30</v>
      </c>
      <c r="G451" s="11"/>
      <c r="H451" s="11"/>
      <c r="I451" s="11"/>
      <c r="J451" s="11"/>
      <c r="K451" s="12"/>
      <c r="L451" s="19"/>
      <c r="M451" s="5"/>
      <c r="N451" s="20"/>
      <c r="O451" s="66">
        <f>IF(F451=0,"",F451/E450)</f>
        <v>1</v>
      </c>
      <c r="P451" s="67">
        <v>33</v>
      </c>
      <c r="Q451" s="68">
        <f t="shared" si="38"/>
        <v>1.03125</v>
      </c>
      <c r="R451" s="68">
        <f t="shared" si="39"/>
        <v>-3.125E-2</v>
      </c>
      <c r="S451" s="78"/>
      <c r="T451" s="78"/>
      <c r="U451" s="78"/>
      <c r="V451" s="78"/>
    </row>
    <row r="452" spans="1:22" ht="15.75" customHeight="1">
      <c r="A452" s="9" t="s">
        <v>50</v>
      </c>
      <c r="B452" s="11"/>
      <c r="C452" s="11"/>
      <c r="D452" s="11"/>
      <c r="E452" s="11"/>
      <c r="F452" s="11"/>
      <c r="G452" s="11">
        <v>30</v>
      </c>
      <c r="H452" s="11"/>
      <c r="I452" s="11"/>
      <c r="J452" s="11"/>
      <c r="K452" s="12"/>
      <c r="L452" s="19"/>
      <c r="M452" s="5"/>
      <c r="N452" s="20"/>
      <c r="O452" s="66">
        <f>IF(G452=0,"",G452/F451)</f>
        <v>1</v>
      </c>
      <c r="P452" s="67">
        <v>32</v>
      </c>
      <c r="Q452" s="68">
        <f t="shared" si="38"/>
        <v>0.96969696969696972</v>
      </c>
      <c r="R452" s="68">
        <f t="shared" si="39"/>
        <v>3.0303030303030276E-2</v>
      </c>
      <c r="S452" s="78"/>
      <c r="T452" s="78"/>
      <c r="U452" s="78"/>
      <c r="V452" s="78"/>
    </row>
    <row r="453" spans="1:22" ht="15.75" customHeight="1">
      <c r="A453" s="9" t="s">
        <v>51</v>
      </c>
      <c r="B453" s="11"/>
      <c r="C453" s="11"/>
      <c r="D453" s="11"/>
      <c r="E453" s="11"/>
      <c r="F453" s="11"/>
      <c r="G453" s="11"/>
      <c r="H453" s="11">
        <v>30</v>
      </c>
      <c r="I453" s="11"/>
      <c r="J453" s="11"/>
      <c r="K453" s="12"/>
      <c r="L453" s="19"/>
      <c r="M453" s="5"/>
      <c r="N453" s="20"/>
      <c r="O453" s="66">
        <f>IF(H453=0,"",H453/G452)</f>
        <v>1</v>
      </c>
      <c r="P453" s="67">
        <v>32</v>
      </c>
      <c r="Q453" s="68">
        <f t="shared" si="38"/>
        <v>1</v>
      </c>
      <c r="R453" s="68">
        <f t="shared" si="39"/>
        <v>0</v>
      </c>
      <c r="S453" s="78"/>
      <c r="T453" s="78"/>
      <c r="U453" s="78"/>
      <c r="V453" s="78"/>
    </row>
    <row r="454" spans="1:22" ht="15.75" customHeight="1">
      <c r="A454" s="9" t="s">
        <v>52</v>
      </c>
      <c r="B454" s="11"/>
      <c r="C454" s="11"/>
      <c r="D454" s="11"/>
      <c r="E454" s="11"/>
      <c r="F454" s="11"/>
      <c r="G454" s="11"/>
      <c r="H454" s="11"/>
      <c r="I454" s="11">
        <v>30</v>
      </c>
      <c r="J454" s="11"/>
      <c r="K454" s="12"/>
      <c r="L454" s="19"/>
      <c r="M454" s="5"/>
      <c r="N454" s="20"/>
      <c r="O454" s="66">
        <f>IF(I454=0,"",I454/H453)</f>
        <v>1</v>
      </c>
      <c r="P454" s="67">
        <v>32</v>
      </c>
      <c r="Q454" s="68">
        <f t="shared" si="38"/>
        <v>1</v>
      </c>
      <c r="R454" s="68">
        <f t="shared" si="39"/>
        <v>0</v>
      </c>
      <c r="S454" s="78"/>
      <c r="T454" s="78"/>
      <c r="U454" s="78"/>
      <c r="V454" s="78"/>
    </row>
    <row r="455" spans="1:22" ht="15.75" customHeight="1">
      <c r="A455" s="9" t="s">
        <v>54</v>
      </c>
      <c r="B455" s="11"/>
      <c r="C455" s="11"/>
      <c r="D455" s="11"/>
      <c r="E455" s="11"/>
      <c r="F455" s="11"/>
      <c r="G455" s="11"/>
      <c r="H455" s="11"/>
      <c r="I455" s="11"/>
      <c r="J455" s="11">
        <v>29</v>
      </c>
      <c r="K455" s="12">
        <v>28</v>
      </c>
      <c r="L455" s="19"/>
      <c r="M455" s="5"/>
      <c r="N455" s="20"/>
      <c r="O455" s="81">
        <f>IF(J455=0,"",J455/I454)</f>
        <v>0.96666666666666667</v>
      </c>
      <c r="P455" s="67">
        <v>32</v>
      </c>
      <c r="Q455" s="82">
        <f t="shared" si="38"/>
        <v>1</v>
      </c>
      <c r="R455" s="82">
        <f t="shared" si="39"/>
        <v>0</v>
      </c>
      <c r="S455" s="78"/>
      <c r="T455" s="78"/>
      <c r="U455" s="78"/>
      <c r="V455" s="78"/>
    </row>
    <row r="456" spans="1:22" ht="15.75" customHeight="1">
      <c r="A456" s="9" t="s">
        <v>57</v>
      </c>
      <c r="B456" s="11"/>
      <c r="C456" s="11"/>
      <c r="D456" s="11"/>
      <c r="E456" s="11"/>
      <c r="F456" s="11"/>
      <c r="G456" s="11"/>
      <c r="H456" s="11"/>
      <c r="I456" s="11"/>
      <c r="J456" s="11">
        <v>2</v>
      </c>
      <c r="K456" s="12">
        <v>2</v>
      </c>
      <c r="L456" s="19"/>
      <c r="M456" s="5"/>
      <c r="N456" s="6"/>
      <c r="O456" s="83"/>
      <c r="P456" s="22">
        <v>4</v>
      </c>
      <c r="Q456" s="84"/>
      <c r="R456" s="85"/>
      <c r="S456" s="78"/>
      <c r="T456" s="78"/>
      <c r="U456" s="78"/>
      <c r="V456" s="78"/>
    </row>
    <row r="457" spans="1:22" ht="15.75" customHeight="1">
      <c r="A457" s="9" t="s">
        <v>58</v>
      </c>
      <c r="B457" s="11"/>
      <c r="C457" s="11"/>
      <c r="D457" s="11"/>
      <c r="E457" s="11"/>
      <c r="F457" s="11"/>
      <c r="G457" s="11"/>
      <c r="H457" s="11"/>
      <c r="I457" s="11"/>
      <c r="J457" s="11">
        <v>1</v>
      </c>
      <c r="K457" s="12">
        <v>1</v>
      </c>
      <c r="L457" s="19"/>
      <c r="M457" s="5"/>
      <c r="N457" s="6"/>
      <c r="O457" s="27"/>
      <c r="P457" s="25">
        <v>2</v>
      </c>
      <c r="Q457" s="28"/>
      <c r="R457" s="27"/>
      <c r="S457" s="78"/>
      <c r="T457" s="78"/>
      <c r="U457" s="78"/>
      <c r="V457" s="78"/>
    </row>
    <row r="458" spans="1:22" ht="15.75" customHeight="1">
      <c r="A458" s="9" t="s">
        <v>59</v>
      </c>
      <c r="B458" s="11"/>
      <c r="C458" s="11"/>
      <c r="D458" s="11"/>
      <c r="E458" s="11"/>
      <c r="F458" s="11"/>
      <c r="G458" s="11"/>
      <c r="H458" s="11"/>
      <c r="I458" s="11"/>
      <c r="J458" s="11">
        <v>1</v>
      </c>
      <c r="K458" s="12" t="s">
        <v>72</v>
      </c>
      <c r="L458" s="19"/>
      <c r="M458" s="5"/>
      <c r="N458" s="6"/>
      <c r="O458" s="27"/>
      <c r="P458" s="25">
        <v>1</v>
      </c>
      <c r="Q458" s="28"/>
      <c r="R458" s="27"/>
      <c r="S458" s="78"/>
      <c r="T458" s="78"/>
      <c r="U458" s="78"/>
      <c r="V458" s="78"/>
    </row>
    <row r="459" spans="1:22" ht="15.75" customHeight="1">
      <c r="A459" s="9" t="s">
        <v>60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2"/>
      <c r="L459" s="19"/>
      <c r="M459" s="5"/>
      <c r="N459" s="6"/>
      <c r="O459" s="27"/>
      <c r="P459" s="25"/>
      <c r="Q459" s="28"/>
      <c r="R459" s="27"/>
      <c r="S459" s="78"/>
      <c r="T459" s="78"/>
      <c r="U459" s="78"/>
      <c r="V459" s="78"/>
    </row>
    <row r="460" spans="1:22" ht="15.75" customHeight="1">
      <c r="A460" s="9" t="s">
        <v>61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2"/>
      <c r="L460" s="19"/>
      <c r="M460" s="5"/>
      <c r="N460" s="6"/>
      <c r="O460" s="42"/>
      <c r="P460" s="43"/>
      <c r="Q460" s="53"/>
      <c r="R460" s="54"/>
      <c r="S460" s="78"/>
      <c r="T460" s="78"/>
      <c r="U460" s="78"/>
      <c r="V460" s="78"/>
    </row>
    <row r="461" spans="1:22" ht="15.75" customHeight="1">
      <c r="A461" s="9" t="s">
        <v>62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2"/>
      <c r="L461" s="19"/>
      <c r="M461" s="5"/>
      <c r="N461" s="6"/>
      <c r="O461" s="44" t="s">
        <v>53</v>
      </c>
      <c r="P461" s="45">
        <v>29</v>
      </c>
      <c r="Q461" s="46">
        <f>K464</f>
        <v>31</v>
      </c>
      <c r="R461" s="47" t="s">
        <v>8</v>
      </c>
      <c r="S461" s="78"/>
      <c r="T461" s="78"/>
      <c r="U461" s="78"/>
      <c r="V461" s="78"/>
    </row>
    <row r="462" spans="1:22" ht="15.75" customHeight="1">
      <c r="A462" s="9" t="s">
        <v>63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2"/>
      <c r="L462" s="19"/>
      <c r="M462" s="5"/>
      <c r="N462" s="6"/>
      <c r="O462" s="48" t="s">
        <v>55</v>
      </c>
      <c r="P462" s="49">
        <f>IF(P461/B447=0,"",P461/B447)</f>
        <v>0.76315789473684215</v>
      </c>
      <c r="Q462" s="50">
        <f>IF(P461/Q461=0,"",P461/Q461)</f>
        <v>0.93548387096774188</v>
      </c>
      <c r="R462" s="51" t="s">
        <v>56</v>
      </c>
      <c r="S462" s="78"/>
      <c r="T462" s="78"/>
      <c r="U462" s="78"/>
      <c r="V462" s="78"/>
    </row>
    <row r="463" spans="1:22" ht="15.75" customHeight="1">
      <c r="A463" s="9" t="s">
        <v>64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2"/>
      <c r="L463" s="29"/>
      <c r="M463" s="30"/>
      <c r="N463" s="31"/>
      <c r="O463" s="30"/>
      <c r="P463" s="31"/>
      <c r="Q463" s="31"/>
      <c r="R463" s="33"/>
      <c r="S463" s="78"/>
      <c r="T463" s="78"/>
      <c r="U463" s="78"/>
      <c r="V463" s="78"/>
    </row>
    <row r="464" spans="1:22" ht="18.75" customHeight="1">
      <c r="A464" s="34"/>
      <c r="B464" s="6"/>
      <c r="C464" s="6"/>
      <c r="D464" s="6"/>
      <c r="E464" s="6"/>
      <c r="F464" s="139" t="s">
        <v>42</v>
      </c>
      <c r="G464" s="154"/>
      <c r="H464" s="154"/>
      <c r="I464" s="154"/>
      <c r="J464" s="155"/>
      <c r="K464" s="35">
        <f>SUM(K447:K463)</f>
        <v>31</v>
      </c>
      <c r="L464" s="55">
        <f>IF(K455=0,"",K455/B447)</f>
        <v>0.73684210526315785</v>
      </c>
      <c r="M464" s="55">
        <f>IF(K464=0,"",K464/B447)</f>
        <v>0.81578947368421051</v>
      </c>
      <c r="N464" s="55">
        <f>IF(K455=0,"",M464-L464)</f>
        <v>7.8947368421052655E-2</v>
      </c>
      <c r="O464" s="5"/>
      <c r="P464" s="6"/>
      <c r="Q464" s="37"/>
      <c r="R464" s="5"/>
      <c r="S464" s="78"/>
      <c r="T464" s="78"/>
      <c r="U464" s="78"/>
      <c r="V464" s="78"/>
    </row>
    <row r="465" spans="1:22" ht="15.75" customHeight="1">
      <c r="L465" s="5"/>
      <c r="M465" s="5"/>
      <c r="O465" s="5"/>
      <c r="S465" s="78"/>
      <c r="T465" s="78"/>
      <c r="U465" s="78"/>
      <c r="V465" s="78"/>
    </row>
    <row r="466" spans="1:22" ht="15.75" customHeight="1">
      <c r="L466" s="5"/>
      <c r="M466" s="5"/>
      <c r="O466" s="5"/>
      <c r="S466" s="78"/>
      <c r="T466" s="78"/>
      <c r="U466" s="78"/>
      <c r="V466" s="78"/>
    </row>
    <row r="467" spans="1:22" ht="26.25" customHeight="1">
      <c r="A467" s="7"/>
      <c r="B467" s="163" t="s">
        <v>4</v>
      </c>
      <c r="C467" s="164"/>
      <c r="D467" s="164"/>
      <c r="E467" s="164"/>
      <c r="F467" s="164"/>
      <c r="G467" s="164"/>
      <c r="H467" s="165" t="s">
        <v>46</v>
      </c>
      <c r="I467" s="166"/>
      <c r="J467" s="166"/>
      <c r="K467" s="6"/>
      <c r="L467" s="5"/>
      <c r="M467" s="5"/>
      <c r="N467" s="6"/>
      <c r="O467" s="5"/>
      <c r="P467" s="6"/>
      <c r="Q467" s="6"/>
      <c r="R467" s="6"/>
      <c r="S467" s="78"/>
      <c r="T467" s="78"/>
      <c r="U467" s="78"/>
      <c r="V467" s="78"/>
    </row>
    <row r="468" spans="1:22" ht="30" customHeight="1">
      <c r="A468" s="142" t="s">
        <v>6</v>
      </c>
      <c r="B468" s="144" t="s">
        <v>7</v>
      </c>
      <c r="C468" s="154"/>
      <c r="D468" s="154"/>
      <c r="E468" s="154"/>
      <c r="F468" s="154"/>
      <c r="G468" s="154"/>
      <c r="H468" s="154"/>
      <c r="I468" s="154"/>
      <c r="J468" s="155"/>
      <c r="K468" s="167" t="s">
        <v>8</v>
      </c>
      <c r="L468" s="137" t="s">
        <v>9</v>
      </c>
      <c r="M468" s="137" t="s">
        <v>10</v>
      </c>
      <c r="N468" s="149" t="s">
        <v>11</v>
      </c>
      <c r="O468" s="137" t="s">
        <v>12</v>
      </c>
      <c r="P468" s="151" t="s">
        <v>13</v>
      </c>
      <c r="Q468" s="151" t="s">
        <v>14</v>
      </c>
      <c r="R468" s="137" t="s">
        <v>15</v>
      </c>
      <c r="S468" s="78"/>
      <c r="T468" s="78"/>
      <c r="U468" s="78"/>
      <c r="V468" s="78"/>
    </row>
    <row r="469" spans="1:22" ht="15.75" customHeight="1">
      <c r="A469" s="153"/>
      <c r="B469" s="9" t="s">
        <v>16</v>
      </c>
      <c r="C469" s="9" t="s">
        <v>17</v>
      </c>
      <c r="D469" s="9" t="s">
        <v>18</v>
      </c>
      <c r="E469" s="9" t="s">
        <v>19</v>
      </c>
      <c r="F469" s="9" t="s">
        <v>20</v>
      </c>
      <c r="G469" s="9" t="s">
        <v>21</v>
      </c>
      <c r="H469" s="9" t="s">
        <v>22</v>
      </c>
      <c r="I469" s="9" t="s">
        <v>23</v>
      </c>
      <c r="J469" s="9" t="s">
        <v>24</v>
      </c>
      <c r="K469" s="153"/>
      <c r="L469" s="153"/>
      <c r="M469" s="153"/>
      <c r="N469" s="153"/>
      <c r="O469" s="153"/>
      <c r="P469" s="153"/>
      <c r="Q469" s="153"/>
      <c r="R469" s="153"/>
      <c r="S469" s="78"/>
      <c r="T469" s="78"/>
      <c r="U469" s="78"/>
      <c r="V469" s="78"/>
    </row>
    <row r="470" spans="1:22" ht="15.75" customHeight="1">
      <c r="A470" s="9" t="s">
        <v>46</v>
      </c>
      <c r="B470" s="56">
        <v>76</v>
      </c>
      <c r="C470" s="11"/>
      <c r="D470" s="11"/>
      <c r="E470" s="11"/>
      <c r="F470" s="11"/>
      <c r="G470" s="11"/>
      <c r="H470" s="11"/>
      <c r="I470" s="11"/>
      <c r="J470" s="11"/>
      <c r="K470" s="12"/>
      <c r="L470" s="13"/>
      <c r="M470" s="14"/>
      <c r="N470" s="15"/>
      <c r="O470" s="79"/>
      <c r="P470" s="62">
        <v>76</v>
      </c>
      <c r="Q470" s="80"/>
      <c r="R470" s="79"/>
      <c r="S470" s="78"/>
      <c r="T470" s="78"/>
      <c r="U470" s="78"/>
      <c r="V470" s="78"/>
    </row>
    <row r="471" spans="1:22" ht="15.75" customHeight="1">
      <c r="A471" s="9" t="s">
        <v>47</v>
      </c>
      <c r="B471" s="11"/>
      <c r="C471" s="11">
        <v>66</v>
      </c>
      <c r="D471" s="11"/>
      <c r="E471" s="11"/>
      <c r="F471" s="11"/>
      <c r="G471" s="11"/>
      <c r="H471" s="11"/>
      <c r="I471" s="11"/>
      <c r="J471" s="11"/>
      <c r="K471" s="12"/>
      <c r="L471" s="19"/>
      <c r="M471" s="5"/>
      <c r="N471" s="20"/>
      <c r="O471" s="66">
        <f>IF(C471=0,"",C471/B470)</f>
        <v>0.86842105263157898</v>
      </c>
      <c r="P471" s="67">
        <v>66</v>
      </c>
      <c r="Q471" s="68">
        <f t="shared" ref="Q471:Q478" si="40">IF(P471=0,"",P471/P470)</f>
        <v>0.86842105263157898</v>
      </c>
      <c r="R471" s="68">
        <f t="shared" ref="R471:R478" si="41">IF(P471=0,"",100%-Q471)</f>
        <v>0.13157894736842102</v>
      </c>
      <c r="S471" s="78"/>
      <c r="T471" s="78"/>
      <c r="U471" s="78"/>
      <c r="V471" s="78"/>
    </row>
    <row r="472" spans="1:22" ht="15.75" customHeight="1">
      <c r="A472" s="9" t="s">
        <v>48</v>
      </c>
      <c r="B472" s="11"/>
      <c r="C472" s="11"/>
      <c r="D472" s="11">
        <v>64</v>
      </c>
      <c r="E472" s="11"/>
      <c r="F472" s="11"/>
      <c r="G472" s="11"/>
      <c r="H472" s="11"/>
      <c r="I472" s="11"/>
      <c r="J472" s="11"/>
      <c r="K472" s="12"/>
      <c r="L472" s="19"/>
      <c r="M472" s="5"/>
      <c r="N472" s="20"/>
      <c r="O472" s="66">
        <f>IF(D472=0,"",D472/C471)</f>
        <v>0.96969696969696972</v>
      </c>
      <c r="P472" s="67">
        <v>64</v>
      </c>
      <c r="Q472" s="68">
        <f t="shared" si="40"/>
        <v>0.96969696969696972</v>
      </c>
      <c r="R472" s="68">
        <f t="shared" si="41"/>
        <v>3.0303030303030276E-2</v>
      </c>
      <c r="S472" s="86">
        <f>P472/P470</f>
        <v>0.84210526315789469</v>
      </c>
      <c r="T472" s="78"/>
      <c r="U472" s="78"/>
      <c r="V472" s="78"/>
    </row>
    <row r="473" spans="1:22" ht="15.75" customHeight="1">
      <c r="A473" s="9" t="s">
        <v>49</v>
      </c>
      <c r="B473" s="11"/>
      <c r="C473" s="11"/>
      <c r="D473" s="11"/>
      <c r="E473" s="11">
        <v>63</v>
      </c>
      <c r="F473" s="11"/>
      <c r="G473" s="11"/>
      <c r="H473" s="11"/>
      <c r="I473" s="11"/>
      <c r="J473" s="11"/>
      <c r="K473" s="12"/>
      <c r="L473" s="19"/>
      <c r="M473" s="5"/>
      <c r="N473" s="20"/>
      <c r="O473" s="66">
        <f>IF(E473=0,"",E473/D472)</f>
        <v>0.984375</v>
      </c>
      <c r="P473" s="67">
        <v>64</v>
      </c>
      <c r="Q473" s="68">
        <f t="shared" si="40"/>
        <v>1</v>
      </c>
      <c r="R473" s="68">
        <f t="shared" si="41"/>
        <v>0</v>
      </c>
      <c r="S473" s="78"/>
      <c r="T473" s="78"/>
      <c r="U473" s="78"/>
      <c r="V473" s="78"/>
    </row>
    <row r="474" spans="1:22" ht="15.75" customHeight="1">
      <c r="A474" s="9" t="s">
        <v>50</v>
      </c>
      <c r="B474" s="11"/>
      <c r="C474" s="11"/>
      <c r="D474" s="11"/>
      <c r="E474" s="11"/>
      <c r="F474" s="11">
        <v>62</v>
      </c>
      <c r="G474" s="11"/>
      <c r="H474" s="11"/>
      <c r="I474" s="11"/>
      <c r="J474" s="11"/>
      <c r="K474" s="12"/>
      <c r="L474" s="19"/>
      <c r="M474" s="5"/>
      <c r="N474" s="20"/>
      <c r="O474" s="66">
        <f>IF(F474=0,"",F474/E473)</f>
        <v>0.98412698412698407</v>
      </c>
      <c r="P474" s="67">
        <v>63</v>
      </c>
      <c r="Q474" s="68">
        <f t="shared" si="40"/>
        <v>0.984375</v>
      </c>
      <c r="R474" s="68">
        <f t="shared" si="41"/>
        <v>1.5625E-2</v>
      </c>
      <c r="S474" s="78"/>
      <c r="T474" s="78"/>
      <c r="U474" s="78"/>
      <c r="V474" s="78"/>
    </row>
    <row r="475" spans="1:22" ht="15.75" customHeight="1">
      <c r="A475" s="9" t="s">
        <v>51</v>
      </c>
      <c r="B475" s="11"/>
      <c r="C475" s="11"/>
      <c r="D475" s="11"/>
      <c r="E475" s="11"/>
      <c r="F475" s="11"/>
      <c r="G475" s="11">
        <v>60</v>
      </c>
      <c r="H475" s="11"/>
      <c r="I475" s="11"/>
      <c r="J475" s="11"/>
      <c r="K475" s="12"/>
      <c r="L475" s="19"/>
      <c r="M475" s="5"/>
      <c r="N475" s="20"/>
      <c r="O475" s="66">
        <f>IF(G475=0,"",G475/F474)</f>
        <v>0.967741935483871</v>
      </c>
      <c r="P475" s="67">
        <v>63</v>
      </c>
      <c r="Q475" s="68">
        <f t="shared" si="40"/>
        <v>1</v>
      </c>
      <c r="R475" s="68">
        <f t="shared" si="41"/>
        <v>0</v>
      </c>
      <c r="S475" s="78"/>
      <c r="T475" s="78"/>
      <c r="U475" s="78"/>
      <c r="V475" s="78"/>
    </row>
    <row r="476" spans="1:22" ht="15.75" customHeight="1">
      <c r="A476" s="9" t="s">
        <v>52</v>
      </c>
      <c r="B476" s="11"/>
      <c r="C476" s="11"/>
      <c r="D476" s="11"/>
      <c r="E476" s="11"/>
      <c r="F476" s="11"/>
      <c r="G476" s="11"/>
      <c r="H476" s="11">
        <v>56</v>
      </c>
      <c r="I476" s="11"/>
      <c r="J476" s="11"/>
      <c r="K476" s="12"/>
      <c r="L476" s="19"/>
      <c r="M476" s="5"/>
      <c r="N476" s="20"/>
      <c r="O476" s="66">
        <f>IF(H476=0,"",H476/G475)</f>
        <v>0.93333333333333335</v>
      </c>
      <c r="P476" s="67">
        <v>61</v>
      </c>
      <c r="Q476" s="68">
        <f t="shared" si="40"/>
        <v>0.96825396825396826</v>
      </c>
      <c r="R476" s="68">
        <f t="shared" si="41"/>
        <v>3.1746031746031744E-2</v>
      </c>
      <c r="S476" s="78"/>
      <c r="T476" s="78"/>
      <c r="U476" s="78"/>
      <c r="V476" s="78"/>
    </row>
    <row r="477" spans="1:22" ht="15.75" customHeight="1">
      <c r="A477" s="9" t="s">
        <v>54</v>
      </c>
      <c r="B477" s="11"/>
      <c r="C477" s="11"/>
      <c r="D477" s="11"/>
      <c r="E477" s="11"/>
      <c r="F477" s="11"/>
      <c r="G477" s="11"/>
      <c r="H477" s="11"/>
      <c r="I477" s="11">
        <v>56</v>
      </c>
      <c r="J477" s="11"/>
      <c r="K477" s="12"/>
      <c r="L477" s="19"/>
      <c r="M477" s="5"/>
      <c r="N477" s="20"/>
      <c r="O477" s="66">
        <f>IF(I477=0,"",I477/H476)</f>
        <v>1</v>
      </c>
      <c r="P477" s="67">
        <v>61</v>
      </c>
      <c r="Q477" s="68">
        <f t="shared" si="40"/>
        <v>1</v>
      </c>
      <c r="R477" s="68">
        <f t="shared" si="41"/>
        <v>0</v>
      </c>
      <c r="S477" s="78"/>
      <c r="T477" s="78"/>
      <c r="U477" s="78"/>
      <c r="V477" s="78"/>
    </row>
    <row r="478" spans="1:22" ht="15.75" customHeight="1">
      <c r="A478" s="9" t="s">
        <v>57</v>
      </c>
      <c r="B478" s="11"/>
      <c r="C478" s="11"/>
      <c r="D478" s="11"/>
      <c r="E478" s="11"/>
      <c r="F478" s="11"/>
      <c r="G478" s="11"/>
      <c r="H478" s="11"/>
      <c r="I478" s="11"/>
      <c r="J478" s="11">
        <v>55</v>
      </c>
      <c r="K478" s="12">
        <v>53</v>
      </c>
      <c r="L478" s="19"/>
      <c r="M478" s="5"/>
      <c r="N478" s="20"/>
      <c r="O478" s="81">
        <f>IF(J478=0,"",J478/I477)</f>
        <v>0.9821428571428571</v>
      </c>
      <c r="P478" s="67">
        <v>59</v>
      </c>
      <c r="Q478" s="82">
        <f t="shared" si="40"/>
        <v>0.96721311475409832</v>
      </c>
      <c r="R478" s="82">
        <f t="shared" si="41"/>
        <v>3.2786885245901676E-2</v>
      </c>
      <c r="S478" s="78"/>
      <c r="T478" s="78"/>
      <c r="U478" s="78"/>
      <c r="V478" s="78"/>
    </row>
    <row r="479" spans="1:22" ht="15.75" customHeight="1">
      <c r="A479" s="9" t="s">
        <v>58</v>
      </c>
      <c r="B479" s="11"/>
      <c r="C479" s="11"/>
      <c r="D479" s="11"/>
      <c r="E479" s="11"/>
      <c r="F479" s="11"/>
      <c r="G479" s="11"/>
      <c r="H479" s="11"/>
      <c r="I479" s="11"/>
      <c r="J479" s="11">
        <v>3</v>
      </c>
      <c r="K479" s="12">
        <v>3</v>
      </c>
      <c r="L479" s="19"/>
      <c r="M479" s="5"/>
      <c r="N479" s="6"/>
      <c r="O479" s="83"/>
      <c r="P479" s="22">
        <v>6</v>
      </c>
      <c r="Q479" s="84"/>
      <c r="R479" s="85"/>
      <c r="S479" s="78"/>
      <c r="T479" s="78"/>
      <c r="U479" s="78"/>
      <c r="V479" s="78"/>
    </row>
    <row r="480" spans="1:22" ht="15.75" customHeight="1">
      <c r="A480" s="9" t="s">
        <v>59</v>
      </c>
      <c r="B480" s="11"/>
      <c r="C480" s="11"/>
      <c r="D480" s="11"/>
      <c r="E480" s="11"/>
      <c r="F480" s="11"/>
      <c r="G480" s="11"/>
      <c r="H480" s="11"/>
      <c r="I480" s="11"/>
      <c r="J480" s="11">
        <v>1</v>
      </c>
      <c r="K480" s="12">
        <v>1</v>
      </c>
      <c r="L480" s="19"/>
      <c r="M480" s="5"/>
      <c r="N480" s="6"/>
      <c r="O480" s="27"/>
      <c r="P480" s="25">
        <v>2</v>
      </c>
      <c r="Q480" s="28"/>
      <c r="R480" s="27"/>
      <c r="S480" s="78"/>
      <c r="T480" s="78"/>
      <c r="U480" s="78"/>
      <c r="V480" s="78"/>
    </row>
    <row r="481" spans="1:22" ht="15.75" customHeight="1">
      <c r="A481" s="9" t="s">
        <v>60</v>
      </c>
      <c r="B481" s="11"/>
      <c r="C481" s="11"/>
      <c r="D481" s="11"/>
      <c r="E481" s="11"/>
      <c r="F481" s="11"/>
      <c r="G481" s="11"/>
      <c r="H481" s="11"/>
      <c r="I481" s="11"/>
      <c r="J481" s="11">
        <v>1</v>
      </c>
      <c r="K481" s="12">
        <v>2</v>
      </c>
      <c r="L481" s="19"/>
      <c r="M481" s="5"/>
      <c r="N481" s="6"/>
      <c r="O481" s="27"/>
      <c r="P481" s="25">
        <v>2</v>
      </c>
      <c r="Q481" s="28"/>
      <c r="R481" s="27"/>
      <c r="S481" s="78"/>
      <c r="T481" s="78"/>
      <c r="U481" s="78"/>
      <c r="V481" s="78"/>
    </row>
    <row r="482" spans="1:22" ht="15.75" customHeight="1">
      <c r="A482" s="9" t="s">
        <v>61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2"/>
      <c r="L482" s="19"/>
      <c r="M482" s="5"/>
      <c r="N482" s="6"/>
      <c r="O482" s="27"/>
      <c r="P482" s="25"/>
      <c r="Q482" s="28"/>
      <c r="R482" s="27"/>
      <c r="S482" s="78"/>
      <c r="T482" s="78"/>
      <c r="U482" s="78"/>
      <c r="V482" s="78"/>
    </row>
    <row r="483" spans="1:22" ht="15.75" customHeight="1">
      <c r="A483" s="9" t="s">
        <v>62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2"/>
      <c r="L483" s="19"/>
      <c r="M483" s="5"/>
      <c r="N483" s="6"/>
      <c r="O483" s="42"/>
      <c r="P483" s="43"/>
      <c r="Q483" s="53"/>
      <c r="R483" s="54"/>
      <c r="S483" s="78"/>
      <c r="T483" s="78"/>
      <c r="U483" s="78"/>
      <c r="V483" s="78"/>
    </row>
    <row r="484" spans="1:22" ht="15.75" customHeight="1">
      <c r="A484" s="9" t="s">
        <v>63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2"/>
      <c r="L484" s="19"/>
      <c r="M484" s="5"/>
      <c r="N484" s="6"/>
      <c r="O484" s="44" t="s">
        <v>53</v>
      </c>
      <c r="P484" s="45">
        <v>55</v>
      </c>
      <c r="Q484" s="46">
        <f>K487</f>
        <v>59</v>
      </c>
      <c r="R484" s="47" t="s">
        <v>8</v>
      </c>
      <c r="S484" s="78"/>
      <c r="T484" s="78"/>
      <c r="U484" s="78"/>
      <c r="V484" s="78"/>
    </row>
    <row r="485" spans="1:22" ht="15.75" customHeight="1">
      <c r="A485" s="9" t="s">
        <v>64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2"/>
      <c r="L485" s="19"/>
      <c r="M485" s="5"/>
      <c r="N485" s="6"/>
      <c r="O485" s="48" t="s">
        <v>55</v>
      </c>
      <c r="P485" s="49">
        <f>IF(P484/B470=0,"",P484/B470)</f>
        <v>0.72368421052631582</v>
      </c>
      <c r="Q485" s="50">
        <f>IF(P484/Q484=0,"",P484/Q484)</f>
        <v>0.93220338983050843</v>
      </c>
      <c r="R485" s="51" t="s">
        <v>56</v>
      </c>
      <c r="S485" s="78"/>
      <c r="T485" s="78"/>
      <c r="U485" s="78"/>
      <c r="V485" s="78"/>
    </row>
    <row r="486" spans="1:22" ht="15.75" customHeight="1">
      <c r="A486" s="9" t="s">
        <v>65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2"/>
      <c r="L486" s="29"/>
      <c r="M486" s="30"/>
      <c r="N486" s="31"/>
      <c r="O486" s="30"/>
      <c r="P486" s="31"/>
      <c r="Q486" s="31"/>
      <c r="R486" s="33"/>
      <c r="S486" s="78"/>
      <c r="T486" s="78"/>
      <c r="U486" s="78"/>
      <c r="V486" s="78"/>
    </row>
    <row r="487" spans="1:22" ht="18" customHeight="1">
      <c r="A487" s="34"/>
      <c r="B487" s="6"/>
      <c r="C487" s="6"/>
      <c r="D487" s="6"/>
      <c r="E487" s="6"/>
      <c r="F487" s="139" t="s">
        <v>42</v>
      </c>
      <c r="G487" s="154"/>
      <c r="H487" s="154"/>
      <c r="I487" s="154"/>
      <c r="J487" s="155"/>
      <c r="K487" s="35">
        <f>SUM(K470:K483)</f>
        <v>59</v>
      </c>
      <c r="L487" s="55">
        <f>IF(K478=0,"",K478/B470)</f>
        <v>0.69736842105263153</v>
      </c>
      <c r="M487" s="55">
        <f>IF(K487=0,"",K487/B470)</f>
        <v>0.77631578947368418</v>
      </c>
      <c r="N487" s="55">
        <f>IF(K478=0,"",M487-L487)</f>
        <v>7.8947368421052655E-2</v>
      </c>
      <c r="O487" s="5"/>
      <c r="P487" s="6"/>
      <c r="Q487" s="37"/>
      <c r="R487" s="5"/>
      <c r="S487" s="78"/>
      <c r="T487" s="78"/>
      <c r="U487" s="78"/>
      <c r="V487" s="78"/>
    </row>
    <row r="488" spans="1:22" ht="15.75" customHeight="1">
      <c r="L488" s="5"/>
      <c r="M488" s="5"/>
      <c r="O488" s="5"/>
      <c r="S488" s="78"/>
      <c r="T488" s="78"/>
      <c r="U488" s="78"/>
      <c r="V488" s="78"/>
    </row>
    <row r="489" spans="1:22" ht="15.75" customHeight="1">
      <c r="L489" s="5"/>
      <c r="M489" s="5"/>
      <c r="O489" s="5"/>
      <c r="S489" s="78"/>
      <c r="T489" s="78"/>
      <c r="U489" s="78"/>
      <c r="V489" s="78"/>
    </row>
    <row r="490" spans="1:22" ht="26.25" customHeight="1">
      <c r="A490" s="7"/>
      <c r="B490" s="163" t="s">
        <v>4</v>
      </c>
      <c r="C490" s="164"/>
      <c r="D490" s="164"/>
      <c r="E490" s="164"/>
      <c r="F490" s="164"/>
      <c r="G490" s="164"/>
      <c r="H490" s="165" t="s">
        <v>47</v>
      </c>
      <c r="I490" s="166"/>
      <c r="J490" s="166"/>
      <c r="K490" s="6"/>
      <c r="L490" s="5"/>
      <c r="M490" s="5"/>
      <c r="N490" s="6"/>
      <c r="O490" s="5"/>
      <c r="P490" s="6"/>
      <c r="Q490" s="6"/>
      <c r="R490" s="6"/>
      <c r="S490" s="78"/>
      <c r="T490" s="78"/>
      <c r="U490" s="78"/>
      <c r="V490" s="78"/>
    </row>
    <row r="491" spans="1:22" ht="30" customHeight="1">
      <c r="A491" s="142" t="s">
        <v>6</v>
      </c>
      <c r="B491" s="144" t="s">
        <v>7</v>
      </c>
      <c r="C491" s="154"/>
      <c r="D491" s="154"/>
      <c r="E491" s="154"/>
      <c r="F491" s="154"/>
      <c r="G491" s="154"/>
      <c r="H491" s="154"/>
      <c r="I491" s="154"/>
      <c r="J491" s="155"/>
      <c r="K491" s="167" t="s">
        <v>8</v>
      </c>
      <c r="L491" s="137" t="s">
        <v>9</v>
      </c>
      <c r="M491" s="137" t="s">
        <v>10</v>
      </c>
      <c r="N491" s="149" t="s">
        <v>11</v>
      </c>
      <c r="O491" s="137" t="s">
        <v>12</v>
      </c>
      <c r="P491" s="151" t="s">
        <v>13</v>
      </c>
      <c r="Q491" s="151" t="s">
        <v>14</v>
      </c>
      <c r="R491" s="137" t="s">
        <v>15</v>
      </c>
      <c r="S491" s="78"/>
      <c r="T491" s="78"/>
      <c r="U491" s="78"/>
      <c r="V491" s="78"/>
    </row>
    <row r="492" spans="1:22" ht="15.75" customHeight="1">
      <c r="A492" s="153"/>
      <c r="B492" s="9" t="s">
        <v>16</v>
      </c>
      <c r="C492" s="9" t="s">
        <v>17</v>
      </c>
      <c r="D492" s="9" t="s">
        <v>18</v>
      </c>
      <c r="E492" s="9" t="s">
        <v>19</v>
      </c>
      <c r="F492" s="9" t="s">
        <v>20</v>
      </c>
      <c r="G492" s="9" t="s">
        <v>21</v>
      </c>
      <c r="H492" s="9" t="s">
        <v>22</v>
      </c>
      <c r="I492" s="9" t="s">
        <v>23</v>
      </c>
      <c r="J492" s="9" t="s">
        <v>24</v>
      </c>
      <c r="K492" s="153"/>
      <c r="L492" s="153"/>
      <c r="M492" s="153"/>
      <c r="N492" s="153"/>
      <c r="O492" s="153"/>
      <c r="P492" s="153"/>
      <c r="Q492" s="153"/>
      <c r="R492" s="153"/>
      <c r="S492" s="78"/>
      <c r="T492" s="78"/>
      <c r="U492" s="78"/>
      <c r="V492" s="78"/>
    </row>
    <row r="493" spans="1:22" ht="15.75" customHeight="1">
      <c r="A493" s="9" t="s">
        <v>47</v>
      </c>
      <c r="B493" s="56">
        <v>49</v>
      </c>
      <c r="C493" s="11"/>
      <c r="D493" s="11"/>
      <c r="E493" s="11"/>
      <c r="F493" s="11"/>
      <c r="G493" s="11"/>
      <c r="H493" s="11"/>
      <c r="I493" s="11"/>
      <c r="J493" s="11"/>
      <c r="K493" s="12"/>
      <c r="L493" s="13"/>
      <c r="M493" s="14"/>
      <c r="N493" s="15"/>
      <c r="O493" s="79"/>
      <c r="P493" s="62">
        <v>49</v>
      </c>
      <c r="Q493" s="80"/>
      <c r="R493" s="79"/>
      <c r="S493" s="78"/>
      <c r="T493" s="78"/>
      <c r="U493" s="78"/>
      <c r="V493" s="78"/>
    </row>
    <row r="494" spans="1:22" ht="15.75" customHeight="1">
      <c r="A494" s="9" t="s">
        <v>48</v>
      </c>
      <c r="B494" s="11"/>
      <c r="C494" s="11">
        <v>46</v>
      </c>
      <c r="D494" s="11"/>
      <c r="E494" s="11"/>
      <c r="F494" s="11"/>
      <c r="G494" s="11"/>
      <c r="H494" s="11"/>
      <c r="I494" s="11"/>
      <c r="J494" s="11"/>
      <c r="K494" s="12"/>
      <c r="L494" s="19"/>
      <c r="M494" s="5"/>
      <c r="N494" s="20"/>
      <c r="O494" s="66">
        <f>IF(C494=0,"",C494/B493)</f>
        <v>0.93877551020408168</v>
      </c>
      <c r="P494" s="67">
        <v>46</v>
      </c>
      <c r="Q494" s="68">
        <f t="shared" ref="Q494:Q501" si="42">IF(P494=0,"",P494/P493)</f>
        <v>0.93877551020408168</v>
      </c>
      <c r="R494" s="68">
        <f t="shared" ref="R494:R501" si="43">IF(P494=0,"",100%-Q494)</f>
        <v>6.1224489795918324E-2</v>
      </c>
      <c r="S494" s="78"/>
      <c r="T494" s="78"/>
      <c r="U494" s="78"/>
      <c r="V494" s="78"/>
    </row>
    <row r="495" spans="1:22" ht="15.75" customHeight="1">
      <c r="A495" s="9" t="s">
        <v>49</v>
      </c>
      <c r="B495" s="11"/>
      <c r="C495" s="11"/>
      <c r="D495" s="11">
        <v>44</v>
      </c>
      <c r="E495" s="11"/>
      <c r="F495" s="11"/>
      <c r="G495" s="11"/>
      <c r="H495" s="11"/>
      <c r="I495" s="11"/>
      <c r="J495" s="11"/>
      <c r="K495" s="12"/>
      <c r="L495" s="19"/>
      <c r="M495" s="5"/>
      <c r="N495" s="20"/>
      <c r="O495" s="66">
        <f>IF(D495=0,"",D495/C494)</f>
        <v>0.95652173913043481</v>
      </c>
      <c r="P495" s="67">
        <v>44</v>
      </c>
      <c r="Q495" s="68">
        <f t="shared" si="42"/>
        <v>0.95652173913043481</v>
      </c>
      <c r="R495" s="68">
        <f t="shared" si="43"/>
        <v>4.3478260869565188E-2</v>
      </c>
      <c r="S495" s="86">
        <f>P495/P493</f>
        <v>0.89795918367346939</v>
      </c>
      <c r="T495" s="78"/>
      <c r="U495" s="78"/>
      <c r="V495" s="78"/>
    </row>
    <row r="496" spans="1:22" ht="15.75" customHeight="1">
      <c r="A496" s="9" t="s">
        <v>50</v>
      </c>
      <c r="B496" s="11"/>
      <c r="C496" s="11"/>
      <c r="D496" s="11"/>
      <c r="E496" s="11">
        <v>41</v>
      </c>
      <c r="F496" s="11"/>
      <c r="G496" s="11"/>
      <c r="H496" s="11"/>
      <c r="I496" s="11"/>
      <c r="J496" s="11"/>
      <c r="K496" s="12"/>
      <c r="L496" s="19"/>
      <c r="M496" s="5"/>
      <c r="N496" s="20"/>
      <c r="O496" s="66">
        <f>IF(E496=0,"",E496/D495)</f>
        <v>0.93181818181818177</v>
      </c>
      <c r="P496" s="67">
        <v>42</v>
      </c>
      <c r="Q496" s="68">
        <f t="shared" si="42"/>
        <v>0.95454545454545459</v>
      </c>
      <c r="R496" s="68">
        <f t="shared" si="43"/>
        <v>4.5454545454545414E-2</v>
      </c>
      <c r="S496" s="78"/>
      <c r="T496" s="78"/>
      <c r="U496" s="78"/>
      <c r="V496" s="78"/>
    </row>
    <row r="497" spans="1:22" ht="15.75" customHeight="1">
      <c r="A497" s="9" t="s">
        <v>51</v>
      </c>
      <c r="B497" s="11"/>
      <c r="C497" s="11"/>
      <c r="D497" s="11"/>
      <c r="E497" s="11"/>
      <c r="F497" s="11">
        <v>39</v>
      </c>
      <c r="G497" s="11"/>
      <c r="H497" s="11"/>
      <c r="I497" s="11"/>
      <c r="J497" s="11"/>
      <c r="K497" s="12"/>
      <c r="L497" s="19"/>
      <c r="M497" s="5"/>
      <c r="N497" s="20"/>
      <c r="O497" s="66">
        <f>IF(F497=0,"",F497/E496)</f>
        <v>0.95121951219512191</v>
      </c>
      <c r="P497" s="67">
        <v>41</v>
      </c>
      <c r="Q497" s="68">
        <f t="shared" si="42"/>
        <v>0.97619047619047616</v>
      </c>
      <c r="R497" s="68">
        <f t="shared" si="43"/>
        <v>2.3809523809523836E-2</v>
      </c>
      <c r="S497" s="78"/>
      <c r="T497" s="78"/>
      <c r="U497" s="78"/>
      <c r="V497" s="78"/>
    </row>
    <row r="498" spans="1:22" ht="15.75" customHeight="1">
      <c r="A498" s="9" t="s">
        <v>52</v>
      </c>
      <c r="B498" s="11"/>
      <c r="C498" s="11"/>
      <c r="D498" s="11"/>
      <c r="E498" s="11"/>
      <c r="F498" s="11"/>
      <c r="G498" s="11">
        <v>38</v>
      </c>
      <c r="H498" s="11"/>
      <c r="I498" s="11"/>
      <c r="J498" s="11"/>
      <c r="K498" s="12"/>
      <c r="L498" s="19"/>
      <c r="M498" s="5"/>
      <c r="N498" s="20"/>
      <c r="O498" s="66">
        <f>IF(G498=0,"",G498/F497)</f>
        <v>0.97435897435897434</v>
      </c>
      <c r="P498" s="67">
        <v>39</v>
      </c>
      <c r="Q498" s="68">
        <f t="shared" si="42"/>
        <v>0.95121951219512191</v>
      </c>
      <c r="R498" s="68">
        <f t="shared" si="43"/>
        <v>4.8780487804878092E-2</v>
      </c>
      <c r="S498" s="78"/>
      <c r="T498" s="78"/>
      <c r="U498" s="78"/>
      <c r="V498" s="78"/>
    </row>
    <row r="499" spans="1:22" ht="15.75" customHeight="1">
      <c r="A499" s="9" t="s">
        <v>54</v>
      </c>
      <c r="B499" s="11"/>
      <c r="C499" s="11"/>
      <c r="D499" s="11"/>
      <c r="E499" s="11"/>
      <c r="F499" s="11"/>
      <c r="G499" s="11"/>
      <c r="H499" s="11">
        <v>37</v>
      </c>
      <c r="I499" s="11"/>
      <c r="J499" s="11"/>
      <c r="K499" s="12"/>
      <c r="L499" s="19"/>
      <c r="M499" s="5"/>
      <c r="N499" s="20"/>
      <c r="O499" s="66">
        <f>IF(H499=0,"",H499/G498)</f>
        <v>0.97368421052631582</v>
      </c>
      <c r="P499" s="67">
        <v>39</v>
      </c>
      <c r="Q499" s="68">
        <f t="shared" si="42"/>
        <v>1</v>
      </c>
      <c r="R499" s="68">
        <f t="shared" si="43"/>
        <v>0</v>
      </c>
      <c r="S499" s="78"/>
      <c r="T499" s="78"/>
      <c r="U499" s="78"/>
      <c r="V499" s="78"/>
    </row>
    <row r="500" spans="1:22" ht="15.75" customHeight="1">
      <c r="A500" s="9" t="s">
        <v>57</v>
      </c>
      <c r="B500" s="11"/>
      <c r="C500" s="11"/>
      <c r="D500" s="11"/>
      <c r="E500" s="11"/>
      <c r="F500" s="11"/>
      <c r="G500" s="11"/>
      <c r="H500" s="11"/>
      <c r="I500" s="11">
        <v>36</v>
      </c>
      <c r="J500" s="11"/>
      <c r="K500" s="12"/>
      <c r="L500" s="19"/>
      <c r="M500" s="5"/>
      <c r="N500" s="20"/>
      <c r="O500" s="66">
        <f>IF(I500=0,"",I500/H499)</f>
        <v>0.97297297297297303</v>
      </c>
      <c r="P500" s="67">
        <v>40</v>
      </c>
      <c r="Q500" s="68">
        <f t="shared" si="42"/>
        <v>1.0256410256410255</v>
      </c>
      <c r="R500" s="68">
        <f t="shared" si="43"/>
        <v>-2.564102564102555E-2</v>
      </c>
      <c r="S500" s="78"/>
      <c r="T500" s="78"/>
      <c r="U500" s="78"/>
      <c r="V500" s="78"/>
    </row>
    <row r="501" spans="1:22" ht="15.75" customHeight="1">
      <c r="A501" s="9" t="s">
        <v>58</v>
      </c>
      <c r="B501" s="11"/>
      <c r="C501" s="11"/>
      <c r="D501" s="11"/>
      <c r="E501" s="11"/>
      <c r="F501" s="11"/>
      <c r="G501" s="11"/>
      <c r="H501" s="11"/>
      <c r="I501" s="11"/>
      <c r="J501" s="11">
        <v>32</v>
      </c>
      <c r="K501" s="12">
        <v>30</v>
      </c>
      <c r="L501" s="19"/>
      <c r="M501" s="5"/>
      <c r="N501" s="20"/>
      <c r="O501" s="81">
        <f>IF(J501=0,"",J501/I500)</f>
        <v>0.88888888888888884</v>
      </c>
      <c r="P501" s="67">
        <v>40</v>
      </c>
      <c r="Q501" s="82">
        <f t="shared" si="42"/>
        <v>1</v>
      </c>
      <c r="R501" s="82">
        <f t="shared" si="43"/>
        <v>0</v>
      </c>
      <c r="S501" s="78"/>
      <c r="T501" s="78"/>
      <c r="U501" s="78"/>
      <c r="V501" s="78"/>
    </row>
    <row r="502" spans="1:22" ht="15.75" customHeight="1">
      <c r="A502" s="9" t="s">
        <v>59</v>
      </c>
      <c r="B502" s="11"/>
      <c r="C502" s="11"/>
      <c r="D502" s="11"/>
      <c r="E502" s="11"/>
      <c r="F502" s="11"/>
      <c r="G502" s="11"/>
      <c r="H502" s="11"/>
      <c r="I502" s="11"/>
      <c r="J502" s="11">
        <v>9</v>
      </c>
      <c r="K502" s="12">
        <v>6</v>
      </c>
      <c r="L502" s="19"/>
      <c r="M502" s="5"/>
      <c r="N502" s="6"/>
      <c r="O502" s="83"/>
      <c r="P502" s="22">
        <v>10</v>
      </c>
      <c r="Q502" s="84"/>
      <c r="R502" s="85"/>
      <c r="S502" s="78"/>
      <c r="T502" s="78"/>
      <c r="U502" s="78"/>
      <c r="V502" s="78"/>
    </row>
    <row r="503" spans="1:22" ht="15.75" customHeight="1">
      <c r="A503" s="9" t="s">
        <v>60</v>
      </c>
      <c r="B503" s="11"/>
      <c r="C503" s="11"/>
      <c r="D503" s="11"/>
      <c r="E503" s="11"/>
      <c r="F503" s="11"/>
      <c r="G503" s="11"/>
      <c r="H503" s="11"/>
      <c r="I503" s="11"/>
      <c r="J503" s="11">
        <v>3</v>
      </c>
      <c r="K503" s="12">
        <v>2</v>
      </c>
      <c r="L503" s="19"/>
      <c r="M503" s="5"/>
      <c r="N503" s="6"/>
      <c r="O503" s="27"/>
      <c r="P503" s="25">
        <v>4</v>
      </c>
      <c r="Q503" s="28"/>
      <c r="R503" s="27"/>
      <c r="S503" s="78"/>
      <c r="T503" s="78"/>
      <c r="U503" s="78"/>
      <c r="V503" s="78"/>
    </row>
    <row r="504" spans="1:22" ht="15.75" customHeight="1">
      <c r="A504" s="9" t="s">
        <v>61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2"/>
      <c r="L504" s="19"/>
      <c r="M504" s="5"/>
      <c r="N504" s="6"/>
      <c r="O504" s="27"/>
      <c r="P504" s="25">
        <v>2</v>
      </c>
      <c r="Q504" s="28"/>
      <c r="R504" s="27"/>
      <c r="S504" s="78"/>
      <c r="T504" s="78"/>
      <c r="U504" s="78"/>
      <c r="V504" s="78"/>
    </row>
    <row r="505" spans="1:22" ht="15.75" customHeight="1">
      <c r="A505" s="9" t="s">
        <v>62</v>
      </c>
      <c r="B505" s="11"/>
      <c r="C505" s="11"/>
      <c r="D505" s="11"/>
      <c r="E505" s="11"/>
      <c r="F505" s="11"/>
      <c r="G505" s="11"/>
      <c r="H505" s="11"/>
      <c r="I505" s="11"/>
      <c r="J505" s="11">
        <v>1</v>
      </c>
      <c r="K505" s="12">
        <v>1</v>
      </c>
      <c r="L505" s="19"/>
      <c r="M505" s="5"/>
      <c r="N505" s="6"/>
      <c r="O505" s="27"/>
      <c r="P505" s="25">
        <v>1</v>
      </c>
      <c r="Q505" s="28"/>
      <c r="R505" s="27"/>
      <c r="S505" s="78"/>
      <c r="T505" s="78"/>
      <c r="U505" s="78"/>
      <c r="V505" s="78"/>
    </row>
    <row r="506" spans="1:22" ht="15.75" customHeight="1">
      <c r="A506" s="9" t="s">
        <v>63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2"/>
      <c r="L506" s="19"/>
      <c r="M506" s="5"/>
      <c r="N506" s="6"/>
      <c r="O506" s="42"/>
      <c r="P506" s="43"/>
      <c r="Q506" s="53"/>
      <c r="R506" s="54"/>
      <c r="S506" s="78"/>
      <c r="T506" s="78"/>
      <c r="U506" s="78"/>
      <c r="V506" s="78"/>
    </row>
    <row r="507" spans="1:22" ht="15.75" customHeight="1">
      <c r="A507" s="9" t="s">
        <v>64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2"/>
      <c r="L507" s="19"/>
      <c r="M507" s="5"/>
      <c r="N507" s="6"/>
      <c r="O507" s="44" t="s">
        <v>53</v>
      </c>
      <c r="P507" s="45">
        <v>36</v>
      </c>
      <c r="Q507" s="46">
        <f>K510</f>
        <v>39</v>
      </c>
      <c r="R507" s="47" t="s">
        <v>8</v>
      </c>
      <c r="S507" s="78"/>
      <c r="T507" s="78"/>
      <c r="U507" s="78"/>
      <c r="V507" s="78"/>
    </row>
    <row r="508" spans="1:22" ht="15.75" customHeight="1">
      <c r="A508" s="9" t="s">
        <v>65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2"/>
      <c r="L508" s="19"/>
      <c r="M508" s="5"/>
      <c r="N508" s="6"/>
      <c r="O508" s="48" t="s">
        <v>55</v>
      </c>
      <c r="P508" s="49">
        <f>IF(P507/B493=0,"",P507/B493)</f>
        <v>0.73469387755102045</v>
      </c>
      <c r="Q508" s="50">
        <f>IF(P507/Q507=0,"",P507/Q507)</f>
        <v>0.92307692307692313</v>
      </c>
      <c r="R508" s="51" t="s">
        <v>56</v>
      </c>
      <c r="S508" s="78"/>
      <c r="T508" s="78"/>
      <c r="U508" s="78"/>
      <c r="V508" s="78"/>
    </row>
    <row r="509" spans="1:22" ht="15.75" customHeight="1">
      <c r="A509" s="9" t="s">
        <v>66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2"/>
      <c r="L509" s="29"/>
      <c r="M509" s="30"/>
      <c r="N509" s="31"/>
      <c r="O509" s="30"/>
      <c r="P509" s="31"/>
      <c r="Q509" s="31"/>
      <c r="R509" s="33"/>
      <c r="S509" s="78"/>
      <c r="T509" s="78"/>
      <c r="U509" s="78"/>
      <c r="V509" s="78"/>
    </row>
    <row r="510" spans="1:22" ht="18" customHeight="1">
      <c r="A510" s="34"/>
      <c r="B510" s="6"/>
      <c r="C510" s="6"/>
      <c r="D510" s="6"/>
      <c r="E510" s="6"/>
      <c r="F510" s="139" t="s">
        <v>42</v>
      </c>
      <c r="G510" s="154"/>
      <c r="H510" s="154"/>
      <c r="I510" s="154"/>
      <c r="J510" s="155"/>
      <c r="K510" s="35">
        <f>SUM(K493:K506)</f>
        <v>39</v>
      </c>
      <c r="L510" s="55">
        <f>IF(K501=0,"",K501/B493)</f>
        <v>0.61224489795918369</v>
      </c>
      <c r="M510" s="55">
        <f>IF(K510=0,"",K510/B493)</f>
        <v>0.79591836734693877</v>
      </c>
      <c r="N510" s="55">
        <f>IF(K501=0,"",M510-L510)</f>
        <v>0.18367346938775508</v>
      </c>
      <c r="O510" s="5"/>
      <c r="P510" s="6"/>
      <c r="Q510" s="37"/>
      <c r="R510" s="5"/>
      <c r="S510" s="78"/>
      <c r="T510" s="78"/>
      <c r="U510" s="78"/>
      <c r="V510" s="78"/>
    </row>
    <row r="511" spans="1:22" ht="15.75" customHeight="1">
      <c r="L511" s="5"/>
      <c r="M511" s="5"/>
      <c r="O511" s="5"/>
      <c r="S511" s="78"/>
      <c r="T511" s="78"/>
      <c r="U511" s="78"/>
      <c r="V511" s="78"/>
    </row>
    <row r="512" spans="1:22" ht="15.75" customHeight="1">
      <c r="L512" s="5"/>
      <c r="M512" s="5"/>
      <c r="O512" s="5"/>
      <c r="S512" s="78"/>
      <c r="T512" s="78"/>
      <c r="U512" s="78"/>
      <c r="V512" s="78"/>
    </row>
    <row r="513" spans="1:22" ht="26.25" customHeight="1">
      <c r="A513" s="7"/>
      <c r="B513" s="163" t="s">
        <v>4</v>
      </c>
      <c r="C513" s="164"/>
      <c r="D513" s="164"/>
      <c r="E513" s="164"/>
      <c r="F513" s="164"/>
      <c r="G513" s="164"/>
      <c r="H513" s="165" t="s">
        <v>48</v>
      </c>
      <c r="I513" s="166"/>
      <c r="J513" s="166"/>
      <c r="K513" s="6"/>
      <c r="L513" s="5"/>
      <c r="M513" s="5"/>
      <c r="N513" s="6"/>
      <c r="O513" s="5"/>
      <c r="P513" s="6"/>
      <c r="Q513" s="6"/>
      <c r="R513" s="6"/>
      <c r="S513" s="78"/>
      <c r="T513" s="78"/>
      <c r="U513" s="78"/>
      <c r="V513" s="78"/>
    </row>
    <row r="514" spans="1:22" ht="30" customHeight="1">
      <c r="A514" s="142" t="s">
        <v>6</v>
      </c>
      <c r="B514" s="144" t="s">
        <v>7</v>
      </c>
      <c r="C514" s="154"/>
      <c r="D514" s="154"/>
      <c r="E514" s="154"/>
      <c r="F514" s="154"/>
      <c r="G514" s="154"/>
      <c r="H514" s="154"/>
      <c r="I514" s="154"/>
      <c r="J514" s="155"/>
      <c r="K514" s="167" t="s">
        <v>8</v>
      </c>
      <c r="L514" s="137" t="s">
        <v>9</v>
      </c>
      <c r="M514" s="137" t="s">
        <v>10</v>
      </c>
      <c r="N514" s="149" t="s">
        <v>11</v>
      </c>
      <c r="O514" s="137" t="s">
        <v>12</v>
      </c>
      <c r="P514" s="151" t="s">
        <v>13</v>
      </c>
      <c r="Q514" s="151" t="s">
        <v>14</v>
      </c>
      <c r="R514" s="137" t="s">
        <v>15</v>
      </c>
      <c r="S514" s="78"/>
      <c r="T514" s="78"/>
      <c r="U514" s="78"/>
      <c r="V514" s="78"/>
    </row>
    <row r="515" spans="1:22" ht="15.75" customHeight="1">
      <c r="A515" s="153"/>
      <c r="B515" s="9" t="s">
        <v>16</v>
      </c>
      <c r="C515" s="9" t="s">
        <v>17</v>
      </c>
      <c r="D515" s="9" t="s">
        <v>18</v>
      </c>
      <c r="E515" s="9" t="s">
        <v>19</v>
      </c>
      <c r="F515" s="9" t="s">
        <v>20</v>
      </c>
      <c r="G515" s="9" t="s">
        <v>21</v>
      </c>
      <c r="H515" s="9" t="s">
        <v>22</v>
      </c>
      <c r="I515" s="9" t="s">
        <v>23</v>
      </c>
      <c r="J515" s="9" t="s">
        <v>24</v>
      </c>
      <c r="K515" s="153"/>
      <c r="L515" s="153"/>
      <c r="M515" s="153"/>
      <c r="N515" s="153"/>
      <c r="O515" s="153"/>
      <c r="P515" s="153"/>
      <c r="Q515" s="153"/>
      <c r="R515" s="153"/>
      <c r="S515" s="78"/>
      <c r="T515" s="78"/>
      <c r="U515" s="78"/>
      <c r="V515" s="78"/>
    </row>
    <row r="516" spans="1:22" ht="15.75" customHeight="1">
      <c r="A516" s="9" t="s">
        <v>48</v>
      </c>
      <c r="B516" s="56">
        <v>72</v>
      </c>
      <c r="C516" s="11"/>
      <c r="D516" s="11"/>
      <c r="E516" s="11"/>
      <c r="F516" s="11"/>
      <c r="G516" s="11"/>
      <c r="H516" s="11"/>
      <c r="I516" s="11"/>
      <c r="J516" s="11"/>
      <c r="K516" s="12"/>
      <c r="L516" s="13"/>
      <c r="M516" s="14"/>
      <c r="N516" s="15"/>
      <c r="O516" s="79"/>
      <c r="P516" s="62">
        <v>72</v>
      </c>
      <c r="Q516" s="80"/>
      <c r="R516" s="79"/>
      <c r="S516" s="78"/>
      <c r="T516" s="78"/>
      <c r="U516" s="78"/>
      <c r="V516" s="78"/>
    </row>
    <row r="517" spans="1:22" ht="15.75" customHeight="1">
      <c r="A517" s="9" t="s">
        <v>49</v>
      </c>
      <c r="B517" s="11"/>
      <c r="C517" s="11">
        <v>69</v>
      </c>
      <c r="D517" s="11"/>
      <c r="E517" s="11"/>
      <c r="F517" s="11"/>
      <c r="G517" s="11"/>
      <c r="H517" s="11"/>
      <c r="I517" s="11"/>
      <c r="J517" s="11"/>
      <c r="K517" s="12"/>
      <c r="L517" s="19"/>
      <c r="M517" s="5"/>
      <c r="N517" s="20"/>
      <c r="O517" s="66">
        <f>IF(C517=0,"",C517/B516)</f>
        <v>0.95833333333333337</v>
      </c>
      <c r="P517" s="67">
        <v>70</v>
      </c>
      <c r="Q517" s="68">
        <f t="shared" ref="Q517:Q524" si="44">IF(P517=0,"",P517/P516)</f>
        <v>0.97222222222222221</v>
      </c>
      <c r="R517" s="68">
        <f t="shared" ref="R517:R524" si="45">IF(P517=0,"",100%-Q517)</f>
        <v>2.777777777777779E-2</v>
      </c>
      <c r="S517" s="78"/>
      <c r="T517" s="78"/>
      <c r="U517" s="78"/>
      <c r="V517" s="78"/>
    </row>
    <row r="518" spans="1:22" ht="15.75" customHeight="1">
      <c r="A518" s="9" t="s">
        <v>50</v>
      </c>
      <c r="B518" s="11"/>
      <c r="C518" s="11"/>
      <c r="D518" s="11">
        <v>63</v>
      </c>
      <c r="E518" s="11"/>
      <c r="F518" s="11"/>
      <c r="G518" s="11"/>
      <c r="H518" s="11"/>
      <c r="I518" s="11"/>
      <c r="J518" s="11"/>
      <c r="K518" s="12"/>
      <c r="L518" s="19"/>
      <c r="M518" s="5"/>
      <c r="N518" s="20"/>
      <c r="O518" s="66">
        <f>IF(D518=0,"",D518/C517)</f>
        <v>0.91304347826086951</v>
      </c>
      <c r="P518" s="67">
        <v>65</v>
      </c>
      <c r="Q518" s="68">
        <f t="shared" si="44"/>
        <v>0.9285714285714286</v>
      </c>
      <c r="R518" s="68">
        <f t="shared" si="45"/>
        <v>7.1428571428571397E-2</v>
      </c>
      <c r="S518" s="86">
        <f>P518/P516</f>
        <v>0.90277777777777779</v>
      </c>
      <c r="T518" s="78"/>
      <c r="U518" s="78"/>
      <c r="V518" s="78"/>
    </row>
    <row r="519" spans="1:22" ht="15.75" customHeight="1">
      <c r="A519" s="9" t="s">
        <v>51</v>
      </c>
      <c r="B519" s="11"/>
      <c r="C519" s="11"/>
      <c r="D519" s="11"/>
      <c r="E519" s="11">
        <v>54</v>
      </c>
      <c r="F519" s="11"/>
      <c r="G519" s="11"/>
      <c r="H519" s="11"/>
      <c r="I519" s="11"/>
      <c r="J519" s="11"/>
      <c r="K519" s="12"/>
      <c r="L519" s="19"/>
      <c r="M519" s="5"/>
      <c r="N519" s="20"/>
      <c r="O519" s="66">
        <f>IF(E519=0,"",E519/D518)</f>
        <v>0.8571428571428571</v>
      </c>
      <c r="P519" s="67">
        <v>66</v>
      </c>
      <c r="Q519" s="68">
        <f t="shared" si="44"/>
        <v>1.0153846153846153</v>
      </c>
      <c r="R519" s="68">
        <f t="shared" si="45"/>
        <v>-1.538461538461533E-2</v>
      </c>
      <c r="S519" s="78"/>
      <c r="T519" s="78"/>
      <c r="U519" s="78"/>
      <c r="V519" s="78"/>
    </row>
    <row r="520" spans="1:22" ht="15.75" customHeight="1">
      <c r="A520" s="9" t="s">
        <v>52</v>
      </c>
      <c r="B520" s="11"/>
      <c r="C520" s="11"/>
      <c r="D520" s="11"/>
      <c r="E520" s="11"/>
      <c r="F520" s="11">
        <v>50</v>
      </c>
      <c r="G520" s="11"/>
      <c r="H520" s="11"/>
      <c r="I520" s="11"/>
      <c r="J520" s="11"/>
      <c r="K520" s="12"/>
      <c r="L520" s="19"/>
      <c r="M520" s="5"/>
      <c r="N520" s="20"/>
      <c r="O520" s="66">
        <f>IF(F520=0,"",F520/E519)</f>
        <v>0.92592592592592593</v>
      </c>
      <c r="P520" s="67">
        <v>57</v>
      </c>
      <c r="Q520" s="68">
        <f t="shared" si="44"/>
        <v>0.86363636363636365</v>
      </c>
      <c r="R520" s="68">
        <f t="shared" si="45"/>
        <v>0.13636363636363635</v>
      </c>
      <c r="S520" s="78"/>
      <c r="T520" s="78"/>
      <c r="U520" s="78"/>
      <c r="V520" s="78"/>
    </row>
    <row r="521" spans="1:22" ht="15.75" customHeight="1">
      <c r="A521" s="9" t="s">
        <v>54</v>
      </c>
      <c r="B521" s="11"/>
      <c r="C521" s="11"/>
      <c r="D521" s="11"/>
      <c r="E521" s="11"/>
      <c r="F521" s="11"/>
      <c r="G521" s="11">
        <v>48</v>
      </c>
      <c r="H521" s="11"/>
      <c r="I521" s="11"/>
      <c r="J521" s="11"/>
      <c r="K521" s="12"/>
      <c r="L521" s="19"/>
      <c r="M521" s="5"/>
      <c r="N521" s="20"/>
      <c r="O521" s="66">
        <f>IF(G521=0,"",G521/F520)</f>
        <v>0.96</v>
      </c>
      <c r="P521" s="67">
        <v>57</v>
      </c>
      <c r="Q521" s="68">
        <f t="shared" si="44"/>
        <v>1</v>
      </c>
      <c r="R521" s="68">
        <f t="shared" si="45"/>
        <v>0</v>
      </c>
      <c r="S521" s="78"/>
      <c r="T521" s="78"/>
      <c r="U521" s="78"/>
      <c r="V521" s="78"/>
    </row>
    <row r="522" spans="1:22" ht="15.75" customHeight="1">
      <c r="A522" s="9" t="s">
        <v>57</v>
      </c>
      <c r="B522" s="11"/>
      <c r="C522" s="11"/>
      <c r="D522" s="11"/>
      <c r="E522" s="11"/>
      <c r="F522" s="11"/>
      <c r="G522" s="11"/>
      <c r="H522" s="11">
        <v>45</v>
      </c>
      <c r="I522" s="11"/>
      <c r="J522" s="11"/>
      <c r="K522" s="12"/>
      <c r="L522" s="19"/>
      <c r="M522" s="5"/>
      <c r="N522" s="20"/>
      <c r="O522" s="66">
        <f>IF(H522=0,"",H522/G521)</f>
        <v>0.9375</v>
      </c>
      <c r="P522" s="67">
        <v>54</v>
      </c>
      <c r="Q522" s="68">
        <f t="shared" si="44"/>
        <v>0.94736842105263153</v>
      </c>
      <c r="R522" s="68">
        <f t="shared" si="45"/>
        <v>5.2631578947368474E-2</v>
      </c>
      <c r="S522" s="78"/>
      <c r="T522" s="78"/>
      <c r="U522" s="78"/>
      <c r="V522" s="78"/>
    </row>
    <row r="523" spans="1:22" ht="15.75" customHeight="1">
      <c r="A523" s="9" t="s">
        <v>58</v>
      </c>
      <c r="B523" s="11"/>
      <c r="C523" s="11"/>
      <c r="D523" s="11"/>
      <c r="E523" s="11"/>
      <c r="F523" s="11"/>
      <c r="G523" s="11"/>
      <c r="H523" s="11"/>
      <c r="I523" s="11">
        <v>42</v>
      </c>
      <c r="J523" s="11"/>
      <c r="K523" s="12"/>
      <c r="L523" s="19"/>
      <c r="M523" s="5"/>
      <c r="N523" s="20"/>
      <c r="O523" s="66">
        <f>IF(I523=0,"",I523/H522)</f>
        <v>0.93333333333333335</v>
      </c>
      <c r="P523" s="67">
        <v>54</v>
      </c>
      <c r="Q523" s="68">
        <f t="shared" si="44"/>
        <v>1</v>
      </c>
      <c r="R523" s="68">
        <f t="shared" si="45"/>
        <v>0</v>
      </c>
      <c r="S523" s="78"/>
      <c r="T523" s="78"/>
      <c r="U523" s="78"/>
      <c r="V523" s="78"/>
    </row>
    <row r="524" spans="1:22" ht="15.75" customHeight="1">
      <c r="A524" s="9" t="s">
        <v>59</v>
      </c>
      <c r="B524" s="11"/>
      <c r="C524" s="11"/>
      <c r="D524" s="11"/>
      <c r="E524" s="11"/>
      <c r="F524" s="11"/>
      <c r="G524" s="11"/>
      <c r="H524" s="11"/>
      <c r="I524" s="11"/>
      <c r="J524" s="11">
        <v>42</v>
      </c>
      <c r="K524" s="12">
        <v>40</v>
      </c>
      <c r="L524" s="19"/>
      <c r="M524" s="5"/>
      <c r="N524" s="20"/>
      <c r="O524" s="81">
        <f>IF(J524=0,"",J524/I523)</f>
        <v>1</v>
      </c>
      <c r="P524" s="67">
        <v>55</v>
      </c>
      <c r="Q524" s="82">
        <f t="shared" si="44"/>
        <v>1.0185185185185186</v>
      </c>
      <c r="R524" s="82">
        <f t="shared" si="45"/>
        <v>-1.8518518518518601E-2</v>
      </c>
      <c r="S524" s="78"/>
      <c r="T524" s="78"/>
      <c r="U524" s="78"/>
      <c r="V524" s="78"/>
    </row>
    <row r="525" spans="1:22" ht="15.75" customHeight="1">
      <c r="A525" s="9" t="s">
        <v>60</v>
      </c>
      <c r="B525" s="11"/>
      <c r="C525" s="11"/>
      <c r="D525" s="11"/>
      <c r="E525" s="11"/>
      <c r="F525" s="11"/>
      <c r="G525" s="11"/>
      <c r="H525" s="11"/>
      <c r="I525" s="11"/>
      <c r="J525" s="11">
        <v>10</v>
      </c>
      <c r="K525" s="12">
        <v>10</v>
      </c>
      <c r="L525" s="19"/>
      <c r="M525" s="5"/>
      <c r="N525" s="6"/>
      <c r="O525" s="83"/>
      <c r="P525" s="22">
        <v>15</v>
      </c>
      <c r="Q525" s="84"/>
      <c r="R525" s="85"/>
      <c r="S525" s="78"/>
      <c r="T525" s="78"/>
      <c r="U525" s="78"/>
      <c r="V525" s="78"/>
    </row>
    <row r="526" spans="1:22" ht="15.75" customHeight="1">
      <c r="A526" s="9" t="s">
        <v>61</v>
      </c>
      <c r="B526" s="11"/>
      <c r="C526" s="11"/>
      <c r="D526" s="11"/>
      <c r="E526" s="11"/>
      <c r="F526" s="11"/>
      <c r="G526" s="11"/>
      <c r="H526" s="11"/>
      <c r="I526" s="11"/>
      <c r="J526" s="11">
        <v>1</v>
      </c>
      <c r="K526" s="12">
        <v>1</v>
      </c>
      <c r="L526" s="19"/>
      <c r="M526" s="5"/>
      <c r="N526" s="6"/>
      <c r="O526" s="27"/>
      <c r="P526" s="25">
        <v>3</v>
      </c>
      <c r="Q526" s="28"/>
      <c r="R526" s="27"/>
      <c r="S526" s="78"/>
      <c r="T526" s="78"/>
      <c r="U526" s="78"/>
      <c r="V526" s="78"/>
    </row>
    <row r="527" spans="1:22" ht="15.75" customHeight="1">
      <c r="A527" s="9" t="s">
        <v>62</v>
      </c>
      <c r="B527" s="11"/>
      <c r="C527" s="11"/>
      <c r="D527" s="11"/>
      <c r="E527" s="11"/>
      <c r="F527" s="11"/>
      <c r="G527" s="11"/>
      <c r="H527" s="11"/>
      <c r="I527" s="11"/>
      <c r="J527" s="11">
        <v>2</v>
      </c>
      <c r="K527" s="12">
        <v>1</v>
      </c>
      <c r="L527" s="19"/>
      <c r="M527" s="5"/>
      <c r="N527" s="6"/>
      <c r="O527" s="27"/>
      <c r="P527" s="25">
        <v>3</v>
      </c>
      <c r="Q527" s="28"/>
      <c r="R527" s="27"/>
      <c r="S527" s="78"/>
      <c r="T527" s="78"/>
      <c r="U527" s="78"/>
      <c r="V527" s="78"/>
    </row>
    <row r="528" spans="1:22" ht="15.75" customHeight="1">
      <c r="A528" s="9" t="s">
        <v>63</v>
      </c>
      <c r="B528" s="11"/>
      <c r="C528" s="11"/>
      <c r="D528" s="11"/>
      <c r="E528" s="11"/>
      <c r="F528" s="11"/>
      <c r="G528" s="11"/>
      <c r="H528" s="11"/>
      <c r="I528" s="11"/>
      <c r="J528" s="11">
        <v>2</v>
      </c>
      <c r="K528" s="12">
        <v>2</v>
      </c>
      <c r="L528" s="19"/>
      <c r="M528" s="5"/>
      <c r="N528" s="6"/>
      <c r="O528" s="27"/>
      <c r="P528" s="25">
        <v>2</v>
      </c>
      <c r="Q528" s="28"/>
      <c r="R528" s="27"/>
      <c r="S528" s="78"/>
      <c r="T528" s="78"/>
      <c r="U528" s="78"/>
      <c r="V528" s="78"/>
    </row>
    <row r="529" spans="1:22" ht="15.75" customHeight="1">
      <c r="A529" s="9" t="s">
        <v>64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2"/>
      <c r="L529" s="19"/>
      <c r="M529" s="5"/>
      <c r="N529" s="6"/>
      <c r="O529" s="42"/>
      <c r="P529" s="43"/>
      <c r="Q529" s="53"/>
      <c r="R529" s="54"/>
      <c r="S529" s="78"/>
      <c r="T529" s="78"/>
      <c r="U529" s="78"/>
      <c r="V529" s="78"/>
    </row>
    <row r="530" spans="1:22" ht="15.75" customHeight="1">
      <c r="A530" s="9" t="s">
        <v>65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2"/>
      <c r="L530" s="19"/>
      <c r="M530" s="5"/>
      <c r="N530" s="6"/>
      <c r="O530" s="44" t="s">
        <v>53</v>
      </c>
      <c r="P530" s="45">
        <v>49</v>
      </c>
      <c r="Q530" s="46">
        <f>K533</f>
        <v>54</v>
      </c>
      <c r="R530" s="47" t="s">
        <v>8</v>
      </c>
      <c r="S530" s="78"/>
      <c r="T530" s="78"/>
      <c r="U530" s="78"/>
      <c r="V530" s="78"/>
    </row>
    <row r="531" spans="1:22" ht="15.75" customHeight="1">
      <c r="A531" s="9" t="s">
        <v>66</v>
      </c>
      <c r="B531" s="11"/>
      <c r="C531" s="11"/>
      <c r="D531" s="11"/>
      <c r="E531" s="11"/>
      <c r="F531" s="11"/>
      <c r="G531" s="11"/>
      <c r="H531" s="11"/>
      <c r="I531" s="11"/>
      <c r="J531" s="11"/>
      <c r="K531" s="12"/>
      <c r="L531" s="19"/>
      <c r="M531" s="5"/>
      <c r="N531" s="6"/>
      <c r="O531" s="48" t="s">
        <v>55</v>
      </c>
      <c r="P531" s="49">
        <f>IF(P530/B516=0,"",P530/B516)</f>
        <v>0.68055555555555558</v>
      </c>
      <c r="Q531" s="50">
        <f>IF(P530/Q530=0,"",P530/Q530)</f>
        <v>0.90740740740740744</v>
      </c>
      <c r="R531" s="51" t="s">
        <v>56</v>
      </c>
      <c r="S531" s="78"/>
      <c r="T531" s="78"/>
      <c r="U531" s="78"/>
      <c r="V531" s="78"/>
    </row>
    <row r="532" spans="1:22" ht="15.75" customHeight="1">
      <c r="A532" s="9" t="s">
        <v>67</v>
      </c>
      <c r="B532" s="11"/>
      <c r="C532" s="11"/>
      <c r="D532" s="11"/>
      <c r="E532" s="11"/>
      <c r="F532" s="11"/>
      <c r="G532" s="11"/>
      <c r="H532" s="11"/>
      <c r="I532" s="11"/>
      <c r="J532" s="11"/>
      <c r="K532" s="12"/>
      <c r="L532" s="29"/>
      <c r="M532" s="30"/>
      <c r="N532" s="31"/>
      <c r="O532" s="30"/>
      <c r="P532" s="31"/>
      <c r="Q532" s="31"/>
      <c r="R532" s="33"/>
      <c r="S532" s="78"/>
      <c r="T532" s="78"/>
      <c r="U532" s="78"/>
      <c r="V532" s="78"/>
    </row>
    <row r="533" spans="1:22" ht="18" customHeight="1">
      <c r="A533" s="34"/>
      <c r="B533" s="6"/>
      <c r="C533" s="6"/>
      <c r="D533" s="6"/>
      <c r="E533" s="6"/>
      <c r="F533" s="139" t="s">
        <v>42</v>
      </c>
      <c r="G533" s="154"/>
      <c r="H533" s="154"/>
      <c r="I533" s="154"/>
      <c r="J533" s="155"/>
      <c r="K533" s="35">
        <f>SUM(K516:K529)</f>
        <v>54</v>
      </c>
      <c r="L533" s="55">
        <f>IF(K524=0,"",K524/B516)</f>
        <v>0.55555555555555558</v>
      </c>
      <c r="M533" s="55">
        <f>IF(K533=0,"",K533/B516)</f>
        <v>0.75</v>
      </c>
      <c r="N533" s="55">
        <f>IF(K524=0,"",M533-L533)</f>
        <v>0.19444444444444442</v>
      </c>
      <c r="O533" s="5"/>
      <c r="P533" s="6"/>
      <c r="Q533" s="37"/>
      <c r="R533" s="5"/>
      <c r="S533" s="78"/>
      <c r="T533" s="78"/>
      <c r="U533" s="78"/>
      <c r="V533" s="78"/>
    </row>
    <row r="534" spans="1:22" ht="15.75" customHeight="1">
      <c r="L534" s="5"/>
      <c r="M534" s="5"/>
      <c r="O534" s="5"/>
      <c r="S534" s="78"/>
      <c r="T534" s="78"/>
      <c r="U534" s="78"/>
      <c r="V534" s="78"/>
    </row>
    <row r="535" spans="1:22" ht="15.75" customHeight="1">
      <c r="L535" s="5"/>
      <c r="M535" s="5"/>
      <c r="O535" s="5"/>
      <c r="S535" s="78"/>
      <c r="T535" s="78"/>
      <c r="U535" s="78"/>
      <c r="V535" s="78"/>
    </row>
    <row r="536" spans="1:22" ht="26.25" customHeight="1">
      <c r="A536" s="7"/>
      <c r="B536" s="163" t="s">
        <v>4</v>
      </c>
      <c r="C536" s="164"/>
      <c r="D536" s="164"/>
      <c r="E536" s="164"/>
      <c r="F536" s="164"/>
      <c r="G536" s="164"/>
      <c r="H536" s="165" t="s">
        <v>49</v>
      </c>
      <c r="I536" s="166"/>
      <c r="J536" s="166"/>
      <c r="K536" s="6"/>
      <c r="L536" s="5"/>
      <c r="M536" s="5"/>
      <c r="N536" s="6"/>
      <c r="O536" s="5"/>
      <c r="P536" s="6"/>
      <c r="Q536" s="6"/>
      <c r="R536" s="6"/>
      <c r="S536" s="78"/>
      <c r="T536" s="78"/>
      <c r="U536" s="78"/>
      <c r="V536" s="78"/>
    </row>
    <row r="537" spans="1:22" ht="30" customHeight="1">
      <c r="A537" s="142" t="s">
        <v>6</v>
      </c>
      <c r="B537" s="144" t="s">
        <v>7</v>
      </c>
      <c r="C537" s="154"/>
      <c r="D537" s="154"/>
      <c r="E537" s="154"/>
      <c r="F537" s="154"/>
      <c r="G537" s="154"/>
      <c r="H537" s="154"/>
      <c r="I537" s="154"/>
      <c r="J537" s="155"/>
      <c r="K537" s="167" t="s">
        <v>8</v>
      </c>
      <c r="L537" s="137" t="s">
        <v>9</v>
      </c>
      <c r="M537" s="137" t="s">
        <v>10</v>
      </c>
      <c r="N537" s="149" t="s">
        <v>11</v>
      </c>
      <c r="O537" s="137" t="s">
        <v>12</v>
      </c>
      <c r="P537" s="151" t="s">
        <v>13</v>
      </c>
      <c r="Q537" s="151" t="s">
        <v>14</v>
      </c>
      <c r="R537" s="137" t="s">
        <v>15</v>
      </c>
      <c r="S537" s="78"/>
      <c r="T537" s="78"/>
      <c r="U537" s="78"/>
      <c r="V537" s="78"/>
    </row>
    <row r="538" spans="1:22" ht="15.75" customHeight="1">
      <c r="A538" s="153"/>
      <c r="B538" s="9" t="s">
        <v>16</v>
      </c>
      <c r="C538" s="9" t="s">
        <v>17</v>
      </c>
      <c r="D538" s="9" t="s">
        <v>18</v>
      </c>
      <c r="E538" s="9" t="s">
        <v>19</v>
      </c>
      <c r="F538" s="9" t="s">
        <v>20</v>
      </c>
      <c r="G538" s="9" t="s">
        <v>21</v>
      </c>
      <c r="H538" s="9" t="s">
        <v>22</v>
      </c>
      <c r="I538" s="9" t="s">
        <v>23</v>
      </c>
      <c r="J538" s="9" t="s">
        <v>24</v>
      </c>
      <c r="K538" s="153"/>
      <c r="L538" s="153"/>
      <c r="M538" s="153"/>
      <c r="N538" s="153"/>
      <c r="O538" s="153"/>
      <c r="P538" s="153"/>
      <c r="Q538" s="153"/>
      <c r="R538" s="153"/>
      <c r="S538" s="78"/>
      <c r="T538" s="78"/>
      <c r="U538" s="78"/>
      <c r="V538" s="78"/>
    </row>
    <row r="539" spans="1:22" ht="15.75" customHeight="1">
      <c r="A539" s="9" t="s">
        <v>49</v>
      </c>
      <c r="B539" s="56">
        <v>73</v>
      </c>
      <c r="C539" s="11"/>
      <c r="D539" s="11"/>
      <c r="E539" s="11"/>
      <c r="F539" s="11"/>
      <c r="G539" s="11"/>
      <c r="H539" s="11"/>
      <c r="I539" s="11"/>
      <c r="J539" s="11"/>
      <c r="K539" s="12"/>
      <c r="L539" s="13"/>
      <c r="M539" s="14"/>
      <c r="N539" s="15"/>
      <c r="O539" s="79"/>
      <c r="P539" s="62">
        <v>73</v>
      </c>
      <c r="Q539" s="80"/>
      <c r="R539" s="79"/>
      <c r="S539" s="78"/>
      <c r="T539" s="78"/>
      <c r="U539" s="78"/>
      <c r="V539" s="78"/>
    </row>
    <row r="540" spans="1:22" ht="15.75" customHeight="1">
      <c r="A540" s="9" t="s">
        <v>50</v>
      </c>
      <c r="B540" s="11"/>
      <c r="C540" s="11">
        <v>66</v>
      </c>
      <c r="D540" s="11"/>
      <c r="E540" s="11"/>
      <c r="F540" s="11"/>
      <c r="G540" s="11"/>
      <c r="H540" s="11"/>
      <c r="I540" s="11"/>
      <c r="J540" s="11"/>
      <c r="K540" s="12"/>
      <c r="L540" s="19"/>
      <c r="M540" s="5"/>
      <c r="N540" s="20"/>
      <c r="O540" s="66">
        <f>IF(C540=0,"",C540/B539)</f>
        <v>0.90410958904109584</v>
      </c>
      <c r="P540" s="67">
        <v>66</v>
      </c>
      <c r="Q540" s="68">
        <f t="shared" ref="Q540:Q547" si="46">IF(P540=0,"",P540/P539)</f>
        <v>0.90410958904109584</v>
      </c>
      <c r="R540" s="68">
        <f t="shared" ref="R540:R547" si="47">IF(P540=0,"",100%-Q540)</f>
        <v>9.589041095890416E-2</v>
      </c>
      <c r="S540" s="78"/>
      <c r="T540" s="78"/>
      <c r="U540" s="78"/>
      <c r="V540" s="78"/>
    </row>
    <row r="541" spans="1:22" ht="15.75" customHeight="1">
      <c r="A541" s="9" t="s">
        <v>51</v>
      </c>
      <c r="B541" s="11"/>
      <c r="C541" s="11"/>
      <c r="D541" s="11">
        <v>57</v>
      </c>
      <c r="E541" s="11"/>
      <c r="F541" s="11"/>
      <c r="G541" s="11"/>
      <c r="H541" s="11"/>
      <c r="I541" s="11"/>
      <c r="J541" s="11"/>
      <c r="K541" s="12"/>
      <c r="L541" s="19"/>
      <c r="M541" s="5"/>
      <c r="N541" s="20"/>
      <c r="O541" s="66">
        <f>IF(D541=0,"",D541/C540)</f>
        <v>0.86363636363636365</v>
      </c>
      <c r="P541" s="67">
        <v>59</v>
      </c>
      <c r="Q541" s="68">
        <f t="shared" si="46"/>
        <v>0.89393939393939392</v>
      </c>
      <c r="R541" s="68">
        <f t="shared" si="47"/>
        <v>0.10606060606060608</v>
      </c>
      <c r="S541" s="86">
        <f>P541/P539</f>
        <v>0.80821917808219179</v>
      </c>
      <c r="T541" s="78"/>
      <c r="U541" s="78"/>
      <c r="V541" s="78"/>
    </row>
    <row r="542" spans="1:22" ht="15.75" customHeight="1">
      <c r="A542" s="9" t="s">
        <v>52</v>
      </c>
      <c r="B542" s="11"/>
      <c r="C542" s="11"/>
      <c r="D542" s="11"/>
      <c r="E542" s="11">
        <v>51</v>
      </c>
      <c r="F542" s="11"/>
      <c r="G542" s="11"/>
      <c r="H542" s="11"/>
      <c r="I542" s="11"/>
      <c r="J542" s="11"/>
      <c r="K542" s="12"/>
      <c r="L542" s="19"/>
      <c r="M542" s="5"/>
      <c r="N542" s="20"/>
      <c r="O542" s="66">
        <f>IF(E542=0,"",E542/D541)</f>
        <v>0.89473684210526316</v>
      </c>
      <c r="P542" s="67">
        <v>54</v>
      </c>
      <c r="Q542" s="68">
        <f t="shared" si="46"/>
        <v>0.9152542372881356</v>
      </c>
      <c r="R542" s="68">
        <f t="shared" si="47"/>
        <v>8.4745762711864403E-2</v>
      </c>
      <c r="S542" s="78"/>
      <c r="T542" s="78"/>
      <c r="U542" s="78"/>
      <c r="V542" s="78"/>
    </row>
    <row r="543" spans="1:22" ht="15.75" customHeight="1">
      <c r="A543" s="9" t="s">
        <v>54</v>
      </c>
      <c r="B543" s="11"/>
      <c r="C543" s="11"/>
      <c r="D543" s="11"/>
      <c r="E543" s="11"/>
      <c r="F543" s="11">
        <v>49</v>
      </c>
      <c r="G543" s="11"/>
      <c r="H543" s="11"/>
      <c r="I543" s="11"/>
      <c r="J543" s="11"/>
      <c r="K543" s="12"/>
      <c r="L543" s="19"/>
      <c r="M543" s="5"/>
      <c r="N543" s="20"/>
      <c r="O543" s="66">
        <f>IF(F543=0,"",F543/E542)</f>
        <v>0.96078431372549022</v>
      </c>
      <c r="P543" s="67">
        <v>53</v>
      </c>
      <c r="Q543" s="68">
        <f t="shared" si="46"/>
        <v>0.98148148148148151</v>
      </c>
      <c r="R543" s="68">
        <f t="shared" si="47"/>
        <v>1.851851851851849E-2</v>
      </c>
      <c r="S543" s="78"/>
      <c r="T543" s="78"/>
      <c r="U543" s="78"/>
      <c r="V543" s="78"/>
    </row>
    <row r="544" spans="1:22" ht="15.75" customHeight="1">
      <c r="A544" s="9" t="s">
        <v>57</v>
      </c>
      <c r="B544" s="11"/>
      <c r="C544" s="11"/>
      <c r="D544" s="11"/>
      <c r="E544" s="11"/>
      <c r="F544" s="11"/>
      <c r="G544" s="11">
        <v>46</v>
      </c>
      <c r="H544" s="11"/>
      <c r="I544" s="11"/>
      <c r="J544" s="11"/>
      <c r="K544" s="12"/>
      <c r="L544" s="19"/>
      <c r="M544" s="5"/>
      <c r="N544" s="20"/>
      <c r="O544" s="66">
        <f>IF(G544=0,"",G544/F543)</f>
        <v>0.93877551020408168</v>
      </c>
      <c r="P544" s="67">
        <v>52</v>
      </c>
      <c r="Q544" s="68">
        <f t="shared" si="46"/>
        <v>0.98113207547169812</v>
      </c>
      <c r="R544" s="68">
        <f t="shared" si="47"/>
        <v>1.8867924528301883E-2</v>
      </c>
      <c r="S544" s="78"/>
      <c r="T544" s="78"/>
      <c r="U544" s="78"/>
      <c r="V544" s="78"/>
    </row>
    <row r="545" spans="1:22" ht="15.75" customHeight="1">
      <c r="A545" s="9" t="s">
        <v>58</v>
      </c>
      <c r="B545" s="11"/>
      <c r="C545" s="11"/>
      <c r="D545" s="11"/>
      <c r="E545" s="11"/>
      <c r="F545" s="11"/>
      <c r="G545" s="11"/>
      <c r="H545" s="11">
        <v>41</v>
      </c>
      <c r="I545" s="11"/>
      <c r="J545" s="11"/>
      <c r="K545" s="12"/>
      <c r="L545" s="19"/>
      <c r="M545" s="5"/>
      <c r="N545" s="20"/>
      <c r="O545" s="66">
        <f>IF(H545=0,"",H545/G544)</f>
        <v>0.89130434782608692</v>
      </c>
      <c r="P545" s="67">
        <v>52</v>
      </c>
      <c r="Q545" s="68">
        <f t="shared" si="46"/>
        <v>1</v>
      </c>
      <c r="R545" s="68">
        <f t="shared" si="47"/>
        <v>0</v>
      </c>
      <c r="S545" s="78"/>
      <c r="T545" s="78"/>
      <c r="U545" s="78"/>
      <c r="V545" s="78"/>
    </row>
    <row r="546" spans="1:22" ht="15.75" customHeight="1">
      <c r="A546" s="9" t="s">
        <v>59</v>
      </c>
      <c r="B546" s="11"/>
      <c r="C546" s="11"/>
      <c r="D546" s="11"/>
      <c r="E546" s="11"/>
      <c r="F546" s="11"/>
      <c r="G546" s="11"/>
      <c r="H546" s="11"/>
      <c r="I546" s="11">
        <v>40</v>
      </c>
      <c r="J546" s="11"/>
      <c r="K546" s="12"/>
      <c r="L546" s="19"/>
      <c r="M546" s="5"/>
      <c r="N546" s="20"/>
      <c r="O546" s="66">
        <f>IF(I546=0,"",I546/H545)</f>
        <v>0.97560975609756095</v>
      </c>
      <c r="P546" s="67">
        <v>51</v>
      </c>
      <c r="Q546" s="68">
        <f t="shared" si="46"/>
        <v>0.98076923076923073</v>
      </c>
      <c r="R546" s="68">
        <f t="shared" si="47"/>
        <v>1.9230769230769273E-2</v>
      </c>
      <c r="S546" s="78"/>
      <c r="T546" s="78"/>
      <c r="U546" s="78"/>
      <c r="V546" s="78"/>
    </row>
    <row r="547" spans="1:22" ht="15.75" customHeight="1">
      <c r="A547" s="9" t="s">
        <v>60</v>
      </c>
      <c r="B547" s="11"/>
      <c r="C547" s="11"/>
      <c r="D547" s="11"/>
      <c r="E547" s="11"/>
      <c r="F547" s="11"/>
      <c r="G547" s="11"/>
      <c r="H547" s="11"/>
      <c r="I547" s="11"/>
      <c r="J547" s="11">
        <v>41</v>
      </c>
      <c r="K547" s="12">
        <v>37</v>
      </c>
      <c r="L547" s="19"/>
      <c r="M547" s="5"/>
      <c r="N547" s="20"/>
      <c r="O547" s="81">
        <f>IF(J547=0,"",J547/I546)</f>
        <v>1.0249999999999999</v>
      </c>
      <c r="P547" s="67">
        <v>53</v>
      </c>
      <c r="Q547" s="82">
        <f t="shared" si="46"/>
        <v>1.0392156862745099</v>
      </c>
      <c r="R547" s="82">
        <f t="shared" si="47"/>
        <v>-3.9215686274509887E-2</v>
      </c>
      <c r="S547" s="78"/>
      <c r="T547" s="78"/>
      <c r="U547" s="78"/>
      <c r="V547" s="78"/>
    </row>
    <row r="548" spans="1:22" ht="15.75" customHeight="1">
      <c r="A548" s="9" t="s">
        <v>61</v>
      </c>
      <c r="B548" s="11"/>
      <c r="C548" s="11"/>
      <c r="D548" s="11"/>
      <c r="E548" s="11"/>
      <c r="F548" s="11"/>
      <c r="G548" s="11"/>
      <c r="H548" s="11"/>
      <c r="I548" s="11"/>
      <c r="J548" s="11">
        <v>9</v>
      </c>
      <c r="K548" s="12">
        <v>9</v>
      </c>
      <c r="L548" s="19"/>
      <c r="M548" s="5"/>
      <c r="N548" s="6"/>
      <c r="O548" s="83"/>
      <c r="P548" s="22">
        <v>15</v>
      </c>
      <c r="Q548" s="84"/>
      <c r="R548" s="85"/>
      <c r="S548" s="78"/>
      <c r="T548" s="78"/>
      <c r="U548" s="78"/>
      <c r="V548" s="78"/>
    </row>
    <row r="549" spans="1:22" ht="15.75" customHeight="1">
      <c r="A549" s="9" t="s">
        <v>62</v>
      </c>
      <c r="B549" s="11"/>
      <c r="C549" s="11"/>
      <c r="D549" s="11"/>
      <c r="E549" s="11"/>
      <c r="F549" s="11"/>
      <c r="G549" s="11"/>
      <c r="H549" s="11"/>
      <c r="I549" s="11"/>
      <c r="J549" s="11">
        <v>4</v>
      </c>
      <c r="K549" s="12">
        <v>2</v>
      </c>
      <c r="L549" s="19"/>
      <c r="M549" s="5"/>
      <c r="N549" s="6"/>
      <c r="O549" s="27"/>
      <c r="P549" s="25">
        <v>5</v>
      </c>
      <c r="Q549" s="28"/>
      <c r="R549" s="27"/>
      <c r="S549" s="78"/>
      <c r="T549" s="78"/>
      <c r="U549" s="78"/>
      <c r="V549" s="78"/>
    </row>
    <row r="550" spans="1:22" ht="15.75" customHeight="1">
      <c r="A550" s="9" t="s">
        <v>63</v>
      </c>
      <c r="B550" s="11"/>
      <c r="C550" s="11"/>
      <c r="D550" s="11"/>
      <c r="E550" s="11"/>
      <c r="F550" s="11"/>
      <c r="G550" s="11"/>
      <c r="H550" s="11"/>
      <c r="I550" s="11"/>
      <c r="J550" s="11">
        <v>0</v>
      </c>
      <c r="K550" s="12">
        <v>0</v>
      </c>
      <c r="L550" s="19"/>
      <c r="M550" s="5"/>
      <c r="N550" s="6"/>
      <c r="O550" s="27"/>
      <c r="P550" s="25">
        <v>1</v>
      </c>
      <c r="Q550" s="28"/>
      <c r="R550" s="27"/>
      <c r="S550" s="78"/>
      <c r="T550" s="78"/>
      <c r="U550" s="78"/>
      <c r="V550" s="78"/>
    </row>
    <row r="551" spans="1:22" ht="15.75" customHeight="1">
      <c r="A551" s="9" t="s">
        <v>64</v>
      </c>
      <c r="B551" s="11"/>
      <c r="C551" s="11"/>
      <c r="D551" s="11"/>
      <c r="E551" s="11"/>
      <c r="F551" s="11"/>
      <c r="G551" s="11"/>
      <c r="H551" s="11"/>
      <c r="I551" s="11"/>
      <c r="J551" s="11">
        <v>1</v>
      </c>
      <c r="K551" s="12">
        <v>1</v>
      </c>
      <c r="L551" s="19"/>
      <c r="M551" s="5"/>
      <c r="N551" s="6"/>
      <c r="O551" s="27"/>
      <c r="P551" s="25">
        <v>1</v>
      </c>
      <c r="Q551" s="28"/>
      <c r="R551" s="27"/>
      <c r="S551" s="78"/>
      <c r="T551" s="78"/>
      <c r="U551" s="78"/>
      <c r="V551" s="78"/>
    </row>
    <row r="552" spans="1:22" ht="15.75" customHeight="1">
      <c r="A552" s="9" t="s">
        <v>65</v>
      </c>
      <c r="B552" s="11"/>
      <c r="C552" s="11"/>
      <c r="D552" s="11"/>
      <c r="E552" s="11"/>
      <c r="F552" s="11"/>
      <c r="G552" s="11"/>
      <c r="H552" s="11"/>
      <c r="I552" s="11"/>
      <c r="J552" s="11">
        <v>1</v>
      </c>
      <c r="K552" s="12"/>
      <c r="L552" s="19"/>
      <c r="M552" s="5"/>
      <c r="N552" s="6"/>
      <c r="O552" s="42"/>
      <c r="P552" s="87">
        <v>1</v>
      </c>
      <c r="Q552" s="53"/>
      <c r="R552" s="54"/>
      <c r="S552" s="78"/>
      <c r="T552" s="78"/>
      <c r="U552" s="78"/>
      <c r="V552" s="78"/>
    </row>
    <row r="553" spans="1:22" ht="15.75" customHeight="1">
      <c r="A553" s="9" t="s">
        <v>66</v>
      </c>
      <c r="B553" s="11"/>
      <c r="C553" s="11"/>
      <c r="D553" s="11"/>
      <c r="E553" s="11"/>
      <c r="F553" s="11"/>
      <c r="G553" s="11"/>
      <c r="H553" s="11"/>
      <c r="I553" s="11"/>
      <c r="J553" s="11">
        <v>1</v>
      </c>
      <c r="K553" s="12">
        <v>1</v>
      </c>
      <c r="L553" s="19"/>
      <c r="M553" s="5"/>
      <c r="N553" s="6"/>
      <c r="O553" s="44" t="s">
        <v>53</v>
      </c>
      <c r="P553" s="45">
        <v>48</v>
      </c>
      <c r="Q553" s="46">
        <f>K556</f>
        <v>50</v>
      </c>
      <c r="R553" s="47" t="s">
        <v>8</v>
      </c>
      <c r="S553" s="78"/>
      <c r="T553" s="78"/>
      <c r="U553" s="78"/>
      <c r="V553" s="78"/>
    </row>
    <row r="554" spans="1:22" ht="15.75" customHeight="1">
      <c r="A554" s="9" t="s">
        <v>67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2"/>
      <c r="L554" s="19"/>
      <c r="M554" s="5"/>
      <c r="N554" s="6"/>
      <c r="O554" s="48" t="s">
        <v>55</v>
      </c>
      <c r="P554" s="49">
        <f>IF(P553/B539=0,"",P553/B539)</f>
        <v>0.65753424657534243</v>
      </c>
      <c r="Q554" s="50">
        <f>IF(P553/Q553=0,"",P553/Q553)</f>
        <v>0.96</v>
      </c>
      <c r="R554" s="51" t="s">
        <v>56</v>
      </c>
      <c r="S554" s="78"/>
      <c r="T554" s="78"/>
      <c r="U554" s="78"/>
      <c r="V554" s="78"/>
    </row>
    <row r="555" spans="1:22" ht="15.75" customHeight="1">
      <c r="A555" s="9" t="s">
        <v>68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2"/>
      <c r="L555" s="29"/>
      <c r="M555" s="30"/>
      <c r="N555" s="31"/>
      <c r="O555" s="30"/>
      <c r="P555" s="31"/>
      <c r="Q555" s="31"/>
      <c r="R555" s="33"/>
      <c r="S555" s="78"/>
      <c r="T555" s="78"/>
      <c r="U555" s="78"/>
      <c r="V555" s="78"/>
    </row>
    <row r="556" spans="1:22" ht="18" customHeight="1">
      <c r="A556" s="34"/>
      <c r="B556" s="6"/>
      <c r="C556" s="6"/>
      <c r="D556" s="6"/>
      <c r="E556" s="6"/>
      <c r="F556" s="139" t="s">
        <v>42</v>
      </c>
      <c r="G556" s="154"/>
      <c r="H556" s="154"/>
      <c r="I556" s="154"/>
      <c r="J556" s="155"/>
      <c r="K556" s="35">
        <f>SUM(K539:K553)</f>
        <v>50</v>
      </c>
      <c r="L556" s="55">
        <f>IF(K547=0,"",K547/B539)</f>
        <v>0.50684931506849318</v>
      </c>
      <c r="M556" s="55">
        <f>IF(K556=0,"",K556/B539)</f>
        <v>0.68493150684931503</v>
      </c>
      <c r="N556" s="55">
        <f>IF(K547=0,"",M556-L556)</f>
        <v>0.17808219178082185</v>
      </c>
      <c r="O556" s="5"/>
      <c r="P556" s="6"/>
      <c r="Q556" s="37"/>
      <c r="R556" s="5"/>
      <c r="S556" s="78"/>
      <c r="T556" s="78"/>
      <c r="U556" s="78"/>
      <c r="V556" s="78"/>
    </row>
    <row r="557" spans="1:22" ht="15.75" customHeight="1">
      <c r="L557" s="5"/>
      <c r="M557" s="5"/>
      <c r="O557" s="5"/>
      <c r="S557" s="78"/>
      <c r="T557" s="78"/>
      <c r="U557" s="78"/>
      <c r="V557" s="78"/>
    </row>
    <row r="558" spans="1:22" ht="15.75" customHeight="1">
      <c r="L558" s="5"/>
      <c r="M558" s="5"/>
      <c r="O558" s="5"/>
      <c r="S558" s="78"/>
      <c r="T558" s="78"/>
      <c r="U558" s="78"/>
      <c r="V558" s="78"/>
    </row>
    <row r="559" spans="1:22" ht="26.25" customHeight="1">
      <c r="A559" s="7"/>
      <c r="B559" s="163" t="s">
        <v>4</v>
      </c>
      <c r="C559" s="164"/>
      <c r="D559" s="164"/>
      <c r="E559" s="164"/>
      <c r="F559" s="164"/>
      <c r="G559" s="164"/>
      <c r="H559" s="165" t="s">
        <v>50</v>
      </c>
      <c r="I559" s="166"/>
      <c r="J559" s="166"/>
      <c r="K559" s="6"/>
      <c r="L559" s="5"/>
      <c r="M559" s="5"/>
      <c r="N559" s="6"/>
      <c r="O559" s="5"/>
      <c r="P559" s="6"/>
      <c r="Q559" s="6"/>
      <c r="R559" s="6"/>
      <c r="S559" s="78"/>
      <c r="T559" s="78"/>
      <c r="U559" s="78"/>
      <c r="V559" s="78"/>
    </row>
    <row r="560" spans="1:22" ht="30" customHeight="1">
      <c r="A560" s="142" t="s">
        <v>6</v>
      </c>
      <c r="B560" s="144" t="s">
        <v>7</v>
      </c>
      <c r="C560" s="154"/>
      <c r="D560" s="154"/>
      <c r="E560" s="154"/>
      <c r="F560" s="154"/>
      <c r="G560" s="154"/>
      <c r="H560" s="154"/>
      <c r="I560" s="154"/>
      <c r="J560" s="155"/>
      <c r="K560" s="167" t="s">
        <v>8</v>
      </c>
      <c r="L560" s="137" t="s">
        <v>9</v>
      </c>
      <c r="M560" s="137" t="s">
        <v>10</v>
      </c>
      <c r="N560" s="149" t="s">
        <v>11</v>
      </c>
      <c r="O560" s="137" t="s">
        <v>12</v>
      </c>
      <c r="P560" s="151" t="s">
        <v>13</v>
      </c>
      <c r="Q560" s="151" t="s">
        <v>14</v>
      </c>
      <c r="R560" s="137" t="s">
        <v>15</v>
      </c>
      <c r="S560" s="78"/>
      <c r="T560" s="78"/>
      <c r="U560" s="78"/>
      <c r="V560" s="78"/>
    </row>
    <row r="561" spans="1:22" ht="15.75" customHeight="1">
      <c r="A561" s="153"/>
      <c r="B561" s="9" t="s">
        <v>16</v>
      </c>
      <c r="C561" s="9" t="s">
        <v>17</v>
      </c>
      <c r="D561" s="9" t="s">
        <v>18</v>
      </c>
      <c r="E561" s="9" t="s">
        <v>19</v>
      </c>
      <c r="F561" s="9" t="s">
        <v>20</v>
      </c>
      <c r="G561" s="9" t="s">
        <v>21</v>
      </c>
      <c r="H561" s="9" t="s">
        <v>22</v>
      </c>
      <c r="I561" s="9" t="s">
        <v>23</v>
      </c>
      <c r="J561" s="9" t="s">
        <v>24</v>
      </c>
      <c r="K561" s="153"/>
      <c r="L561" s="153"/>
      <c r="M561" s="153"/>
      <c r="N561" s="153"/>
      <c r="O561" s="153"/>
      <c r="P561" s="153"/>
      <c r="Q561" s="153"/>
      <c r="R561" s="153"/>
      <c r="S561" s="78"/>
      <c r="T561" s="78"/>
      <c r="U561" s="78"/>
      <c r="V561" s="78"/>
    </row>
    <row r="562" spans="1:22" ht="15.75" customHeight="1">
      <c r="A562" s="9" t="s">
        <v>50</v>
      </c>
      <c r="B562" s="56">
        <v>78</v>
      </c>
      <c r="C562" s="11"/>
      <c r="D562" s="11"/>
      <c r="E562" s="11"/>
      <c r="F562" s="11"/>
      <c r="G562" s="11"/>
      <c r="H562" s="11"/>
      <c r="I562" s="11"/>
      <c r="J562" s="11"/>
      <c r="K562" s="12"/>
      <c r="L562" s="13"/>
      <c r="M562" s="14"/>
      <c r="N562" s="15"/>
      <c r="O562" s="79"/>
      <c r="P562" s="62">
        <v>77</v>
      </c>
      <c r="Q562" s="80"/>
      <c r="R562" s="79"/>
      <c r="S562" s="78"/>
      <c r="T562" s="78"/>
      <c r="U562" s="78"/>
      <c r="V562" s="78"/>
    </row>
    <row r="563" spans="1:22" ht="15.75" customHeight="1">
      <c r="A563" s="9" t="s">
        <v>51</v>
      </c>
      <c r="B563" s="11"/>
      <c r="C563" s="11">
        <v>66</v>
      </c>
      <c r="D563" s="11"/>
      <c r="E563" s="11"/>
      <c r="F563" s="11"/>
      <c r="G563" s="11"/>
      <c r="H563" s="11"/>
      <c r="I563" s="11"/>
      <c r="J563" s="11"/>
      <c r="K563" s="12"/>
      <c r="L563" s="19"/>
      <c r="M563" s="5"/>
      <c r="N563" s="20"/>
      <c r="O563" s="66">
        <f>IF(C563=0,"",C563/B562)</f>
        <v>0.84615384615384615</v>
      </c>
      <c r="P563" s="67">
        <v>67</v>
      </c>
      <c r="Q563" s="68">
        <f t="shared" ref="Q563:Q570" si="48">IF(P563=0,"",P563/P562)</f>
        <v>0.87012987012987009</v>
      </c>
      <c r="R563" s="68">
        <f t="shared" ref="R563:R570" si="49">IF(P563=0,"",100%-Q563)</f>
        <v>0.12987012987012991</v>
      </c>
      <c r="S563" s="78"/>
      <c r="T563" s="78"/>
      <c r="U563" s="78"/>
      <c r="V563" s="78"/>
    </row>
    <row r="564" spans="1:22" ht="15.75" customHeight="1">
      <c r="A564" s="9" t="s">
        <v>52</v>
      </c>
      <c r="B564" s="11"/>
      <c r="C564" s="11"/>
      <c r="D564" s="11">
        <v>61</v>
      </c>
      <c r="E564" s="11"/>
      <c r="F564" s="11"/>
      <c r="G564" s="11"/>
      <c r="H564" s="11"/>
      <c r="I564" s="11"/>
      <c r="J564" s="11"/>
      <c r="K564" s="12"/>
      <c r="L564" s="19"/>
      <c r="M564" s="5"/>
      <c r="N564" s="20"/>
      <c r="O564" s="66">
        <f>IF(D564=0,"",D564/C563)</f>
        <v>0.9242424242424242</v>
      </c>
      <c r="P564" s="67">
        <v>63</v>
      </c>
      <c r="Q564" s="68">
        <f t="shared" si="48"/>
        <v>0.94029850746268662</v>
      </c>
      <c r="R564" s="68">
        <f t="shared" si="49"/>
        <v>5.9701492537313383E-2</v>
      </c>
      <c r="S564" s="86">
        <f>P564/P562</f>
        <v>0.81818181818181823</v>
      </c>
      <c r="T564" s="78"/>
      <c r="U564" s="78"/>
      <c r="V564" s="78"/>
    </row>
    <row r="565" spans="1:22" ht="15.75" customHeight="1">
      <c r="A565" s="9" t="s">
        <v>54</v>
      </c>
      <c r="B565" s="11"/>
      <c r="C565" s="11"/>
      <c r="D565" s="11"/>
      <c r="E565" s="11">
        <v>55</v>
      </c>
      <c r="F565" s="11"/>
      <c r="G565" s="11"/>
      <c r="H565" s="11"/>
      <c r="I565" s="11"/>
      <c r="J565" s="11"/>
      <c r="K565" s="12"/>
      <c r="L565" s="19"/>
      <c r="M565" s="5"/>
      <c r="N565" s="20"/>
      <c r="O565" s="66">
        <f>IF(E565=0,"",E565/D564)</f>
        <v>0.90163934426229508</v>
      </c>
      <c r="P565" s="67">
        <v>60</v>
      </c>
      <c r="Q565" s="68">
        <f t="shared" si="48"/>
        <v>0.95238095238095233</v>
      </c>
      <c r="R565" s="68">
        <f t="shared" si="49"/>
        <v>4.7619047619047672E-2</v>
      </c>
      <c r="S565" s="78"/>
      <c r="T565" s="78"/>
      <c r="U565" s="78"/>
      <c r="V565" s="78"/>
    </row>
    <row r="566" spans="1:22" ht="15.75" customHeight="1">
      <c r="A566" s="9" t="s">
        <v>57</v>
      </c>
      <c r="B566" s="11"/>
      <c r="C566" s="11"/>
      <c r="D566" s="11"/>
      <c r="E566" s="11"/>
      <c r="F566" s="11">
        <v>47</v>
      </c>
      <c r="G566" s="11"/>
      <c r="H566" s="11"/>
      <c r="I566" s="11"/>
      <c r="J566" s="11"/>
      <c r="K566" s="12"/>
      <c r="L566" s="19"/>
      <c r="M566" s="5"/>
      <c r="N566" s="20"/>
      <c r="O566" s="66">
        <f>IF(F566=0,"",F566/E565)</f>
        <v>0.8545454545454545</v>
      </c>
      <c r="P566" s="67">
        <v>55</v>
      </c>
      <c r="Q566" s="68">
        <f t="shared" si="48"/>
        <v>0.91666666666666663</v>
      </c>
      <c r="R566" s="68">
        <f t="shared" si="49"/>
        <v>8.333333333333337E-2</v>
      </c>
      <c r="S566" s="78"/>
      <c r="T566" s="78"/>
      <c r="U566" s="78"/>
      <c r="V566" s="78"/>
    </row>
    <row r="567" spans="1:22" ht="15.75" customHeight="1">
      <c r="A567" s="9" t="s">
        <v>58</v>
      </c>
      <c r="B567" s="11"/>
      <c r="C567" s="11"/>
      <c r="D567" s="11"/>
      <c r="E567" s="11"/>
      <c r="F567" s="11"/>
      <c r="G567" s="11">
        <v>47</v>
      </c>
      <c r="H567" s="11"/>
      <c r="I567" s="11"/>
      <c r="J567" s="11"/>
      <c r="K567" s="12"/>
      <c r="L567" s="19"/>
      <c r="M567" s="5"/>
      <c r="N567" s="20"/>
      <c r="O567" s="66">
        <f>IF(G567=0,"",G567/F566)</f>
        <v>1</v>
      </c>
      <c r="P567" s="67">
        <v>55</v>
      </c>
      <c r="Q567" s="68">
        <f t="shared" si="48"/>
        <v>1</v>
      </c>
      <c r="R567" s="68">
        <f t="shared" si="49"/>
        <v>0</v>
      </c>
      <c r="S567" s="78"/>
      <c r="T567" s="78"/>
      <c r="U567" s="78"/>
      <c r="V567" s="78"/>
    </row>
    <row r="568" spans="1:22" ht="15.75" customHeight="1">
      <c r="A568" s="9" t="s">
        <v>59</v>
      </c>
      <c r="B568" s="11"/>
      <c r="C568" s="11"/>
      <c r="D568" s="11"/>
      <c r="E568" s="11"/>
      <c r="F568" s="11"/>
      <c r="G568" s="11"/>
      <c r="H568" s="11">
        <v>43</v>
      </c>
      <c r="I568" s="11"/>
      <c r="J568" s="11"/>
      <c r="K568" s="12"/>
      <c r="L568" s="19"/>
      <c r="M568" s="5"/>
      <c r="N568" s="20"/>
      <c r="O568" s="66">
        <f>IF(H568=0,"",H568/G567)</f>
        <v>0.91489361702127658</v>
      </c>
      <c r="P568" s="67">
        <v>56</v>
      </c>
      <c r="Q568" s="68">
        <f t="shared" si="48"/>
        <v>1.0181818181818181</v>
      </c>
      <c r="R568" s="68">
        <f t="shared" si="49"/>
        <v>-1.8181818181818077E-2</v>
      </c>
      <c r="S568" s="78"/>
      <c r="T568" s="78"/>
      <c r="U568" s="78"/>
      <c r="V568" s="78"/>
    </row>
    <row r="569" spans="1:22" ht="15.75" customHeight="1">
      <c r="A569" s="9" t="s">
        <v>60</v>
      </c>
      <c r="B569" s="11"/>
      <c r="C569" s="11"/>
      <c r="D569" s="11"/>
      <c r="E569" s="11"/>
      <c r="F569" s="11"/>
      <c r="G569" s="11"/>
      <c r="H569" s="11"/>
      <c r="I569" s="11">
        <v>41</v>
      </c>
      <c r="J569" s="11"/>
      <c r="K569" s="12"/>
      <c r="L569" s="19"/>
      <c r="M569" s="5"/>
      <c r="N569" s="20"/>
      <c r="O569" s="66">
        <f>IF(I569=0,"",I569/H568)</f>
        <v>0.95348837209302328</v>
      </c>
      <c r="P569" s="67">
        <v>54</v>
      </c>
      <c r="Q569" s="68">
        <f t="shared" si="48"/>
        <v>0.9642857142857143</v>
      </c>
      <c r="R569" s="68">
        <f t="shared" si="49"/>
        <v>3.5714285714285698E-2</v>
      </c>
      <c r="S569" s="78"/>
      <c r="T569" s="78"/>
      <c r="U569" s="78"/>
      <c r="V569" s="78"/>
    </row>
    <row r="570" spans="1:22" ht="15.75" customHeight="1">
      <c r="A570" s="9" t="s">
        <v>61</v>
      </c>
      <c r="B570" s="11"/>
      <c r="C570" s="11"/>
      <c r="D570" s="11"/>
      <c r="E570" s="11"/>
      <c r="F570" s="11"/>
      <c r="G570" s="11"/>
      <c r="H570" s="11"/>
      <c r="I570" s="11"/>
      <c r="J570" s="11">
        <v>41</v>
      </c>
      <c r="K570" s="12">
        <v>40</v>
      </c>
      <c r="L570" s="19"/>
      <c r="M570" s="5"/>
      <c r="N570" s="20"/>
      <c r="O570" s="81">
        <f>IF(J570=0,"",J570/I569)</f>
        <v>1</v>
      </c>
      <c r="P570" s="67">
        <v>56</v>
      </c>
      <c r="Q570" s="82">
        <f t="shared" si="48"/>
        <v>1.037037037037037</v>
      </c>
      <c r="R570" s="82">
        <f t="shared" si="49"/>
        <v>-3.7037037037036979E-2</v>
      </c>
      <c r="S570" s="78"/>
      <c r="T570" s="78"/>
      <c r="U570" s="78"/>
      <c r="V570" s="78"/>
    </row>
    <row r="571" spans="1:22" ht="15.75" customHeight="1">
      <c r="A571" s="9" t="s">
        <v>62</v>
      </c>
      <c r="B571" s="11"/>
      <c r="C571" s="11"/>
      <c r="D571" s="11"/>
      <c r="E571" s="11"/>
      <c r="F571" s="11"/>
      <c r="G571" s="11"/>
      <c r="H571" s="11"/>
      <c r="I571" s="11"/>
      <c r="J571" s="11">
        <v>6</v>
      </c>
      <c r="K571" s="12">
        <v>7</v>
      </c>
      <c r="L571" s="19"/>
      <c r="M571" s="5"/>
      <c r="N571" s="6"/>
      <c r="O571" s="88"/>
      <c r="P571" s="22">
        <v>18</v>
      </c>
      <c r="Q571" s="89"/>
      <c r="R571" s="90"/>
      <c r="S571" s="78"/>
      <c r="T571" s="78"/>
      <c r="U571" s="78"/>
      <c r="V571" s="78"/>
    </row>
    <row r="572" spans="1:22" ht="15.75" customHeight="1">
      <c r="A572" s="9" t="s">
        <v>63</v>
      </c>
      <c r="B572" s="11"/>
      <c r="C572" s="11"/>
      <c r="D572" s="11"/>
      <c r="E572" s="11"/>
      <c r="F572" s="11"/>
      <c r="G572" s="11"/>
      <c r="H572" s="11"/>
      <c r="I572" s="11"/>
      <c r="J572" s="11">
        <v>3</v>
      </c>
      <c r="K572" s="12">
        <v>2</v>
      </c>
      <c r="L572" s="19"/>
      <c r="M572" s="5"/>
      <c r="N572" s="6"/>
      <c r="O572" s="27"/>
      <c r="P572" s="25">
        <v>6</v>
      </c>
      <c r="Q572" s="28"/>
      <c r="R572" s="27"/>
      <c r="S572" s="78"/>
      <c r="T572" s="78"/>
      <c r="U572" s="78"/>
      <c r="V572" s="78"/>
    </row>
    <row r="573" spans="1:22" ht="15.75" customHeight="1">
      <c r="A573" s="9" t="s">
        <v>64</v>
      </c>
      <c r="B573" s="11"/>
      <c r="C573" s="11"/>
      <c r="D573" s="11"/>
      <c r="E573" s="11"/>
      <c r="F573" s="11"/>
      <c r="G573" s="11"/>
      <c r="H573" s="11"/>
      <c r="I573" s="11"/>
      <c r="J573" s="11">
        <v>2</v>
      </c>
      <c r="K573" s="12">
        <v>2</v>
      </c>
      <c r="L573" s="19"/>
      <c r="M573" s="5"/>
      <c r="N573" s="6"/>
      <c r="O573" s="27"/>
      <c r="P573" s="25">
        <v>3</v>
      </c>
      <c r="Q573" s="28"/>
      <c r="R573" s="27"/>
      <c r="S573" s="78"/>
      <c r="T573" s="78"/>
      <c r="U573" s="78"/>
      <c r="V573" s="78"/>
    </row>
    <row r="574" spans="1:22" ht="15.75" customHeight="1">
      <c r="A574" s="9" t="s">
        <v>65</v>
      </c>
      <c r="B574" s="11"/>
      <c r="C574" s="11"/>
      <c r="D574" s="11"/>
      <c r="E574" s="11"/>
      <c r="F574" s="11"/>
      <c r="G574" s="11"/>
      <c r="H574" s="11"/>
      <c r="I574" s="11"/>
      <c r="J574" s="11">
        <v>1</v>
      </c>
      <c r="K574" s="12">
        <v>1</v>
      </c>
      <c r="L574" s="19"/>
      <c r="M574" s="5"/>
      <c r="N574" s="6"/>
      <c r="O574" s="27"/>
      <c r="P574" s="25">
        <v>1</v>
      </c>
      <c r="Q574" s="28"/>
      <c r="R574" s="27"/>
      <c r="S574" s="78"/>
      <c r="T574" s="78"/>
      <c r="U574" s="78"/>
      <c r="V574" s="78"/>
    </row>
    <row r="575" spans="1:22" ht="15.75" customHeight="1">
      <c r="A575" s="9" t="s">
        <v>66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2"/>
      <c r="L575" s="19"/>
      <c r="M575" s="5"/>
      <c r="N575" s="6"/>
      <c r="O575" s="42"/>
      <c r="P575" s="43"/>
      <c r="Q575" s="53"/>
      <c r="R575" s="54"/>
      <c r="S575" s="78"/>
      <c r="T575" s="78"/>
      <c r="U575" s="78"/>
      <c r="V575" s="78"/>
    </row>
    <row r="576" spans="1:22" ht="15.75" customHeight="1">
      <c r="A576" s="9" t="s">
        <v>67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9"/>
      <c r="M576" s="5"/>
      <c r="N576" s="6"/>
      <c r="O576" s="44" t="s">
        <v>53</v>
      </c>
      <c r="P576" s="45">
        <v>46</v>
      </c>
      <c r="Q576" s="46">
        <f>K579</f>
        <v>52</v>
      </c>
      <c r="R576" s="47" t="s">
        <v>8</v>
      </c>
      <c r="S576" s="78"/>
      <c r="T576" s="78"/>
      <c r="U576" s="78"/>
      <c r="V576" s="78"/>
    </row>
    <row r="577" spans="1:22" ht="15.75" customHeight="1">
      <c r="A577" s="9" t="s">
        <v>68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9"/>
      <c r="M577" s="5"/>
      <c r="N577" s="6"/>
      <c r="O577" s="48" t="s">
        <v>55</v>
      </c>
      <c r="P577" s="49">
        <f>IF(P576/B562=0,"",P576/B562)</f>
        <v>0.58974358974358976</v>
      </c>
      <c r="Q577" s="50">
        <f>IF(P576/Q576=0,"",P576/Q576)</f>
        <v>0.88461538461538458</v>
      </c>
      <c r="R577" s="51" t="s">
        <v>56</v>
      </c>
      <c r="S577" s="78"/>
      <c r="T577" s="78"/>
      <c r="U577" s="78"/>
      <c r="V577" s="78"/>
    </row>
    <row r="578" spans="1:22" ht="15.75" customHeight="1">
      <c r="A578" s="9" t="s">
        <v>69</v>
      </c>
      <c r="B578" s="11"/>
      <c r="C578" s="11"/>
      <c r="D578" s="11"/>
      <c r="E578" s="11"/>
      <c r="F578" s="11"/>
      <c r="G578" s="11"/>
      <c r="H578" s="11"/>
      <c r="I578" s="11"/>
      <c r="J578" s="11"/>
      <c r="K578" s="12"/>
      <c r="L578" s="29"/>
      <c r="M578" s="30"/>
      <c r="N578" s="31"/>
      <c r="O578" s="30"/>
      <c r="P578" s="31"/>
      <c r="Q578" s="31"/>
      <c r="R578" s="33"/>
      <c r="S578" s="78"/>
      <c r="T578" s="78"/>
      <c r="U578" s="78"/>
      <c r="V578" s="78"/>
    </row>
    <row r="579" spans="1:22" ht="18" customHeight="1">
      <c r="A579" s="34"/>
      <c r="B579" s="6"/>
      <c r="C579" s="6"/>
      <c r="D579" s="6"/>
      <c r="E579" s="6"/>
      <c r="F579" s="139" t="s">
        <v>42</v>
      </c>
      <c r="G579" s="154"/>
      <c r="H579" s="154"/>
      <c r="I579" s="154"/>
      <c r="J579" s="155"/>
      <c r="K579" s="35">
        <f>SUM(K562:K575)</f>
        <v>52</v>
      </c>
      <c r="L579" s="55">
        <f>IF(K570=0,"",K570/B562)</f>
        <v>0.51282051282051277</v>
      </c>
      <c r="M579" s="55">
        <f>IF(K579=0,"",K579/B562)</f>
        <v>0.66666666666666663</v>
      </c>
      <c r="N579" s="55">
        <f>IF(K570=0,"",M579-L579)</f>
        <v>0.15384615384615385</v>
      </c>
      <c r="O579" s="5"/>
      <c r="P579" s="6"/>
      <c r="Q579" s="37"/>
      <c r="R579" s="5"/>
      <c r="S579" s="78"/>
      <c r="T579" s="78"/>
      <c r="U579" s="78"/>
      <c r="V579" s="78"/>
    </row>
    <row r="580" spans="1:22" ht="15.75" customHeight="1">
      <c r="L580" s="5"/>
      <c r="M580" s="5"/>
      <c r="O580" s="5"/>
      <c r="S580" s="78"/>
      <c r="T580" s="78"/>
      <c r="U580" s="78"/>
      <c r="V580" s="78"/>
    </row>
    <row r="581" spans="1:22" ht="15.75" customHeight="1">
      <c r="L581" s="5"/>
      <c r="M581" s="5"/>
      <c r="O581" s="5"/>
      <c r="S581" s="78"/>
      <c r="T581" s="78"/>
      <c r="U581" s="78"/>
      <c r="V581" s="78"/>
    </row>
    <row r="582" spans="1:22" ht="26.25" customHeight="1">
      <c r="A582" s="7"/>
      <c r="B582" s="163" t="s">
        <v>4</v>
      </c>
      <c r="C582" s="164"/>
      <c r="D582" s="164"/>
      <c r="E582" s="164"/>
      <c r="F582" s="164"/>
      <c r="G582" s="164"/>
      <c r="H582" s="165" t="s">
        <v>51</v>
      </c>
      <c r="I582" s="166"/>
      <c r="J582" s="166"/>
      <c r="K582" s="6"/>
      <c r="L582" s="5"/>
      <c r="M582" s="5"/>
      <c r="N582" s="6"/>
      <c r="O582" s="5"/>
      <c r="P582" s="6"/>
      <c r="Q582" s="6"/>
      <c r="R582" s="6"/>
      <c r="S582" s="78"/>
      <c r="T582" s="78"/>
      <c r="U582" s="78"/>
      <c r="V582" s="78"/>
    </row>
    <row r="583" spans="1:22" ht="30" customHeight="1">
      <c r="A583" s="142" t="s">
        <v>6</v>
      </c>
      <c r="B583" s="144" t="s">
        <v>7</v>
      </c>
      <c r="C583" s="154"/>
      <c r="D583" s="154"/>
      <c r="E583" s="154"/>
      <c r="F583" s="154"/>
      <c r="G583" s="154"/>
      <c r="H583" s="154"/>
      <c r="I583" s="154"/>
      <c r="J583" s="155"/>
      <c r="K583" s="167" t="s">
        <v>8</v>
      </c>
      <c r="L583" s="137" t="s">
        <v>9</v>
      </c>
      <c r="M583" s="137" t="s">
        <v>10</v>
      </c>
      <c r="N583" s="149" t="s">
        <v>11</v>
      </c>
      <c r="O583" s="137" t="s">
        <v>12</v>
      </c>
      <c r="P583" s="151" t="s">
        <v>13</v>
      </c>
      <c r="Q583" s="151" t="s">
        <v>14</v>
      </c>
      <c r="R583" s="137" t="s">
        <v>15</v>
      </c>
      <c r="S583" s="78"/>
      <c r="T583" s="78"/>
      <c r="U583" s="78"/>
      <c r="V583" s="78"/>
    </row>
    <row r="584" spans="1:22" ht="15.75" customHeight="1">
      <c r="A584" s="153"/>
      <c r="B584" s="9" t="s">
        <v>16</v>
      </c>
      <c r="C584" s="9" t="s">
        <v>17</v>
      </c>
      <c r="D584" s="9" t="s">
        <v>18</v>
      </c>
      <c r="E584" s="9" t="s">
        <v>19</v>
      </c>
      <c r="F584" s="9" t="s">
        <v>20</v>
      </c>
      <c r="G584" s="9" t="s">
        <v>21</v>
      </c>
      <c r="H584" s="9" t="s">
        <v>22</v>
      </c>
      <c r="I584" s="9" t="s">
        <v>23</v>
      </c>
      <c r="J584" s="9" t="s">
        <v>24</v>
      </c>
      <c r="K584" s="153"/>
      <c r="L584" s="153"/>
      <c r="M584" s="153"/>
      <c r="N584" s="153"/>
      <c r="O584" s="153"/>
      <c r="P584" s="153"/>
      <c r="Q584" s="153"/>
      <c r="R584" s="153"/>
      <c r="S584" s="78"/>
      <c r="T584" s="78"/>
      <c r="U584" s="78"/>
      <c r="V584" s="78"/>
    </row>
    <row r="585" spans="1:22" ht="15.75" customHeight="1">
      <c r="A585" s="9" t="s">
        <v>51</v>
      </c>
      <c r="B585" s="56">
        <v>73</v>
      </c>
      <c r="C585" s="11"/>
      <c r="D585" s="11"/>
      <c r="E585" s="11"/>
      <c r="F585" s="11"/>
      <c r="G585" s="11"/>
      <c r="H585" s="11"/>
      <c r="I585" s="11"/>
      <c r="J585" s="11"/>
      <c r="K585" s="12"/>
      <c r="L585" s="13"/>
      <c r="M585" s="14"/>
      <c r="N585" s="15"/>
      <c r="O585" s="79"/>
      <c r="P585" s="62">
        <v>73</v>
      </c>
      <c r="Q585" s="80"/>
      <c r="R585" s="79"/>
      <c r="S585" s="78"/>
      <c r="T585" s="78"/>
      <c r="U585" s="78"/>
      <c r="V585" s="78"/>
    </row>
    <row r="586" spans="1:22" ht="15.75" customHeight="1">
      <c r="A586" s="9" t="s">
        <v>52</v>
      </c>
      <c r="B586" s="11"/>
      <c r="C586" s="11">
        <v>63</v>
      </c>
      <c r="D586" s="11"/>
      <c r="E586" s="11"/>
      <c r="F586" s="11"/>
      <c r="G586" s="11"/>
      <c r="H586" s="11"/>
      <c r="I586" s="11"/>
      <c r="J586" s="11"/>
      <c r="K586" s="12"/>
      <c r="L586" s="19"/>
      <c r="M586" s="5"/>
      <c r="N586" s="20"/>
      <c r="O586" s="66">
        <f>IF(C586=0,"",C586/B585)</f>
        <v>0.86301369863013699</v>
      </c>
      <c r="P586" s="67">
        <v>63</v>
      </c>
      <c r="Q586" s="68">
        <f t="shared" ref="Q586:Q593" si="50">IF(P586=0,"",P586/P585)</f>
        <v>0.86301369863013699</v>
      </c>
      <c r="R586" s="68">
        <f t="shared" ref="R586:R593" si="51">IF(P586=0,"",100%-Q586)</f>
        <v>0.13698630136986301</v>
      </c>
      <c r="S586" s="78"/>
      <c r="T586" s="78"/>
      <c r="U586" s="78"/>
      <c r="V586" s="78"/>
    </row>
    <row r="587" spans="1:22" ht="15.75" customHeight="1">
      <c r="A587" s="9" t="s">
        <v>54</v>
      </c>
      <c r="B587" s="11"/>
      <c r="C587" s="11"/>
      <c r="D587" s="11">
        <v>57</v>
      </c>
      <c r="E587" s="11"/>
      <c r="F587" s="11"/>
      <c r="G587" s="11"/>
      <c r="H587" s="11"/>
      <c r="I587" s="11"/>
      <c r="J587" s="11"/>
      <c r="K587" s="12"/>
      <c r="L587" s="19"/>
      <c r="M587" s="5"/>
      <c r="N587" s="20"/>
      <c r="O587" s="66">
        <f>IF(D587=0,"",D587/C586)</f>
        <v>0.90476190476190477</v>
      </c>
      <c r="P587" s="67">
        <v>58</v>
      </c>
      <c r="Q587" s="68">
        <f t="shared" si="50"/>
        <v>0.92063492063492058</v>
      </c>
      <c r="R587" s="68">
        <f t="shared" si="51"/>
        <v>7.9365079365079416E-2</v>
      </c>
      <c r="S587" s="86">
        <f>P587/P585</f>
        <v>0.79452054794520544</v>
      </c>
      <c r="T587" s="78"/>
      <c r="U587" s="78"/>
      <c r="V587" s="78"/>
    </row>
    <row r="588" spans="1:22" ht="15.75" customHeight="1">
      <c r="A588" s="9" t="s">
        <v>57</v>
      </c>
      <c r="B588" s="11"/>
      <c r="C588" s="11"/>
      <c r="D588" s="11"/>
      <c r="E588" s="11">
        <v>49</v>
      </c>
      <c r="F588" s="11"/>
      <c r="G588" s="11"/>
      <c r="H588" s="11"/>
      <c r="I588" s="11"/>
      <c r="J588" s="11"/>
      <c r="K588" s="12"/>
      <c r="L588" s="19"/>
      <c r="M588" s="5"/>
      <c r="N588" s="20"/>
      <c r="O588" s="66">
        <f>IF(E588=0,"",E588/D587)</f>
        <v>0.85964912280701755</v>
      </c>
      <c r="P588" s="67">
        <v>54</v>
      </c>
      <c r="Q588" s="68">
        <f t="shared" si="50"/>
        <v>0.93103448275862066</v>
      </c>
      <c r="R588" s="68">
        <f t="shared" si="51"/>
        <v>6.8965517241379337E-2</v>
      </c>
      <c r="S588" s="78"/>
      <c r="T588" s="78"/>
      <c r="U588" s="78"/>
      <c r="V588" s="78"/>
    </row>
    <row r="589" spans="1:22" ht="15.75" customHeight="1">
      <c r="A589" s="9" t="s">
        <v>58</v>
      </c>
      <c r="B589" s="11"/>
      <c r="C589" s="11"/>
      <c r="D589" s="11"/>
      <c r="E589" s="11"/>
      <c r="F589" s="11">
        <v>47</v>
      </c>
      <c r="G589" s="11"/>
      <c r="H589" s="11"/>
      <c r="I589" s="11"/>
      <c r="J589" s="11"/>
      <c r="K589" s="12"/>
      <c r="L589" s="19"/>
      <c r="M589" s="5"/>
      <c r="N589" s="20"/>
      <c r="O589" s="66">
        <f>IF(F589=0,"",F589/E588)</f>
        <v>0.95918367346938771</v>
      </c>
      <c r="P589" s="67">
        <v>54</v>
      </c>
      <c r="Q589" s="68">
        <f t="shared" si="50"/>
        <v>1</v>
      </c>
      <c r="R589" s="68">
        <f t="shared" si="51"/>
        <v>0</v>
      </c>
      <c r="S589" s="78"/>
      <c r="T589" s="78"/>
      <c r="U589" s="78"/>
      <c r="V589" s="78"/>
    </row>
    <row r="590" spans="1:22" ht="15.75" customHeight="1">
      <c r="A590" s="9" t="s">
        <v>59</v>
      </c>
      <c r="B590" s="11"/>
      <c r="C590" s="11"/>
      <c r="D590" s="11"/>
      <c r="E590" s="11"/>
      <c r="F590" s="11"/>
      <c r="G590" s="11">
        <v>46</v>
      </c>
      <c r="H590" s="11"/>
      <c r="I590" s="11"/>
      <c r="J590" s="11"/>
      <c r="K590" s="12"/>
      <c r="L590" s="19"/>
      <c r="M590" s="5"/>
      <c r="N590" s="20"/>
      <c r="O590" s="66">
        <f>IF(G590=0,"",G590/F589)</f>
        <v>0.97872340425531912</v>
      </c>
      <c r="P590" s="67">
        <v>51</v>
      </c>
      <c r="Q590" s="68">
        <f t="shared" si="50"/>
        <v>0.94444444444444442</v>
      </c>
      <c r="R590" s="68">
        <f t="shared" si="51"/>
        <v>5.555555555555558E-2</v>
      </c>
      <c r="S590" s="78"/>
      <c r="T590" s="78"/>
      <c r="U590" s="78"/>
      <c r="V590" s="78"/>
    </row>
    <row r="591" spans="1:22" ht="15.75" customHeight="1">
      <c r="A591" s="9" t="s">
        <v>60</v>
      </c>
      <c r="B591" s="11"/>
      <c r="C591" s="11"/>
      <c r="D591" s="11"/>
      <c r="E591" s="11"/>
      <c r="F591" s="11"/>
      <c r="G591" s="11"/>
      <c r="H591" s="11">
        <v>46</v>
      </c>
      <c r="I591" s="11"/>
      <c r="J591" s="11"/>
      <c r="K591" s="12"/>
      <c r="L591" s="19"/>
      <c r="M591" s="5"/>
      <c r="N591" s="20"/>
      <c r="O591" s="66">
        <f>IF(H591=0,"",H591/G590)</f>
        <v>1</v>
      </c>
      <c r="P591" s="67">
        <v>51</v>
      </c>
      <c r="Q591" s="68">
        <f t="shared" si="50"/>
        <v>1</v>
      </c>
      <c r="R591" s="68">
        <f t="shared" si="51"/>
        <v>0</v>
      </c>
      <c r="S591" s="78"/>
      <c r="T591" s="78"/>
      <c r="U591" s="78"/>
      <c r="V591" s="78"/>
    </row>
    <row r="592" spans="1:22" ht="15.75" customHeight="1">
      <c r="A592" s="9" t="s">
        <v>61</v>
      </c>
      <c r="B592" s="11"/>
      <c r="C592" s="11"/>
      <c r="D592" s="11"/>
      <c r="E592" s="11"/>
      <c r="F592" s="11"/>
      <c r="G592" s="11"/>
      <c r="H592" s="11"/>
      <c r="I592" s="11">
        <v>38</v>
      </c>
      <c r="J592" s="11"/>
      <c r="K592" s="12"/>
      <c r="L592" s="19"/>
      <c r="M592" s="5"/>
      <c r="N592" s="20"/>
      <c r="O592" s="66">
        <f>IF(I592=0,"",I592/H591)</f>
        <v>0.82608695652173914</v>
      </c>
      <c r="P592" s="67">
        <v>51</v>
      </c>
      <c r="Q592" s="68">
        <f t="shared" si="50"/>
        <v>1</v>
      </c>
      <c r="R592" s="68">
        <f t="shared" si="51"/>
        <v>0</v>
      </c>
      <c r="S592" s="78"/>
      <c r="T592" s="78"/>
      <c r="U592" s="78"/>
      <c r="V592" s="78"/>
    </row>
    <row r="593" spans="1:22" ht="15.75" customHeight="1">
      <c r="A593" s="9" t="s">
        <v>62</v>
      </c>
      <c r="B593" s="11"/>
      <c r="C593" s="11"/>
      <c r="D593" s="11"/>
      <c r="E593" s="11"/>
      <c r="F593" s="11"/>
      <c r="G593" s="11"/>
      <c r="H593" s="11"/>
      <c r="I593" s="11"/>
      <c r="J593" s="11">
        <v>37</v>
      </c>
      <c r="K593" s="12">
        <v>35</v>
      </c>
      <c r="L593" s="19"/>
      <c r="M593" s="5"/>
      <c r="N593" s="20"/>
      <c r="O593" s="81">
        <f>IF(J593=0,"",J593/I592)</f>
        <v>0.97368421052631582</v>
      </c>
      <c r="P593" s="67">
        <v>51</v>
      </c>
      <c r="Q593" s="82">
        <f t="shared" si="50"/>
        <v>1</v>
      </c>
      <c r="R593" s="82">
        <f t="shared" si="51"/>
        <v>0</v>
      </c>
      <c r="S593" s="78"/>
      <c r="T593" s="78"/>
      <c r="U593" s="78"/>
      <c r="V593" s="78"/>
    </row>
    <row r="594" spans="1:22" ht="15.75" customHeight="1">
      <c r="A594" s="9" t="s">
        <v>63</v>
      </c>
      <c r="B594" s="11"/>
      <c r="C594" s="11"/>
      <c r="D594" s="11"/>
      <c r="E594" s="11"/>
      <c r="F594" s="11"/>
      <c r="G594" s="11"/>
      <c r="H594" s="11"/>
      <c r="I594" s="11"/>
      <c r="J594" s="11">
        <v>12</v>
      </c>
      <c r="K594" s="12">
        <v>11</v>
      </c>
      <c r="L594" s="19"/>
      <c r="M594" s="5"/>
      <c r="N594" s="6"/>
      <c r="O594" s="88"/>
      <c r="P594" s="22">
        <v>17</v>
      </c>
      <c r="Q594" s="89"/>
      <c r="R594" s="90"/>
      <c r="S594" s="78"/>
      <c r="T594" s="78"/>
      <c r="U594" s="78"/>
      <c r="V594" s="78"/>
    </row>
    <row r="595" spans="1:22" ht="15.75" customHeight="1">
      <c r="A595" s="9" t="s">
        <v>64</v>
      </c>
      <c r="B595" s="11"/>
      <c r="C595" s="11"/>
      <c r="D595" s="11"/>
      <c r="E595" s="11"/>
      <c r="F595" s="11"/>
      <c r="G595" s="11"/>
      <c r="H595" s="11"/>
      <c r="I595" s="11"/>
      <c r="J595" s="11">
        <v>3</v>
      </c>
      <c r="K595" s="12">
        <v>3</v>
      </c>
      <c r="L595" s="19"/>
      <c r="M595" s="5"/>
      <c r="N595" s="6"/>
      <c r="O595" s="27"/>
      <c r="P595" s="25">
        <v>5</v>
      </c>
      <c r="Q595" s="28"/>
      <c r="R595" s="27"/>
      <c r="S595" s="78"/>
      <c r="T595" s="78"/>
      <c r="U595" s="78"/>
      <c r="V595" s="78"/>
    </row>
    <row r="596" spans="1:22" ht="15.75" customHeight="1">
      <c r="A596" s="9" t="s">
        <v>65</v>
      </c>
      <c r="B596" s="11"/>
      <c r="C596" s="11"/>
      <c r="D596" s="11"/>
      <c r="E596" s="11"/>
      <c r="F596" s="11"/>
      <c r="G596" s="11"/>
      <c r="H596" s="11"/>
      <c r="I596" s="11"/>
      <c r="J596" s="11">
        <v>2</v>
      </c>
      <c r="K596" s="12">
        <v>2</v>
      </c>
      <c r="L596" s="19"/>
      <c r="M596" s="5"/>
      <c r="N596" s="6"/>
      <c r="O596" s="27"/>
      <c r="P596" s="25">
        <v>2</v>
      </c>
      <c r="Q596" s="28"/>
      <c r="R596" s="27"/>
      <c r="S596" s="78"/>
      <c r="T596" s="78"/>
      <c r="U596" s="78"/>
      <c r="V596" s="78"/>
    </row>
    <row r="597" spans="1:22" ht="15.75" customHeight="1">
      <c r="A597" s="9" t="s">
        <v>66</v>
      </c>
      <c r="B597" s="11"/>
      <c r="C597" s="11"/>
      <c r="D597" s="11"/>
      <c r="E597" s="11"/>
      <c r="F597" s="11"/>
      <c r="G597" s="11"/>
      <c r="H597" s="11"/>
      <c r="I597" s="11"/>
      <c r="J597" s="11">
        <v>1</v>
      </c>
      <c r="K597" s="12"/>
      <c r="L597" s="19"/>
      <c r="M597" s="5"/>
      <c r="N597" s="6"/>
      <c r="O597" s="27"/>
      <c r="P597" s="25">
        <v>1</v>
      </c>
      <c r="Q597" s="28"/>
      <c r="R597" s="27"/>
      <c r="S597" s="78"/>
      <c r="T597" s="78"/>
      <c r="U597" s="78"/>
      <c r="V597" s="78"/>
    </row>
    <row r="598" spans="1:22" ht="15.75" customHeight="1">
      <c r="A598" s="9" t="s">
        <v>67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2"/>
      <c r="L598" s="19"/>
      <c r="M598" s="5"/>
      <c r="N598" s="6"/>
      <c r="O598" s="42"/>
      <c r="P598" s="43"/>
      <c r="Q598" s="53"/>
      <c r="R598" s="54"/>
      <c r="S598" s="78"/>
      <c r="T598" s="78"/>
      <c r="U598" s="78"/>
      <c r="V598" s="78"/>
    </row>
    <row r="599" spans="1:22" ht="15.75" customHeight="1">
      <c r="A599" s="9" t="s">
        <v>68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2"/>
      <c r="L599" s="19"/>
      <c r="M599" s="5"/>
      <c r="N599" s="6"/>
      <c r="O599" s="44" t="s">
        <v>53</v>
      </c>
      <c r="P599" s="45">
        <v>50</v>
      </c>
      <c r="Q599" s="46">
        <f>K602</f>
        <v>51</v>
      </c>
      <c r="R599" s="47" t="s">
        <v>8</v>
      </c>
      <c r="S599" s="78"/>
      <c r="T599" s="78"/>
      <c r="U599" s="78"/>
      <c r="V599" s="78"/>
    </row>
    <row r="600" spans="1:22" ht="15.75" customHeight="1">
      <c r="A600" s="9" t="s">
        <v>69</v>
      </c>
      <c r="B600" s="11"/>
      <c r="C600" s="11"/>
      <c r="D600" s="11"/>
      <c r="E600" s="11"/>
      <c r="F600" s="11"/>
      <c r="G600" s="11"/>
      <c r="H600" s="11"/>
      <c r="I600" s="11"/>
      <c r="J600" s="11"/>
      <c r="K600" s="12"/>
      <c r="L600" s="19"/>
      <c r="M600" s="5"/>
      <c r="N600" s="6"/>
      <c r="O600" s="48" t="s">
        <v>55</v>
      </c>
      <c r="P600" s="49">
        <f>IF(P599/B585=0,"",P599/B585)</f>
        <v>0.68493150684931503</v>
      </c>
      <c r="Q600" s="50">
        <f>IF(P599/Q599=0,"",P599/Q599)</f>
        <v>0.98039215686274506</v>
      </c>
      <c r="R600" s="51" t="s">
        <v>56</v>
      </c>
      <c r="S600" s="78"/>
      <c r="T600" s="78"/>
      <c r="U600" s="78"/>
      <c r="V600" s="78"/>
    </row>
    <row r="601" spans="1:22" ht="15.75" customHeight="1">
      <c r="A601" s="9" t="s">
        <v>70</v>
      </c>
      <c r="B601" s="11"/>
      <c r="C601" s="11"/>
      <c r="D601" s="11"/>
      <c r="E601" s="11"/>
      <c r="F601" s="11"/>
      <c r="G601" s="11"/>
      <c r="H601" s="11"/>
      <c r="I601" s="11"/>
      <c r="J601" s="11"/>
      <c r="K601" s="12"/>
      <c r="L601" s="29"/>
      <c r="M601" s="30"/>
      <c r="N601" s="31"/>
      <c r="O601" s="30"/>
      <c r="P601" s="31"/>
      <c r="Q601" s="31"/>
      <c r="R601" s="33"/>
      <c r="S601" s="78"/>
      <c r="T601" s="78"/>
      <c r="U601" s="78"/>
      <c r="V601" s="78"/>
    </row>
    <row r="602" spans="1:22" ht="18" customHeight="1">
      <c r="A602" s="34"/>
      <c r="B602" s="6"/>
      <c r="C602" s="6"/>
      <c r="D602" s="6"/>
      <c r="E602" s="6"/>
      <c r="F602" s="139" t="s">
        <v>42</v>
      </c>
      <c r="G602" s="154"/>
      <c r="H602" s="154"/>
      <c r="I602" s="154"/>
      <c r="J602" s="155"/>
      <c r="K602" s="35">
        <f>SUM(K585:K598)</f>
        <v>51</v>
      </c>
      <c r="L602" s="55">
        <f>IF(K593=0,"",K593/B585)</f>
        <v>0.47945205479452052</v>
      </c>
      <c r="M602" s="55">
        <f>IF(K602=0,"",K602/B585)</f>
        <v>0.69863013698630139</v>
      </c>
      <c r="N602" s="55">
        <f>IF(K593=0,"",M602-L602)</f>
        <v>0.21917808219178087</v>
      </c>
      <c r="O602" s="5"/>
      <c r="P602" s="6"/>
      <c r="Q602" s="37"/>
      <c r="R602" s="5"/>
      <c r="S602" s="78"/>
      <c r="T602" s="78"/>
      <c r="U602" s="78"/>
      <c r="V602" s="78"/>
    </row>
    <row r="603" spans="1:22" ht="15.75" customHeight="1">
      <c r="L603" s="5"/>
      <c r="M603" s="5"/>
      <c r="O603" s="5"/>
      <c r="S603" s="78"/>
      <c r="T603" s="78"/>
      <c r="U603" s="78"/>
      <c r="V603" s="78"/>
    </row>
    <row r="604" spans="1:22" ht="15.75" customHeight="1">
      <c r="L604" s="5"/>
      <c r="M604" s="5"/>
      <c r="O604" s="5"/>
      <c r="S604" s="78"/>
      <c r="T604" s="78"/>
      <c r="U604" s="78"/>
      <c r="V604" s="78"/>
    </row>
    <row r="605" spans="1:22" ht="26.25" customHeight="1">
      <c r="A605" s="7"/>
      <c r="B605" s="163" t="s">
        <v>4</v>
      </c>
      <c r="C605" s="164"/>
      <c r="D605" s="164"/>
      <c r="E605" s="164"/>
      <c r="F605" s="164"/>
      <c r="G605" s="164"/>
      <c r="H605" s="165" t="s">
        <v>52</v>
      </c>
      <c r="I605" s="166"/>
      <c r="J605" s="166"/>
      <c r="K605" s="6"/>
      <c r="L605" s="5"/>
      <c r="M605" s="5"/>
      <c r="N605" s="6"/>
      <c r="O605" s="5"/>
      <c r="P605" s="6"/>
      <c r="Q605" s="6"/>
      <c r="R605" s="6"/>
      <c r="S605" s="78"/>
      <c r="T605" s="78"/>
      <c r="U605" s="78"/>
      <c r="V605" s="78"/>
    </row>
    <row r="606" spans="1:22" ht="30" customHeight="1">
      <c r="A606" s="142" t="s">
        <v>6</v>
      </c>
      <c r="B606" s="144" t="s">
        <v>7</v>
      </c>
      <c r="C606" s="154"/>
      <c r="D606" s="154"/>
      <c r="E606" s="154"/>
      <c r="F606" s="154"/>
      <c r="G606" s="154"/>
      <c r="H606" s="154"/>
      <c r="I606" s="154"/>
      <c r="J606" s="155"/>
      <c r="K606" s="167" t="s">
        <v>8</v>
      </c>
      <c r="L606" s="137" t="s">
        <v>9</v>
      </c>
      <c r="M606" s="137" t="s">
        <v>10</v>
      </c>
      <c r="N606" s="149" t="s">
        <v>11</v>
      </c>
      <c r="O606" s="137" t="s">
        <v>12</v>
      </c>
      <c r="P606" s="151" t="s">
        <v>13</v>
      </c>
      <c r="Q606" s="151" t="s">
        <v>14</v>
      </c>
      <c r="R606" s="137" t="s">
        <v>15</v>
      </c>
      <c r="S606" s="78"/>
      <c r="T606" s="78"/>
      <c r="U606" s="78"/>
      <c r="V606" s="78"/>
    </row>
    <row r="607" spans="1:22" ht="15.75" customHeight="1">
      <c r="A607" s="153"/>
      <c r="B607" s="9" t="s">
        <v>16</v>
      </c>
      <c r="C607" s="9" t="s">
        <v>17</v>
      </c>
      <c r="D607" s="9" t="s">
        <v>18</v>
      </c>
      <c r="E607" s="9" t="s">
        <v>19</v>
      </c>
      <c r="F607" s="9" t="s">
        <v>20</v>
      </c>
      <c r="G607" s="9" t="s">
        <v>21</v>
      </c>
      <c r="H607" s="9" t="s">
        <v>22</v>
      </c>
      <c r="I607" s="9" t="s">
        <v>23</v>
      </c>
      <c r="J607" s="9" t="s">
        <v>24</v>
      </c>
      <c r="K607" s="153"/>
      <c r="L607" s="153"/>
      <c r="M607" s="153"/>
      <c r="N607" s="153"/>
      <c r="O607" s="153"/>
      <c r="P607" s="153"/>
      <c r="Q607" s="153"/>
      <c r="R607" s="153"/>
      <c r="S607" s="78"/>
      <c r="T607" s="78"/>
      <c r="U607" s="78"/>
      <c r="V607" s="78"/>
    </row>
    <row r="608" spans="1:22" ht="15.75" customHeight="1">
      <c r="A608" s="9" t="s">
        <v>52</v>
      </c>
      <c r="B608" s="56">
        <v>71</v>
      </c>
      <c r="C608" s="11"/>
      <c r="D608" s="11"/>
      <c r="E608" s="11"/>
      <c r="F608" s="11"/>
      <c r="G608" s="11"/>
      <c r="H608" s="11"/>
      <c r="I608" s="11"/>
      <c r="J608" s="11"/>
      <c r="K608" s="12"/>
      <c r="L608" s="13"/>
      <c r="M608" s="14"/>
      <c r="N608" s="15"/>
      <c r="O608" s="79"/>
      <c r="P608" s="62">
        <v>71</v>
      </c>
      <c r="Q608" s="80"/>
      <c r="R608" s="79"/>
      <c r="S608" s="78"/>
      <c r="T608" s="78"/>
      <c r="U608" s="78"/>
      <c r="V608" s="78"/>
    </row>
    <row r="609" spans="1:22" ht="15.75" customHeight="1">
      <c r="A609" s="9" t="s">
        <v>54</v>
      </c>
      <c r="B609" s="11"/>
      <c r="C609" s="11">
        <v>60</v>
      </c>
      <c r="D609" s="11"/>
      <c r="E609" s="11"/>
      <c r="F609" s="11"/>
      <c r="G609" s="11"/>
      <c r="H609" s="11"/>
      <c r="I609" s="11"/>
      <c r="J609" s="11"/>
      <c r="K609" s="12"/>
      <c r="L609" s="19"/>
      <c r="M609" s="5"/>
      <c r="N609" s="20"/>
      <c r="O609" s="66">
        <f>IF(C609=0,"",C609/B608)</f>
        <v>0.84507042253521125</v>
      </c>
      <c r="P609" s="67">
        <v>60</v>
      </c>
      <c r="Q609" s="68">
        <f t="shared" ref="Q609:Q616" si="52">IF(P609=0,"",P609/P608)</f>
        <v>0.84507042253521125</v>
      </c>
      <c r="R609" s="68">
        <f t="shared" ref="R609:R616" si="53">IF(P609=0,"",100%-Q609)</f>
        <v>0.15492957746478875</v>
      </c>
      <c r="S609" s="78"/>
      <c r="T609" s="78"/>
      <c r="U609" s="78"/>
      <c r="V609" s="78"/>
    </row>
    <row r="610" spans="1:22" ht="15.75" customHeight="1">
      <c r="A610" s="9" t="s">
        <v>57</v>
      </c>
      <c r="B610" s="11"/>
      <c r="C610" s="11"/>
      <c r="D610" s="11">
        <v>55</v>
      </c>
      <c r="E610" s="11"/>
      <c r="F610" s="11"/>
      <c r="G610" s="11"/>
      <c r="H610" s="11"/>
      <c r="I610" s="11"/>
      <c r="J610" s="11"/>
      <c r="K610" s="12"/>
      <c r="L610" s="19"/>
      <c r="M610" s="5"/>
      <c r="N610" s="20"/>
      <c r="O610" s="66">
        <f>IF(D610=0,"",D610/C609)</f>
        <v>0.91666666666666663</v>
      </c>
      <c r="P610" s="67">
        <v>57</v>
      </c>
      <c r="Q610" s="68">
        <f t="shared" si="52"/>
        <v>0.95</v>
      </c>
      <c r="R610" s="68">
        <f t="shared" si="53"/>
        <v>5.0000000000000044E-2</v>
      </c>
      <c r="S610" s="86">
        <f>P610/P608</f>
        <v>0.80281690140845074</v>
      </c>
      <c r="T610" s="78"/>
      <c r="U610" s="78"/>
      <c r="V610" s="78"/>
    </row>
    <row r="611" spans="1:22" ht="15.75" customHeight="1">
      <c r="A611" s="9" t="s">
        <v>58</v>
      </c>
      <c r="B611" s="11"/>
      <c r="C611" s="11"/>
      <c r="D611" s="11"/>
      <c r="E611" s="11">
        <v>53</v>
      </c>
      <c r="F611" s="11"/>
      <c r="G611" s="11"/>
      <c r="H611" s="11"/>
      <c r="I611" s="11"/>
      <c r="J611" s="11"/>
      <c r="K611" s="12"/>
      <c r="L611" s="19"/>
      <c r="M611" s="5"/>
      <c r="N611" s="20"/>
      <c r="O611" s="66">
        <f>IF(E611=0,"",E611/D610)</f>
        <v>0.96363636363636362</v>
      </c>
      <c r="P611" s="67">
        <v>56</v>
      </c>
      <c r="Q611" s="68">
        <f t="shared" si="52"/>
        <v>0.98245614035087714</v>
      </c>
      <c r="R611" s="68">
        <f t="shared" si="53"/>
        <v>1.7543859649122862E-2</v>
      </c>
      <c r="S611" s="78"/>
      <c r="T611" s="78"/>
      <c r="U611" s="78"/>
      <c r="V611" s="78"/>
    </row>
    <row r="612" spans="1:22" ht="15.75" customHeight="1">
      <c r="A612" s="9" t="s">
        <v>59</v>
      </c>
      <c r="B612" s="11"/>
      <c r="C612" s="11"/>
      <c r="D612" s="11"/>
      <c r="E612" s="11"/>
      <c r="F612" s="11">
        <v>46</v>
      </c>
      <c r="G612" s="11"/>
      <c r="H612" s="11"/>
      <c r="I612" s="11"/>
      <c r="J612" s="11"/>
      <c r="K612" s="12"/>
      <c r="L612" s="19"/>
      <c r="M612" s="5"/>
      <c r="N612" s="20"/>
      <c r="O612" s="66">
        <f>IF(F612=0,"",F612/E611)</f>
        <v>0.86792452830188682</v>
      </c>
      <c r="P612" s="67">
        <v>56</v>
      </c>
      <c r="Q612" s="68">
        <f t="shared" si="52"/>
        <v>1</v>
      </c>
      <c r="R612" s="68">
        <f t="shared" si="53"/>
        <v>0</v>
      </c>
      <c r="S612" s="78"/>
      <c r="T612" s="78"/>
      <c r="U612" s="78"/>
      <c r="V612" s="78"/>
    </row>
    <row r="613" spans="1:22" ht="15.75" customHeight="1">
      <c r="A613" s="9" t="s">
        <v>60</v>
      </c>
      <c r="B613" s="11"/>
      <c r="C613" s="11"/>
      <c r="D613" s="11"/>
      <c r="E613" s="11"/>
      <c r="F613" s="11"/>
      <c r="G613" s="11">
        <v>46</v>
      </c>
      <c r="H613" s="11"/>
      <c r="I613" s="11"/>
      <c r="J613" s="11"/>
      <c r="K613" s="12"/>
      <c r="L613" s="19"/>
      <c r="M613" s="5"/>
      <c r="N613" s="20"/>
      <c r="O613" s="66">
        <f>IF(G613=0,"",G613/F612)</f>
        <v>1</v>
      </c>
      <c r="P613" s="67">
        <v>56</v>
      </c>
      <c r="Q613" s="68">
        <f t="shared" si="52"/>
        <v>1</v>
      </c>
      <c r="R613" s="68">
        <f t="shared" si="53"/>
        <v>0</v>
      </c>
      <c r="S613" s="78"/>
      <c r="T613" s="78"/>
      <c r="U613" s="78"/>
      <c r="V613" s="78"/>
    </row>
    <row r="614" spans="1:22" ht="15.75" customHeight="1">
      <c r="A614" s="9" t="s">
        <v>61</v>
      </c>
      <c r="B614" s="11"/>
      <c r="C614" s="11"/>
      <c r="D614" s="11"/>
      <c r="E614" s="11"/>
      <c r="F614" s="11"/>
      <c r="G614" s="11"/>
      <c r="H614" s="11">
        <v>36</v>
      </c>
      <c r="I614" s="11"/>
      <c r="J614" s="11"/>
      <c r="K614" s="12"/>
      <c r="L614" s="19"/>
      <c r="M614" s="5"/>
      <c r="N614" s="20"/>
      <c r="O614" s="66">
        <f>IF(H614=0,"",H614/G613)</f>
        <v>0.78260869565217395</v>
      </c>
      <c r="P614" s="67">
        <v>52</v>
      </c>
      <c r="Q614" s="68">
        <f t="shared" si="52"/>
        <v>0.9285714285714286</v>
      </c>
      <c r="R614" s="68">
        <f t="shared" si="53"/>
        <v>7.1428571428571397E-2</v>
      </c>
      <c r="S614" s="78"/>
      <c r="T614" s="78"/>
      <c r="U614" s="78"/>
      <c r="V614" s="78"/>
    </row>
    <row r="615" spans="1:22" ht="15.75" customHeight="1">
      <c r="A615" s="9" t="s">
        <v>62</v>
      </c>
      <c r="B615" s="11"/>
      <c r="C615" s="11"/>
      <c r="D615" s="11"/>
      <c r="E615" s="11"/>
      <c r="F615" s="11"/>
      <c r="G615" s="11"/>
      <c r="H615" s="11"/>
      <c r="I615" s="11">
        <v>35</v>
      </c>
      <c r="J615" s="11"/>
      <c r="K615" s="12"/>
      <c r="L615" s="19"/>
      <c r="M615" s="5"/>
      <c r="N615" s="20"/>
      <c r="O615" s="66">
        <f>IF(I615=0,"",I615/H614)</f>
        <v>0.97222222222222221</v>
      </c>
      <c r="P615" s="67">
        <v>51</v>
      </c>
      <c r="Q615" s="68">
        <f t="shared" si="52"/>
        <v>0.98076923076923073</v>
      </c>
      <c r="R615" s="68">
        <f t="shared" si="53"/>
        <v>1.9230769230769273E-2</v>
      </c>
      <c r="S615" s="78"/>
      <c r="T615" s="78"/>
      <c r="U615" s="78"/>
      <c r="V615" s="78"/>
    </row>
    <row r="616" spans="1:22" ht="15.75" customHeight="1">
      <c r="A616" s="9" t="s">
        <v>63</v>
      </c>
      <c r="B616" s="11"/>
      <c r="C616" s="11"/>
      <c r="D616" s="11"/>
      <c r="E616" s="11"/>
      <c r="F616" s="11"/>
      <c r="G616" s="11"/>
      <c r="H616" s="11"/>
      <c r="I616" s="11"/>
      <c r="J616" s="11">
        <v>35</v>
      </c>
      <c r="K616" s="12">
        <v>35</v>
      </c>
      <c r="L616" s="19"/>
      <c r="M616" s="5"/>
      <c r="N616" s="20"/>
      <c r="O616" s="81">
        <f>IF(J616=0,"",J616/I615)</f>
        <v>1</v>
      </c>
      <c r="P616" s="67">
        <v>51</v>
      </c>
      <c r="Q616" s="82">
        <f t="shared" si="52"/>
        <v>1</v>
      </c>
      <c r="R616" s="82">
        <f t="shared" si="53"/>
        <v>0</v>
      </c>
      <c r="S616" s="78"/>
      <c r="T616" s="78"/>
      <c r="U616" s="78"/>
      <c r="V616" s="78"/>
    </row>
    <row r="617" spans="1:22" ht="15.75" customHeight="1">
      <c r="A617" s="9" t="s">
        <v>64</v>
      </c>
      <c r="B617" s="11"/>
      <c r="C617" s="11"/>
      <c r="D617" s="11"/>
      <c r="E617" s="11"/>
      <c r="F617" s="11"/>
      <c r="G617" s="11"/>
      <c r="H617" s="11"/>
      <c r="I617" s="11"/>
      <c r="J617" s="11">
        <v>14</v>
      </c>
      <c r="K617" s="12">
        <v>13</v>
      </c>
      <c r="L617" s="19"/>
      <c r="M617" s="5"/>
      <c r="N617" s="6"/>
      <c r="O617" s="88"/>
      <c r="P617" s="22">
        <v>18</v>
      </c>
      <c r="Q617" s="89"/>
      <c r="R617" s="90"/>
      <c r="S617" s="78"/>
      <c r="T617" s="78"/>
      <c r="U617" s="78"/>
      <c r="V617" s="78"/>
    </row>
    <row r="618" spans="1:22" ht="15.75" customHeight="1">
      <c r="A618" s="9" t="s">
        <v>65</v>
      </c>
      <c r="B618" s="11"/>
      <c r="C618" s="11"/>
      <c r="D618" s="11"/>
      <c r="E618" s="11"/>
      <c r="F618" s="11"/>
      <c r="G618" s="11"/>
      <c r="H618" s="11"/>
      <c r="I618" s="11"/>
      <c r="J618" s="11">
        <v>1</v>
      </c>
      <c r="K618" s="12">
        <v>1</v>
      </c>
      <c r="L618" s="19"/>
      <c r="M618" s="5"/>
      <c r="N618" s="6"/>
      <c r="O618" s="27"/>
      <c r="P618" s="25">
        <v>1</v>
      </c>
      <c r="Q618" s="28"/>
      <c r="R618" s="27"/>
      <c r="S618" s="78"/>
      <c r="T618" s="78"/>
      <c r="U618" s="78"/>
      <c r="V618" s="78"/>
    </row>
    <row r="619" spans="1:22" ht="15.75" customHeight="1">
      <c r="A619" s="9" t="s">
        <v>66</v>
      </c>
      <c r="B619" s="11"/>
      <c r="C619" s="11"/>
      <c r="D619" s="11"/>
      <c r="E619" s="11"/>
      <c r="F619" s="11"/>
      <c r="G619" s="11"/>
      <c r="H619" s="11"/>
      <c r="I619" s="11"/>
      <c r="J619" s="11">
        <v>1</v>
      </c>
      <c r="K619" s="12"/>
      <c r="L619" s="19"/>
      <c r="M619" s="5"/>
      <c r="N619" s="6"/>
      <c r="O619" s="27"/>
      <c r="P619" s="25">
        <v>1</v>
      </c>
      <c r="Q619" s="28"/>
      <c r="R619" s="27"/>
      <c r="S619" s="78"/>
      <c r="T619" s="78"/>
      <c r="U619" s="78"/>
      <c r="V619" s="78"/>
    </row>
    <row r="620" spans="1:22" ht="15.75" customHeight="1">
      <c r="A620" s="9" t="s">
        <v>67</v>
      </c>
      <c r="B620" s="11"/>
      <c r="C620" s="11"/>
      <c r="D620" s="11"/>
      <c r="E620" s="11"/>
      <c r="F620" s="11"/>
      <c r="G620" s="11"/>
      <c r="H620" s="11"/>
      <c r="I620" s="11"/>
      <c r="J620" s="11">
        <v>1</v>
      </c>
      <c r="K620" s="12">
        <v>1</v>
      </c>
      <c r="L620" s="19"/>
      <c r="M620" s="5"/>
      <c r="N620" s="6"/>
      <c r="O620" s="27"/>
      <c r="P620" s="25">
        <v>1</v>
      </c>
      <c r="Q620" s="28"/>
      <c r="R620" s="27"/>
      <c r="S620" s="78"/>
      <c r="T620" s="78"/>
      <c r="U620" s="78"/>
      <c r="V620" s="78"/>
    </row>
    <row r="621" spans="1:22" ht="15.75" customHeight="1">
      <c r="A621" s="9" t="s">
        <v>68</v>
      </c>
      <c r="B621" s="11"/>
      <c r="C621" s="11"/>
      <c r="D621" s="11"/>
      <c r="E621" s="11"/>
      <c r="F621" s="11"/>
      <c r="G621" s="11"/>
      <c r="H621" s="11"/>
      <c r="I621" s="11"/>
      <c r="J621" s="11"/>
      <c r="K621" s="12"/>
      <c r="L621" s="19"/>
      <c r="M621" s="5"/>
      <c r="N621" s="6"/>
      <c r="O621" s="42"/>
      <c r="P621" s="43"/>
      <c r="Q621" s="53"/>
      <c r="R621" s="54"/>
      <c r="S621" s="78"/>
      <c r="T621" s="78"/>
      <c r="U621" s="78"/>
      <c r="V621" s="78"/>
    </row>
    <row r="622" spans="1:22" ht="15.75" customHeight="1">
      <c r="A622" s="9" t="s">
        <v>69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2"/>
      <c r="L622" s="19"/>
      <c r="M622" s="5"/>
      <c r="N622" s="6"/>
      <c r="O622" s="44" t="s">
        <v>53</v>
      </c>
      <c r="P622" s="45">
        <v>29</v>
      </c>
      <c r="Q622" s="46">
        <f>K625</f>
        <v>50</v>
      </c>
      <c r="R622" s="47" t="s">
        <v>8</v>
      </c>
      <c r="S622" s="78"/>
      <c r="T622" s="78"/>
      <c r="U622" s="78"/>
      <c r="V622" s="78"/>
    </row>
    <row r="623" spans="1:22" ht="15.75" customHeight="1">
      <c r="A623" s="9" t="s">
        <v>70</v>
      </c>
      <c r="B623" s="11"/>
      <c r="C623" s="11"/>
      <c r="D623" s="11"/>
      <c r="E623" s="11"/>
      <c r="F623" s="11"/>
      <c r="G623" s="11"/>
      <c r="H623" s="11"/>
      <c r="I623" s="11"/>
      <c r="J623" s="11"/>
      <c r="K623" s="12"/>
      <c r="L623" s="19"/>
      <c r="M623" s="5"/>
      <c r="N623" s="6"/>
      <c r="O623" s="48" t="s">
        <v>55</v>
      </c>
      <c r="P623" s="49">
        <f>IF(P622/B608=0,"",P622/B608)</f>
        <v>0.40845070422535212</v>
      </c>
      <c r="Q623" s="50">
        <f>IF(P622/Q622=0,"",P622/Q622)</f>
        <v>0.57999999999999996</v>
      </c>
      <c r="R623" s="51" t="s">
        <v>56</v>
      </c>
      <c r="S623" s="78"/>
      <c r="T623" s="78"/>
      <c r="U623" s="78"/>
      <c r="V623" s="78"/>
    </row>
    <row r="624" spans="1:22" ht="15.75" customHeight="1">
      <c r="A624" s="9" t="s">
        <v>71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2"/>
      <c r="L624" s="29"/>
      <c r="M624" s="30"/>
      <c r="N624" s="31"/>
      <c r="O624" s="30"/>
      <c r="P624" s="31"/>
      <c r="Q624" s="31"/>
      <c r="R624" s="33"/>
      <c r="S624" s="78"/>
      <c r="T624" s="78"/>
      <c r="U624" s="78"/>
      <c r="V624" s="78"/>
    </row>
    <row r="625" spans="1:22" ht="18" customHeight="1">
      <c r="A625" s="34"/>
      <c r="B625" s="6"/>
      <c r="C625" s="6"/>
      <c r="D625" s="6"/>
      <c r="E625" s="6"/>
      <c r="F625" s="139" t="s">
        <v>42</v>
      </c>
      <c r="G625" s="154"/>
      <c r="H625" s="154"/>
      <c r="I625" s="154"/>
      <c r="J625" s="155"/>
      <c r="K625" s="35">
        <f>SUM(K608:K621)</f>
        <v>50</v>
      </c>
      <c r="L625" s="55">
        <f>IF(K616=0,"",K616/B608)</f>
        <v>0.49295774647887325</v>
      </c>
      <c r="M625" s="55">
        <f>IF(K625=0,"",K625/B608)</f>
        <v>0.70422535211267601</v>
      </c>
      <c r="N625" s="55">
        <f>IF(K616=0,"",M625-L625)</f>
        <v>0.21126760563380276</v>
      </c>
      <c r="O625" s="5"/>
      <c r="P625" s="6"/>
      <c r="Q625" s="37"/>
      <c r="R625" s="5"/>
      <c r="S625" s="78"/>
      <c r="T625" s="78"/>
      <c r="U625" s="78"/>
      <c r="V625" s="78"/>
    </row>
    <row r="626" spans="1:22" ht="15.75" customHeight="1">
      <c r="L626" s="5"/>
      <c r="M626" s="5"/>
      <c r="O626" s="5"/>
      <c r="S626" s="78"/>
      <c r="T626" s="78"/>
      <c r="U626" s="78"/>
      <c r="V626" s="78"/>
    </row>
    <row r="627" spans="1:22" ht="15.75" customHeight="1">
      <c r="L627" s="5"/>
      <c r="M627" s="5"/>
      <c r="O627" s="5"/>
      <c r="S627" s="78"/>
      <c r="T627" s="78"/>
      <c r="U627" s="78"/>
      <c r="V627" s="78"/>
    </row>
    <row r="628" spans="1:22" ht="26.25" customHeight="1">
      <c r="A628" s="7"/>
      <c r="B628" s="163" t="s">
        <v>4</v>
      </c>
      <c r="C628" s="164"/>
      <c r="D628" s="164"/>
      <c r="E628" s="164"/>
      <c r="F628" s="164"/>
      <c r="G628" s="164"/>
      <c r="H628" s="165" t="s">
        <v>54</v>
      </c>
      <c r="I628" s="166"/>
      <c r="J628" s="166"/>
      <c r="K628" s="6"/>
      <c r="L628" s="5"/>
      <c r="M628" s="5"/>
      <c r="N628" s="6"/>
      <c r="O628" s="5"/>
      <c r="P628" s="6"/>
      <c r="Q628" s="6"/>
      <c r="R628" s="6"/>
      <c r="S628" s="78"/>
      <c r="T628" s="78"/>
      <c r="U628" s="78"/>
      <c r="V628" s="78"/>
    </row>
    <row r="629" spans="1:22" ht="30" customHeight="1">
      <c r="A629" s="142" t="s">
        <v>6</v>
      </c>
      <c r="B629" s="144" t="s">
        <v>7</v>
      </c>
      <c r="C629" s="154"/>
      <c r="D629" s="154"/>
      <c r="E629" s="154"/>
      <c r="F629" s="154"/>
      <c r="G629" s="154"/>
      <c r="H629" s="154"/>
      <c r="I629" s="154"/>
      <c r="J629" s="155"/>
      <c r="K629" s="167" t="s">
        <v>8</v>
      </c>
      <c r="L629" s="137" t="s">
        <v>9</v>
      </c>
      <c r="M629" s="137" t="s">
        <v>10</v>
      </c>
      <c r="N629" s="149" t="s">
        <v>11</v>
      </c>
      <c r="O629" s="137" t="s">
        <v>12</v>
      </c>
      <c r="P629" s="151" t="s">
        <v>13</v>
      </c>
      <c r="Q629" s="151" t="s">
        <v>14</v>
      </c>
      <c r="R629" s="137" t="s">
        <v>15</v>
      </c>
      <c r="S629" s="78"/>
      <c r="T629" s="78"/>
      <c r="U629" s="78"/>
      <c r="V629" s="78"/>
    </row>
    <row r="630" spans="1:22" ht="15.75" customHeight="1">
      <c r="A630" s="153"/>
      <c r="B630" s="9" t="s">
        <v>16</v>
      </c>
      <c r="C630" s="9" t="s">
        <v>17</v>
      </c>
      <c r="D630" s="9" t="s">
        <v>18</v>
      </c>
      <c r="E630" s="9" t="s">
        <v>19</v>
      </c>
      <c r="F630" s="9" t="s">
        <v>20</v>
      </c>
      <c r="G630" s="9" t="s">
        <v>21</v>
      </c>
      <c r="H630" s="9" t="s">
        <v>22</v>
      </c>
      <c r="I630" s="9" t="s">
        <v>23</v>
      </c>
      <c r="J630" s="9" t="s">
        <v>24</v>
      </c>
      <c r="K630" s="153"/>
      <c r="L630" s="153"/>
      <c r="M630" s="153"/>
      <c r="N630" s="153"/>
      <c r="O630" s="153"/>
      <c r="P630" s="153"/>
      <c r="Q630" s="153"/>
      <c r="R630" s="153"/>
      <c r="S630" s="78"/>
      <c r="T630" s="78"/>
      <c r="U630" s="78"/>
      <c r="V630" s="78"/>
    </row>
    <row r="631" spans="1:22" ht="15.75" customHeight="1">
      <c r="A631" s="9" t="s">
        <v>54</v>
      </c>
      <c r="B631" s="56">
        <v>46</v>
      </c>
      <c r="C631" s="11"/>
      <c r="D631" s="11"/>
      <c r="E631" s="11"/>
      <c r="F631" s="11"/>
      <c r="G631" s="11"/>
      <c r="H631" s="11"/>
      <c r="I631" s="11"/>
      <c r="J631" s="11"/>
      <c r="K631" s="12"/>
      <c r="L631" s="13"/>
      <c r="M631" s="14"/>
      <c r="N631" s="15"/>
      <c r="O631" s="79"/>
      <c r="P631" s="62">
        <v>46</v>
      </c>
      <c r="Q631" s="80"/>
      <c r="R631" s="79"/>
      <c r="S631" s="78"/>
      <c r="T631" s="78"/>
      <c r="U631" s="78"/>
      <c r="V631" s="78"/>
    </row>
    <row r="632" spans="1:22" ht="15.75" customHeight="1">
      <c r="A632" s="9" t="s">
        <v>57</v>
      </c>
      <c r="B632" s="11"/>
      <c r="C632" s="11">
        <v>42</v>
      </c>
      <c r="D632" s="11"/>
      <c r="E632" s="11"/>
      <c r="F632" s="11"/>
      <c r="G632" s="11"/>
      <c r="H632" s="11"/>
      <c r="I632" s="11"/>
      <c r="J632" s="11"/>
      <c r="K632" s="12"/>
      <c r="L632" s="19"/>
      <c r="M632" s="5"/>
      <c r="N632" s="20"/>
      <c r="O632" s="66">
        <f>IF(C632=0,"",C632/B631)</f>
        <v>0.91304347826086951</v>
      </c>
      <c r="P632" s="67">
        <v>42</v>
      </c>
      <c r="Q632" s="68">
        <f t="shared" ref="Q632:Q639" si="54">IF(P632=0,"",P632/P631)</f>
        <v>0.91304347826086951</v>
      </c>
      <c r="R632" s="68">
        <f t="shared" ref="R632:R639" si="55">IF(P632=0,"",100%-Q632)</f>
        <v>8.6956521739130488E-2</v>
      </c>
      <c r="S632" s="78"/>
      <c r="T632" s="78"/>
      <c r="U632" s="78"/>
      <c r="V632" s="78"/>
    </row>
    <row r="633" spans="1:22" ht="15.75" customHeight="1">
      <c r="A633" s="9" t="s">
        <v>58</v>
      </c>
      <c r="B633" s="11"/>
      <c r="C633" s="11"/>
      <c r="D633" s="11">
        <v>39</v>
      </c>
      <c r="E633" s="11"/>
      <c r="F633" s="11"/>
      <c r="G633" s="11"/>
      <c r="H633" s="11"/>
      <c r="I633" s="11"/>
      <c r="J633" s="11"/>
      <c r="K633" s="12"/>
      <c r="L633" s="19"/>
      <c r="M633" s="5"/>
      <c r="N633" s="20"/>
      <c r="O633" s="66">
        <f>IF(D633=0,"",D633/C632)</f>
        <v>0.9285714285714286</v>
      </c>
      <c r="P633" s="67">
        <v>40</v>
      </c>
      <c r="Q633" s="68">
        <f t="shared" si="54"/>
        <v>0.95238095238095233</v>
      </c>
      <c r="R633" s="68">
        <f t="shared" si="55"/>
        <v>4.7619047619047672E-2</v>
      </c>
      <c r="S633" s="86">
        <f>P633/P631</f>
        <v>0.86956521739130432</v>
      </c>
      <c r="T633" s="78"/>
      <c r="U633" s="78"/>
      <c r="V633" s="78"/>
    </row>
    <row r="634" spans="1:22" ht="15.75" customHeight="1">
      <c r="A634" s="9" t="s">
        <v>59</v>
      </c>
      <c r="B634" s="11"/>
      <c r="C634" s="11"/>
      <c r="D634" s="11"/>
      <c r="E634" s="11">
        <v>37</v>
      </c>
      <c r="F634" s="11"/>
      <c r="G634" s="11"/>
      <c r="H634" s="11"/>
      <c r="I634" s="11"/>
      <c r="J634" s="11"/>
      <c r="K634" s="12"/>
      <c r="L634" s="19"/>
      <c r="M634" s="5"/>
      <c r="N634" s="20"/>
      <c r="O634" s="66">
        <f>IF(E634=0,"",E634/D633)</f>
        <v>0.94871794871794868</v>
      </c>
      <c r="P634" s="67">
        <v>37</v>
      </c>
      <c r="Q634" s="68">
        <f t="shared" si="54"/>
        <v>0.92500000000000004</v>
      </c>
      <c r="R634" s="68">
        <f t="shared" si="55"/>
        <v>7.4999999999999956E-2</v>
      </c>
      <c r="S634" s="78"/>
      <c r="T634" s="78"/>
      <c r="U634" s="78"/>
      <c r="V634" s="78"/>
    </row>
    <row r="635" spans="1:22" ht="15.75" customHeight="1">
      <c r="A635" s="9" t="s">
        <v>60</v>
      </c>
      <c r="B635" s="11"/>
      <c r="C635" s="11"/>
      <c r="D635" s="11"/>
      <c r="E635" s="11"/>
      <c r="F635" s="11">
        <v>36</v>
      </c>
      <c r="G635" s="11"/>
      <c r="H635" s="11"/>
      <c r="I635" s="11"/>
      <c r="J635" s="11"/>
      <c r="K635" s="12"/>
      <c r="L635" s="19"/>
      <c r="M635" s="5"/>
      <c r="N635" s="20"/>
      <c r="O635" s="66">
        <f>IF(F635=0,"",F635/E634)</f>
        <v>0.97297297297297303</v>
      </c>
      <c r="P635" s="67">
        <v>37</v>
      </c>
      <c r="Q635" s="68">
        <f t="shared" si="54"/>
        <v>1</v>
      </c>
      <c r="R635" s="68">
        <f t="shared" si="55"/>
        <v>0</v>
      </c>
      <c r="S635" s="78"/>
      <c r="T635" s="78"/>
      <c r="U635" s="78"/>
      <c r="V635" s="78"/>
    </row>
    <row r="636" spans="1:22" ht="15.75" customHeight="1">
      <c r="A636" s="9" t="s">
        <v>61</v>
      </c>
      <c r="B636" s="11"/>
      <c r="C636" s="11"/>
      <c r="D636" s="11"/>
      <c r="E636" s="11"/>
      <c r="F636" s="11"/>
      <c r="G636" s="11">
        <v>36</v>
      </c>
      <c r="H636" s="11"/>
      <c r="I636" s="11"/>
      <c r="J636" s="11"/>
      <c r="K636" s="12"/>
      <c r="L636" s="19"/>
      <c r="M636" s="5"/>
      <c r="N636" s="20"/>
      <c r="O636" s="66">
        <f>IF(G636=0,"",G636/F635)</f>
        <v>1</v>
      </c>
      <c r="P636" s="67">
        <v>37</v>
      </c>
      <c r="Q636" s="68">
        <f t="shared" si="54"/>
        <v>1</v>
      </c>
      <c r="R636" s="68">
        <f t="shared" si="55"/>
        <v>0</v>
      </c>
      <c r="S636" s="78"/>
      <c r="T636" s="78"/>
      <c r="U636" s="78"/>
      <c r="V636" s="78"/>
    </row>
    <row r="637" spans="1:22" ht="15.75" customHeight="1">
      <c r="A637" s="9" t="s">
        <v>62</v>
      </c>
      <c r="B637" s="11"/>
      <c r="C637" s="11"/>
      <c r="D637" s="11"/>
      <c r="E637" s="11"/>
      <c r="F637" s="11"/>
      <c r="G637" s="11"/>
      <c r="H637" s="11">
        <v>36</v>
      </c>
      <c r="I637" s="11"/>
      <c r="J637" s="11"/>
      <c r="K637" s="12"/>
      <c r="L637" s="19"/>
      <c r="M637" s="5"/>
      <c r="N637" s="20"/>
      <c r="O637" s="66">
        <f>IF(H637=0,"",H637/G636)</f>
        <v>1</v>
      </c>
      <c r="P637" s="67">
        <v>37</v>
      </c>
      <c r="Q637" s="68">
        <f t="shared" si="54"/>
        <v>1</v>
      </c>
      <c r="R637" s="68">
        <f t="shared" si="55"/>
        <v>0</v>
      </c>
      <c r="S637" s="78"/>
      <c r="T637" s="78"/>
      <c r="U637" s="78"/>
      <c r="V637" s="78"/>
    </row>
    <row r="638" spans="1:22" ht="15.75" customHeight="1">
      <c r="A638" s="9" t="s">
        <v>63</v>
      </c>
      <c r="B638" s="11"/>
      <c r="C638" s="11"/>
      <c r="D638" s="11"/>
      <c r="E638" s="11"/>
      <c r="F638" s="11"/>
      <c r="G638" s="11"/>
      <c r="H638" s="11"/>
      <c r="I638" s="11">
        <v>36</v>
      </c>
      <c r="J638" s="11"/>
      <c r="K638" s="12"/>
      <c r="L638" s="19"/>
      <c r="M638" s="5"/>
      <c r="N638" s="20"/>
      <c r="O638" s="66">
        <f>IF(I638=0,"",I638/H637)</f>
        <v>1</v>
      </c>
      <c r="P638" s="67">
        <v>37</v>
      </c>
      <c r="Q638" s="68">
        <f t="shared" si="54"/>
        <v>1</v>
      </c>
      <c r="R638" s="68">
        <f t="shared" si="55"/>
        <v>0</v>
      </c>
      <c r="S638" s="78"/>
      <c r="T638" s="78"/>
      <c r="U638" s="78"/>
      <c r="V638" s="78"/>
    </row>
    <row r="639" spans="1:22" ht="15.75" customHeight="1">
      <c r="A639" s="9" t="s">
        <v>64</v>
      </c>
      <c r="B639" s="11"/>
      <c r="C639" s="11"/>
      <c r="D639" s="11"/>
      <c r="E639" s="11"/>
      <c r="F639" s="11"/>
      <c r="G639" s="11"/>
      <c r="H639" s="11"/>
      <c r="I639" s="11"/>
      <c r="J639" s="11">
        <v>36</v>
      </c>
      <c r="K639" s="12">
        <v>33</v>
      </c>
      <c r="L639" s="19"/>
      <c r="M639" s="5"/>
      <c r="N639" s="20"/>
      <c r="O639" s="81">
        <f>IF(J639=0,"",J639/I638)</f>
        <v>1</v>
      </c>
      <c r="P639" s="67">
        <v>37</v>
      </c>
      <c r="Q639" s="82">
        <f t="shared" si="54"/>
        <v>1</v>
      </c>
      <c r="R639" s="82">
        <f t="shared" si="55"/>
        <v>0</v>
      </c>
      <c r="S639" s="78"/>
      <c r="T639" s="78"/>
      <c r="U639" s="78"/>
      <c r="V639" s="78"/>
    </row>
    <row r="640" spans="1:22" ht="15.75" customHeight="1">
      <c r="A640" s="9" t="s">
        <v>65</v>
      </c>
      <c r="B640" s="11"/>
      <c r="C640" s="11"/>
      <c r="D640" s="11"/>
      <c r="E640" s="11"/>
      <c r="F640" s="11"/>
      <c r="G640" s="11"/>
      <c r="H640" s="11"/>
      <c r="I640" s="11"/>
      <c r="J640" s="11">
        <v>3</v>
      </c>
      <c r="K640" s="12">
        <v>3</v>
      </c>
      <c r="L640" s="19"/>
      <c r="M640" s="5"/>
      <c r="N640" s="6"/>
      <c r="O640" s="88"/>
      <c r="P640" s="22">
        <v>5</v>
      </c>
      <c r="Q640" s="89"/>
      <c r="R640" s="90"/>
      <c r="S640" s="78"/>
      <c r="T640" s="78"/>
      <c r="U640" s="78"/>
      <c r="V640" s="78"/>
    </row>
    <row r="641" spans="1:22" ht="15.75" customHeight="1">
      <c r="A641" s="9" t="s">
        <v>66</v>
      </c>
      <c r="B641" s="11"/>
      <c r="C641" s="11"/>
      <c r="D641" s="11"/>
      <c r="E641" s="11"/>
      <c r="F641" s="11"/>
      <c r="G641" s="11"/>
      <c r="H641" s="11"/>
      <c r="I641" s="11"/>
      <c r="J641" s="11">
        <v>1</v>
      </c>
      <c r="K641" s="12">
        <v>1</v>
      </c>
      <c r="L641" s="19"/>
      <c r="M641" s="5"/>
      <c r="N641" s="6"/>
      <c r="O641" s="27"/>
      <c r="P641" s="25">
        <v>1</v>
      </c>
      <c r="Q641" s="28"/>
      <c r="R641" s="27"/>
      <c r="S641" s="78"/>
      <c r="T641" s="78"/>
      <c r="U641" s="78"/>
      <c r="V641" s="78"/>
    </row>
    <row r="642" spans="1:22" ht="15.75" customHeight="1">
      <c r="A642" s="9" t="s">
        <v>67</v>
      </c>
      <c r="B642" s="11"/>
      <c r="C642" s="11"/>
      <c r="D642" s="11"/>
      <c r="E642" s="11"/>
      <c r="F642" s="11"/>
      <c r="G642" s="11"/>
      <c r="H642" s="11"/>
      <c r="I642" s="11"/>
      <c r="J642" s="11"/>
      <c r="K642" s="12"/>
      <c r="L642" s="19"/>
      <c r="M642" s="5"/>
      <c r="N642" s="6"/>
      <c r="O642" s="27"/>
      <c r="P642" s="25"/>
      <c r="Q642" s="28"/>
      <c r="R642" s="27"/>
      <c r="S642" s="78"/>
      <c r="T642" s="78"/>
      <c r="U642" s="78"/>
      <c r="V642" s="78"/>
    </row>
    <row r="643" spans="1:22" ht="15.75" customHeight="1">
      <c r="A643" s="9" t="s">
        <v>68</v>
      </c>
      <c r="B643" s="11"/>
      <c r="C643" s="11"/>
      <c r="D643" s="11"/>
      <c r="E643" s="11"/>
      <c r="F643" s="11"/>
      <c r="G643" s="11"/>
      <c r="H643" s="11"/>
      <c r="I643" s="11"/>
      <c r="J643" s="11"/>
      <c r="K643" s="12"/>
      <c r="L643" s="19"/>
      <c r="M643" s="5"/>
      <c r="N643" s="6"/>
      <c r="O643" s="27"/>
      <c r="P643" s="25"/>
      <c r="Q643" s="28"/>
      <c r="R643" s="27"/>
      <c r="S643" s="78"/>
      <c r="T643" s="78"/>
      <c r="U643" s="78"/>
      <c r="V643" s="78"/>
    </row>
    <row r="644" spans="1:22" ht="15.75" customHeight="1">
      <c r="A644" s="9" t="s">
        <v>69</v>
      </c>
      <c r="B644" s="11"/>
      <c r="C644" s="11"/>
      <c r="D644" s="11"/>
      <c r="E644" s="11"/>
      <c r="F644" s="11"/>
      <c r="G644" s="11"/>
      <c r="H644" s="11"/>
      <c r="I644" s="11"/>
      <c r="J644" s="11"/>
      <c r="K644" s="12"/>
      <c r="L644" s="19"/>
      <c r="M644" s="5"/>
      <c r="N644" s="6"/>
      <c r="O644" s="42"/>
      <c r="P644" s="43"/>
      <c r="Q644" s="53"/>
      <c r="R644" s="54"/>
      <c r="S644" s="78"/>
      <c r="T644" s="78"/>
      <c r="U644" s="78"/>
      <c r="V644" s="78"/>
    </row>
    <row r="645" spans="1:22" ht="15.75" customHeight="1">
      <c r="A645" s="9" t="s">
        <v>70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2"/>
      <c r="L645" s="19"/>
      <c r="M645" s="5"/>
      <c r="N645" s="6"/>
      <c r="O645" s="44" t="s">
        <v>53</v>
      </c>
      <c r="P645" s="45">
        <v>23</v>
      </c>
      <c r="Q645" s="46">
        <f>IF(SUM(K633:K645)=0,"",SUM(K633:K645))</f>
        <v>37</v>
      </c>
      <c r="R645" s="47" t="s">
        <v>8</v>
      </c>
      <c r="S645" s="78"/>
      <c r="T645" s="78"/>
      <c r="U645" s="78"/>
      <c r="V645" s="78"/>
    </row>
    <row r="646" spans="1:22" ht="15.75" customHeight="1">
      <c r="A646" s="9" t="s">
        <v>71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2"/>
      <c r="L646" s="19"/>
      <c r="M646" s="5"/>
      <c r="N646" s="6"/>
      <c r="O646" s="48" t="s">
        <v>55</v>
      </c>
      <c r="P646" s="49">
        <f>IF(P645/B631=0,"",P645/B631)</f>
        <v>0.5</v>
      </c>
      <c r="Q646" s="50">
        <f>IF(P645/Q645=0,"",P645/Q645)</f>
        <v>0.6216216216216216</v>
      </c>
      <c r="R646" s="51" t="s">
        <v>56</v>
      </c>
      <c r="S646" s="78"/>
      <c r="T646" s="78"/>
      <c r="U646" s="78"/>
      <c r="V646" s="78"/>
    </row>
    <row r="647" spans="1:22" ht="15.75" customHeight="1">
      <c r="A647" s="9" t="s">
        <v>73</v>
      </c>
      <c r="B647" s="11"/>
      <c r="C647" s="11"/>
      <c r="D647" s="11"/>
      <c r="E647" s="11"/>
      <c r="F647" s="11"/>
      <c r="G647" s="11"/>
      <c r="H647" s="11"/>
      <c r="I647" s="11"/>
      <c r="J647" s="11"/>
      <c r="K647" s="12"/>
      <c r="L647" s="29"/>
      <c r="M647" s="30"/>
      <c r="N647" s="31"/>
      <c r="O647" s="30"/>
      <c r="P647" s="31"/>
      <c r="Q647" s="31"/>
      <c r="R647" s="33"/>
      <c r="S647" s="78"/>
      <c r="T647" s="78"/>
      <c r="U647" s="78"/>
      <c r="V647" s="78"/>
    </row>
    <row r="648" spans="1:22" ht="18" customHeight="1">
      <c r="A648" s="34"/>
      <c r="B648" s="6"/>
      <c r="C648" s="6"/>
      <c r="D648" s="6"/>
      <c r="E648" s="6"/>
      <c r="F648" s="139" t="s">
        <v>42</v>
      </c>
      <c r="G648" s="154"/>
      <c r="H648" s="154"/>
      <c r="I648" s="154"/>
      <c r="J648" s="155"/>
      <c r="K648" s="35">
        <f>SUM(K631:K644)</f>
        <v>37</v>
      </c>
      <c r="L648" s="55">
        <f>IF(K639=0,"",K639/B631)</f>
        <v>0.71739130434782605</v>
      </c>
      <c r="M648" s="55">
        <f>IF(K648=0,"",K648/B631)</f>
        <v>0.80434782608695654</v>
      </c>
      <c r="N648" s="55">
        <f>IF(K639=0,"",M648-L648)</f>
        <v>8.6956521739130488E-2</v>
      </c>
      <c r="O648" s="5"/>
      <c r="P648" s="6"/>
      <c r="Q648" s="37"/>
      <c r="R648" s="5"/>
      <c r="S648" s="78"/>
      <c r="T648" s="78"/>
      <c r="U648" s="78"/>
      <c r="V648" s="78"/>
    </row>
    <row r="649" spans="1:22" ht="15.75" customHeight="1">
      <c r="L649" s="5"/>
      <c r="M649" s="5"/>
      <c r="O649" s="5"/>
      <c r="S649" s="78"/>
      <c r="T649" s="78"/>
      <c r="U649" s="78"/>
      <c r="V649" s="78"/>
    </row>
    <row r="650" spans="1:22" ht="15.75" customHeight="1">
      <c r="L650" s="5"/>
      <c r="M650" s="5"/>
      <c r="O650" s="5"/>
      <c r="S650" s="78"/>
      <c r="T650" s="78"/>
      <c r="U650" s="78"/>
      <c r="V650" s="78"/>
    </row>
    <row r="651" spans="1:22" ht="26.25" customHeight="1">
      <c r="A651" s="7"/>
      <c r="B651" s="163" t="s">
        <v>4</v>
      </c>
      <c r="C651" s="164"/>
      <c r="D651" s="164"/>
      <c r="E651" s="164"/>
      <c r="F651" s="164"/>
      <c r="G651" s="164"/>
      <c r="H651" s="165" t="s">
        <v>57</v>
      </c>
      <c r="I651" s="166"/>
      <c r="J651" s="166"/>
      <c r="K651" s="6"/>
      <c r="L651" s="5"/>
      <c r="M651" s="5"/>
      <c r="N651" s="6"/>
      <c r="O651" s="5"/>
      <c r="P651" s="6"/>
      <c r="Q651" s="6"/>
      <c r="R651" s="6"/>
      <c r="S651" s="78"/>
      <c r="T651" s="78"/>
      <c r="U651" s="78"/>
      <c r="V651" s="78"/>
    </row>
    <row r="652" spans="1:22" ht="30" customHeight="1">
      <c r="A652" s="142" t="s">
        <v>6</v>
      </c>
      <c r="B652" s="144" t="s">
        <v>7</v>
      </c>
      <c r="C652" s="154"/>
      <c r="D652" s="154"/>
      <c r="E652" s="154"/>
      <c r="F652" s="154"/>
      <c r="G652" s="154"/>
      <c r="H652" s="154"/>
      <c r="I652" s="154"/>
      <c r="J652" s="155"/>
      <c r="K652" s="167" t="s">
        <v>8</v>
      </c>
      <c r="L652" s="137" t="s">
        <v>9</v>
      </c>
      <c r="M652" s="137" t="s">
        <v>10</v>
      </c>
      <c r="N652" s="149" t="s">
        <v>11</v>
      </c>
      <c r="O652" s="137" t="s">
        <v>12</v>
      </c>
      <c r="P652" s="151" t="s">
        <v>13</v>
      </c>
      <c r="Q652" s="151" t="s">
        <v>14</v>
      </c>
      <c r="R652" s="137" t="s">
        <v>15</v>
      </c>
      <c r="S652" s="78"/>
      <c r="T652" s="78"/>
      <c r="U652" s="78"/>
      <c r="V652" s="78"/>
    </row>
    <row r="653" spans="1:22" ht="15.75" customHeight="1">
      <c r="A653" s="153"/>
      <c r="B653" s="9" t="s">
        <v>16</v>
      </c>
      <c r="C653" s="9" t="s">
        <v>17</v>
      </c>
      <c r="D653" s="9" t="s">
        <v>18</v>
      </c>
      <c r="E653" s="9" t="s">
        <v>19</v>
      </c>
      <c r="F653" s="9" t="s">
        <v>20</v>
      </c>
      <c r="G653" s="9" t="s">
        <v>21</v>
      </c>
      <c r="H653" s="9" t="s">
        <v>22</v>
      </c>
      <c r="I653" s="9" t="s">
        <v>23</v>
      </c>
      <c r="J653" s="9" t="s">
        <v>24</v>
      </c>
      <c r="K653" s="153"/>
      <c r="L653" s="153"/>
      <c r="M653" s="153"/>
      <c r="N653" s="153"/>
      <c r="O653" s="153"/>
      <c r="P653" s="153"/>
      <c r="Q653" s="153"/>
      <c r="R653" s="153"/>
      <c r="S653" s="78"/>
      <c r="T653" s="78"/>
      <c r="U653" s="78"/>
      <c r="V653" s="78"/>
    </row>
    <row r="654" spans="1:22" ht="15.75" customHeight="1">
      <c r="A654" s="9" t="s">
        <v>57</v>
      </c>
      <c r="B654" s="56">
        <v>70</v>
      </c>
      <c r="C654" s="11"/>
      <c r="D654" s="11"/>
      <c r="E654" s="11"/>
      <c r="F654" s="11"/>
      <c r="G654" s="11"/>
      <c r="H654" s="11"/>
      <c r="I654" s="11"/>
      <c r="J654" s="11"/>
      <c r="K654" s="12"/>
      <c r="L654" s="13"/>
      <c r="M654" s="14"/>
      <c r="N654" s="15"/>
      <c r="O654" s="79"/>
      <c r="P654" s="62">
        <v>70</v>
      </c>
      <c r="Q654" s="80"/>
      <c r="R654" s="79"/>
      <c r="S654" s="78"/>
      <c r="T654" s="78"/>
      <c r="U654" s="78"/>
      <c r="V654" s="78"/>
    </row>
    <row r="655" spans="1:22" ht="15.75" customHeight="1">
      <c r="A655" s="9" t="s">
        <v>58</v>
      </c>
      <c r="B655" s="11"/>
      <c r="C655" s="11">
        <v>61</v>
      </c>
      <c r="D655" s="11"/>
      <c r="E655" s="11"/>
      <c r="F655" s="11"/>
      <c r="G655" s="11"/>
      <c r="H655" s="11"/>
      <c r="I655" s="11"/>
      <c r="J655" s="11"/>
      <c r="K655" s="12"/>
      <c r="L655" s="19"/>
      <c r="M655" s="5"/>
      <c r="N655" s="20"/>
      <c r="O655" s="66">
        <f>IF(C655=0,"",C655/B654)</f>
        <v>0.87142857142857144</v>
      </c>
      <c r="P655" s="67">
        <v>61</v>
      </c>
      <c r="Q655" s="68">
        <f t="shared" ref="Q655:Q662" si="56">IF(P655=0,"",P655/P654)</f>
        <v>0.87142857142857144</v>
      </c>
      <c r="R655" s="68">
        <f t="shared" ref="R655:R662" si="57">IF(P655=0,"",100%-Q655)</f>
        <v>0.12857142857142856</v>
      </c>
      <c r="S655" s="78"/>
      <c r="T655" s="78"/>
      <c r="U655" s="78"/>
      <c r="V655" s="78"/>
    </row>
    <row r="656" spans="1:22" ht="15.75" customHeight="1">
      <c r="A656" s="9" t="s">
        <v>59</v>
      </c>
      <c r="B656" s="11"/>
      <c r="C656" s="11"/>
      <c r="D656" s="11">
        <v>54</v>
      </c>
      <c r="E656" s="11"/>
      <c r="F656" s="11"/>
      <c r="G656" s="11"/>
      <c r="H656" s="11"/>
      <c r="I656" s="11"/>
      <c r="J656" s="11"/>
      <c r="K656" s="12"/>
      <c r="L656" s="19"/>
      <c r="M656" s="5"/>
      <c r="N656" s="20"/>
      <c r="O656" s="66">
        <f>IF(D656=0,"",D656/C655)</f>
        <v>0.88524590163934425</v>
      </c>
      <c r="P656" s="67">
        <v>58</v>
      </c>
      <c r="Q656" s="68">
        <f t="shared" si="56"/>
        <v>0.95081967213114749</v>
      </c>
      <c r="R656" s="68">
        <f t="shared" si="57"/>
        <v>4.9180327868852514E-2</v>
      </c>
      <c r="S656" s="86">
        <f>P656/P654</f>
        <v>0.82857142857142863</v>
      </c>
      <c r="T656" s="78"/>
      <c r="U656" s="78"/>
      <c r="V656" s="78"/>
    </row>
    <row r="657" spans="1:22" ht="15.75" customHeight="1">
      <c r="A657" s="9" t="s">
        <v>60</v>
      </c>
      <c r="B657" s="11"/>
      <c r="C657" s="11"/>
      <c r="D657" s="11"/>
      <c r="E657" s="11">
        <v>51</v>
      </c>
      <c r="F657" s="11"/>
      <c r="G657" s="11"/>
      <c r="H657" s="11"/>
      <c r="I657" s="11"/>
      <c r="J657" s="11"/>
      <c r="K657" s="12"/>
      <c r="L657" s="19"/>
      <c r="M657" s="5"/>
      <c r="N657" s="20"/>
      <c r="O657" s="66">
        <f>IF(E657=0,"",E657/D656)</f>
        <v>0.94444444444444442</v>
      </c>
      <c r="P657" s="67">
        <v>57</v>
      </c>
      <c r="Q657" s="68">
        <f t="shared" si="56"/>
        <v>0.98275862068965514</v>
      </c>
      <c r="R657" s="68">
        <f t="shared" si="57"/>
        <v>1.7241379310344862E-2</v>
      </c>
      <c r="S657" s="78"/>
      <c r="T657" s="78"/>
      <c r="U657" s="78"/>
      <c r="V657" s="78"/>
    </row>
    <row r="658" spans="1:22" ht="15.75" customHeight="1">
      <c r="A658" s="9" t="s">
        <v>61</v>
      </c>
      <c r="B658" s="11"/>
      <c r="C658" s="11"/>
      <c r="D658" s="11"/>
      <c r="E658" s="11"/>
      <c r="F658" s="11">
        <v>44</v>
      </c>
      <c r="G658" s="11"/>
      <c r="H658" s="11"/>
      <c r="I658" s="11"/>
      <c r="J658" s="11"/>
      <c r="K658" s="12"/>
      <c r="L658" s="19"/>
      <c r="M658" s="5"/>
      <c r="N658" s="20"/>
      <c r="O658" s="66">
        <f>IF(F658=0,"",F658/E657)</f>
        <v>0.86274509803921573</v>
      </c>
      <c r="P658" s="67">
        <v>52</v>
      </c>
      <c r="Q658" s="68">
        <f t="shared" si="56"/>
        <v>0.91228070175438591</v>
      </c>
      <c r="R658" s="68">
        <f t="shared" si="57"/>
        <v>8.7719298245614086E-2</v>
      </c>
      <c r="S658" s="78"/>
      <c r="T658" s="78"/>
      <c r="U658" s="78"/>
      <c r="V658" s="78"/>
    </row>
    <row r="659" spans="1:22" ht="15.75" customHeight="1">
      <c r="A659" s="9" t="s">
        <v>62</v>
      </c>
      <c r="B659" s="11"/>
      <c r="C659" s="11"/>
      <c r="D659" s="11"/>
      <c r="E659" s="11"/>
      <c r="F659" s="11"/>
      <c r="G659" s="11">
        <v>42</v>
      </c>
      <c r="H659" s="11"/>
      <c r="I659" s="11"/>
      <c r="J659" s="11"/>
      <c r="K659" s="12"/>
      <c r="L659" s="19"/>
      <c r="M659" s="5"/>
      <c r="N659" s="20"/>
      <c r="O659" s="66">
        <f>IF(G659=0,"",G659/F658)</f>
        <v>0.95454545454545459</v>
      </c>
      <c r="P659" s="67">
        <v>49</v>
      </c>
      <c r="Q659" s="68">
        <f t="shared" si="56"/>
        <v>0.94230769230769229</v>
      </c>
      <c r="R659" s="68">
        <f t="shared" si="57"/>
        <v>5.7692307692307709E-2</v>
      </c>
      <c r="S659" s="78"/>
      <c r="T659" s="78"/>
      <c r="U659" s="78"/>
      <c r="V659" s="78"/>
    </row>
    <row r="660" spans="1:22" ht="15.75" customHeight="1">
      <c r="A660" s="9" t="s">
        <v>63</v>
      </c>
      <c r="B660" s="11"/>
      <c r="C660" s="11"/>
      <c r="D660" s="11"/>
      <c r="E660" s="11"/>
      <c r="F660" s="11"/>
      <c r="G660" s="11"/>
      <c r="H660" s="11">
        <v>36</v>
      </c>
      <c r="I660" s="11"/>
      <c r="J660" s="11"/>
      <c r="K660" s="12"/>
      <c r="L660" s="19"/>
      <c r="M660" s="5"/>
      <c r="N660" s="20"/>
      <c r="O660" s="66">
        <f>IF(H660=0,"",H660/G659)</f>
        <v>0.8571428571428571</v>
      </c>
      <c r="P660" s="67">
        <v>48</v>
      </c>
      <c r="Q660" s="68">
        <f t="shared" si="56"/>
        <v>0.97959183673469385</v>
      </c>
      <c r="R660" s="68">
        <f t="shared" si="57"/>
        <v>2.0408163265306145E-2</v>
      </c>
      <c r="S660" s="78"/>
      <c r="T660" s="78"/>
      <c r="U660" s="78"/>
      <c r="V660" s="78"/>
    </row>
    <row r="661" spans="1:22" ht="15.75" customHeight="1">
      <c r="A661" s="9" t="s">
        <v>64</v>
      </c>
      <c r="B661" s="11"/>
      <c r="C661" s="11"/>
      <c r="D661" s="11"/>
      <c r="E661" s="11"/>
      <c r="F661" s="11"/>
      <c r="G661" s="11"/>
      <c r="H661" s="11"/>
      <c r="I661" s="11">
        <v>35</v>
      </c>
      <c r="J661" s="11"/>
      <c r="K661" s="12"/>
      <c r="L661" s="19"/>
      <c r="M661" s="5"/>
      <c r="N661" s="20"/>
      <c r="O661" s="66">
        <f>IF(I661=0,"",I661/H660)</f>
        <v>0.97222222222222221</v>
      </c>
      <c r="P661" s="67">
        <v>48</v>
      </c>
      <c r="Q661" s="68">
        <f t="shared" si="56"/>
        <v>1</v>
      </c>
      <c r="R661" s="68">
        <f t="shared" si="57"/>
        <v>0</v>
      </c>
      <c r="S661" s="78"/>
      <c r="T661" s="78"/>
      <c r="U661" s="78"/>
      <c r="V661" s="78"/>
    </row>
    <row r="662" spans="1:22" ht="15.75" customHeight="1">
      <c r="A662" s="9" t="s">
        <v>65</v>
      </c>
      <c r="B662" s="11"/>
      <c r="C662" s="11"/>
      <c r="D662" s="11"/>
      <c r="E662" s="11"/>
      <c r="F662" s="11"/>
      <c r="G662" s="11"/>
      <c r="H662" s="11"/>
      <c r="I662" s="11"/>
      <c r="J662" s="11">
        <v>35</v>
      </c>
      <c r="K662" s="12">
        <v>32</v>
      </c>
      <c r="L662" s="19"/>
      <c r="M662" s="5"/>
      <c r="N662" s="20"/>
      <c r="O662" s="81">
        <f>IF(J662=0,"",J662/I661)</f>
        <v>1</v>
      </c>
      <c r="P662" s="67">
        <v>48</v>
      </c>
      <c r="Q662" s="82">
        <f t="shared" si="56"/>
        <v>1</v>
      </c>
      <c r="R662" s="82">
        <f t="shared" si="57"/>
        <v>0</v>
      </c>
      <c r="S662" s="78"/>
      <c r="T662" s="78"/>
      <c r="U662" s="78"/>
      <c r="V662" s="78"/>
    </row>
    <row r="663" spans="1:22" ht="15.75" customHeight="1">
      <c r="A663" s="9" t="s">
        <v>66</v>
      </c>
      <c r="B663" s="11"/>
      <c r="C663" s="11"/>
      <c r="D663" s="11"/>
      <c r="E663" s="11"/>
      <c r="F663" s="11"/>
      <c r="G663" s="11"/>
      <c r="H663" s="11"/>
      <c r="I663" s="11"/>
      <c r="J663" s="11">
        <v>13</v>
      </c>
      <c r="K663" s="12">
        <v>11</v>
      </c>
      <c r="L663" s="19"/>
      <c r="M663" s="5"/>
      <c r="N663" s="6"/>
      <c r="O663" s="88"/>
      <c r="P663" s="22">
        <v>15</v>
      </c>
      <c r="Q663" s="89"/>
      <c r="R663" s="90"/>
      <c r="S663" s="78"/>
      <c r="T663" s="78"/>
      <c r="U663" s="78"/>
      <c r="V663" s="78"/>
    </row>
    <row r="664" spans="1:22" ht="15.75" customHeight="1">
      <c r="A664" s="9" t="s">
        <v>67</v>
      </c>
      <c r="B664" s="11"/>
      <c r="C664" s="11"/>
      <c r="D664" s="11"/>
      <c r="E664" s="11"/>
      <c r="F664" s="11"/>
      <c r="G664" s="11"/>
      <c r="H664" s="11"/>
      <c r="I664" s="11"/>
      <c r="J664" s="11">
        <v>3</v>
      </c>
      <c r="K664" s="12">
        <v>3</v>
      </c>
      <c r="L664" s="19"/>
      <c r="M664" s="5"/>
      <c r="N664" s="6"/>
      <c r="O664" s="27"/>
      <c r="P664" s="25">
        <v>3</v>
      </c>
      <c r="Q664" s="28"/>
      <c r="R664" s="27"/>
      <c r="S664" s="78"/>
      <c r="T664" s="78"/>
      <c r="U664" s="78"/>
      <c r="V664" s="78"/>
    </row>
    <row r="665" spans="1:22" ht="15.75" customHeight="1">
      <c r="A665" s="9" t="s">
        <v>68</v>
      </c>
      <c r="B665" s="11"/>
      <c r="C665" s="11"/>
      <c r="D665" s="11"/>
      <c r="E665" s="11"/>
      <c r="F665" s="11"/>
      <c r="G665" s="11"/>
      <c r="H665" s="11"/>
      <c r="I665" s="11"/>
      <c r="J665" s="11"/>
      <c r="K665" s="12"/>
      <c r="L665" s="19"/>
      <c r="M665" s="5"/>
      <c r="N665" s="6"/>
      <c r="O665" s="27"/>
      <c r="P665" s="25"/>
      <c r="Q665" s="28"/>
      <c r="R665" s="27"/>
      <c r="S665" s="78"/>
      <c r="T665" s="78"/>
      <c r="U665" s="78"/>
      <c r="V665" s="78"/>
    </row>
    <row r="666" spans="1:22" ht="15.75" customHeight="1">
      <c r="A666" s="9" t="s">
        <v>69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2"/>
      <c r="L666" s="19"/>
      <c r="M666" s="5"/>
      <c r="N666" s="6"/>
      <c r="O666" s="27" t="s">
        <v>72</v>
      </c>
      <c r="P666" s="25"/>
      <c r="Q666" s="28"/>
      <c r="R666" s="27"/>
      <c r="S666" s="78"/>
      <c r="T666" s="78"/>
      <c r="U666" s="78"/>
      <c r="V666" s="78"/>
    </row>
    <row r="667" spans="1:22" ht="15.75" customHeight="1">
      <c r="A667" s="9" t="s">
        <v>70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2"/>
      <c r="L667" s="19"/>
      <c r="M667" s="5"/>
      <c r="N667" s="6"/>
      <c r="O667" s="42"/>
      <c r="P667" s="43"/>
      <c r="Q667" s="53"/>
      <c r="R667" s="54"/>
      <c r="S667" s="78"/>
      <c r="T667" s="78"/>
      <c r="U667" s="78"/>
      <c r="V667" s="78"/>
    </row>
    <row r="668" spans="1:22" ht="15.75" customHeight="1">
      <c r="A668" s="9" t="s">
        <v>71</v>
      </c>
      <c r="B668" s="11"/>
      <c r="C668" s="11"/>
      <c r="D668" s="11"/>
      <c r="E668" s="11"/>
      <c r="F668" s="11"/>
      <c r="G668" s="11"/>
      <c r="H668" s="11"/>
      <c r="I668" s="11"/>
      <c r="J668" s="11"/>
      <c r="K668" s="12"/>
      <c r="L668" s="19"/>
      <c r="M668" s="5"/>
      <c r="N668" s="6"/>
      <c r="O668" s="44" t="s">
        <v>53</v>
      </c>
      <c r="P668" s="45">
        <v>28</v>
      </c>
      <c r="Q668" s="46">
        <f>IF(SUM(K656:K668)=0,"",SUM(K656:K668))</f>
        <v>46</v>
      </c>
      <c r="R668" s="47" t="s">
        <v>8</v>
      </c>
      <c r="S668" s="78"/>
      <c r="T668" s="78"/>
      <c r="U668" s="78"/>
      <c r="V668" s="78"/>
    </row>
    <row r="669" spans="1:22" ht="15.75" customHeight="1">
      <c r="A669" s="9" t="s">
        <v>73</v>
      </c>
      <c r="B669" s="11"/>
      <c r="C669" s="11"/>
      <c r="D669" s="11"/>
      <c r="E669" s="11"/>
      <c r="F669" s="11"/>
      <c r="G669" s="11"/>
      <c r="H669" s="11"/>
      <c r="I669" s="11"/>
      <c r="J669" s="11"/>
      <c r="K669" s="12"/>
      <c r="L669" s="19"/>
      <c r="M669" s="5"/>
      <c r="N669" s="6"/>
      <c r="O669" s="48" t="s">
        <v>55</v>
      </c>
      <c r="P669" s="49">
        <f>IF(P668/B654=0,"",P668/B654)</f>
        <v>0.4</v>
      </c>
      <c r="Q669" s="50">
        <f>IF(P668/Q668=0,"",P668/Q668)</f>
        <v>0.60869565217391308</v>
      </c>
      <c r="R669" s="51" t="s">
        <v>56</v>
      </c>
      <c r="S669" s="78"/>
      <c r="T669" s="78"/>
      <c r="U669" s="78"/>
      <c r="V669" s="78"/>
    </row>
    <row r="670" spans="1:22" ht="15.75" customHeight="1">
      <c r="A670" s="9" t="s">
        <v>74</v>
      </c>
      <c r="B670" s="11"/>
      <c r="C670" s="11"/>
      <c r="D670" s="11"/>
      <c r="E670" s="11"/>
      <c r="F670" s="11"/>
      <c r="G670" s="11"/>
      <c r="H670" s="11"/>
      <c r="I670" s="11"/>
      <c r="J670" s="11"/>
      <c r="K670" s="12"/>
      <c r="L670" s="29"/>
      <c r="M670" s="30"/>
      <c r="N670" s="31"/>
      <c r="O670" s="30"/>
      <c r="P670" s="31"/>
      <c r="Q670" s="31"/>
      <c r="R670" s="33"/>
      <c r="S670" s="78"/>
      <c r="T670" s="78"/>
      <c r="U670" s="78"/>
      <c r="V670" s="78"/>
    </row>
    <row r="671" spans="1:22" ht="18" customHeight="1">
      <c r="A671" s="34"/>
      <c r="B671" s="6"/>
      <c r="C671" s="6"/>
      <c r="D671" s="6"/>
      <c r="E671" s="6"/>
      <c r="F671" s="139" t="s">
        <v>42</v>
      </c>
      <c r="G671" s="154"/>
      <c r="H671" s="154"/>
      <c r="I671" s="154"/>
      <c r="J671" s="155"/>
      <c r="K671" s="35">
        <f>SUM(K654:K667)</f>
        <v>46</v>
      </c>
      <c r="L671" s="55">
        <f>IF(K662=0,"",K662/B654)</f>
        <v>0.45714285714285713</v>
      </c>
      <c r="M671" s="55">
        <f>IF(K671=0,"",K671/B654)</f>
        <v>0.65714285714285714</v>
      </c>
      <c r="N671" s="55">
        <f>IF(K662=0,"",M671-L671)</f>
        <v>0.2</v>
      </c>
      <c r="O671" s="5"/>
      <c r="P671" s="6"/>
      <c r="Q671" s="37"/>
      <c r="R671" s="5"/>
      <c r="S671" s="78"/>
      <c r="T671" s="78"/>
      <c r="U671" s="78"/>
      <c r="V671" s="78"/>
    </row>
    <row r="672" spans="1:22" ht="15.75" customHeight="1">
      <c r="L672" s="5"/>
      <c r="M672" s="5"/>
      <c r="O672" s="5"/>
      <c r="S672" s="78"/>
      <c r="T672" s="78"/>
      <c r="U672" s="78"/>
      <c r="V672" s="78"/>
    </row>
    <row r="673" spans="1:22" ht="15.75" customHeight="1">
      <c r="L673" s="5"/>
      <c r="M673" s="5"/>
      <c r="O673" s="5"/>
      <c r="S673" s="78"/>
      <c r="T673" s="78"/>
      <c r="U673" s="78"/>
      <c r="V673" s="78"/>
    </row>
    <row r="674" spans="1:22" ht="26.25" customHeight="1">
      <c r="A674" s="7"/>
      <c r="B674" s="163" t="s">
        <v>4</v>
      </c>
      <c r="C674" s="164"/>
      <c r="D674" s="164"/>
      <c r="E674" s="164"/>
      <c r="F674" s="164"/>
      <c r="G674" s="164"/>
      <c r="H674" s="165" t="s">
        <v>58</v>
      </c>
      <c r="I674" s="166"/>
      <c r="J674" s="166"/>
      <c r="K674" s="6"/>
      <c r="L674" s="5"/>
      <c r="M674" s="5"/>
      <c r="N674" s="6"/>
      <c r="O674" s="5"/>
      <c r="P674" s="6"/>
      <c r="Q674" s="6"/>
      <c r="R674" s="6"/>
      <c r="S674" s="78"/>
      <c r="T674" s="78"/>
      <c r="U674" s="78"/>
      <c r="V674" s="78"/>
    </row>
    <row r="675" spans="1:22" ht="30" customHeight="1">
      <c r="A675" s="142" t="s">
        <v>6</v>
      </c>
      <c r="B675" s="144" t="s">
        <v>7</v>
      </c>
      <c r="C675" s="154"/>
      <c r="D675" s="154"/>
      <c r="E675" s="154"/>
      <c r="F675" s="154"/>
      <c r="G675" s="154"/>
      <c r="H675" s="154"/>
      <c r="I675" s="154"/>
      <c r="J675" s="155"/>
      <c r="K675" s="167" t="s">
        <v>8</v>
      </c>
      <c r="L675" s="137" t="s">
        <v>9</v>
      </c>
      <c r="M675" s="137" t="s">
        <v>10</v>
      </c>
      <c r="N675" s="149" t="s">
        <v>11</v>
      </c>
      <c r="O675" s="137" t="s">
        <v>12</v>
      </c>
      <c r="P675" s="151" t="s">
        <v>13</v>
      </c>
      <c r="Q675" s="151" t="s">
        <v>14</v>
      </c>
      <c r="R675" s="137" t="s">
        <v>15</v>
      </c>
      <c r="S675" s="78"/>
      <c r="T675" s="78"/>
      <c r="U675" s="78"/>
      <c r="V675" s="78"/>
    </row>
    <row r="676" spans="1:22" ht="15.75" customHeight="1">
      <c r="A676" s="153"/>
      <c r="B676" s="9" t="s">
        <v>16</v>
      </c>
      <c r="C676" s="9" t="s">
        <v>17</v>
      </c>
      <c r="D676" s="9" t="s">
        <v>18</v>
      </c>
      <c r="E676" s="9" t="s">
        <v>19</v>
      </c>
      <c r="F676" s="9" t="s">
        <v>20</v>
      </c>
      <c r="G676" s="9" t="s">
        <v>21</v>
      </c>
      <c r="H676" s="9" t="s">
        <v>22</v>
      </c>
      <c r="I676" s="9" t="s">
        <v>23</v>
      </c>
      <c r="J676" s="9" t="s">
        <v>24</v>
      </c>
      <c r="K676" s="153"/>
      <c r="L676" s="153"/>
      <c r="M676" s="153"/>
      <c r="N676" s="153"/>
      <c r="O676" s="153"/>
      <c r="P676" s="153"/>
      <c r="Q676" s="153"/>
      <c r="R676" s="153"/>
      <c r="S676" s="78"/>
      <c r="T676" s="78"/>
      <c r="U676" s="78"/>
      <c r="V676" s="78"/>
    </row>
    <row r="677" spans="1:22" ht="15.75" customHeight="1">
      <c r="A677" s="9" t="s">
        <v>58</v>
      </c>
      <c r="B677" s="56">
        <v>41</v>
      </c>
      <c r="C677" s="11"/>
      <c r="D677" s="11"/>
      <c r="E677" s="11"/>
      <c r="F677" s="11"/>
      <c r="G677" s="11"/>
      <c r="H677" s="11"/>
      <c r="I677" s="11"/>
      <c r="J677" s="11"/>
      <c r="K677" s="12"/>
      <c r="L677" s="13"/>
      <c r="M677" s="14"/>
      <c r="N677" s="15"/>
      <c r="O677" s="79"/>
      <c r="P677" s="62">
        <v>41</v>
      </c>
      <c r="Q677" s="80"/>
      <c r="R677" s="79"/>
      <c r="S677" s="78"/>
      <c r="T677" s="78"/>
      <c r="U677" s="78"/>
      <c r="V677" s="78"/>
    </row>
    <row r="678" spans="1:22" ht="15.75" customHeight="1">
      <c r="A678" s="9" t="s">
        <v>59</v>
      </c>
      <c r="B678" s="11"/>
      <c r="C678" s="11">
        <v>32</v>
      </c>
      <c r="D678" s="11"/>
      <c r="E678" s="11"/>
      <c r="F678" s="11"/>
      <c r="G678" s="11"/>
      <c r="H678" s="11"/>
      <c r="I678" s="11"/>
      <c r="J678" s="11"/>
      <c r="K678" s="12"/>
      <c r="L678" s="19"/>
      <c r="M678" s="5"/>
      <c r="N678" s="20"/>
      <c r="O678" s="66">
        <f>IF(C678=0,"",C678/B677)</f>
        <v>0.78048780487804881</v>
      </c>
      <c r="P678" s="67">
        <v>32</v>
      </c>
      <c r="Q678" s="68">
        <f t="shared" ref="Q678:Q685" si="58">IF(P678=0,"",P678/P677)</f>
        <v>0.78048780487804881</v>
      </c>
      <c r="R678" s="68">
        <f t="shared" ref="R678:R685" si="59">IF(P678=0,"",100%-Q678)</f>
        <v>0.21951219512195119</v>
      </c>
      <c r="S678" s="78"/>
      <c r="T678" s="78"/>
      <c r="U678" s="78"/>
      <c r="V678" s="78"/>
    </row>
    <row r="679" spans="1:22" ht="15.75" customHeight="1">
      <c r="A679" s="9" t="s">
        <v>60</v>
      </c>
      <c r="B679" s="11"/>
      <c r="C679" s="11"/>
      <c r="D679" s="11">
        <v>28</v>
      </c>
      <c r="E679" s="11"/>
      <c r="F679" s="11"/>
      <c r="G679" s="11"/>
      <c r="H679" s="11"/>
      <c r="I679" s="11"/>
      <c r="J679" s="11"/>
      <c r="K679" s="12"/>
      <c r="L679" s="19"/>
      <c r="M679" s="5"/>
      <c r="N679" s="20"/>
      <c r="O679" s="66">
        <f>IF(D679=0,"",D679/C678)</f>
        <v>0.875</v>
      </c>
      <c r="P679" s="67">
        <v>31</v>
      </c>
      <c r="Q679" s="68">
        <f t="shared" si="58"/>
        <v>0.96875</v>
      </c>
      <c r="R679" s="68">
        <f t="shared" si="59"/>
        <v>3.125E-2</v>
      </c>
      <c r="S679" s="86">
        <f>P679/P677</f>
        <v>0.75609756097560976</v>
      </c>
      <c r="T679" s="78"/>
      <c r="U679" s="78"/>
      <c r="V679" s="78"/>
    </row>
    <row r="680" spans="1:22" ht="15.75" customHeight="1">
      <c r="A680" s="9" t="s">
        <v>61</v>
      </c>
      <c r="B680" s="11"/>
      <c r="C680" s="11"/>
      <c r="D680" s="11"/>
      <c r="E680" s="11">
        <v>26</v>
      </c>
      <c r="F680" s="11"/>
      <c r="G680" s="11"/>
      <c r="H680" s="11"/>
      <c r="I680" s="11"/>
      <c r="J680" s="11"/>
      <c r="K680" s="12"/>
      <c r="L680" s="19"/>
      <c r="M680" s="5"/>
      <c r="N680" s="20"/>
      <c r="O680" s="66">
        <f>IF(E680=0,"",E680/D679)</f>
        <v>0.9285714285714286</v>
      </c>
      <c r="P680" s="67">
        <v>31</v>
      </c>
      <c r="Q680" s="68">
        <f t="shared" si="58"/>
        <v>1</v>
      </c>
      <c r="R680" s="68">
        <f t="shared" si="59"/>
        <v>0</v>
      </c>
      <c r="T680" s="78"/>
      <c r="U680" s="78"/>
      <c r="V680" s="78"/>
    </row>
    <row r="681" spans="1:22" ht="15.75" customHeight="1">
      <c r="A681" s="9" t="s">
        <v>62</v>
      </c>
      <c r="B681" s="11"/>
      <c r="C681" s="11"/>
      <c r="D681" s="11"/>
      <c r="E681" s="11"/>
      <c r="F681" s="11">
        <v>25</v>
      </c>
      <c r="G681" s="11"/>
      <c r="H681" s="11"/>
      <c r="I681" s="11"/>
      <c r="J681" s="11"/>
      <c r="K681" s="12"/>
      <c r="L681" s="19"/>
      <c r="M681" s="5"/>
      <c r="N681" s="20"/>
      <c r="O681" s="66">
        <f>IF(F681=0,"",F681/E680)</f>
        <v>0.96153846153846156</v>
      </c>
      <c r="P681" s="67">
        <v>28</v>
      </c>
      <c r="Q681" s="68">
        <f t="shared" si="58"/>
        <v>0.90322580645161288</v>
      </c>
      <c r="R681" s="68">
        <f t="shared" si="59"/>
        <v>9.6774193548387122E-2</v>
      </c>
      <c r="S681" s="7"/>
      <c r="T681" s="78"/>
      <c r="U681" s="78"/>
      <c r="V681" s="78"/>
    </row>
    <row r="682" spans="1:22" ht="15.75" customHeight="1">
      <c r="A682" s="9" t="s">
        <v>63</v>
      </c>
      <c r="B682" s="11"/>
      <c r="C682" s="11"/>
      <c r="D682" s="11"/>
      <c r="E682" s="11"/>
      <c r="F682" s="11"/>
      <c r="G682" s="11">
        <v>25</v>
      </c>
      <c r="H682" s="11"/>
      <c r="I682" s="11"/>
      <c r="J682" s="11"/>
      <c r="K682" s="12"/>
      <c r="L682" s="19"/>
      <c r="M682" s="5"/>
      <c r="N682" s="20"/>
      <c r="O682" s="66">
        <f>IF(G682=0,"",G682/F681)</f>
        <v>1</v>
      </c>
      <c r="P682" s="67">
        <v>28</v>
      </c>
      <c r="Q682" s="68">
        <f t="shared" si="58"/>
        <v>1</v>
      </c>
      <c r="R682" s="68">
        <f t="shared" si="59"/>
        <v>0</v>
      </c>
      <c r="S682" s="7"/>
      <c r="T682" s="78"/>
      <c r="U682" s="78"/>
      <c r="V682" s="78"/>
    </row>
    <row r="683" spans="1:22" ht="15.75" customHeight="1">
      <c r="A683" s="9" t="s">
        <v>64</v>
      </c>
      <c r="B683" s="11"/>
      <c r="C683" s="11"/>
      <c r="D683" s="11"/>
      <c r="E683" s="11"/>
      <c r="F683" s="11"/>
      <c r="G683" s="11"/>
      <c r="H683" s="11">
        <v>25</v>
      </c>
      <c r="I683" s="11"/>
      <c r="J683" s="11"/>
      <c r="K683" s="12"/>
      <c r="L683" s="19"/>
      <c r="M683" s="5"/>
      <c r="N683" s="20"/>
      <c r="O683" s="66">
        <f>IF(H683=0,"",H683/G682)</f>
        <v>1</v>
      </c>
      <c r="P683" s="67">
        <v>28</v>
      </c>
      <c r="Q683" s="68">
        <f t="shared" si="58"/>
        <v>1</v>
      </c>
      <c r="R683" s="68">
        <f t="shared" si="59"/>
        <v>0</v>
      </c>
      <c r="S683" s="7"/>
      <c r="T683" s="78"/>
      <c r="U683" s="78"/>
      <c r="V683" s="78"/>
    </row>
    <row r="684" spans="1:22" ht="15.75" customHeight="1">
      <c r="A684" s="9" t="s">
        <v>65</v>
      </c>
      <c r="B684" s="11"/>
      <c r="C684" s="11"/>
      <c r="D684" s="11"/>
      <c r="E684" s="11"/>
      <c r="F684" s="11"/>
      <c r="G684" s="11"/>
      <c r="H684" s="11"/>
      <c r="I684" s="11">
        <v>24</v>
      </c>
      <c r="J684" s="11"/>
      <c r="K684" s="12"/>
      <c r="L684" s="19"/>
      <c r="M684" s="5"/>
      <c r="N684" s="20"/>
      <c r="O684" s="66">
        <f>IF(I684=0,"",I684/H683)</f>
        <v>0.96</v>
      </c>
      <c r="P684" s="67">
        <v>26</v>
      </c>
      <c r="Q684" s="68">
        <f t="shared" si="58"/>
        <v>0.9285714285714286</v>
      </c>
      <c r="R684" s="68">
        <f t="shared" si="59"/>
        <v>7.1428571428571397E-2</v>
      </c>
      <c r="S684" s="7"/>
      <c r="T684" s="78"/>
      <c r="U684" s="78"/>
      <c r="V684" s="78"/>
    </row>
    <row r="685" spans="1:22" ht="15.75" customHeight="1">
      <c r="A685" s="9" t="s">
        <v>66</v>
      </c>
      <c r="B685" s="11"/>
      <c r="C685" s="11"/>
      <c r="D685" s="11"/>
      <c r="E685" s="11"/>
      <c r="F685" s="11"/>
      <c r="G685" s="11"/>
      <c r="H685" s="11"/>
      <c r="I685" s="11"/>
      <c r="J685" s="11">
        <v>24</v>
      </c>
      <c r="K685" s="12">
        <v>21</v>
      </c>
      <c r="L685" s="19"/>
      <c r="M685" s="5"/>
      <c r="N685" s="20"/>
      <c r="O685" s="81">
        <f>IF(J685=0,"",J685/I684)</f>
        <v>1</v>
      </c>
      <c r="P685" s="67">
        <v>26</v>
      </c>
      <c r="Q685" s="82">
        <f t="shared" si="58"/>
        <v>1</v>
      </c>
      <c r="R685" s="82">
        <f t="shared" si="59"/>
        <v>0</v>
      </c>
      <c r="S685" s="7"/>
      <c r="T685" s="78"/>
      <c r="U685" s="78"/>
      <c r="V685" s="78"/>
    </row>
    <row r="686" spans="1:22" ht="15.75" customHeight="1">
      <c r="A686" s="9" t="s">
        <v>67</v>
      </c>
      <c r="B686" s="11"/>
      <c r="C686" s="11"/>
      <c r="D686" s="11"/>
      <c r="E686" s="11"/>
      <c r="F686" s="11"/>
      <c r="G686" s="11"/>
      <c r="H686" s="11"/>
      <c r="I686" s="11"/>
      <c r="J686" s="11">
        <v>5</v>
      </c>
      <c r="K686" s="12">
        <v>5</v>
      </c>
      <c r="L686" s="19"/>
      <c r="M686" s="5"/>
      <c r="N686" s="6"/>
      <c r="O686" s="88"/>
      <c r="P686" s="22">
        <v>5</v>
      </c>
      <c r="Q686" s="89"/>
      <c r="R686" s="90"/>
      <c r="S686" s="7"/>
      <c r="T686" s="78"/>
      <c r="U686" s="78"/>
      <c r="V686" s="78"/>
    </row>
    <row r="687" spans="1:22" ht="15.75" customHeight="1">
      <c r="A687" s="9" t="s">
        <v>68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2"/>
      <c r="L687" s="19"/>
      <c r="M687" s="5"/>
      <c r="N687" s="6"/>
      <c r="O687" s="27"/>
      <c r="P687" s="25"/>
      <c r="Q687" s="28"/>
      <c r="R687" s="27"/>
      <c r="S687" s="7"/>
      <c r="T687" s="78"/>
      <c r="U687" s="78"/>
      <c r="V687" s="78"/>
    </row>
    <row r="688" spans="1:22" ht="15.75" customHeight="1">
      <c r="A688" s="9" t="s">
        <v>69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2"/>
      <c r="L688" s="19"/>
      <c r="M688" s="5"/>
      <c r="N688" s="6"/>
      <c r="O688" s="27"/>
      <c r="P688" s="25"/>
      <c r="Q688" s="28"/>
      <c r="R688" s="27"/>
      <c r="S688" s="7"/>
      <c r="T688" s="78"/>
      <c r="U688" s="78"/>
      <c r="V688" s="78"/>
    </row>
    <row r="689" spans="1:22" ht="15.75" customHeight="1">
      <c r="A689" s="9" t="s">
        <v>70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2"/>
      <c r="L689" s="19"/>
      <c r="M689" s="5"/>
      <c r="N689" s="6"/>
      <c r="O689" s="27"/>
      <c r="P689" s="25"/>
      <c r="Q689" s="28"/>
      <c r="R689" s="27"/>
      <c r="S689" s="86"/>
      <c r="T689" s="78"/>
      <c r="U689" s="78"/>
      <c r="V689" s="78"/>
    </row>
    <row r="690" spans="1:22" ht="15.75" customHeight="1">
      <c r="A690" s="9" t="s">
        <v>71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2"/>
      <c r="L690" s="19"/>
      <c r="M690" s="5"/>
      <c r="N690" s="6"/>
      <c r="O690" s="42"/>
      <c r="P690" s="43"/>
      <c r="Q690" s="53"/>
      <c r="R690" s="54"/>
      <c r="S690" s="78"/>
      <c r="T690" s="78"/>
      <c r="U690" s="78"/>
      <c r="V690" s="78"/>
    </row>
    <row r="691" spans="1:22" ht="15.75" customHeight="1">
      <c r="A691" s="9" t="s">
        <v>73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2"/>
      <c r="L691" s="19"/>
      <c r="M691" s="5"/>
      <c r="N691" s="6"/>
      <c r="O691" s="44" t="s">
        <v>53</v>
      </c>
      <c r="P691" s="45">
        <v>24</v>
      </c>
      <c r="Q691" s="46">
        <f>IF(SUM(K679:K691)=0,"",SUM(K679:K691))</f>
        <v>26</v>
      </c>
      <c r="R691" s="47" t="s">
        <v>8</v>
      </c>
      <c r="S691" s="78"/>
      <c r="T691" s="78"/>
      <c r="U691" s="78"/>
      <c r="V691" s="78"/>
    </row>
    <row r="692" spans="1:22" ht="15.75" customHeight="1">
      <c r="A692" s="9" t="s">
        <v>74</v>
      </c>
      <c r="B692" s="11"/>
      <c r="C692" s="11"/>
      <c r="D692" s="11"/>
      <c r="E692" s="11"/>
      <c r="F692" s="11"/>
      <c r="G692" s="11"/>
      <c r="H692" s="11"/>
      <c r="I692" s="11"/>
      <c r="J692" s="11"/>
      <c r="K692" s="12"/>
      <c r="L692" s="19"/>
      <c r="M692" s="5"/>
      <c r="N692" s="6"/>
      <c r="O692" s="48" t="s">
        <v>55</v>
      </c>
      <c r="P692" s="49">
        <f>IF(P691/B677=0,"",P691/B677)</f>
        <v>0.58536585365853655</v>
      </c>
      <c r="Q692" s="50">
        <f>IF(P691/Q691=0,"",P691/Q691)</f>
        <v>0.92307692307692313</v>
      </c>
      <c r="R692" s="51" t="s">
        <v>56</v>
      </c>
      <c r="S692" s="78"/>
      <c r="T692" s="78"/>
      <c r="U692" s="78"/>
      <c r="V692" s="78"/>
    </row>
    <row r="693" spans="1:22" ht="15.75" customHeight="1">
      <c r="A693" s="9" t="s">
        <v>75</v>
      </c>
      <c r="B693" s="11"/>
      <c r="C693" s="11"/>
      <c r="D693" s="11"/>
      <c r="E693" s="11"/>
      <c r="F693" s="11"/>
      <c r="G693" s="11"/>
      <c r="H693" s="11"/>
      <c r="I693" s="11"/>
      <c r="J693" s="11"/>
      <c r="K693" s="12"/>
      <c r="L693" s="29"/>
      <c r="M693" s="30"/>
      <c r="N693" s="31"/>
      <c r="O693" s="30"/>
      <c r="P693" s="31"/>
      <c r="Q693" s="31"/>
      <c r="R693" s="33"/>
      <c r="S693" s="78"/>
      <c r="T693" s="78"/>
      <c r="U693" s="78"/>
      <c r="V693" s="78"/>
    </row>
    <row r="694" spans="1:22" ht="18" customHeight="1">
      <c r="A694" s="34"/>
      <c r="B694" s="6"/>
      <c r="C694" s="6"/>
      <c r="D694" s="6"/>
      <c r="E694" s="6"/>
      <c r="F694" s="139" t="s">
        <v>42</v>
      </c>
      <c r="G694" s="154"/>
      <c r="H694" s="154"/>
      <c r="I694" s="154"/>
      <c r="J694" s="155"/>
      <c r="K694" s="35">
        <f>SUM(K677:K690)</f>
        <v>26</v>
      </c>
      <c r="L694" s="55">
        <f>IF(K685=0,"",K685/B677)</f>
        <v>0.51219512195121952</v>
      </c>
      <c r="M694" s="55">
        <f>IF(K694=0,"",K694/B677)</f>
        <v>0.63414634146341464</v>
      </c>
      <c r="N694" s="55">
        <f>IF(K685=0,"",M694-L694)</f>
        <v>0.12195121951219512</v>
      </c>
      <c r="O694" s="5"/>
      <c r="P694" s="6"/>
      <c r="Q694" s="37"/>
      <c r="R694" s="5"/>
      <c r="S694" s="78"/>
      <c r="T694" s="78"/>
      <c r="U694" s="78"/>
      <c r="V694" s="78"/>
    </row>
    <row r="695" spans="1:22" ht="15.75" customHeight="1">
      <c r="L695" s="5"/>
      <c r="M695" s="5"/>
      <c r="O695" s="5"/>
      <c r="S695" s="78"/>
      <c r="T695" s="78"/>
      <c r="U695" s="78"/>
      <c r="V695" s="78"/>
    </row>
    <row r="696" spans="1:22" ht="15.75" customHeight="1">
      <c r="L696" s="5"/>
      <c r="M696" s="5"/>
      <c r="O696" s="5"/>
      <c r="S696" s="78"/>
      <c r="T696" s="78"/>
      <c r="U696" s="78"/>
      <c r="V696" s="78"/>
    </row>
    <row r="697" spans="1:22" ht="26.25" customHeight="1">
      <c r="A697" s="7"/>
      <c r="B697" s="163" t="s">
        <v>4</v>
      </c>
      <c r="C697" s="164"/>
      <c r="D697" s="164"/>
      <c r="E697" s="164"/>
      <c r="F697" s="164"/>
      <c r="G697" s="164"/>
      <c r="H697" s="165" t="s">
        <v>59</v>
      </c>
      <c r="I697" s="166"/>
      <c r="J697" s="166"/>
      <c r="K697" s="6"/>
      <c r="L697" s="5"/>
      <c r="M697" s="5"/>
      <c r="N697" s="6"/>
      <c r="O697" s="5"/>
      <c r="P697" s="6"/>
      <c r="Q697" s="6"/>
      <c r="R697" s="6"/>
      <c r="S697" s="78"/>
      <c r="T697" s="78"/>
      <c r="U697" s="78"/>
      <c r="V697" s="78"/>
    </row>
    <row r="698" spans="1:22" ht="30" customHeight="1">
      <c r="A698" s="142" t="s">
        <v>6</v>
      </c>
      <c r="B698" s="144" t="s">
        <v>7</v>
      </c>
      <c r="C698" s="154"/>
      <c r="D698" s="154"/>
      <c r="E698" s="154"/>
      <c r="F698" s="154"/>
      <c r="G698" s="154"/>
      <c r="H698" s="154"/>
      <c r="I698" s="154"/>
      <c r="J698" s="155"/>
      <c r="K698" s="167" t="s">
        <v>8</v>
      </c>
      <c r="L698" s="137" t="s">
        <v>9</v>
      </c>
      <c r="M698" s="137" t="s">
        <v>10</v>
      </c>
      <c r="N698" s="149" t="s">
        <v>11</v>
      </c>
      <c r="O698" s="137" t="s">
        <v>12</v>
      </c>
      <c r="P698" s="151" t="s">
        <v>13</v>
      </c>
      <c r="Q698" s="151" t="s">
        <v>14</v>
      </c>
      <c r="R698" s="137" t="s">
        <v>15</v>
      </c>
      <c r="S698" s="78"/>
      <c r="T698" s="78"/>
      <c r="U698" s="78"/>
      <c r="V698" s="78"/>
    </row>
    <row r="699" spans="1:22" ht="15.75" customHeight="1">
      <c r="A699" s="153"/>
      <c r="B699" s="9" t="s">
        <v>16</v>
      </c>
      <c r="C699" s="9" t="s">
        <v>17</v>
      </c>
      <c r="D699" s="9" t="s">
        <v>18</v>
      </c>
      <c r="E699" s="9" t="s">
        <v>19</v>
      </c>
      <c r="F699" s="9" t="s">
        <v>20</v>
      </c>
      <c r="G699" s="9" t="s">
        <v>21</v>
      </c>
      <c r="H699" s="9" t="s">
        <v>22</v>
      </c>
      <c r="I699" s="9" t="s">
        <v>23</v>
      </c>
      <c r="J699" s="9" t="s">
        <v>24</v>
      </c>
      <c r="K699" s="153"/>
      <c r="L699" s="153"/>
      <c r="M699" s="153"/>
      <c r="N699" s="153"/>
      <c r="O699" s="153"/>
      <c r="P699" s="153"/>
      <c r="Q699" s="153"/>
      <c r="R699" s="153"/>
      <c r="S699" s="78"/>
      <c r="T699" s="78"/>
      <c r="U699" s="78"/>
      <c r="V699" s="78"/>
    </row>
    <row r="700" spans="1:22" ht="15.75" customHeight="1">
      <c r="A700" s="9" t="s">
        <v>59</v>
      </c>
      <c r="B700" s="56">
        <v>74</v>
      </c>
      <c r="C700" s="11"/>
      <c r="D700" s="11"/>
      <c r="E700" s="11"/>
      <c r="F700" s="11"/>
      <c r="G700" s="11"/>
      <c r="H700" s="11"/>
      <c r="I700" s="11"/>
      <c r="J700" s="11"/>
      <c r="K700" s="12"/>
      <c r="L700" s="13"/>
      <c r="M700" s="14"/>
      <c r="N700" s="15"/>
      <c r="O700" s="79"/>
      <c r="P700" s="62">
        <v>74</v>
      </c>
      <c r="Q700" s="80"/>
      <c r="R700" s="79"/>
      <c r="S700" s="78"/>
      <c r="T700" s="78"/>
      <c r="U700" s="78"/>
      <c r="V700" s="78"/>
    </row>
    <row r="701" spans="1:22" ht="15.75" customHeight="1">
      <c r="A701" s="9" t="s">
        <v>60</v>
      </c>
      <c r="B701" s="11"/>
      <c r="C701" s="11">
        <v>61</v>
      </c>
      <c r="D701" s="11"/>
      <c r="E701" s="11"/>
      <c r="F701" s="11"/>
      <c r="G701" s="11"/>
      <c r="H701" s="11"/>
      <c r="I701" s="11"/>
      <c r="J701" s="11"/>
      <c r="K701" s="12"/>
      <c r="L701" s="19"/>
      <c r="M701" s="5"/>
      <c r="N701" s="20"/>
      <c r="O701" s="66">
        <f>IF(C701=0,"",C701/B700)</f>
        <v>0.82432432432432434</v>
      </c>
      <c r="P701" s="67">
        <v>61</v>
      </c>
      <c r="Q701" s="68">
        <f t="shared" ref="Q701:Q708" si="60">IF(P701=0,"",P701/P700)</f>
        <v>0.82432432432432434</v>
      </c>
      <c r="R701" s="68">
        <f t="shared" ref="R701:R708" si="61">IF(P701=0,"",100%-Q701)</f>
        <v>0.17567567567567566</v>
      </c>
      <c r="S701" s="78"/>
      <c r="T701" s="78"/>
      <c r="U701" s="78"/>
      <c r="V701" s="78"/>
    </row>
    <row r="702" spans="1:22" ht="15.75" customHeight="1">
      <c r="A702" s="9" t="s">
        <v>61</v>
      </c>
      <c r="B702" s="11"/>
      <c r="C702" s="11"/>
      <c r="D702" s="11">
        <v>51</v>
      </c>
      <c r="E702" s="11"/>
      <c r="F702" s="11"/>
      <c r="G702" s="11"/>
      <c r="H702" s="11"/>
      <c r="I702" s="11"/>
      <c r="J702" s="11"/>
      <c r="K702" s="12"/>
      <c r="L702" s="19"/>
      <c r="M702" s="5"/>
      <c r="N702" s="20"/>
      <c r="O702" s="66">
        <f>IF(D702=0,"",D702/C701)</f>
        <v>0.83606557377049184</v>
      </c>
      <c r="P702" s="67">
        <v>56</v>
      </c>
      <c r="Q702" s="68">
        <f t="shared" si="60"/>
        <v>0.91803278688524592</v>
      </c>
      <c r="R702" s="68">
        <f t="shared" si="61"/>
        <v>8.1967213114754078E-2</v>
      </c>
      <c r="S702" s="86">
        <f>P702/P700</f>
        <v>0.7567567567567568</v>
      </c>
      <c r="T702" s="78"/>
      <c r="U702" s="78"/>
      <c r="V702" s="78"/>
    </row>
    <row r="703" spans="1:22" ht="15.75" customHeight="1">
      <c r="A703" s="9" t="s">
        <v>62</v>
      </c>
      <c r="B703" s="11"/>
      <c r="C703" s="11"/>
      <c r="D703" s="11"/>
      <c r="E703" s="11">
        <v>43</v>
      </c>
      <c r="F703" s="11"/>
      <c r="G703" s="11"/>
      <c r="H703" s="11"/>
      <c r="I703" s="11"/>
      <c r="J703" s="11"/>
      <c r="K703" s="12"/>
      <c r="L703" s="19"/>
      <c r="M703" s="5"/>
      <c r="N703" s="20"/>
      <c r="O703" s="66">
        <f>IF(E703=0,"",E703/D702)</f>
        <v>0.84313725490196079</v>
      </c>
      <c r="P703" s="67">
        <v>48</v>
      </c>
      <c r="Q703" s="68">
        <f t="shared" si="60"/>
        <v>0.8571428571428571</v>
      </c>
      <c r="R703" s="68">
        <f t="shared" si="61"/>
        <v>0.1428571428571429</v>
      </c>
      <c r="S703" s="78"/>
      <c r="T703" s="78"/>
      <c r="U703" s="78"/>
      <c r="V703" s="78"/>
    </row>
    <row r="704" spans="1:22" ht="15.75" customHeight="1">
      <c r="A704" s="9" t="s">
        <v>63</v>
      </c>
      <c r="B704" s="11"/>
      <c r="C704" s="11"/>
      <c r="D704" s="11"/>
      <c r="E704" s="11"/>
      <c r="F704" s="11">
        <v>39</v>
      </c>
      <c r="G704" s="11"/>
      <c r="H704" s="11"/>
      <c r="I704" s="11"/>
      <c r="J704" s="11"/>
      <c r="K704" s="12"/>
      <c r="L704" s="19"/>
      <c r="M704" s="5"/>
      <c r="N704" s="20"/>
      <c r="O704" s="66">
        <f>IF(F704=0,"",F704/E703)</f>
        <v>0.90697674418604646</v>
      </c>
      <c r="P704" s="67">
        <v>45</v>
      </c>
      <c r="Q704" s="68">
        <f t="shared" si="60"/>
        <v>0.9375</v>
      </c>
      <c r="R704" s="68">
        <f t="shared" si="61"/>
        <v>6.25E-2</v>
      </c>
      <c r="S704" s="78"/>
      <c r="T704" s="78"/>
      <c r="U704" s="78"/>
      <c r="V704" s="78"/>
    </row>
    <row r="705" spans="1:22" ht="15.75" customHeight="1">
      <c r="A705" s="9" t="s">
        <v>64</v>
      </c>
      <c r="B705" s="11"/>
      <c r="C705" s="11"/>
      <c r="D705" s="11"/>
      <c r="E705" s="11"/>
      <c r="F705" s="11"/>
      <c r="G705" s="11">
        <v>39</v>
      </c>
      <c r="H705" s="11"/>
      <c r="I705" s="11"/>
      <c r="J705" s="11"/>
      <c r="K705" s="12"/>
      <c r="L705" s="19"/>
      <c r="M705" s="5"/>
      <c r="N705" s="20"/>
      <c r="O705" s="66">
        <f>IF(G705=0,"",G705/F704)</f>
        <v>1</v>
      </c>
      <c r="P705" s="67">
        <v>44</v>
      </c>
      <c r="Q705" s="68">
        <f t="shared" si="60"/>
        <v>0.97777777777777775</v>
      </c>
      <c r="R705" s="68">
        <f t="shared" si="61"/>
        <v>2.2222222222222254E-2</v>
      </c>
      <c r="S705" s="78"/>
      <c r="T705" s="78"/>
      <c r="U705" s="78"/>
      <c r="V705" s="78"/>
    </row>
    <row r="706" spans="1:22" ht="15.75" customHeight="1">
      <c r="A706" s="9" t="s">
        <v>65</v>
      </c>
      <c r="B706" s="11"/>
      <c r="C706" s="11"/>
      <c r="D706" s="11"/>
      <c r="E706" s="11"/>
      <c r="F706" s="11"/>
      <c r="G706" s="11"/>
      <c r="H706" s="11">
        <v>39</v>
      </c>
      <c r="I706" s="11"/>
      <c r="J706" s="11"/>
      <c r="K706" s="12"/>
      <c r="L706" s="19"/>
      <c r="M706" s="5"/>
      <c r="N706" s="20"/>
      <c r="O706" s="66">
        <f>IF(H706=0,"",H706/G705)</f>
        <v>1</v>
      </c>
      <c r="P706" s="67">
        <v>44</v>
      </c>
      <c r="Q706" s="68">
        <f t="shared" si="60"/>
        <v>1</v>
      </c>
      <c r="R706" s="68">
        <f t="shared" si="61"/>
        <v>0</v>
      </c>
      <c r="S706" s="78"/>
      <c r="T706" s="78"/>
      <c r="U706" s="78"/>
      <c r="V706" s="78"/>
    </row>
    <row r="707" spans="1:22" ht="15.75" customHeight="1">
      <c r="A707" s="9" t="s">
        <v>66</v>
      </c>
      <c r="B707" s="11"/>
      <c r="C707" s="11"/>
      <c r="D707" s="11"/>
      <c r="E707" s="11"/>
      <c r="F707" s="11"/>
      <c r="G707" s="11"/>
      <c r="H707" s="11"/>
      <c r="I707" s="11">
        <v>37</v>
      </c>
      <c r="J707" s="11"/>
      <c r="K707" s="12"/>
      <c r="L707" s="19"/>
      <c r="M707" s="5"/>
      <c r="N707" s="20"/>
      <c r="O707" s="66">
        <f>IF(I707=0,"",I707/H706)</f>
        <v>0.94871794871794868</v>
      </c>
      <c r="P707" s="67">
        <v>44</v>
      </c>
      <c r="Q707" s="68">
        <f t="shared" si="60"/>
        <v>1</v>
      </c>
      <c r="R707" s="68">
        <f t="shared" si="61"/>
        <v>0</v>
      </c>
      <c r="S707" s="78"/>
      <c r="T707" s="78"/>
      <c r="U707" s="78"/>
      <c r="V707" s="78"/>
    </row>
    <row r="708" spans="1:22" ht="15.75" customHeight="1">
      <c r="A708" s="9" t="s">
        <v>67</v>
      </c>
      <c r="B708" s="11"/>
      <c r="C708" s="11"/>
      <c r="D708" s="11"/>
      <c r="E708" s="11"/>
      <c r="F708" s="11"/>
      <c r="G708" s="11"/>
      <c r="H708" s="11"/>
      <c r="I708" s="11"/>
      <c r="J708" s="11">
        <v>35</v>
      </c>
      <c r="K708" s="12">
        <v>32</v>
      </c>
      <c r="L708" s="19"/>
      <c r="M708" s="5"/>
      <c r="N708" s="20"/>
      <c r="O708" s="81">
        <f>IF(J708=0,"",J708/I707)</f>
        <v>0.94594594594594594</v>
      </c>
      <c r="P708" s="67">
        <v>42</v>
      </c>
      <c r="Q708" s="82">
        <f t="shared" si="60"/>
        <v>0.95454545454545459</v>
      </c>
      <c r="R708" s="82">
        <f t="shared" si="61"/>
        <v>4.5454545454545414E-2</v>
      </c>
      <c r="S708" s="78"/>
      <c r="T708" s="78"/>
      <c r="U708" s="78"/>
      <c r="V708" s="78"/>
    </row>
    <row r="709" spans="1:22" ht="15.75" customHeight="1">
      <c r="A709" s="9" t="s">
        <v>68</v>
      </c>
      <c r="B709" s="11"/>
      <c r="C709" s="11"/>
      <c r="D709" s="11"/>
      <c r="E709" s="11"/>
      <c r="F709" s="11"/>
      <c r="G709" s="11"/>
      <c r="H709" s="11"/>
      <c r="I709" s="11"/>
      <c r="J709" s="11">
        <v>8</v>
      </c>
      <c r="K709" s="12">
        <v>8</v>
      </c>
      <c r="L709" s="19"/>
      <c r="M709" s="5"/>
      <c r="N709" s="6"/>
      <c r="O709" s="88"/>
      <c r="P709" s="22">
        <v>9</v>
      </c>
      <c r="Q709" s="89"/>
      <c r="R709" s="90"/>
      <c r="S709" s="78"/>
      <c r="T709" s="78"/>
      <c r="U709" s="78"/>
      <c r="V709" s="78"/>
    </row>
    <row r="710" spans="1:22" ht="15.75" customHeight="1">
      <c r="A710" s="9" t="s">
        <v>69</v>
      </c>
      <c r="B710" s="11"/>
      <c r="C710" s="11"/>
      <c r="D710" s="11"/>
      <c r="E710" s="11"/>
      <c r="F710" s="11"/>
      <c r="G710" s="11"/>
      <c r="H710" s="11"/>
      <c r="I710" s="11"/>
      <c r="J710" s="11">
        <v>1</v>
      </c>
      <c r="K710" s="12">
        <v>1</v>
      </c>
      <c r="L710" s="19"/>
      <c r="M710" s="5"/>
      <c r="N710" s="6"/>
      <c r="O710" s="27"/>
      <c r="P710" s="25">
        <v>1</v>
      </c>
      <c r="Q710" s="28"/>
      <c r="R710" s="27"/>
      <c r="S710" s="78"/>
      <c r="T710" s="78"/>
      <c r="U710" s="78"/>
      <c r="V710" s="78"/>
    </row>
    <row r="711" spans="1:22" ht="15.75" customHeight="1">
      <c r="A711" s="9" t="s">
        <v>70</v>
      </c>
      <c r="B711" s="11"/>
      <c r="C711" s="11"/>
      <c r="D711" s="11"/>
      <c r="E711" s="11"/>
      <c r="F711" s="11"/>
      <c r="G711" s="11"/>
      <c r="H711" s="11"/>
      <c r="I711" s="11"/>
      <c r="J711" s="11"/>
      <c r="K711" s="12"/>
      <c r="L711" s="19"/>
      <c r="M711" s="5"/>
      <c r="N711" s="6"/>
      <c r="O711" s="27"/>
      <c r="P711" s="25"/>
      <c r="Q711" s="28"/>
      <c r="R711" s="27"/>
      <c r="S711" s="78"/>
      <c r="T711" s="78"/>
      <c r="U711" s="78"/>
      <c r="V711" s="78"/>
    </row>
    <row r="712" spans="1:22" ht="15.75" customHeight="1">
      <c r="A712" s="9" t="s">
        <v>71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2"/>
      <c r="L712" s="19"/>
      <c r="M712" s="5"/>
      <c r="N712" s="6"/>
      <c r="O712" s="27"/>
      <c r="P712" s="25"/>
      <c r="Q712" s="28"/>
      <c r="R712" s="27"/>
      <c r="S712" s="78"/>
      <c r="T712" s="78"/>
      <c r="U712" s="78"/>
      <c r="V712" s="78"/>
    </row>
    <row r="713" spans="1:22" ht="15.75" customHeight="1">
      <c r="A713" s="9" t="s">
        <v>73</v>
      </c>
      <c r="B713" s="11"/>
      <c r="C713" s="11"/>
      <c r="D713" s="11"/>
      <c r="E713" s="11"/>
      <c r="F713" s="11"/>
      <c r="G713" s="11"/>
      <c r="H713" s="11"/>
      <c r="I713" s="11"/>
      <c r="J713" s="11"/>
      <c r="K713" s="12"/>
      <c r="L713" s="19"/>
      <c r="M713" s="5"/>
      <c r="N713" s="6"/>
      <c r="O713" s="42"/>
      <c r="P713" s="43"/>
      <c r="Q713" s="53"/>
      <c r="R713" s="54"/>
      <c r="S713" s="78"/>
      <c r="T713" s="78"/>
      <c r="U713" s="78"/>
      <c r="V713" s="78"/>
    </row>
    <row r="714" spans="1:22" ht="15.75" customHeight="1">
      <c r="A714" s="9" t="s">
        <v>74</v>
      </c>
      <c r="B714" s="11"/>
      <c r="C714" s="11"/>
      <c r="D714" s="11"/>
      <c r="E714" s="11"/>
      <c r="F714" s="11"/>
      <c r="G714" s="11"/>
      <c r="H714" s="11"/>
      <c r="I714" s="11"/>
      <c r="J714" s="11"/>
      <c r="K714" s="12"/>
      <c r="L714" s="19"/>
      <c r="M714" s="5"/>
      <c r="N714" s="6"/>
      <c r="O714" s="44" t="s">
        <v>53</v>
      </c>
      <c r="P714" s="45">
        <v>27</v>
      </c>
      <c r="Q714" s="46">
        <f>IF(SUM(K702:K714)=0,"",SUM(K702:K714))</f>
        <v>41</v>
      </c>
      <c r="R714" s="47" t="s">
        <v>8</v>
      </c>
      <c r="S714" s="78"/>
      <c r="T714" s="78"/>
      <c r="U714" s="78"/>
      <c r="V714" s="78"/>
    </row>
    <row r="715" spans="1:22" ht="15.75" customHeight="1">
      <c r="A715" s="9" t="s">
        <v>75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2"/>
      <c r="L715" s="19"/>
      <c r="M715" s="5"/>
      <c r="N715" s="6"/>
      <c r="O715" s="48" t="s">
        <v>55</v>
      </c>
      <c r="P715" s="49">
        <f>IF(P714/B700=0,"",P714/B700)</f>
        <v>0.36486486486486486</v>
      </c>
      <c r="Q715" s="50">
        <f>IF(P714/Q714=0,"",P714/Q714)</f>
        <v>0.65853658536585369</v>
      </c>
      <c r="R715" s="51" t="s">
        <v>56</v>
      </c>
      <c r="S715" s="78"/>
      <c r="T715" s="78"/>
      <c r="U715" s="78"/>
      <c r="V715" s="78"/>
    </row>
    <row r="716" spans="1:22" ht="15.75" customHeight="1">
      <c r="A716" s="9" t="s">
        <v>76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2"/>
      <c r="L716" s="29"/>
      <c r="M716" s="30"/>
      <c r="N716" s="31"/>
      <c r="O716" s="30"/>
      <c r="P716" s="31"/>
      <c r="Q716" s="31"/>
      <c r="R716" s="33"/>
      <c r="S716" s="78"/>
      <c r="T716" s="78"/>
      <c r="U716" s="78"/>
      <c r="V716" s="78"/>
    </row>
    <row r="717" spans="1:22" ht="18" customHeight="1">
      <c r="A717" s="34"/>
      <c r="B717" s="6"/>
      <c r="C717" s="6"/>
      <c r="D717" s="6"/>
      <c r="E717" s="6"/>
      <c r="F717" s="139" t="s">
        <v>42</v>
      </c>
      <c r="G717" s="154"/>
      <c r="H717" s="154"/>
      <c r="I717" s="154"/>
      <c r="J717" s="155"/>
      <c r="K717" s="35">
        <f>SUM(K700:K713)</f>
        <v>41</v>
      </c>
      <c r="L717" s="55">
        <f>IF(K708=0,"",K708/B700)</f>
        <v>0.43243243243243246</v>
      </c>
      <c r="M717" s="55">
        <f>IF(K717=0,"",K717/B700)</f>
        <v>0.55405405405405406</v>
      </c>
      <c r="N717" s="55">
        <f>IF(K708=0,"",M717-L717)</f>
        <v>0.1216216216216216</v>
      </c>
      <c r="O717" s="5"/>
      <c r="P717" s="6"/>
      <c r="Q717" s="37"/>
      <c r="R717" s="5"/>
      <c r="S717" s="78"/>
      <c r="T717" s="78"/>
      <c r="U717" s="78"/>
      <c r="V717" s="78"/>
    </row>
    <row r="718" spans="1:22" ht="15.75" customHeight="1">
      <c r="L718" s="5"/>
      <c r="M718" s="5"/>
      <c r="O718" s="5"/>
      <c r="S718" s="78"/>
      <c r="T718" s="78"/>
      <c r="U718" s="78"/>
      <c r="V718" s="78"/>
    </row>
    <row r="719" spans="1:22" ht="15.75" customHeight="1">
      <c r="L719" s="5"/>
      <c r="M719" s="5"/>
      <c r="O719" s="5"/>
      <c r="S719" s="78"/>
      <c r="T719" s="78"/>
      <c r="U719" s="78"/>
      <c r="V719" s="78"/>
    </row>
    <row r="720" spans="1:22" ht="26.25" customHeight="1">
      <c r="A720" s="7"/>
      <c r="B720" s="163" t="s">
        <v>4</v>
      </c>
      <c r="C720" s="164"/>
      <c r="D720" s="164"/>
      <c r="E720" s="164"/>
      <c r="F720" s="164"/>
      <c r="G720" s="164"/>
      <c r="H720" s="165" t="s">
        <v>60</v>
      </c>
      <c r="I720" s="166"/>
      <c r="J720" s="166"/>
      <c r="K720" s="6"/>
      <c r="L720" s="5"/>
      <c r="M720" s="5"/>
      <c r="N720" s="6"/>
      <c r="O720" s="5"/>
      <c r="P720" s="6"/>
      <c r="Q720" s="6"/>
      <c r="R720" s="6"/>
      <c r="S720" s="78"/>
      <c r="T720" s="78"/>
      <c r="U720" s="78"/>
      <c r="V720" s="78"/>
    </row>
    <row r="721" spans="1:22" ht="30" customHeight="1">
      <c r="A721" s="142" t="s">
        <v>6</v>
      </c>
      <c r="B721" s="144" t="s">
        <v>7</v>
      </c>
      <c r="C721" s="154"/>
      <c r="D721" s="154"/>
      <c r="E721" s="154"/>
      <c r="F721" s="154"/>
      <c r="G721" s="154"/>
      <c r="H721" s="154"/>
      <c r="I721" s="154"/>
      <c r="J721" s="155"/>
      <c r="K721" s="167" t="s">
        <v>8</v>
      </c>
      <c r="L721" s="137" t="s">
        <v>9</v>
      </c>
      <c r="M721" s="137" t="s">
        <v>10</v>
      </c>
      <c r="N721" s="149" t="s">
        <v>11</v>
      </c>
      <c r="O721" s="137" t="s">
        <v>12</v>
      </c>
      <c r="P721" s="151" t="s">
        <v>13</v>
      </c>
      <c r="Q721" s="151" t="s">
        <v>14</v>
      </c>
      <c r="R721" s="137" t="s">
        <v>15</v>
      </c>
      <c r="S721" s="78"/>
      <c r="T721" s="78"/>
      <c r="U721" s="78"/>
      <c r="V721" s="78"/>
    </row>
    <row r="722" spans="1:22" ht="15.75" customHeight="1">
      <c r="A722" s="153"/>
      <c r="B722" s="9" t="s">
        <v>16</v>
      </c>
      <c r="C722" s="9" t="s">
        <v>17</v>
      </c>
      <c r="D722" s="9" t="s">
        <v>18</v>
      </c>
      <c r="E722" s="9" t="s">
        <v>19</v>
      </c>
      <c r="F722" s="9" t="s">
        <v>20</v>
      </c>
      <c r="G722" s="9" t="s">
        <v>21</v>
      </c>
      <c r="H722" s="9" t="s">
        <v>22</v>
      </c>
      <c r="I722" s="9" t="s">
        <v>23</v>
      </c>
      <c r="J722" s="9" t="s">
        <v>24</v>
      </c>
      <c r="K722" s="153"/>
      <c r="L722" s="153"/>
      <c r="M722" s="153"/>
      <c r="N722" s="153"/>
      <c r="O722" s="153"/>
      <c r="P722" s="153"/>
      <c r="Q722" s="153"/>
      <c r="R722" s="153"/>
      <c r="S722" s="78"/>
      <c r="T722" s="78"/>
      <c r="U722" s="78"/>
      <c r="V722" s="78"/>
    </row>
    <row r="723" spans="1:22" ht="15.75" customHeight="1">
      <c r="A723" s="9" t="s">
        <v>60</v>
      </c>
      <c r="B723" s="56">
        <v>40</v>
      </c>
      <c r="C723" s="11"/>
      <c r="D723" s="11"/>
      <c r="E723" s="11"/>
      <c r="F723" s="11"/>
      <c r="G723" s="11"/>
      <c r="H723" s="11"/>
      <c r="I723" s="11"/>
      <c r="J723" s="11"/>
      <c r="K723" s="12"/>
      <c r="L723" s="13"/>
      <c r="M723" s="14"/>
      <c r="N723" s="15"/>
      <c r="O723" s="79"/>
      <c r="P723" s="62">
        <v>40</v>
      </c>
      <c r="Q723" s="80"/>
      <c r="R723" s="79"/>
      <c r="S723" s="78"/>
      <c r="T723" s="78"/>
      <c r="U723" s="78"/>
      <c r="V723" s="78"/>
    </row>
    <row r="724" spans="1:22" ht="15.75" customHeight="1">
      <c r="A724" s="9" t="s">
        <v>61</v>
      </c>
      <c r="B724" s="11"/>
      <c r="C724" s="11">
        <v>26</v>
      </c>
      <c r="D724" s="11"/>
      <c r="E724" s="11"/>
      <c r="F724" s="11"/>
      <c r="G724" s="11"/>
      <c r="H724" s="11"/>
      <c r="I724" s="11"/>
      <c r="J724" s="11"/>
      <c r="K724" s="12"/>
      <c r="L724" s="19"/>
      <c r="M724" s="5"/>
      <c r="N724" s="20"/>
      <c r="O724" s="66">
        <f>IF(C724=0,"",C724/B723)</f>
        <v>0.65</v>
      </c>
      <c r="P724" s="67">
        <v>26</v>
      </c>
      <c r="Q724" s="68">
        <f t="shared" ref="Q724:Q731" si="62">IF(P724=0,"",P724/P723)</f>
        <v>0.65</v>
      </c>
      <c r="R724" s="68">
        <f t="shared" ref="R724:R731" si="63">IF(P724=0,"",100%-Q724)</f>
        <v>0.35</v>
      </c>
      <c r="S724" s="78"/>
      <c r="T724" s="78"/>
      <c r="U724" s="78"/>
      <c r="V724" s="78"/>
    </row>
    <row r="725" spans="1:22" ht="15.75" customHeight="1">
      <c r="A725" s="9" t="s">
        <v>62</v>
      </c>
      <c r="B725" s="11"/>
      <c r="C725" s="11"/>
      <c r="D725" s="11">
        <v>20</v>
      </c>
      <c r="E725" s="11"/>
      <c r="F725" s="11"/>
      <c r="G725" s="11"/>
      <c r="H725" s="11"/>
      <c r="I725" s="11"/>
      <c r="J725" s="11"/>
      <c r="K725" s="12"/>
      <c r="L725" s="19"/>
      <c r="M725" s="5"/>
      <c r="N725" s="20"/>
      <c r="O725" s="66">
        <f>IF(D725=0,"",D725/C724)</f>
        <v>0.76923076923076927</v>
      </c>
      <c r="P725" s="67">
        <v>20</v>
      </c>
      <c r="Q725" s="68">
        <f t="shared" si="62"/>
        <v>0.76923076923076927</v>
      </c>
      <c r="R725" s="68">
        <f t="shared" si="63"/>
        <v>0.23076923076923073</v>
      </c>
      <c r="S725" s="86">
        <f>P725/P723</f>
        <v>0.5</v>
      </c>
      <c r="T725" s="78"/>
      <c r="U725" s="78"/>
      <c r="V725" s="78"/>
    </row>
    <row r="726" spans="1:22" ht="15.75" customHeight="1">
      <c r="A726" s="9" t="s">
        <v>63</v>
      </c>
      <c r="B726" s="11"/>
      <c r="C726" s="11"/>
      <c r="D726" s="11"/>
      <c r="E726" s="11">
        <v>18</v>
      </c>
      <c r="F726" s="11"/>
      <c r="G726" s="11"/>
      <c r="H726" s="11"/>
      <c r="I726" s="11"/>
      <c r="J726" s="11"/>
      <c r="K726" s="12"/>
      <c r="L726" s="19"/>
      <c r="M726" s="5"/>
      <c r="N726" s="20"/>
      <c r="O726" s="66">
        <f>IF(E726=0,"",E726/D725)</f>
        <v>0.9</v>
      </c>
      <c r="P726" s="67">
        <v>18</v>
      </c>
      <c r="Q726" s="68">
        <f t="shared" si="62"/>
        <v>0.9</v>
      </c>
      <c r="R726" s="68">
        <f t="shared" si="63"/>
        <v>9.9999999999999978E-2</v>
      </c>
      <c r="S726" s="78"/>
      <c r="T726" s="78"/>
      <c r="U726" s="78"/>
      <c r="V726" s="78"/>
    </row>
    <row r="727" spans="1:22" ht="15.75" customHeight="1">
      <c r="A727" s="9" t="s">
        <v>64</v>
      </c>
      <c r="B727" s="11"/>
      <c r="C727" s="11"/>
      <c r="D727" s="11"/>
      <c r="E727" s="11"/>
      <c r="F727" s="11">
        <v>18</v>
      </c>
      <c r="G727" s="11"/>
      <c r="H727" s="11"/>
      <c r="I727" s="11"/>
      <c r="J727" s="11"/>
      <c r="K727" s="12"/>
      <c r="L727" s="19"/>
      <c r="M727" s="5"/>
      <c r="N727" s="20"/>
      <c r="O727" s="66">
        <f>IF(F727=0,"",F727/E726)</f>
        <v>1</v>
      </c>
      <c r="P727" s="67">
        <v>18</v>
      </c>
      <c r="Q727" s="68">
        <f t="shared" si="62"/>
        <v>1</v>
      </c>
      <c r="R727" s="68">
        <f t="shared" si="63"/>
        <v>0</v>
      </c>
      <c r="S727" s="78"/>
      <c r="T727" s="78"/>
      <c r="U727" s="78"/>
      <c r="V727" s="78"/>
    </row>
    <row r="728" spans="1:22" ht="15.75" customHeight="1">
      <c r="A728" s="9" t="s">
        <v>65</v>
      </c>
      <c r="B728" s="11"/>
      <c r="C728" s="11"/>
      <c r="D728" s="11"/>
      <c r="E728" s="11"/>
      <c r="F728" s="11"/>
      <c r="G728" s="11">
        <v>17</v>
      </c>
      <c r="H728" s="11"/>
      <c r="I728" s="11"/>
      <c r="J728" s="11"/>
      <c r="K728" s="12"/>
      <c r="L728" s="19"/>
      <c r="M728" s="5"/>
      <c r="N728" s="20"/>
      <c r="O728" s="66">
        <f>IF(G728=0,"",G728/F727)</f>
        <v>0.94444444444444442</v>
      </c>
      <c r="P728" s="67">
        <v>17</v>
      </c>
      <c r="Q728" s="68">
        <f t="shared" si="62"/>
        <v>0.94444444444444442</v>
      </c>
      <c r="R728" s="68">
        <f t="shared" si="63"/>
        <v>5.555555555555558E-2</v>
      </c>
      <c r="S728" s="78"/>
      <c r="T728" s="78"/>
      <c r="U728" s="78"/>
      <c r="V728" s="78"/>
    </row>
    <row r="729" spans="1:22" ht="15.75" customHeight="1">
      <c r="A729" s="9" t="s">
        <v>66</v>
      </c>
      <c r="B729" s="11"/>
      <c r="C729" s="11"/>
      <c r="D729" s="11"/>
      <c r="E729" s="11"/>
      <c r="F729" s="11"/>
      <c r="G729" s="11"/>
      <c r="H729" s="11">
        <v>17</v>
      </c>
      <c r="I729" s="11"/>
      <c r="J729" s="11"/>
      <c r="K729" s="12"/>
      <c r="L729" s="19"/>
      <c r="M729" s="5"/>
      <c r="N729" s="20"/>
      <c r="O729" s="66">
        <f>IF(H729=0,"",H729/G728)</f>
        <v>1</v>
      </c>
      <c r="P729" s="67">
        <v>17</v>
      </c>
      <c r="Q729" s="68">
        <f t="shared" si="62"/>
        <v>1</v>
      </c>
      <c r="R729" s="68">
        <f t="shared" si="63"/>
        <v>0</v>
      </c>
      <c r="S729" s="78"/>
      <c r="T729" s="78"/>
      <c r="U729" s="78"/>
      <c r="V729" s="78"/>
    </row>
    <row r="730" spans="1:22" ht="15.75" customHeight="1">
      <c r="A730" s="9" t="s">
        <v>67</v>
      </c>
      <c r="B730" s="11"/>
      <c r="C730" s="11"/>
      <c r="D730" s="11"/>
      <c r="E730" s="11"/>
      <c r="F730" s="11"/>
      <c r="G730" s="11"/>
      <c r="H730" s="11"/>
      <c r="I730" s="11">
        <v>17</v>
      </c>
      <c r="J730" s="11"/>
      <c r="K730" s="12"/>
      <c r="L730" s="19"/>
      <c r="M730" s="5"/>
      <c r="N730" s="20"/>
      <c r="O730" s="66">
        <f>IF(I730=0,"",I730/H729)</f>
        <v>1</v>
      </c>
      <c r="P730" s="67">
        <v>17</v>
      </c>
      <c r="Q730" s="68">
        <f t="shared" si="62"/>
        <v>1</v>
      </c>
      <c r="R730" s="68">
        <f t="shared" si="63"/>
        <v>0</v>
      </c>
      <c r="S730" s="78"/>
      <c r="T730" s="78"/>
      <c r="U730" s="78"/>
      <c r="V730" s="78"/>
    </row>
    <row r="731" spans="1:22" ht="15.75" customHeight="1">
      <c r="A731" s="9" t="s">
        <v>68</v>
      </c>
      <c r="B731" s="11"/>
      <c r="C731" s="11"/>
      <c r="D731" s="11"/>
      <c r="E731" s="11"/>
      <c r="F731" s="11"/>
      <c r="G731" s="11"/>
      <c r="H731" s="11"/>
      <c r="I731" s="11"/>
      <c r="J731" s="11">
        <v>17</v>
      </c>
      <c r="K731" s="12">
        <v>17</v>
      </c>
      <c r="L731" s="19"/>
      <c r="M731" s="5"/>
      <c r="N731" s="20"/>
      <c r="O731" s="81">
        <f>IF(J731=0,"",J731/I730)</f>
        <v>1</v>
      </c>
      <c r="P731" s="67">
        <v>17</v>
      </c>
      <c r="Q731" s="82">
        <f t="shared" si="62"/>
        <v>1</v>
      </c>
      <c r="R731" s="82">
        <f t="shared" si="63"/>
        <v>0</v>
      </c>
      <c r="S731" s="78"/>
      <c r="T731" s="78"/>
      <c r="U731" s="78"/>
      <c r="V731" s="78"/>
    </row>
    <row r="732" spans="1:22" ht="15.75" customHeight="1">
      <c r="A732" s="9" t="s">
        <v>69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2"/>
      <c r="L732" s="19"/>
      <c r="M732" s="5"/>
      <c r="N732" s="6"/>
      <c r="O732" s="88"/>
      <c r="P732" s="22"/>
      <c r="Q732" s="89"/>
      <c r="R732" s="90"/>
      <c r="S732" s="78"/>
      <c r="T732" s="78"/>
      <c r="U732" s="78"/>
      <c r="V732" s="78"/>
    </row>
    <row r="733" spans="1:22" ht="15.75" customHeight="1">
      <c r="A733" s="9" t="s">
        <v>70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2"/>
      <c r="L733" s="19"/>
      <c r="M733" s="5"/>
      <c r="N733" s="6"/>
      <c r="O733" s="27"/>
      <c r="P733" s="25"/>
      <c r="Q733" s="28"/>
      <c r="R733" s="27"/>
      <c r="S733" s="78"/>
      <c r="T733" s="78"/>
      <c r="U733" s="78"/>
      <c r="V733" s="78"/>
    </row>
    <row r="734" spans="1:22" ht="15.75" customHeight="1">
      <c r="A734" s="9" t="s">
        <v>71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2"/>
      <c r="L734" s="19"/>
      <c r="M734" s="5"/>
      <c r="N734" s="6"/>
      <c r="O734" s="27"/>
      <c r="P734" s="25"/>
      <c r="Q734" s="28"/>
      <c r="R734" s="27"/>
      <c r="S734" s="78"/>
      <c r="T734" s="78"/>
      <c r="U734" s="78"/>
      <c r="V734" s="78"/>
    </row>
    <row r="735" spans="1:22" ht="15.75" customHeight="1">
      <c r="A735" s="9" t="s">
        <v>73</v>
      </c>
      <c r="B735" s="11"/>
      <c r="C735" s="11"/>
      <c r="D735" s="11"/>
      <c r="E735" s="11"/>
      <c r="F735" s="11"/>
      <c r="G735" s="11"/>
      <c r="H735" s="11"/>
      <c r="I735" s="11"/>
      <c r="J735" s="11"/>
      <c r="K735" s="12"/>
      <c r="L735" s="19"/>
      <c r="M735" s="5"/>
      <c r="N735" s="6"/>
      <c r="O735" s="27"/>
      <c r="P735" s="25"/>
      <c r="Q735" s="28"/>
      <c r="R735" s="27"/>
      <c r="S735" s="78"/>
      <c r="T735" s="78"/>
      <c r="U735" s="78"/>
      <c r="V735" s="78"/>
    </row>
    <row r="736" spans="1:22" ht="15.75" customHeight="1">
      <c r="A736" s="9" t="s">
        <v>74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2"/>
      <c r="L736" s="19"/>
      <c r="M736" s="5"/>
      <c r="N736" s="6"/>
      <c r="O736" s="42"/>
      <c r="P736" s="43"/>
      <c r="Q736" s="53"/>
      <c r="R736" s="54"/>
      <c r="S736" s="78"/>
      <c r="T736" s="78"/>
      <c r="U736" s="78"/>
      <c r="V736" s="78"/>
    </row>
    <row r="737" spans="1:22" ht="15.75" customHeight="1">
      <c r="A737" s="9" t="s">
        <v>75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2"/>
      <c r="L737" s="19"/>
      <c r="M737" s="5"/>
      <c r="N737" s="6"/>
      <c r="O737" s="44" t="s">
        <v>53</v>
      </c>
      <c r="P737" s="45">
        <v>12</v>
      </c>
      <c r="Q737" s="46">
        <f>IF(SUM(K725:K737)=0,"",SUM(K725:K737))</f>
        <v>17</v>
      </c>
      <c r="R737" s="47" t="s">
        <v>8</v>
      </c>
      <c r="S737" s="78"/>
      <c r="T737" s="78"/>
      <c r="U737" s="78"/>
      <c r="V737" s="78"/>
    </row>
    <row r="738" spans="1:22" ht="15.75" customHeight="1">
      <c r="A738" s="9" t="s">
        <v>76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12"/>
      <c r="L738" s="19"/>
      <c r="M738" s="5"/>
      <c r="N738" s="6"/>
      <c r="O738" s="48" t="s">
        <v>55</v>
      </c>
      <c r="P738" s="49">
        <f>IF(P737/B723=0,"",P737/B723)</f>
        <v>0.3</v>
      </c>
      <c r="Q738" s="50">
        <f>IF(P737/Q737=0,"",P737/Q737)</f>
        <v>0.70588235294117652</v>
      </c>
      <c r="R738" s="51" t="s">
        <v>56</v>
      </c>
      <c r="S738" s="78"/>
      <c r="T738" s="78"/>
      <c r="U738" s="78"/>
      <c r="V738" s="78"/>
    </row>
    <row r="739" spans="1:22" ht="15.75" customHeight="1">
      <c r="A739" s="9" t="s">
        <v>78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2"/>
      <c r="L739" s="29"/>
      <c r="M739" s="30"/>
      <c r="N739" s="31"/>
      <c r="O739" s="30"/>
      <c r="P739" s="31"/>
      <c r="Q739" s="31"/>
      <c r="R739" s="33"/>
      <c r="S739" s="78"/>
      <c r="T739" s="78"/>
      <c r="U739" s="78"/>
      <c r="V739" s="78"/>
    </row>
    <row r="740" spans="1:22" ht="18" customHeight="1">
      <c r="A740" s="34"/>
      <c r="B740" s="6"/>
      <c r="C740" s="6"/>
      <c r="D740" s="6"/>
      <c r="E740" s="6"/>
      <c r="F740" s="139" t="s">
        <v>42</v>
      </c>
      <c r="G740" s="154"/>
      <c r="H740" s="154"/>
      <c r="I740" s="154"/>
      <c r="J740" s="155"/>
      <c r="K740" s="35">
        <f>SUM(K723:K736)</f>
        <v>17</v>
      </c>
      <c r="L740" s="55">
        <f>IF(K731=0,"",K731/B723)</f>
        <v>0.42499999999999999</v>
      </c>
      <c r="M740" s="55">
        <f>IF(K740=0,"",K740/B723)</f>
        <v>0.42499999999999999</v>
      </c>
      <c r="N740" s="55">
        <f>IF(K731=0,"",M740-L740)</f>
        <v>0</v>
      </c>
      <c r="O740" s="5"/>
      <c r="P740" s="6"/>
      <c r="Q740" s="37"/>
      <c r="R740" s="5"/>
      <c r="S740" s="78"/>
      <c r="T740" s="78"/>
      <c r="U740" s="78"/>
      <c r="V740" s="78"/>
    </row>
    <row r="741" spans="1:22" ht="15.75" customHeight="1">
      <c r="L741" s="5"/>
      <c r="M741" s="5"/>
      <c r="O741" s="5"/>
      <c r="S741" s="78"/>
      <c r="T741" s="78"/>
      <c r="U741" s="78"/>
      <c r="V741" s="78"/>
    </row>
    <row r="742" spans="1:22" ht="15.75" customHeight="1">
      <c r="L742" s="5"/>
      <c r="M742" s="5"/>
      <c r="O742" s="5"/>
      <c r="S742" s="78"/>
      <c r="T742" s="78"/>
      <c r="U742" s="78"/>
      <c r="V742" s="78"/>
    </row>
    <row r="743" spans="1:22" ht="26.25" customHeight="1">
      <c r="A743" s="7"/>
      <c r="B743" s="163" t="s">
        <v>4</v>
      </c>
      <c r="C743" s="164"/>
      <c r="D743" s="164"/>
      <c r="E743" s="164"/>
      <c r="F743" s="164"/>
      <c r="G743" s="164"/>
      <c r="H743" s="165" t="s">
        <v>61</v>
      </c>
      <c r="I743" s="166"/>
      <c r="J743" s="166"/>
      <c r="K743" s="6"/>
      <c r="L743" s="5"/>
      <c r="M743" s="5"/>
      <c r="N743" s="6"/>
      <c r="O743" s="5"/>
      <c r="P743" s="6"/>
      <c r="Q743" s="6"/>
      <c r="R743" s="6"/>
      <c r="S743" s="78"/>
      <c r="T743" s="78"/>
      <c r="U743" s="78"/>
      <c r="V743" s="78"/>
    </row>
    <row r="744" spans="1:22" ht="30" customHeight="1">
      <c r="A744" s="142" t="s">
        <v>6</v>
      </c>
      <c r="B744" s="144" t="s">
        <v>7</v>
      </c>
      <c r="C744" s="154"/>
      <c r="D744" s="154"/>
      <c r="E744" s="154"/>
      <c r="F744" s="154"/>
      <c r="G744" s="154"/>
      <c r="H744" s="154"/>
      <c r="I744" s="154"/>
      <c r="J744" s="155"/>
      <c r="K744" s="167" t="s">
        <v>8</v>
      </c>
      <c r="L744" s="137" t="s">
        <v>9</v>
      </c>
      <c r="M744" s="137" t="s">
        <v>10</v>
      </c>
      <c r="N744" s="149" t="s">
        <v>11</v>
      </c>
      <c r="O744" s="137" t="s">
        <v>12</v>
      </c>
      <c r="P744" s="151" t="s">
        <v>13</v>
      </c>
      <c r="Q744" s="151" t="s">
        <v>14</v>
      </c>
      <c r="R744" s="137" t="s">
        <v>15</v>
      </c>
      <c r="S744" s="78"/>
      <c r="T744" s="78"/>
      <c r="U744" s="78"/>
      <c r="V744" s="78"/>
    </row>
    <row r="745" spans="1:22" ht="15.75" customHeight="1">
      <c r="A745" s="153"/>
      <c r="B745" s="9" t="s">
        <v>16</v>
      </c>
      <c r="C745" s="9" t="s">
        <v>17</v>
      </c>
      <c r="D745" s="9" t="s">
        <v>18</v>
      </c>
      <c r="E745" s="9" t="s">
        <v>19</v>
      </c>
      <c r="F745" s="9" t="s">
        <v>20</v>
      </c>
      <c r="G745" s="9" t="s">
        <v>21</v>
      </c>
      <c r="H745" s="9" t="s">
        <v>22</v>
      </c>
      <c r="I745" s="9" t="s">
        <v>23</v>
      </c>
      <c r="J745" s="9" t="s">
        <v>24</v>
      </c>
      <c r="K745" s="153"/>
      <c r="L745" s="153"/>
      <c r="M745" s="153"/>
      <c r="N745" s="153"/>
      <c r="O745" s="153"/>
      <c r="P745" s="153"/>
      <c r="Q745" s="153"/>
      <c r="R745" s="153"/>
      <c r="S745" s="78"/>
      <c r="T745" s="78"/>
      <c r="U745" s="78"/>
      <c r="V745" s="78"/>
    </row>
    <row r="746" spans="1:22" ht="15.75" customHeight="1">
      <c r="A746" s="9" t="s">
        <v>61</v>
      </c>
      <c r="B746" s="56">
        <v>65</v>
      </c>
      <c r="C746" s="11"/>
      <c r="D746" s="11"/>
      <c r="E746" s="11"/>
      <c r="F746" s="11"/>
      <c r="G746" s="11"/>
      <c r="H746" s="11"/>
      <c r="I746" s="11"/>
      <c r="J746" s="11"/>
      <c r="K746" s="12"/>
      <c r="L746" s="13"/>
      <c r="M746" s="14"/>
      <c r="N746" s="15"/>
      <c r="O746" s="79"/>
      <c r="P746" s="62">
        <f>B746</f>
        <v>65</v>
      </c>
      <c r="Q746" s="80"/>
      <c r="R746" s="79"/>
      <c r="S746" s="78"/>
      <c r="T746" s="78"/>
      <c r="U746" s="78"/>
      <c r="V746" s="78"/>
    </row>
    <row r="747" spans="1:22" ht="15.75" customHeight="1">
      <c r="A747" s="9" t="s">
        <v>62</v>
      </c>
      <c r="B747" s="11"/>
      <c r="C747" s="11">
        <v>51</v>
      </c>
      <c r="D747" s="11"/>
      <c r="E747" s="11"/>
      <c r="F747" s="11"/>
      <c r="G747" s="11"/>
      <c r="H747" s="11"/>
      <c r="I747" s="11"/>
      <c r="J747" s="11"/>
      <c r="K747" s="12"/>
      <c r="L747" s="19"/>
      <c r="M747" s="5"/>
      <c r="N747" s="20"/>
      <c r="O747" s="66">
        <f>IF(C747=0,"",C747/B746)</f>
        <v>0.7846153846153846</v>
      </c>
      <c r="P747" s="67">
        <v>51</v>
      </c>
      <c r="Q747" s="68">
        <f t="shared" ref="Q747:Q754" si="64">IF(P747=0,"",P747/P746)</f>
        <v>0.7846153846153846</v>
      </c>
      <c r="R747" s="68">
        <f t="shared" ref="R747:R754" si="65">IF(P747=0,"",100%-Q747)</f>
        <v>0.2153846153846154</v>
      </c>
      <c r="S747" s="78"/>
      <c r="T747" s="78"/>
      <c r="U747" s="78"/>
      <c r="V747" s="78"/>
    </row>
    <row r="748" spans="1:22" ht="15.75" customHeight="1">
      <c r="A748" s="9" t="s">
        <v>63</v>
      </c>
      <c r="B748" s="11"/>
      <c r="C748" s="11"/>
      <c r="D748" s="11">
        <v>42</v>
      </c>
      <c r="E748" s="11"/>
      <c r="F748" s="11"/>
      <c r="G748" s="11"/>
      <c r="H748" s="11"/>
      <c r="I748" s="11"/>
      <c r="J748" s="11"/>
      <c r="K748" s="12"/>
      <c r="L748" s="19"/>
      <c r="M748" s="5"/>
      <c r="N748" s="20"/>
      <c r="O748" s="66">
        <f>IF(D748=0,"",D748/C747)</f>
        <v>0.82352941176470584</v>
      </c>
      <c r="P748" s="67">
        <v>43</v>
      </c>
      <c r="Q748" s="68">
        <f t="shared" si="64"/>
        <v>0.84313725490196079</v>
      </c>
      <c r="R748" s="68">
        <f t="shared" si="65"/>
        <v>0.15686274509803921</v>
      </c>
      <c r="S748" s="86">
        <f>P748/P746</f>
        <v>0.66153846153846152</v>
      </c>
      <c r="T748" s="78"/>
      <c r="U748" s="78"/>
      <c r="V748" s="78"/>
    </row>
    <row r="749" spans="1:22" ht="15.75" customHeight="1">
      <c r="A749" s="9" t="s">
        <v>64</v>
      </c>
      <c r="B749" s="11"/>
      <c r="C749" s="11"/>
      <c r="D749" s="11"/>
      <c r="E749" s="11">
        <v>41</v>
      </c>
      <c r="F749" s="11"/>
      <c r="G749" s="11"/>
      <c r="H749" s="11"/>
      <c r="I749" s="11"/>
      <c r="J749" s="11"/>
      <c r="K749" s="12"/>
      <c r="L749" s="19"/>
      <c r="M749" s="5"/>
      <c r="N749" s="20"/>
      <c r="O749" s="66">
        <f>IF(E749=0,"",E749/D748)</f>
        <v>0.97619047619047616</v>
      </c>
      <c r="P749" s="67">
        <v>42</v>
      </c>
      <c r="Q749" s="68">
        <f t="shared" si="64"/>
        <v>0.97674418604651159</v>
      </c>
      <c r="R749" s="68">
        <f t="shared" si="65"/>
        <v>2.3255813953488413E-2</v>
      </c>
      <c r="S749" s="78"/>
      <c r="T749" s="78"/>
      <c r="U749" s="78"/>
      <c r="V749" s="78"/>
    </row>
    <row r="750" spans="1:22" ht="15.75" customHeight="1">
      <c r="A750" s="9" t="s">
        <v>65</v>
      </c>
      <c r="B750" s="11"/>
      <c r="C750" s="11"/>
      <c r="D750" s="11"/>
      <c r="E750" s="11"/>
      <c r="F750" s="11">
        <v>39</v>
      </c>
      <c r="G750" s="11"/>
      <c r="H750" s="11"/>
      <c r="I750" s="11"/>
      <c r="J750" s="11"/>
      <c r="K750" s="12"/>
      <c r="L750" s="19"/>
      <c r="M750" s="5"/>
      <c r="N750" s="20"/>
      <c r="O750" s="66">
        <f>IF(F750=0,"",F750/E749)</f>
        <v>0.95121951219512191</v>
      </c>
      <c r="P750" s="67">
        <v>40</v>
      </c>
      <c r="Q750" s="68">
        <f t="shared" si="64"/>
        <v>0.95238095238095233</v>
      </c>
      <c r="R750" s="68">
        <f t="shared" si="65"/>
        <v>4.7619047619047672E-2</v>
      </c>
      <c r="S750" s="78"/>
      <c r="T750" s="78"/>
      <c r="U750" s="78"/>
      <c r="V750" s="78"/>
    </row>
    <row r="751" spans="1:22" ht="15.75" customHeight="1">
      <c r="A751" s="9" t="s">
        <v>66</v>
      </c>
      <c r="B751" s="11"/>
      <c r="C751" s="11"/>
      <c r="D751" s="11"/>
      <c r="E751" s="11"/>
      <c r="F751" s="11"/>
      <c r="G751" s="11">
        <v>37</v>
      </c>
      <c r="H751" s="11"/>
      <c r="I751" s="11"/>
      <c r="J751" s="11"/>
      <c r="K751" s="12"/>
      <c r="L751" s="19"/>
      <c r="M751" s="5"/>
      <c r="N751" s="20"/>
      <c r="O751" s="66">
        <f>IF(G751=0,"",G751/F750)</f>
        <v>0.94871794871794868</v>
      </c>
      <c r="P751" s="67">
        <v>38</v>
      </c>
      <c r="Q751" s="68">
        <f t="shared" si="64"/>
        <v>0.95</v>
      </c>
      <c r="R751" s="68">
        <f t="shared" si="65"/>
        <v>5.0000000000000044E-2</v>
      </c>
      <c r="S751" s="78"/>
      <c r="T751" s="78"/>
      <c r="U751" s="78"/>
      <c r="V751" s="78"/>
    </row>
    <row r="752" spans="1:22" ht="15.75" customHeight="1">
      <c r="A752" s="9" t="s">
        <v>67</v>
      </c>
      <c r="B752" s="11"/>
      <c r="C752" s="11"/>
      <c r="D752" s="11"/>
      <c r="E752" s="11"/>
      <c r="F752" s="11"/>
      <c r="G752" s="11"/>
      <c r="H752" s="11">
        <v>37</v>
      </c>
      <c r="I752" s="11"/>
      <c r="J752" s="11"/>
      <c r="K752" s="12"/>
      <c r="L752" s="19"/>
      <c r="M752" s="5"/>
      <c r="N752" s="20"/>
      <c r="O752" s="66">
        <f>IF(H752=0,"",H752/G751)</f>
        <v>1</v>
      </c>
      <c r="P752" s="67">
        <v>38</v>
      </c>
      <c r="Q752" s="68">
        <f t="shared" si="64"/>
        <v>1</v>
      </c>
      <c r="R752" s="68">
        <f t="shared" si="65"/>
        <v>0</v>
      </c>
      <c r="S752" s="78"/>
      <c r="T752" s="78"/>
      <c r="U752" s="78"/>
      <c r="V752" s="78"/>
    </row>
    <row r="753" spans="1:22" ht="15.75" customHeight="1">
      <c r="A753" s="9" t="s">
        <v>68</v>
      </c>
      <c r="B753" s="11"/>
      <c r="C753" s="11"/>
      <c r="D753" s="11"/>
      <c r="E753" s="11"/>
      <c r="F753" s="11"/>
      <c r="G753" s="11"/>
      <c r="H753" s="11"/>
      <c r="I753" s="11">
        <v>35</v>
      </c>
      <c r="J753" s="11"/>
      <c r="K753" s="12"/>
      <c r="L753" s="19"/>
      <c r="M753" s="5"/>
      <c r="N753" s="20"/>
      <c r="O753" s="66">
        <f>IF(I753=0,"",I753/H752)</f>
        <v>0.94594594594594594</v>
      </c>
      <c r="P753" s="67">
        <v>36</v>
      </c>
      <c r="Q753" s="68">
        <f t="shared" si="64"/>
        <v>0.94736842105263153</v>
      </c>
      <c r="R753" s="68">
        <f t="shared" si="65"/>
        <v>5.2631578947368474E-2</v>
      </c>
      <c r="S753" s="78"/>
      <c r="T753" s="78"/>
      <c r="U753" s="78"/>
      <c r="V753" s="78"/>
    </row>
    <row r="754" spans="1:22" ht="15.75" customHeight="1">
      <c r="A754" s="9" t="s">
        <v>69</v>
      </c>
      <c r="B754" s="11"/>
      <c r="C754" s="11"/>
      <c r="D754" s="11"/>
      <c r="E754" s="11"/>
      <c r="F754" s="11"/>
      <c r="G754" s="11"/>
      <c r="H754" s="11"/>
      <c r="I754" s="11"/>
      <c r="J754" s="11">
        <v>35</v>
      </c>
      <c r="K754" s="12">
        <v>32</v>
      </c>
      <c r="L754" s="19"/>
      <c r="M754" s="5"/>
      <c r="N754" s="20"/>
      <c r="O754" s="81">
        <f>IF(J754=0,"",J754/I753)</f>
        <v>1</v>
      </c>
      <c r="P754" s="67">
        <v>36</v>
      </c>
      <c r="Q754" s="82">
        <f t="shared" si="64"/>
        <v>1</v>
      </c>
      <c r="R754" s="82">
        <f t="shared" si="65"/>
        <v>0</v>
      </c>
      <c r="S754" s="78"/>
      <c r="T754" s="78"/>
      <c r="U754" s="78"/>
      <c r="V754" s="78"/>
    </row>
    <row r="755" spans="1:22" ht="15.75" customHeight="1">
      <c r="A755" s="9" t="s">
        <v>70</v>
      </c>
      <c r="B755" s="11"/>
      <c r="C755" s="11"/>
      <c r="D755" s="11"/>
      <c r="E755" s="11"/>
      <c r="F755" s="11"/>
      <c r="G755" s="11"/>
      <c r="H755" s="11"/>
      <c r="I755" s="11"/>
      <c r="J755" s="11">
        <v>2</v>
      </c>
      <c r="K755" s="12">
        <v>2</v>
      </c>
      <c r="L755" s="19"/>
      <c r="M755" s="5"/>
      <c r="N755" s="6"/>
      <c r="O755" s="88"/>
      <c r="P755" s="22">
        <v>3</v>
      </c>
      <c r="Q755" s="89"/>
      <c r="R755" s="90"/>
      <c r="S755" s="78"/>
      <c r="T755" s="78"/>
      <c r="U755" s="78"/>
      <c r="V755" s="78"/>
    </row>
    <row r="756" spans="1:22" ht="15.75" customHeight="1">
      <c r="A756" s="9" t="s">
        <v>71</v>
      </c>
      <c r="B756" s="11"/>
      <c r="C756" s="11"/>
      <c r="D756" s="11"/>
      <c r="E756" s="11"/>
      <c r="F756" s="11"/>
      <c r="G756" s="11"/>
      <c r="H756" s="11"/>
      <c r="I756" s="11"/>
      <c r="J756" s="11"/>
      <c r="K756" s="12"/>
      <c r="L756" s="19"/>
      <c r="M756" s="5"/>
      <c r="N756" s="6"/>
      <c r="O756" s="27"/>
      <c r="P756" s="25"/>
      <c r="Q756" s="28"/>
      <c r="R756" s="27"/>
      <c r="S756" s="78"/>
      <c r="T756" s="78"/>
      <c r="U756" s="78"/>
      <c r="V756" s="78"/>
    </row>
    <row r="757" spans="1:22" ht="15.75" customHeight="1">
      <c r="A757" s="9" t="s">
        <v>73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2"/>
      <c r="L757" s="19"/>
      <c r="M757" s="5"/>
      <c r="N757" s="6"/>
      <c r="O757" s="27"/>
      <c r="P757" s="25"/>
      <c r="Q757" s="28"/>
      <c r="R757" s="27"/>
      <c r="S757" s="78"/>
      <c r="T757" s="78"/>
      <c r="U757" s="78"/>
      <c r="V757" s="78"/>
    </row>
    <row r="758" spans="1:22" ht="15.75" customHeight="1">
      <c r="A758" s="9" t="s">
        <v>74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2"/>
      <c r="L758" s="19"/>
      <c r="M758" s="5"/>
      <c r="N758" s="6"/>
      <c r="O758" s="27"/>
      <c r="P758" s="25"/>
      <c r="Q758" s="28"/>
      <c r="R758" s="27"/>
      <c r="S758" s="78"/>
      <c r="T758" s="78"/>
      <c r="U758" s="78"/>
      <c r="V758" s="78"/>
    </row>
    <row r="759" spans="1:22" ht="15.75" customHeight="1">
      <c r="A759" s="9" t="s">
        <v>75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2"/>
      <c r="L759" s="19"/>
      <c r="M759" s="5"/>
      <c r="N759" s="6"/>
      <c r="O759" s="42"/>
      <c r="P759" s="43"/>
      <c r="Q759" s="53"/>
      <c r="R759" s="54"/>
      <c r="S759" s="78"/>
      <c r="T759" s="78"/>
      <c r="U759" s="78"/>
      <c r="V759" s="78"/>
    </row>
    <row r="760" spans="1:22" ht="15.75" customHeight="1">
      <c r="A760" s="9" t="s">
        <v>76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2"/>
      <c r="L760" s="19"/>
      <c r="M760" s="5"/>
      <c r="N760" s="6"/>
      <c r="O760" s="44" t="s">
        <v>53</v>
      </c>
      <c r="P760" s="45">
        <v>24</v>
      </c>
      <c r="Q760" s="46">
        <f>IF(SUM(K748:K760)=0,"",SUM(K748:K760))</f>
        <v>34</v>
      </c>
      <c r="R760" s="47" t="s">
        <v>8</v>
      </c>
      <c r="S760" s="78"/>
      <c r="T760" s="78"/>
      <c r="U760" s="78"/>
      <c r="V760" s="78"/>
    </row>
    <row r="761" spans="1:22" ht="15.75" customHeight="1">
      <c r="A761" s="9" t="s">
        <v>78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2"/>
      <c r="L761" s="19"/>
      <c r="M761" s="5"/>
      <c r="N761" s="6"/>
      <c r="O761" s="48" t="s">
        <v>55</v>
      </c>
      <c r="P761" s="49">
        <f>IF(P760/B746=0,"",P760/B746)</f>
        <v>0.36923076923076925</v>
      </c>
      <c r="Q761" s="50">
        <f>IF(P760/Q760=0,"",P760/Q760)</f>
        <v>0.70588235294117652</v>
      </c>
      <c r="R761" s="51" t="s">
        <v>56</v>
      </c>
      <c r="S761" s="78"/>
      <c r="T761" s="78"/>
      <c r="U761" s="78"/>
      <c r="V761" s="78"/>
    </row>
    <row r="762" spans="1:22" ht="15.75" customHeight="1">
      <c r="A762" s="9" t="s">
        <v>79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2"/>
      <c r="L762" s="29"/>
      <c r="M762" s="30"/>
      <c r="N762" s="31"/>
      <c r="O762" s="30"/>
      <c r="P762" s="31"/>
      <c r="Q762" s="31"/>
      <c r="R762" s="33"/>
      <c r="S762" s="78"/>
      <c r="T762" s="78"/>
      <c r="U762" s="78"/>
      <c r="V762" s="78"/>
    </row>
    <row r="763" spans="1:22" ht="18" customHeight="1">
      <c r="A763" s="34"/>
      <c r="B763" s="6"/>
      <c r="C763" s="6"/>
      <c r="D763" s="6"/>
      <c r="E763" s="6"/>
      <c r="F763" s="139" t="s">
        <v>42</v>
      </c>
      <c r="G763" s="154"/>
      <c r="H763" s="154"/>
      <c r="I763" s="154"/>
      <c r="J763" s="155"/>
      <c r="K763" s="35">
        <f>SUM(K746:K759)</f>
        <v>34</v>
      </c>
      <c r="L763" s="55">
        <f>IF(K754=0,"",K754/B746)</f>
        <v>0.49230769230769234</v>
      </c>
      <c r="M763" s="55">
        <f>IF(K763=0,"",K763/B746)</f>
        <v>0.52307692307692311</v>
      </c>
      <c r="N763" s="55">
        <f>IF(K754=0,"",M763-L763)</f>
        <v>3.0769230769230771E-2</v>
      </c>
      <c r="O763" s="5"/>
      <c r="P763" s="6"/>
      <c r="Q763" s="37"/>
      <c r="R763" s="5"/>
      <c r="S763" s="78"/>
      <c r="T763" s="78"/>
      <c r="U763" s="78"/>
      <c r="V763" s="78"/>
    </row>
    <row r="764" spans="1:22" ht="15.75" customHeight="1">
      <c r="L764" s="5"/>
      <c r="M764" s="5"/>
      <c r="O764" s="5"/>
      <c r="S764" s="78"/>
      <c r="T764" s="78"/>
      <c r="U764" s="78"/>
      <c r="V764" s="78"/>
    </row>
    <row r="765" spans="1:22" ht="15.75" customHeight="1">
      <c r="L765" s="5"/>
      <c r="M765" s="5"/>
      <c r="O765" s="5"/>
      <c r="S765" s="78"/>
      <c r="T765" s="78"/>
      <c r="U765" s="78"/>
      <c r="V765" s="78"/>
    </row>
    <row r="766" spans="1:22" ht="26.25" customHeight="1">
      <c r="A766" s="7"/>
      <c r="B766" s="163" t="s">
        <v>4</v>
      </c>
      <c r="C766" s="164"/>
      <c r="D766" s="164"/>
      <c r="E766" s="164"/>
      <c r="F766" s="164"/>
      <c r="G766" s="164"/>
      <c r="H766" s="165" t="s">
        <v>62</v>
      </c>
      <c r="I766" s="166"/>
      <c r="J766" s="166"/>
      <c r="K766" s="6"/>
      <c r="L766" s="5"/>
      <c r="M766" s="5"/>
      <c r="N766" s="6"/>
      <c r="O766" s="5"/>
      <c r="P766" s="6"/>
      <c r="Q766" s="6"/>
      <c r="R766" s="6"/>
      <c r="S766" s="78"/>
      <c r="T766" s="78"/>
      <c r="U766" s="78"/>
      <c r="V766" s="78"/>
    </row>
    <row r="767" spans="1:22" ht="20.25" customHeight="1">
      <c r="A767" s="142" t="s">
        <v>6</v>
      </c>
      <c r="B767" s="144" t="s">
        <v>7</v>
      </c>
      <c r="C767" s="154"/>
      <c r="D767" s="154"/>
      <c r="E767" s="154"/>
      <c r="F767" s="154"/>
      <c r="G767" s="154"/>
      <c r="H767" s="154"/>
      <c r="I767" s="154"/>
      <c r="J767" s="155"/>
      <c r="K767" s="167" t="s">
        <v>8</v>
      </c>
      <c r="L767" s="137" t="s">
        <v>9</v>
      </c>
      <c r="M767" s="137" t="s">
        <v>10</v>
      </c>
      <c r="N767" s="149" t="s">
        <v>11</v>
      </c>
      <c r="O767" s="137" t="s">
        <v>12</v>
      </c>
      <c r="P767" s="151" t="s">
        <v>13</v>
      </c>
      <c r="Q767" s="151" t="s">
        <v>14</v>
      </c>
      <c r="R767" s="137" t="s">
        <v>15</v>
      </c>
      <c r="S767" s="78"/>
      <c r="T767" s="78"/>
      <c r="U767" s="78"/>
      <c r="V767" s="78"/>
    </row>
    <row r="768" spans="1:22" ht="15.75" customHeight="1">
      <c r="A768" s="153"/>
      <c r="B768" s="9" t="s">
        <v>16</v>
      </c>
      <c r="C768" s="9" t="s">
        <v>17</v>
      </c>
      <c r="D768" s="9" t="s">
        <v>18</v>
      </c>
      <c r="E768" s="9" t="s">
        <v>19</v>
      </c>
      <c r="F768" s="9" t="s">
        <v>20</v>
      </c>
      <c r="G768" s="9" t="s">
        <v>21</v>
      </c>
      <c r="H768" s="9" t="s">
        <v>22</v>
      </c>
      <c r="I768" s="9" t="s">
        <v>23</v>
      </c>
      <c r="J768" s="9" t="s">
        <v>24</v>
      </c>
      <c r="K768" s="153"/>
      <c r="L768" s="153"/>
      <c r="M768" s="153"/>
      <c r="N768" s="153"/>
      <c r="O768" s="153"/>
      <c r="P768" s="153"/>
      <c r="Q768" s="153"/>
      <c r="R768" s="153"/>
      <c r="S768" s="78"/>
      <c r="T768" s="78"/>
      <c r="U768" s="78"/>
      <c r="V768" s="78"/>
    </row>
    <row r="769" spans="1:22" ht="15.75" customHeight="1">
      <c r="A769" s="9">
        <v>1701</v>
      </c>
      <c r="B769" s="56">
        <v>47</v>
      </c>
      <c r="C769" s="11"/>
      <c r="D769" s="11"/>
      <c r="E769" s="11"/>
      <c r="F769" s="11"/>
      <c r="G769" s="11"/>
      <c r="H769" s="11"/>
      <c r="I769" s="11"/>
      <c r="J769" s="11"/>
      <c r="K769" s="12"/>
      <c r="L769" s="13"/>
      <c r="M769" s="14"/>
      <c r="N769" s="15"/>
      <c r="O769" s="79"/>
      <c r="P769" s="62">
        <f>B769</f>
        <v>47</v>
      </c>
      <c r="Q769" s="80"/>
      <c r="R769" s="79"/>
      <c r="S769" s="78"/>
      <c r="T769" s="78"/>
      <c r="U769" s="78"/>
      <c r="V769" s="78"/>
    </row>
    <row r="770" spans="1:22" ht="15.75" customHeight="1">
      <c r="A770" s="9">
        <v>1702</v>
      </c>
      <c r="B770" s="11"/>
      <c r="C770" s="11">
        <v>33</v>
      </c>
      <c r="D770" s="11"/>
      <c r="E770" s="11"/>
      <c r="F770" s="11"/>
      <c r="G770" s="11"/>
      <c r="H770" s="11"/>
      <c r="I770" s="11"/>
      <c r="J770" s="11"/>
      <c r="K770" s="12"/>
      <c r="L770" s="19"/>
      <c r="M770" s="5"/>
      <c r="N770" s="20"/>
      <c r="O770" s="66">
        <f>IF(C770=0,"",C770/B769)</f>
        <v>0.7021276595744681</v>
      </c>
      <c r="P770" s="67">
        <v>33</v>
      </c>
      <c r="Q770" s="68">
        <f t="shared" ref="Q770:Q777" si="66">IF(P770=0,"",P770/P769)</f>
        <v>0.7021276595744681</v>
      </c>
      <c r="R770" s="68">
        <f t="shared" ref="R770:R777" si="67">IF(P770=0,"",100%-Q770)</f>
        <v>0.2978723404255319</v>
      </c>
      <c r="S770" s="78"/>
      <c r="T770" s="78"/>
      <c r="U770" s="78"/>
      <c r="V770" s="78"/>
    </row>
    <row r="771" spans="1:22" ht="15.75" customHeight="1">
      <c r="A771" s="9">
        <v>1801</v>
      </c>
      <c r="B771" s="11"/>
      <c r="C771" s="11"/>
      <c r="D771" s="11">
        <v>32</v>
      </c>
      <c r="E771" s="11"/>
      <c r="F771" s="11"/>
      <c r="G771" s="11"/>
      <c r="H771" s="11"/>
      <c r="I771" s="11"/>
      <c r="J771" s="11"/>
      <c r="K771" s="12"/>
      <c r="L771" s="19"/>
      <c r="M771" s="5"/>
      <c r="N771" s="20"/>
      <c r="O771" s="66">
        <f>IF(D771=0,"",D771/C770)</f>
        <v>0.96969696969696972</v>
      </c>
      <c r="P771" s="67">
        <v>32</v>
      </c>
      <c r="Q771" s="68">
        <f t="shared" si="66"/>
        <v>0.96969696969696972</v>
      </c>
      <c r="R771" s="68">
        <f t="shared" si="67"/>
        <v>3.0303030303030276E-2</v>
      </c>
      <c r="S771" s="86">
        <f>P771/P769</f>
        <v>0.68085106382978722</v>
      </c>
      <c r="T771" s="78"/>
      <c r="U771" s="78"/>
      <c r="V771" s="78"/>
    </row>
    <row r="772" spans="1:22" ht="15.75" customHeight="1">
      <c r="A772" s="9">
        <v>1802</v>
      </c>
      <c r="B772" s="11"/>
      <c r="C772" s="11"/>
      <c r="D772" s="11"/>
      <c r="E772" s="11">
        <v>28</v>
      </c>
      <c r="F772" s="11"/>
      <c r="G772" s="11"/>
      <c r="H772" s="11"/>
      <c r="I772" s="11"/>
      <c r="J772" s="11"/>
      <c r="K772" s="12"/>
      <c r="L772" s="19"/>
      <c r="M772" s="5"/>
      <c r="N772" s="20"/>
      <c r="O772" s="66">
        <f>IF(E772=0,"",E772/D771)</f>
        <v>0.875</v>
      </c>
      <c r="P772" s="67">
        <v>30</v>
      </c>
      <c r="Q772" s="68">
        <f t="shared" si="66"/>
        <v>0.9375</v>
      </c>
      <c r="R772" s="68">
        <f t="shared" si="67"/>
        <v>6.25E-2</v>
      </c>
      <c r="S772" s="78"/>
      <c r="T772" s="78"/>
      <c r="U772" s="78"/>
      <c r="V772" s="78"/>
    </row>
    <row r="773" spans="1:22" ht="15.75" customHeight="1">
      <c r="A773" s="9">
        <v>1901</v>
      </c>
      <c r="B773" s="11"/>
      <c r="C773" s="11"/>
      <c r="D773" s="11"/>
      <c r="E773" s="11"/>
      <c r="F773" s="11">
        <v>26</v>
      </c>
      <c r="G773" s="11"/>
      <c r="H773" s="11"/>
      <c r="I773" s="11"/>
      <c r="J773" s="11"/>
      <c r="K773" s="12"/>
      <c r="L773" s="19"/>
      <c r="M773" s="5"/>
      <c r="N773" s="20"/>
      <c r="O773" s="66">
        <f>IF(F773=0,"",F773/E772)</f>
        <v>0.9285714285714286</v>
      </c>
      <c r="P773" s="67">
        <v>28</v>
      </c>
      <c r="Q773" s="68">
        <f t="shared" si="66"/>
        <v>0.93333333333333335</v>
      </c>
      <c r="R773" s="68">
        <f t="shared" si="67"/>
        <v>6.6666666666666652E-2</v>
      </c>
      <c r="S773" s="78"/>
      <c r="T773" s="78"/>
      <c r="U773" s="78"/>
      <c r="V773" s="78"/>
    </row>
    <row r="774" spans="1:22" ht="15.75" customHeight="1">
      <c r="A774" s="9">
        <v>1902</v>
      </c>
      <c r="B774" s="11"/>
      <c r="C774" s="11"/>
      <c r="D774" s="11"/>
      <c r="E774" s="11"/>
      <c r="F774" s="11"/>
      <c r="G774" s="11">
        <v>26</v>
      </c>
      <c r="H774" s="11"/>
      <c r="I774" s="11"/>
      <c r="J774" s="11"/>
      <c r="K774" s="12"/>
      <c r="L774" s="19"/>
      <c r="M774" s="5"/>
      <c r="N774" s="20"/>
      <c r="O774" s="66">
        <f>IF(G774=0,"",G774/F773)</f>
        <v>1</v>
      </c>
      <c r="P774" s="67">
        <v>28</v>
      </c>
      <c r="Q774" s="68">
        <f t="shared" si="66"/>
        <v>1</v>
      </c>
      <c r="R774" s="68">
        <f t="shared" si="67"/>
        <v>0</v>
      </c>
      <c r="S774" s="78"/>
      <c r="T774" s="78"/>
      <c r="U774" s="78"/>
      <c r="V774" s="78"/>
    </row>
    <row r="775" spans="1:22" ht="15.75" customHeight="1">
      <c r="A775" s="9">
        <v>2001</v>
      </c>
      <c r="B775" s="11"/>
      <c r="C775" s="11"/>
      <c r="D775" s="11"/>
      <c r="E775" s="11"/>
      <c r="F775" s="11"/>
      <c r="G775" s="11"/>
      <c r="H775" s="11">
        <v>24</v>
      </c>
      <c r="I775" s="11"/>
      <c r="J775" s="11"/>
      <c r="K775" s="12"/>
      <c r="L775" s="19"/>
      <c r="M775" s="5"/>
      <c r="N775" s="20"/>
      <c r="O775" s="66">
        <f>IF(H775=0,"",H775/G774)</f>
        <v>0.92307692307692313</v>
      </c>
      <c r="P775" s="67">
        <v>25</v>
      </c>
      <c r="Q775" s="68">
        <f t="shared" si="66"/>
        <v>0.8928571428571429</v>
      </c>
      <c r="R775" s="68">
        <f t="shared" si="67"/>
        <v>0.1071428571428571</v>
      </c>
      <c r="S775" s="78"/>
      <c r="T775" s="78"/>
      <c r="U775" s="78"/>
      <c r="V775" s="78"/>
    </row>
    <row r="776" spans="1:22" ht="15.75" customHeight="1">
      <c r="A776" s="9">
        <v>2002</v>
      </c>
      <c r="B776" s="11"/>
      <c r="C776" s="11"/>
      <c r="D776" s="11"/>
      <c r="E776" s="11"/>
      <c r="F776" s="11"/>
      <c r="G776" s="11"/>
      <c r="H776" s="11"/>
      <c r="I776" s="11">
        <v>24</v>
      </c>
      <c r="J776" s="11"/>
      <c r="K776" s="12"/>
      <c r="L776" s="19"/>
      <c r="M776" s="5"/>
      <c r="N776" s="20"/>
      <c r="O776" s="66">
        <f>IF(I776=0,"",I776/H775)</f>
        <v>1</v>
      </c>
      <c r="P776" s="67">
        <v>25</v>
      </c>
      <c r="Q776" s="68">
        <f t="shared" si="66"/>
        <v>1</v>
      </c>
      <c r="R776" s="68">
        <f t="shared" si="67"/>
        <v>0</v>
      </c>
      <c r="S776" s="78"/>
      <c r="T776" s="78"/>
      <c r="U776" s="78"/>
      <c r="V776" s="78"/>
    </row>
    <row r="777" spans="1:22" ht="15.75" customHeight="1">
      <c r="A777" s="9">
        <v>2101</v>
      </c>
      <c r="B777" s="11"/>
      <c r="C777" s="11"/>
      <c r="D777" s="11"/>
      <c r="E777" s="11"/>
      <c r="F777" s="11"/>
      <c r="G777" s="11"/>
      <c r="H777" s="11"/>
      <c r="I777" s="11"/>
      <c r="J777" s="11">
        <v>24</v>
      </c>
      <c r="K777" s="12">
        <v>19</v>
      </c>
      <c r="L777" s="19"/>
      <c r="M777" s="5"/>
      <c r="N777" s="20"/>
      <c r="O777" s="81">
        <f>IF(J777=0,"",J777/I776)</f>
        <v>1</v>
      </c>
      <c r="P777" s="67">
        <v>25</v>
      </c>
      <c r="Q777" s="82">
        <f t="shared" si="66"/>
        <v>1</v>
      </c>
      <c r="R777" s="82">
        <f t="shared" si="67"/>
        <v>0</v>
      </c>
      <c r="S777" s="78"/>
      <c r="T777" s="78"/>
      <c r="U777" s="78"/>
      <c r="V777" s="78"/>
    </row>
    <row r="778" spans="1:22" ht="15.75" customHeight="1">
      <c r="A778" s="9">
        <v>2102</v>
      </c>
      <c r="B778" s="11"/>
      <c r="C778" s="11"/>
      <c r="D778" s="11"/>
      <c r="E778" s="11"/>
      <c r="F778" s="11"/>
      <c r="G778" s="11"/>
      <c r="H778" s="11"/>
      <c r="I778" s="11"/>
      <c r="J778" s="11">
        <v>3</v>
      </c>
      <c r="K778" s="12"/>
      <c r="L778" s="19"/>
      <c r="M778" s="5"/>
      <c r="N778" s="6"/>
      <c r="O778" s="88"/>
      <c r="P778" s="22">
        <v>6</v>
      </c>
      <c r="Q778" s="89"/>
      <c r="R778" s="90"/>
      <c r="S778" s="78"/>
      <c r="T778" s="78"/>
      <c r="U778" s="78"/>
      <c r="V778" s="78"/>
    </row>
    <row r="779" spans="1:22" ht="15.75" customHeight="1">
      <c r="A779" s="9">
        <v>2201</v>
      </c>
      <c r="B779" s="11"/>
      <c r="C779" s="11"/>
      <c r="D779" s="11"/>
      <c r="E779" s="11"/>
      <c r="F779" s="11"/>
      <c r="G779" s="11"/>
      <c r="H779" s="11"/>
      <c r="I779" s="11"/>
      <c r="J779" s="11">
        <v>3</v>
      </c>
      <c r="K779" s="12">
        <v>2</v>
      </c>
      <c r="L779" s="19"/>
      <c r="M779" s="5"/>
      <c r="N779" s="6"/>
      <c r="O779" s="27"/>
      <c r="P779" s="25">
        <v>3</v>
      </c>
      <c r="Q779" s="28"/>
      <c r="R779" s="27"/>
      <c r="S779" s="78"/>
      <c r="T779" s="78"/>
      <c r="U779" s="78"/>
      <c r="V779" s="78"/>
    </row>
    <row r="780" spans="1:22" ht="15.75" customHeight="1">
      <c r="A780" s="9">
        <v>2202</v>
      </c>
      <c r="B780" s="11"/>
      <c r="C780" s="11"/>
      <c r="D780" s="11"/>
      <c r="E780" s="11"/>
      <c r="F780" s="11"/>
      <c r="G780" s="11"/>
      <c r="H780" s="11"/>
      <c r="I780" s="11"/>
      <c r="J780" s="11">
        <v>1</v>
      </c>
      <c r="K780" s="91">
        <v>1</v>
      </c>
      <c r="L780" s="19"/>
      <c r="M780" s="5"/>
      <c r="N780" s="6"/>
      <c r="O780" s="27"/>
      <c r="P780" s="25">
        <v>1</v>
      </c>
      <c r="Q780" s="28"/>
      <c r="R780" s="27"/>
      <c r="S780" s="78"/>
      <c r="T780" s="78"/>
      <c r="U780" s="78"/>
      <c r="V780" s="78"/>
    </row>
    <row r="781" spans="1:22" ht="15.75" customHeight="1">
      <c r="A781" s="9">
        <v>2301</v>
      </c>
      <c r="B781" s="11"/>
      <c r="C781" s="11"/>
      <c r="D781" s="11"/>
      <c r="E781" s="11"/>
      <c r="F781" s="11"/>
      <c r="G781" s="11"/>
      <c r="H781" s="11"/>
      <c r="I781" s="11"/>
      <c r="J781" s="11"/>
      <c r="K781" s="12"/>
      <c r="L781" s="19"/>
      <c r="M781" s="5"/>
      <c r="N781" s="6"/>
      <c r="O781" s="27"/>
      <c r="P781" s="25"/>
      <c r="Q781" s="28"/>
      <c r="R781" s="27"/>
      <c r="S781" s="78"/>
      <c r="T781" s="78"/>
      <c r="U781" s="78"/>
      <c r="V781" s="78"/>
    </row>
    <row r="782" spans="1:22" ht="15.75" customHeight="1">
      <c r="A782" s="9">
        <v>2302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2"/>
      <c r="L782" s="19"/>
      <c r="M782" s="5"/>
      <c r="N782" s="6"/>
      <c r="O782" s="42"/>
      <c r="P782" s="43"/>
      <c r="Q782" s="53"/>
      <c r="R782" s="54"/>
      <c r="S782" s="78"/>
      <c r="T782" s="78"/>
      <c r="U782" s="78"/>
      <c r="V782" s="78"/>
    </row>
    <row r="783" spans="1:22" ht="15.75" customHeight="1">
      <c r="A783" s="9">
        <v>2401</v>
      </c>
      <c r="B783" s="11"/>
      <c r="C783" s="11"/>
      <c r="D783" s="11"/>
      <c r="E783" s="11"/>
      <c r="F783" s="11"/>
      <c r="G783" s="11"/>
      <c r="H783" s="11"/>
      <c r="I783" s="11"/>
      <c r="J783" s="11"/>
      <c r="K783" s="12"/>
      <c r="L783" s="19"/>
      <c r="M783" s="5"/>
      <c r="N783" s="6"/>
      <c r="O783" s="44" t="s">
        <v>53</v>
      </c>
      <c r="P783" s="45">
        <v>16</v>
      </c>
      <c r="Q783" s="46">
        <f>IF(SUM(K771:K783)=0,"",SUM(K771:K783))</f>
        <v>22</v>
      </c>
      <c r="R783" s="47" t="s">
        <v>8</v>
      </c>
      <c r="S783" s="78"/>
      <c r="T783" s="78"/>
      <c r="U783" s="78"/>
      <c r="V783" s="78"/>
    </row>
    <row r="784" spans="1:22" ht="15.75" customHeight="1">
      <c r="A784" s="9">
        <v>2402</v>
      </c>
      <c r="B784" s="11"/>
      <c r="C784" s="11"/>
      <c r="D784" s="11"/>
      <c r="E784" s="11"/>
      <c r="F784" s="11"/>
      <c r="G784" s="11"/>
      <c r="H784" s="11"/>
      <c r="I784" s="11"/>
      <c r="J784" s="11"/>
      <c r="K784" s="12"/>
      <c r="L784" s="19"/>
      <c r="M784" s="5"/>
      <c r="N784" s="6"/>
      <c r="O784" s="48" t="s">
        <v>55</v>
      </c>
      <c r="P784" s="49">
        <f>IF(P783/B769=0,"",P783/B769)</f>
        <v>0.34042553191489361</v>
      </c>
      <c r="Q784" s="50">
        <f>IF(P783/Q783=0,"",P783/Q783)</f>
        <v>0.72727272727272729</v>
      </c>
      <c r="R784" s="51" t="s">
        <v>56</v>
      </c>
      <c r="S784" s="78"/>
      <c r="T784" s="78"/>
      <c r="U784" s="78"/>
      <c r="V784" s="78"/>
    </row>
    <row r="785" spans="1:22" ht="15.75" customHeight="1">
      <c r="A785" s="9">
        <v>2501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2"/>
      <c r="L785" s="29"/>
      <c r="M785" s="30"/>
      <c r="N785" s="31"/>
      <c r="O785" s="30"/>
      <c r="P785" s="31"/>
      <c r="Q785" s="31"/>
      <c r="R785" s="33"/>
      <c r="S785" s="78"/>
      <c r="T785" s="78"/>
      <c r="U785" s="78"/>
      <c r="V785" s="78"/>
    </row>
    <row r="786" spans="1:22" ht="18" customHeight="1">
      <c r="A786" s="34"/>
      <c r="B786" s="6"/>
      <c r="C786" s="6"/>
      <c r="D786" s="6"/>
      <c r="E786" s="6"/>
      <c r="F786" s="139" t="s">
        <v>42</v>
      </c>
      <c r="G786" s="154"/>
      <c r="H786" s="154"/>
      <c r="I786" s="154"/>
      <c r="J786" s="155"/>
      <c r="K786" s="35">
        <f>SUM(K769:K782)</f>
        <v>22</v>
      </c>
      <c r="L786" s="55">
        <f>IF(K777=0,"",K777/B769)</f>
        <v>0.40425531914893614</v>
      </c>
      <c r="M786" s="55">
        <f>IF(K786=0,"",K786/B769)</f>
        <v>0.46808510638297873</v>
      </c>
      <c r="N786" s="55">
        <f>IF(K777=0,"",M786-L786)</f>
        <v>6.382978723404259E-2</v>
      </c>
      <c r="O786" s="5"/>
      <c r="P786" s="6"/>
      <c r="Q786" s="37"/>
      <c r="R786" s="5"/>
      <c r="S786" s="78"/>
      <c r="T786" s="78"/>
      <c r="U786" s="78"/>
      <c r="V786" s="78"/>
    </row>
    <row r="787" spans="1:22" ht="15.75" customHeight="1">
      <c r="L787" s="5"/>
      <c r="M787" s="5"/>
      <c r="O787" s="5"/>
      <c r="S787" s="78"/>
      <c r="T787" s="78"/>
      <c r="U787" s="78"/>
      <c r="V787" s="78"/>
    </row>
    <row r="788" spans="1:22" ht="15.75" customHeight="1">
      <c r="L788" s="5"/>
      <c r="M788" s="5"/>
      <c r="O788" s="5"/>
      <c r="S788" s="78"/>
      <c r="T788" s="78"/>
      <c r="U788" s="78"/>
      <c r="V788" s="78"/>
    </row>
    <row r="789" spans="1:22" ht="26.25" customHeight="1">
      <c r="B789" s="174" t="s">
        <v>77</v>
      </c>
      <c r="C789" s="166"/>
      <c r="D789" s="166"/>
      <c r="E789" s="166"/>
      <c r="F789" s="166"/>
      <c r="G789" s="166"/>
      <c r="H789" s="166"/>
      <c r="I789" s="166"/>
      <c r="J789" s="166"/>
      <c r="K789" s="92" t="s">
        <v>63</v>
      </c>
      <c r="L789" s="5"/>
      <c r="M789" s="5"/>
      <c r="N789" s="6"/>
      <c r="O789" s="5"/>
      <c r="P789" s="6"/>
      <c r="Q789" s="6"/>
      <c r="R789" s="6"/>
      <c r="T789" s="78"/>
      <c r="U789" s="78"/>
      <c r="V789" s="125">
        <f>AVERAGE(P784,P807)</f>
        <v>0.38354609929078015</v>
      </c>
    </row>
    <row r="790" spans="1:22" ht="20.25" customHeight="1">
      <c r="A790" s="142" t="s">
        <v>6</v>
      </c>
      <c r="B790" s="144" t="s">
        <v>7</v>
      </c>
      <c r="C790" s="154"/>
      <c r="D790" s="154"/>
      <c r="E790" s="154"/>
      <c r="F790" s="154"/>
      <c r="G790" s="154"/>
      <c r="H790" s="154"/>
      <c r="I790" s="154"/>
      <c r="J790" s="155"/>
      <c r="K790" s="167" t="s">
        <v>8</v>
      </c>
      <c r="L790" s="137" t="s">
        <v>9</v>
      </c>
      <c r="M790" s="137" t="s">
        <v>10</v>
      </c>
      <c r="N790" s="149" t="s">
        <v>11</v>
      </c>
      <c r="O790" s="137" t="s">
        <v>12</v>
      </c>
      <c r="P790" s="151" t="s">
        <v>13</v>
      </c>
      <c r="Q790" s="151" t="s">
        <v>14</v>
      </c>
      <c r="R790" s="137" t="s">
        <v>15</v>
      </c>
      <c r="T790" s="78"/>
      <c r="U790" s="78"/>
      <c r="V790" s="78"/>
    </row>
    <row r="791" spans="1:22" ht="15.75" customHeight="1">
      <c r="A791" s="153"/>
      <c r="B791" s="9" t="s">
        <v>16</v>
      </c>
      <c r="C791" s="9" t="s">
        <v>17</v>
      </c>
      <c r="D791" s="9" t="s">
        <v>18</v>
      </c>
      <c r="E791" s="9" t="s">
        <v>19</v>
      </c>
      <c r="F791" s="9" t="s">
        <v>20</v>
      </c>
      <c r="G791" s="9" t="s">
        <v>21</v>
      </c>
      <c r="H791" s="9" t="s">
        <v>22</v>
      </c>
      <c r="I791" s="9" t="s">
        <v>23</v>
      </c>
      <c r="J791" s="9" t="s">
        <v>24</v>
      </c>
      <c r="K791" s="153"/>
      <c r="L791" s="153"/>
      <c r="M791" s="153"/>
      <c r="N791" s="153"/>
      <c r="O791" s="153"/>
      <c r="P791" s="153"/>
      <c r="Q791" s="153"/>
      <c r="R791" s="153"/>
      <c r="T791" s="78"/>
      <c r="U791" s="78"/>
      <c r="V791" s="78"/>
    </row>
    <row r="792" spans="1:22" ht="15.75" customHeight="1">
      <c r="A792" s="9">
        <v>1702</v>
      </c>
      <c r="B792" s="56">
        <v>75</v>
      </c>
      <c r="C792" s="11"/>
      <c r="D792" s="11"/>
      <c r="E792" s="11"/>
      <c r="F792" s="11"/>
      <c r="G792" s="11"/>
      <c r="H792" s="11"/>
      <c r="I792" s="11"/>
      <c r="J792" s="11"/>
      <c r="K792" s="12"/>
      <c r="L792" s="13"/>
      <c r="M792" s="14"/>
      <c r="N792" s="15"/>
      <c r="O792" s="79"/>
      <c r="P792" s="62">
        <f>B792</f>
        <v>75</v>
      </c>
      <c r="Q792" s="80"/>
      <c r="R792" s="79"/>
      <c r="T792" s="78"/>
      <c r="U792" s="78"/>
      <c r="V792" s="78"/>
    </row>
    <row r="793" spans="1:22" ht="15.75" customHeight="1">
      <c r="A793" s="9">
        <v>1801</v>
      </c>
      <c r="B793" s="11"/>
      <c r="C793" s="11">
        <v>59</v>
      </c>
      <c r="D793" s="11"/>
      <c r="E793" s="11"/>
      <c r="F793" s="11"/>
      <c r="G793" s="11"/>
      <c r="H793" s="11"/>
      <c r="I793" s="11"/>
      <c r="J793" s="11"/>
      <c r="K793" s="12"/>
      <c r="L793" s="19"/>
      <c r="M793" s="5"/>
      <c r="N793" s="20"/>
      <c r="O793" s="66">
        <f>IF(C793=0,"",C793/B792)</f>
        <v>0.78666666666666663</v>
      </c>
      <c r="P793" s="67">
        <v>59</v>
      </c>
      <c r="Q793" s="68">
        <f t="shared" ref="Q793:Q800" si="68">IF(P793=0,"",P793/P792)</f>
        <v>0.78666666666666663</v>
      </c>
      <c r="R793" s="68">
        <f t="shared" ref="R793:R800" si="69">IF(P793=0,"",100%-Q793)</f>
        <v>0.21333333333333337</v>
      </c>
      <c r="T793" s="78"/>
      <c r="U793" s="78"/>
      <c r="V793" s="78"/>
    </row>
    <row r="794" spans="1:22" ht="15.75" customHeight="1">
      <c r="A794" s="9">
        <v>1802</v>
      </c>
      <c r="B794" s="11"/>
      <c r="C794" s="11"/>
      <c r="D794" s="11">
        <v>52</v>
      </c>
      <c r="E794" s="11"/>
      <c r="F794" s="11"/>
      <c r="G794" s="11"/>
      <c r="H794" s="11"/>
      <c r="I794" s="11"/>
      <c r="J794" s="11"/>
      <c r="K794" s="12"/>
      <c r="L794" s="19"/>
      <c r="M794" s="5"/>
      <c r="N794" s="20"/>
      <c r="O794" s="66">
        <f>IF(D794=0,"",D794/C793)</f>
        <v>0.88135593220338981</v>
      </c>
      <c r="P794" s="67">
        <v>55</v>
      </c>
      <c r="Q794" s="68">
        <f t="shared" si="68"/>
        <v>0.93220338983050843</v>
      </c>
      <c r="R794" s="68">
        <f t="shared" si="69"/>
        <v>6.7796610169491567E-2</v>
      </c>
      <c r="S794" s="86">
        <f>P794/P792</f>
        <v>0.73333333333333328</v>
      </c>
      <c r="T794" s="78"/>
      <c r="U794" s="78"/>
      <c r="V794" s="78"/>
    </row>
    <row r="795" spans="1:22" ht="15.75" customHeight="1">
      <c r="A795" s="9">
        <v>1901</v>
      </c>
      <c r="B795" s="11"/>
      <c r="C795" s="11"/>
      <c r="D795" s="11"/>
      <c r="E795" s="11">
        <v>48</v>
      </c>
      <c r="F795" s="11"/>
      <c r="G795" s="11"/>
      <c r="H795" s="11"/>
      <c r="I795" s="11"/>
      <c r="J795" s="11"/>
      <c r="K795" s="12"/>
      <c r="L795" s="19"/>
      <c r="M795" s="5"/>
      <c r="N795" s="20"/>
      <c r="O795" s="66">
        <f>IF(E795=0,"",E795/D794)</f>
        <v>0.92307692307692313</v>
      </c>
      <c r="P795" s="67">
        <v>50</v>
      </c>
      <c r="Q795" s="68">
        <f t="shared" si="68"/>
        <v>0.90909090909090906</v>
      </c>
      <c r="R795" s="68">
        <f t="shared" si="69"/>
        <v>9.0909090909090939E-2</v>
      </c>
      <c r="T795" s="78"/>
      <c r="U795" s="78"/>
      <c r="V795" s="78"/>
    </row>
    <row r="796" spans="1:22" ht="15.75" customHeight="1">
      <c r="A796" s="9">
        <v>1902</v>
      </c>
      <c r="B796" s="11"/>
      <c r="C796" s="11"/>
      <c r="D796" s="11"/>
      <c r="E796" s="11"/>
      <c r="F796" s="11">
        <v>45</v>
      </c>
      <c r="G796" s="11"/>
      <c r="H796" s="11"/>
      <c r="I796" s="11"/>
      <c r="J796" s="11"/>
      <c r="K796" s="12"/>
      <c r="L796" s="19"/>
      <c r="M796" s="5"/>
      <c r="N796" s="20"/>
      <c r="O796" s="66">
        <f>IF(F796=0,"",F796/E795)</f>
        <v>0.9375</v>
      </c>
      <c r="P796" s="67">
        <v>48</v>
      </c>
      <c r="Q796" s="68">
        <f t="shared" si="68"/>
        <v>0.96</v>
      </c>
      <c r="R796" s="68">
        <f t="shared" si="69"/>
        <v>4.0000000000000036E-2</v>
      </c>
      <c r="T796" s="78"/>
      <c r="U796" s="78"/>
      <c r="V796" s="78"/>
    </row>
    <row r="797" spans="1:22" ht="15.75" customHeight="1">
      <c r="A797" s="9">
        <v>2001</v>
      </c>
      <c r="B797" s="11"/>
      <c r="C797" s="11"/>
      <c r="D797" s="11"/>
      <c r="E797" s="11"/>
      <c r="F797" s="11"/>
      <c r="G797" s="11">
        <v>43</v>
      </c>
      <c r="H797" s="11"/>
      <c r="I797" s="11"/>
      <c r="J797" s="11"/>
      <c r="K797" s="12"/>
      <c r="L797" s="19"/>
      <c r="M797" s="5"/>
      <c r="N797" s="20"/>
      <c r="O797" s="66">
        <f>IF(G797=0,"",G797/F796)</f>
        <v>0.9555555555555556</v>
      </c>
      <c r="P797" s="67">
        <v>48</v>
      </c>
      <c r="Q797" s="68">
        <f t="shared" si="68"/>
        <v>1</v>
      </c>
      <c r="R797" s="68">
        <f t="shared" si="69"/>
        <v>0</v>
      </c>
      <c r="T797" s="78"/>
      <c r="U797" s="78"/>
      <c r="V797" s="78"/>
    </row>
    <row r="798" spans="1:22" ht="15.75" customHeight="1">
      <c r="A798" s="9">
        <v>2002</v>
      </c>
      <c r="B798" s="11"/>
      <c r="C798" s="11"/>
      <c r="D798" s="11"/>
      <c r="E798" s="11"/>
      <c r="F798" s="11"/>
      <c r="G798" s="11"/>
      <c r="H798" s="11">
        <v>40</v>
      </c>
      <c r="I798" s="11"/>
      <c r="J798" s="11"/>
      <c r="K798" s="12"/>
      <c r="L798" s="19"/>
      <c r="M798" s="5"/>
      <c r="N798" s="20"/>
      <c r="O798" s="66">
        <f>IF(H798=0,"",H798/G797)</f>
        <v>0.93023255813953487</v>
      </c>
      <c r="P798" s="67">
        <v>48</v>
      </c>
      <c r="Q798" s="68">
        <f t="shared" si="68"/>
        <v>1</v>
      </c>
      <c r="R798" s="68">
        <f t="shared" si="69"/>
        <v>0</v>
      </c>
      <c r="T798" s="78"/>
      <c r="U798" s="78"/>
      <c r="V798" s="78"/>
    </row>
    <row r="799" spans="1:22" ht="15.75" customHeight="1">
      <c r="A799" s="9">
        <v>2101</v>
      </c>
      <c r="B799" s="11"/>
      <c r="C799" s="11"/>
      <c r="D799" s="11"/>
      <c r="E799" s="11"/>
      <c r="F799" s="11"/>
      <c r="G799" s="11"/>
      <c r="H799" s="11"/>
      <c r="I799" s="11">
        <v>39</v>
      </c>
      <c r="J799" s="11"/>
      <c r="K799" s="12"/>
      <c r="L799" s="19"/>
      <c r="M799" s="5"/>
      <c r="N799" s="20"/>
      <c r="O799" s="66">
        <f>IF(I799=0,"",I799/H798)</f>
        <v>0.97499999999999998</v>
      </c>
      <c r="P799" s="67">
        <v>42</v>
      </c>
      <c r="Q799" s="68">
        <f t="shared" si="68"/>
        <v>0.875</v>
      </c>
      <c r="R799" s="68">
        <f t="shared" si="69"/>
        <v>0.125</v>
      </c>
      <c r="T799" s="78"/>
      <c r="U799" s="78"/>
      <c r="V799" s="78"/>
    </row>
    <row r="800" spans="1:22" ht="15.75" customHeight="1">
      <c r="A800" s="9">
        <v>2102</v>
      </c>
      <c r="B800" s="11"/>
      <c r="C800" s="11"/>
      <c r="D800" s="11"/>
      <c r="E800" s="11"/>
      <c r="F800" s="11"/>
      <c r="G800" s="11"/>
      <c r="H800" s="11"/>
      <c r="I800" s="11"/>
      <c r="J800" s="11">
        <v>39</v>
      </c>
      <c r="K800" s="12">
        <v>36</v>
      </c>
      <c r="L800" s="19"/>
      <c r="M800" s="5"/>
      <c r="N800" s="20"/>
      <c r="O800" s="81">
        <f>IF(J800=0,"",J800/I799)</f>
        <v>1</v>
      </c>
      <c r="P800" s="67">
        <v>41</v>
      </c>
      <c r="Q800" s="82">
        <f t="shared" si="68"/>
        <v>0.97619047619047616</v>
      </c>
      <c r="R800" s="82">
        <f t="shared" si="69"/>
        <v>2.3809523809523836E-2</v>
      </c>
      <c r="T800" s="78"/>
      <c r="U800" s="78"/>
      <c r="V800" s="78"/>
    </row>
    <row r="801" spans="1:22" ht="15.75" customHeight="1">
      <c r="A801" s="9">
        <v>2201</v>
      </c>
      <c r="B801" s="11"/>
      <c r="C801" s="11"/>
      <c r="D801" s="11"/>
      <c r="E801" s="11"/>
      <c r="F801" s="11"/>
      <c r="G801" s="11"/>
      <c r="H801" s="11"/>
      <c r="I801" s="11"/>
      <c r="J801" s="11">
        <v>4</v>
      </c>
      <c r="K801" s="12">
        <v>4</v>
      </c>
      <c r="L801" s="19"/>
      <c r="M801" s="5"/>
      <c r="N801" s="6"/>
      <c r="O801" s="88"/>
      <c r="P801" s="22">
        <v>5</v>
      </c>
      <c r="Q801" s="89"/>
      <c r="R801" s="90"/>
      <c r="T801" s="78"/>
      <c r="U801" s="78"/>
      <c r="V801" s="78"/>
    </row>
    <row r="802" spans="1:22" ht="15.75" customHeight="1">
      <c r="A802" s="9">
        <v>2202</v>
      </c>
      <c r="B802" s="11"/>
      <c r="C802" s="11"/>
      <c r="D802" s="11"/>
      <c r="E802" s="11"/>
      <c r="F802" s="11"/>
      <c r="G802" s="11"/>
      <c r="H802" s="11"/>
      <c r="I802" s="11"/>
      <c r="J802" s="11">
        <v>1</v>
      </c>
      <c r="K802" s="12"/>
      <c r="L802" s="19"/>
      <c r="M802" s="5"/>
      <c r="N802" s="6"/>
      <c r="O802" s="27"/>
      <c r="P802" s="25">
        <v>1</v>
      </c>
      <c r="Q802" s="28"/>
      <c r="R802" s="27"/>
      <c r="T802" s="78"/>
      <c r="U802" s="78"/>
      <c r="V802" s="78"/>
    </row>
    <row r="803" spans="1:22" ht="15.75" customHeight="1">
      <c r="A803" s="9">
        <v>2301</v>
      </c>
      <c r="B803" s="11"/>
      <c r="C803" s="11"/>
      <c r="D803" s="11"/>
      <c r="E803" s="11"/>
      <c r="F803" s="11"/>
      <c r="G803" s="11"/>
      <c r="H803" s="11"/>
      <c r="I803" s="11"/>
      <c r="J803" s="11">
        <v>1</v>
      </c>
      <c r="K803" s="12"/>
      <c r="L803" s="19"/>
      <c r="M803" s="5"/>
      <c r="N803" s="6"/>
      <c r="O803" s="27"/>
      <c r="P803" s="25">
        <v>1</v>
      </c>
      <c r="Q803" s="28"/>
      <c r="R803" s="27"/>
      <c r="T803" s="78"/>
      <c r="U803" s="78"/>
      <c r="V803" s="78"/>
    </row>
    <row r="804" spans="1:22" ht="15.75" customHeight="1">
      <c r="A804" s="9">
        <v>2302</v>
      </c>
      <c r="B804" s="11"/>
      <c r="C804" s="11"/>
      <c r="D804" s="11"/>
      <c r="E804" s="11"/>
      <c r="F804" s="11"/>
      <c r="G804" s="11"/>
      <c r="H804" s="11"/>
      <c r="I804" s="11"/>
      <c r="J804" s="11">
        <v>1</v>
      </c>
      <c r="K804" s="12">
        <v>1</v>
      </c>
      <c r="L804" s="19"/>
      <c r="M804" s="5"/>
      <c r="N804" s="6"/>
      <c r="O804" s="27"/>
      <c r="P804" s="25">
        <v>1</v>
      </c>
      <c r="Q804" s="28"/>
      <c r="R804" s="27"/>
      <c r="T804" s="78"/>
      <c r="U804" s="78"/>
      <c r="V804" s="78"/>
    </row>
    <row r="805" spans="1:22" ht="15.75" customHeight="1">
      <c r="A805" s="9">
        <v>2401</v>
      </c>
      <c r="B805" s="11"/>
      <c r="C805" s="11"/>
      <c r="D805" s="11"/>
      <c r="E805" s="11"/>
      <c r="F805" s="11"/>
      <c r="G805" s="11"/>
      <c r="H805" s="11"/>
      <c r="I805" s="11"/>
      <c r="J805" s="11"/>
      <c r="K805" s="12"/>
      <c r="L805" s="19"/>
      <c r="M805" s="5"/>
      <c r="N805" s="6"/>
      <c r="O805" s="42"/>
      <c r="P805" s="43"/>
      <c r="Q805" s="53"/>
      <c r="R805" s="54"/>
      <c r="T805" s="78"/>
      <c r="U805" s="78"/>
      <c r="V805" s="78"/>
    </row>
    <row r="806" spans="1:22" ht="15.75" customHeight="1">
      <c r="A806" s="9">
        <v>2402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2"/>
      <c r="L806" s="19"/>
      <c r="M806" s="5"/>
      <c r="N806" s="6"/>
      <c r="O806" s="44" t="s">
        <v>53</v>
      </c>
      <c r="P806" s="45">
        <v>32</v>
      </c>
      <c r="Q806" s="46">
        <f>IF(SUM(K794:K806)=0,"",SUM(K794:K806))</f>
        <v>41</v>
      </c>
      <c r="R806" s="47" t="s">
        <v>8</v>
      </c>
      <c r="T806" s="78"/>
      <c r="U806" s="78"/>
      <c r="V806" s="78"/>
    </row>
    <row r="807" spans="1:22" ht="15.75" customHeight="1">
      <c r="A807" s="9">
        <v>2501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2"/>
      <c r="L807" s="19"/>
      <c r="M807" s="5"/>
      <c r="N807" s="6"/>
      <c r="O807" s="48" t="s">
        <v>55</v>
      </c>
      <c r="P807" s="49">
        <f>IF(P806/B792=0,"",P806/B792)</f>
        <v>0.42666666666666669</v>
      </c>
      <c r="Q807" s="50">
        <f>IF(P806/Q806=0,"",P806/Q806)</f>
        <v>0.78048780487804881</v>
      </c>
      <c r="R807" s="51" t="s">
        <v>56</v>
      </c>
      <c r="T807" s="78"/>
      <c r="U807" s="78"/>
      <c r="V807" s="78"/>
    </row>
    <row r="808" spans="1:22" ht="15.75" customHeight="1">
      <c r="A808" s="9">
        <v>2502</v>
      </c>
      <c r="B808" s="11"/>
      <c r="C808" s="11"/>
      <c r="D808" s="11"/>
      <c r="E808" s="11"/>
      <c r="F808" s="11"/>
      <c r="G808" s="11"/>
      <c r="H808" s="11"/>
      <c r="I808" s="11"/>
      <c r="J808" s="11"/>
      <c r="K808" s="12"/>
      <c r="L808" s="29"/>
      <c r="M808" s="30"/>
      <c r="N808" s="31"/>
      <c r="O808" s="30"/>
      <c r="P808" s="31"/>
      <c r="Q808" s="31"/>
      <c r="R808" s="33"/>
      <c r="T808" s="78"/>
      <c r="U808" s="78"/>
      <c r="V808" s="78"/>
    </row>
    <row r="809" spans="1:22" ht="18" customHeight="1">
      <c r="A809" s="34"/>
      <c r="B809" s="6"/>
      <c r="C809" s="6"/>
      <c r="D809" s="6"/>
      <c r="E809" s="6"/>
      <c r="F809" s="139" t="s">
        <v>42</v>
      </c>
      <c r="G809" s="154"/>
      <c r="H809" s="154"/>
      <c r="I809" s="154"/>
      <c r="J809" s="155"/>
      <c r="K809" s="35">
        <f>SUM(K792:K805)</f>
        <v>41</v>
      </c>
      <c r="L809" s="55">
        <f>IF(K800=0,"",K800/B792)</f>
        <v>0.48</v>
      </c>
      <c r="M809" s="55">
        <f>IF(K809=0,"",K809/B792)</f>
        <v>0.54666666666666663</v>
      </c>
      <c r="N809" s="55">
        <f>IF(K800=0,"",M809-L809)</f>
        <v>6.6666666666666652E-2</v>
      </c>
      <c r="O809" s="5"/>
      <c r="P809" s="6"/>
      <c r="Q809" s="37"/>
      <c r="R809" s="5"/>
      <c r="T809" s="78"/>
      <c r="U809" s="78"/>
      <c r="V809" s="78"/>
    </row>
    <row r="810" spans="1:22" ht="15.75" customHeight="1">
      <c r="L810" s="5"/>
      <c r="M810" s="5"/>
      <c r="O810" s="5"/>
      <c r="S810" s="78"/>
      <c r="T810" s="78"/>
      <c r="U810" s="78"/>
      <c r="V810" s="78"/>
    </row>
    <row r="811" spans="1:22" ht="15.75" customHeight="1">
      <c r="L811" s="5"/>
      <c r="M811" s="5"/>
      <c r="O811" s="5"/>
      <c r="S811" s="78"/>
      <c r="T811" s="78"/>
      <c r="U811" s="78"/>
      <c r="V811" s="78"/>
    </row>
    <row r="812" spans="1:22" ht="26.25" customHeight="1">
      <c r="B812" s="174" t="s">
        <v>77</v>
      </c>
      <c r="C812" s="166"/>
      <c r="D812" s="166"/>
      <c r="E812" s="166"/>
      <c r="F812" s="166"/>
      <c r="G812" s="166"/>
      <c r="H812" s="166"/>
      <c r="I812" s="166"/>
      <c r="J812" s="166"/>
      <c r="K812" s="92" t="s">
        <v>64</v>
      </c>
      <c r="L812" s="5"/>
      <c r="M812" s="5"/>
      <c r="N812" s="6"/>
      <c r="O812" s="5"/>
      <c r="P812" s="6"/>
      <c r="Q812" s="6"/>
      <c r="R812" s="6"/>
      <c r="T812" s="78"/>
      <c r="U812" s="78"/>
      <c r="V812" s="78"/>
    </row>
    <row r="813" spans="1:22" ht="20.25" customHeight="1">
      <c r="A813" s="142" t="s">
        <v>6</v>
      </c>
      <c r="B813" s="144" t="s">
        <v>7</v>
      </c>
      <c r="C813" s="154"/>
      <c r="D813" s="154"/>
      <c r="E813" s="154"/>
      <c r="F813" s="154"/>
      <c r="G813" s="154"/>
      <c r="H813" s="154"/>
      <c r="I813" s="154"/>
      <c r="J813" s="155"/>
      <c r="K813" s="167" t="s">
        <v>8</v>
      </c>
      <c r="L813" s="137" t="s">
        <v>9</v>
      </c>
      <c r="M813" s="137" t="s">
        <v>10</v>
      </c>
      <c r="N813" s="149" t="s">
        <v>11</v>
      </c>
      <c r="O813" s="137" t="s">
        <v>12</v>
      </c>
      <c r="P813" s="151" t="s">
        <v>13</v>
      </c>
      <c r="Q813" s="151" t="s">
        <v>14</v>
      </c>
      <c r="R813" s="137" t="s">
        <v>15</v>
      </c>
      <c r="T813" s="78"/>
      <c r="U813" s="78"/>
      <c r="V813" s="78"/>
    </row>
    <row r="814" spans="1:22" ht="15.75" customHeight="1">
      <c r="A814" s="153"/>
      <c r="B814" s="9" t="s">
        <v>16</v>
      </c>
      <c r="C814" s="9" t="s">
        <v>17</v>
      </c>
      <c r="D814" s="9" t="s">
        <v>18</v>
      </c>
      <c r="E814" s="9" t="s">
        <v>19</v>
      </c>
      <c r="F814" s="9" t="s">
        <v>20</v>
      </c>
      <c r="G814" s="9" t="s">
        <v>21</v>
      </c>
      <c r="H814" s="9" t="s">
        <v>22</v>
      </c>
      <c r="I814" s="9" t="s">
        <v>23</v>
      </c>
      <c r="J814" s="9" t="s">
        <v>24</v>
      </c>
      <c r="K814" s="153"/>
      <c r="L814" s="153"/>
      <c r="M814" s="153"/>
      <c r="N814" s="153"/>
      <c r="O814" s="153"/>
      <c r="P814" s="153"/>
      <c r="Q814" s="153"/>
      <c r="R814" s="153"/>
      <c r="T814" s="78"/>
      <c r="U814" s="78"/>
      <c r="V814" s="78"/>
    </row>
    <row r="815" spans="1:22" ht="15.75" customHeight="1">
      <c r="A815" s="9">
        <v>1801</v>
      </c>
      <c r="B815" s="56">
        <v>35</v>
      </c>
      <c r="C815" s="11"/>
      <c r="D815" s="11"/>
      <c r="E815" s="11"/>
      <c r="F815" s="11"/>
      <c r="G815" s="11"/>
      <c r="H815" s="11"/>
      <c r="I815" s="11"/>
      <c r="J815" s="11"/>
      <c r="K815" s="12"/>
      <c r="L815" s="13"/>
      <c r="M815" s="14"/>
      <c r="N815" s="15"/>
      <c r="O815" s="79"/>
      <c r="P815" s="62">
        <f>B815</f>
        <v>35</v>
      </c>
      <c r="Q815" s="80"/>
      <c r="R815" s="79"/>
      <c r="T815" s="78"/>
      <c r="U815" s="78"/>
      <c r="V815" s="78"/>
    </row>
    <row r="816" spans="1:22" ht="15.75" customHeight="1">
      <c r="A816" s="9">
        <v>1802</v>
      </c>
      <c r="B816" s="11"/>
      <c r="C816" s="11">
        <v>26</v>
      </c>
      <c r="D816" s="11"/>
      <c r="E816" s="11"/>
      <c r="F816" s="11"/>
      <c r="G816" s="11"/>
      <c r="H816" s="11"/>
      <c r="I816" s="11"/>
      <c r="J816" s="11"/>
      <c r="K816" s="12"/>
      <c r="L816" s="19"/>
      <c r="M816" s="5"/>
      <c r="N816" s="20"/>
      <c r="O816" s="66">
        <f>IF(C816=0,"",C816/B815)</f>
        <v>0.74285714285714288</v>
      </c>
      <c r="P816" s="67">
        <v>26</v>
      </c>
      <c r="Q816" s="68">
        <f t="shared" ref="Q816:Q823" si="70">IF(P816=0,"",P816/P815)</f>
        <v>0.74285714285714288</v>
      </c>
      <c r="R816" s="68">
        <f t="shared" ref="R816:R823" si="71">IF(P816=0,"",100%-Q816)</f>
        <v>0.25714285714285712</v>
      </c>
      <c r="T816" s="78"/>
      <c r="U816" s="78"/>
      <c r="V816" s="78"/>
    </row>
    <row r="817" spans="1:22" ht="15.75" customHeight="1">
      <c r="A817" s="9">
        <v>1901</v>
      </c>
      <c r="B817" s="11"/>
      <c r="C817" s="11"/>
      <c r="D817" s="11">
        <v>20</v>
      </c>
      <c r="E817" s="11"/>
      <c r="F817" s="11"/>
      <c r="G817" s="11"/>
      <c r="H817" s="11"/>
      <c r="I817" s="11"/>
      <c r="J817" s="11"/>
      <c r="K817" s="12"/>
      <c r="L817" s="19"/>
      <c r="M817" s="5"/>
      <c r="N817" s="20"/>
      <c r="O817" s="66">
        <f>IF(D817=0,"",D817/C816)</f>
        <v>0.76923076923076927</v>
      </c>
      <c r="P817" s="67">
        <v>20</v>
      </c>
      <c r="Q817" s="68">
        <f t="shared" si="70"/>
        <v>0.76923076923076927</v>
      </c>
      <c r="R817" s="68">
        <f t="shared" si="71"/>
        <v>0.23076923076923073</v>
      </c>
      <c r="S817" s="86">
        <f>P817/P815</f>
        <v>0.5714285714285714</v>
      </c>
      <c r="T817" s="78"/>
      <c r="U817" s="78"/>
      <c r="V817" s="78"/>
    </row>
    <row r="818" spans="1:22" ht="15.75" customHeight="1">
      <c r="A818" s="9">
        <v>1902</v>
      </c>
      <c r="B818" s="11"/>
      <c r="C818" s="11"/>
      <c r="D818" s="11"/>
      <c r="E818" s="11">
        <v>20</v>
      </c>
      <c r="F818" s="11"/>
      <c r="G818" s="11"/>
      <c r="H818" s="11"/>
      <c r="I818" s="11"/>
      <c r="J818" s="11"/>
      <c r="K818" s="12"/>
      <c r="L818" s="19"/>
      <c r="M818" s="5"/>
      <c r="N818" s="20"/>
      <c r="O818" s="66">
        <f>IF(E818=0,"",E818/D817)</f>
        <v>1</v>
      </c>
      <c r="P818" s="67">
        <v>20</v>
      </c>
      <c r="Q818" s="68">
        <f t="shared" si="70"/>
        <v>1</v>
      </c>
      <c r="R818" s="68">
        <f t="shared" si="71"/>
        <v>0</v>
      </c>
      <c r="T818" s="78"/>
      <c r="U818" s="78"/>
      <c r="V818" s="78"/>
    </row>
    <row r="819" spans="1:22" ht="15.75" customHeight="1">
      <c r="A819" s="9">
        <v>2001</v>
      </c>
      <c r="B819" s="11"/>
      <c r="C819" s="11"/>
      <c r="D819" s="11"/>
      <c r="E819" s="11"/>
      <c r="F819" s="11">
        <v>19</v>
      </c>
      <c r="G819" s="11"/>
      <c r="H819" s="11"/>
      <c r="I819" s="11"/>
      <c r="J819" s="11"/>
      <c r="K819" s="12"/>
      <c r="L819" s="19"/>
      <c r="M819" s="5"/>
      <c r="N819" s="20"/>
      <c r="O819" s="66">
        <f>IF(F819=0,"",F819/E818)</f>
        <v>0.95</v>
      </c>
      <c r="P819" s="67">
        <v>19</v>
      </c>
      <c r="Q819" s="68">
        <f t="shared" si="70"/>
        <v>0.95</v>
      </c>
      <c r="R819" s="68">
        <f t="shared" si="71"/>
        <v>5.0000000000000044E-2</v>
      </c>
      <c r="T819" s="78"/>
      <c r="U819" s="78"/>
      <c r="V819" s="78"/>
    </row>
    <row r="820" spans="1:22" ht="15.75" customHeight="1">
      <c r="A820" s="9">
        <v>2002</v>
      </c>
      <c r="B820" s="11"/>
      <c r="C820" s="11"/>
      <c r="D820" s="11"/>
      <c r="E820" s="11"/>
      <c r="F820" s="11"/>
      <c r="G820" s="11">
        <v>18</v>
      </c>
      <c r="H820" s="11"/>
      <c r="I820" s="11"/>
      <c r="J820" s="11"/>
      <c r="K820" s="12"/>
      <c r="L820" s="19"/>
      <c r="M820" s="5"/>
      <c r="N820" s="20"/>
      <c r="O820" s="66">
        <f>IF(G820=0,"",G820/F819)</f>
        <v>0.94736842105263153</v>
      </c>
      <c r="P820" s="67">
        <v>19</v>
      </c>
      <c r="Q820" s="68">
        <f t="shared" si="70"/>
        <v>1</v>
      </c>
      <c r="R820" s="68">
        <f t="shared" si="71"/>
        <v>0</v>
      </c>
      <c r="T820" s="78"/>
      <c r="U820" s="78"/>
      <c r="V820" s="78"/>
    </row>
    <row r="821" spans="1:22" ht="15.75" customHeight="1">
      <c r="A821" s="9">
        <v>2101</v>
      </c>
      <c r="B821" s="11"/>
      <c r="C821" s="11"/>
      <c r="D821" s="11"/>
      <c r="E821" s="11"/>
      <c r="F821" s="11"/>
      <c r="G821" s="11"/>
      <c r="H821" s="11">
        <v>16</v>
      </c>
      <c r="I821" s="11"/>
      <c r="J821" s="11"/>
      <c r="K821" s="12"/>
      <c r="L821" s="19"/>
      <c r="M821" s="5"/>
      <c r="N821" s="20"/>
      <c r="O821" s="66">
        <f>IF(H821=0,"",H821/G820)</f>
        <v>0.88888888888888884</v>
      </c>
      <c r="P821" s="67">
        <v>17</v>
      </c>
      <c r="Q821" s="68">
        <f t="shared" si="70"/>
        <v>0.89473684210526316</v>
      </c>
      <c r="R821" s="68">
        <f t="shared" si="71"/>
        <v>0.10526315789473684</v>
      </c>
      <c r="T821" s="78"/>
      <c r="U821" s="78"/>
      <c r="V821" s="78"/>
    </row>
    <row r="822" spans="1:22" ht="15.75" customHeight="1">
      <c r="A822" s="9">
        <v>2102</v>
      </c>
      <c r="B822" s="11"/>
      <c r="C822" s="11"/>
      <c r="D822" s="11"/>
      <c r="E822" s="11"/>
      <c r="F822" s="11"/>
      <c r="G822" s="11"/>
      <c r="H822" s="11"/>
      <c r="I822" s="11">
        <v>16</v>
      </c>
      <c r="J822" s="11"/>
      <c r="K822" s="12"/>
      <c r="L822" s="19"/>
      <c r="M822" s="5"/>
      <c r="N822" s="20"/>
      <c r="O822" s="66">
        <f>IF(I822=0,"",I822/H821)</f>
        <v>1</v>
      </c>
      <c r="P822" s="67">
        <v>16</v>
      </c>
      <c r="Q822" s="68">
        <f t="shared" si="70"/>
        <v>0.94117647058823528</v>
      </c>
      <c r="R822" s="68">
        <f t="shared" si="71"/>
        <v>5.8823529411764719E-2</v>
      </c>
      <c r="T822" s="78"/>
      <c r="U822" s="78"/>
      <c r="V822" s="78"/>
    </row>
    <row r="823" spans="1:22" ht="15.75" customHeight="1">
      <c r="A823" s="9">
        <v>2201</v>
      </c>
      <c r="B823" s="11"/>
      <c r="C823" s="11"/>
      <c r="D823" s="11"/>
      <c r="E823" s="11"/>
      <c r="F823" s="11"/>
      <c r="G823" s="11"/>
      <c r="H823" s="11"/>
      <c r="I823" s="11"/>
      <c r="J823" s="11">
        <v>15</v>
      </c>
      <c r="K823" s="12">
        <v>12</v>
      </c>
      <c r="L823" s="19"/>
      <c r="M823" s="5"/>
      <c r="N823" s="20"/>
      <c r="O823" s="81">
        <f>IF(J823=0,"",J823/I822)</f>
        <v>0.9375</v>
      </c>
      <c r="P823" s="67">
        <v>15</v>
      </c>
      <c r="Q823" s="82">
        <f t="shared" si="70"/>
        <v>0.9375</v>
      </c>
      <c r="R823" s="82">
        <f t="shared" si="71"/>
        <v>6.25E-2</v>
      </c>
      <c r="T823" s="78"/>
      <c r="U823" s="78"/>
      <c r="V823" s="78"/>
    </row>
    <row r="824" spans="1:22" ht="15.75" customHeight="1">
      <c r="A824" s="9">
        <v>2202</v>
      </c>
      <c r="B824" s="11"/>
      <c r="C824" s="11"/>
      <c r="D824" s="11"/>
      <c r="E824" s="11"/>
      <c r="F824" s="11"/>
      <c r="G824" s="11"/>
      <c r="H824" s="11"/>
      <c r="I824" s="11"/>
      <c r="J824" s="11">
        <v>1</v>
      </c>
      <c r="K824" s="91">
        <v>1</v>
      </c>
      <c r="L824" s="19"/>
      <c r="M824" s="5"/>
      <c r="N824" s="6"/>
      <c r="O824" s="88"/>
      <c r="P824" s="22">
        <v>2</v>
      </c>
      <c r="Q824" s="89"/>
      <c r="R824" s="90"/>
      <c r="T824" s="78"/>
      <c r="U824" s="78"/>
      <c r="V824" s="78"/>
    </row>
    <row r="825" spans="1:22" ht="15.75" customHeight="1">
      <c r="A825" s="9">
        <v>2301</v>
      </c>
      <c r="B825" s="11"/>
      <c r="C825" s="11"/>
      <c r="D825" s="11"/>
      <c r="E825" s="11"/>
      <c r="F825" s="11"/>
      <c r="G825" s="11"/>
      <c r="H825" s="11"/>
      <c r="I825" s="11"/>
      <c r="J825" s="11">
        <v>2</v>
      </c>
      <c r="K825" s="12">
        <v>2</v>
      </c>
      <c r="L825" s="19"/>
      <c r="M825" s="5"/>
      <c r="N825" s="6"/>
      <c r="O825" s="27"/>
      <c r="P825" s="25">
        <v>2</v>
      </c>
      <c r="Q825" s="28"/>
      <c r="R825" s="27"/>
      <c r="T825" s="78"/>
      <c r="U825" s="78"/>
      <c r="V825" s="78"/>
    </row>
    <row r="826" spans="1:22" ht="15.75" customHeight="1">
      <c r="A826" s="9">
        <v>2302</v>
      </c>
      <c r="B826" s="11"/>
      <c r="C826" s="11"/>
      <c r="D826" s="11"/>
      <c r="E826" s="11"/>
      <c r="F826" s="11"/>
      <c r="G826" s="11"/>
      <c r="H826" s="11"/>
      <c r="I826" s="11"/>
      <c r="J826" s="11"/>
      <c r="K826" s="12"/>
      <c r="L826" s="19"/>
      <c r="M826" s="5"/>
      <c r="N826" s="6"/>
      <c r="O826" s="27"/>
      <c r="P826" s="25"/>
      <c r="Q826" s="28"/>
      <c r="R826" s="27"/>
      <c r="T826" s="78"/>
      <c r="U826" s="78"/>
      <c r="V826" s="78"/>
    </row>
    <row r="827" spans="1:22" ht="15.75" customHeight="1">
      <c r="A827" s="9">
        <v>2401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2"/>
      <c r="L827" s="19"/>
      <c r="M827" s="5"/>
      <c r="N827" s="6"/>
      <c r="O827" s="27"/>
      <c r="P827" s="25"/>
      <c r="Q827" s="28"/>
      <c r="R827" s="27"/>
      <c r="T827" s="78"/>
      <c r="U827" s="78"/>
      <c r="V827" s="78"/>
    </row>
    <row r="828" spans="1:22" ht="15.75" customHeight="1">
      <c r="A828" s="9">
        <v>2402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2"/>
      <c r="L828" s="19"/>
      <c r="M828" s="5"/>
      <c r="N828" s="6"/>
      <c r="O828" s="42"/>
      <c r="P828" s="43"/>
      <c r="Q828" s="53"/>
      <c r="R828" s="54"/>
      <c r="T828" s="78"/>
      <c r="U828" s="78"/>
      <c r="V828" s="78"/>
    </row>
    <row r="829" spans="1:22" ht="15.75" customHeight="1">
      <c r="A829" s="9">
        <v>2501</v>
      </c>
      <c r="B829" s="11"/>
      <c r="C829" s="11"/>
      <c r="D829" s="11"/>
      <c r="E829" s="11"/>
      <c r="F829" s="11"/>
      <c r="G829" s="11"/>
      <c r="H829" s="11"/>
      <c r="I829" s="11"/>
      <c r="J829" s="11"/>
      <c r="K829" s="12"/>
      <c r="L829" s="19"/>
      <c r="M829" s="5"/>
      <c r="N829" s="6"/>
      <c r="O829" s="44" t="s">
        <v>53</v>
      </c>
      <c r="P829" s="45">
        <v>11</v>
      </c>
      <c r="Q829" s="46">
        <f>IF(SUM(K817:K829)=0,"",SUM(K817:K829))</f>
        <v>15</v>
      </c>
      <c r="R829" s="47" t="s">
        <v>8</v>
      </c>
      <c r="T829" s="78"/>
      <c r="U829" s="78"/>
      <c r="V829" s="78"/>
    </row>
    <row r="830" spans="1:22" ht="15.75" customHeight="1">
      <c r="A830" s="9">
        <v>2502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2"/>
      <c r="L830" s="19"/>
      <c r="M830" s="5"/>
      <c r="N830" s="6"/>
      <c r="O830" s="48" t="s">
        <v>55</v>
      </c>
      <c r="P830" s="49">
        <f>IF(P829/B815=0,"",P829/B815)</f>
        <v>0.31428571428571428</v>
      </c>
      <c r="Q830" s="50">
        <f>IF(P829/Q829=0,"",P829/Q829)</f>
        <v>0.73333333333333328</v>
      </c>
      <c r="R830" s="51" t="s">
        <v>56</v>
      </c>
      <c r="T830" s="78"/>
      <c r="U830" s="78"/>
      <c r="V830" s="78"/>
    </row>
    <row r="831" spans="1:22" ht="15.75" customHeight="1">
      <c r="A831" s="9">
        <v>2601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2"/>
      <c r="L831" s="29"/>
      <c r="M831" s="30"/>
      <c r="N831" s="31"/>
      <c r="O831" s="30"/>
      <c r="P831" s="31"/>
      <c r="Q831" s="31"/>
      <c r="R831" s="33"/>
      <c r="T831" s="78"/>
      <c r="U831" s="78"/>
      <c r="V831" s="78"/>
    </row>
    <row r="832" spans="1:22" ht="18" customHeight="1">
      <c r="A832" s="34"/>
      <c r="B832" s="6"/>
      <c r="C832" s="6"/>
      <c r="D832" s="6"/>
      <c r="E832" s="6"/>
      <c r="F832" s="139" t="s">
        <v>42</v>
      </c>
      <c r="G832" s="154"/>
      <c r="H832" s="154"/>
      <c r="I832" s="154"/>
      <c r="J832" s="155"/>
      <c r="K832" s="35">
        <f>SUM(K815:K828)</f>
        <v>15</v>
      </c>
      <c r="L832" s="55">
        <f>IF(K823=0,"",K823/B815)</f>
        <v>0.34285714285714286</v>
      </c>
      <c r="M832" s="55">
        <f>IF(K832=0,"",K832/B815)</f>
        <v>0.42857142857142855</v>
      </c>
      <c r="N832" s="55">
        <f>IF(K823=0,"",M832-L832)</f>
        <v>8.5714285714285687E-2</v>
      </c>
      <c r="O832" s="5"/>
      <c r="P832" s="6"/>
      <c r="Q832" s="37"/>
      <c r="R832" s="5"/>
      <c r="T832" s="78"/>
      <c r="U832" s="78"/>
      <c r="V832" s="78"/>
    </row>
    <row r="833" spans="1:22" ht="15.75" customHeight="1">
      <c r="L833" s="5"/>
      <c r="M833" s="5"/>
      <c r="O833" s="5"/>
      <c r="S833" s="78"/>
      <c r="T833" s="78"/>
      <c r="U833" s="78"/>
      <c r="V833" s="78"/>
    </row>
    <row r="834" spans="1:22" ht="15.75" customHeight="1">
      <c r="L834" s="5"/>
      <c r="M834" s="5"/>
      <c r="O834" s="5"/>
      <c r="S834" s="78"/>
      <c r="T834" s="78"/>
      <c r="U834" s="78"/>
      <c r="V834" s="78"/>
    </row>
    <row r="835" spans="1:22" ht="26.25" customHeight="1">
      <c r="B835" s="174" t="s">
        <v>77</v>
      </c>
      <c r="C835" s="166"/>
      <c r="D835" s="166"/>
      <c r="E835" s="166"/>
      <c r="F835" s="166"/>
      <c r="G835" s="166"/>
      <c r="H835" s="166"/>
      <c r="I835" s="166"/>
      <c r="J835" s="166"/>
      <c r="K835" s="92" t="s">
        <v>65</v>
      </c>
      <c r="L835" s="5"/>
      <c r="M835" s="5"/>
      <c r="N835" s="6"/>
      <c r="O835" s="5"/>
      <c r="P835" s="6"/>
      <c r="Q835" s="6"/>
      <c r="R835" s="6"/>
      <c r="T835" s="78"/>
      <c r="U835" s="78"/>
      <c r="V835" s="121">
        <f>AVERAGE(L832,L855)</f>
        <v>0.44540117416829744</v>
      </c>
    </row>
    <row r="836" spans="1:22" ht="20.25" customHeight="1">
      <c r="A836" s="142" t="s">
        <v>6</v>
      </c>
      <c r="B836" s="144" t="s">
        <v>7</v>
      </c>
      <c r="C836" s="154"/>
      <c r="D836" s="154"/>
      <c r="E836" s="154"/>
      <c r="F836" s="154"/>
      <c r="G836" s="154"/>
      <c r="H836" s="154"/>
      <c r="I836" s="154"/>
      <c r="J836" s="155"/>
      <c r="K836" s="167" t="s">
        <v>8</v>
      </c>
      <c r="L836" s="137" t="s">
        <v>9</v>
      </c>
      <c r="M836" s="137" t="s">
        <v>10</v>
      </c>
      <c r="N836" s="149" t="s">
        <v>11</v>
      </c>
      <c r="O836" s="137" t="s">
        <v>12</v>
      </c>
      <c r="P836" s="151" t="s">
        <v>13</v>
      </c>
      <c r="Q836" s="151" t="s">
        <v>14</v>
      </c>
      <c r="R836" s="137" t="s">
        <v>15</v>
      </c>
      <c r="T836" s="78"/>
      <c r="U836" s="78"/>
      <c r="V836" s="78"/>
    </row>
    <row r="837" spans="1:22" ht="15.75" customHeight="1">
      <c r="A837" s="153"/>
      <c r="B837" s="9" t="s">
        <v>16</v>
      </c>
      <c r="C837" s="9" t="s">
        <v>17</v>
      </c>
      <c r="D837" s="9" t="s">
        <v>18</v>
      </c>
      <c r="E837" s="9" t="s">
        <v>19</v>
      </c>
      <c r="F837" s="9" t="s">
        <v>20</v>
      </c>
      <c r="G837" s="9" t="s">
        <v>21</v>
      </c>
      <c r="H837" s="9" t="s">
        <v>22</v>
      </c>
      <c r="I837" s="9" t="s">
        <v>23</v>
      </c>
      <c r="J837" s="9" t="s">
        <v>24</v>
      </c>
      <c r="K837" s="153"/>
      <c r="L837" s="153"/>
      <c r="M837" s="153"/>
      <c r="N837" s="153"/>
      <c r="O837" s="153"/>
      <c r="P837" s="153"/>
      <c r="Q837" s="153"/>
      <c r="R837" s="153"/>
      <c r="T837" s="78"/>
      <c r="U837" s="78"/>
      <c r="V837" s="78"/>
    </row>
    <row r="838" spans="1:22" ht="15.75" customHeight="1">
      <c r="A838" s="9">
        <v>1802</v>
      </c>
      <c r="B838" s="56">
        <v>73</v>
      </c>
      <c r="C838" s="11"/>
      <c r="D838" s="11"/>
      <c r="E838" s="11"/>
      <c r="F838" s="11"/>
      <c r="G838" s="11"/>
      <c r="H838" s="11"/>
      <c r="I838" s="11"/>
      <c r="J838" s="11"/>
      <c r="K838" s="12"/>
      <c r="L838" s="13"/>
      <c r="M838" s="14"/>
      <c r="N838" s="15"/>
      <c r="O838" s="79"/>
      <c r="P838" s="62">
        <f>B838</f>
        <v>73</v>
      </c>
      <c r="Q838" s="80"/>
      <c r="R838" s="79"/>
      <c r="T838" s="78"/>
      <c r="U838" s="78"/>
      <c r="V838" s="78"/>
    </row>
    <row r="839" spans="1:22" ht="15.75" customHeight="1">
      <c r="A839" s="9">
        <v>1901</v>
      </c>
      <c r="B839" s="11"/>
      <c r="C839" s="11">
        <v>66</v>
      </c>
      <c r="D839" s="11"/>
      <c r="E839" s="11"/>
      <c r="F839" s="11"/>
      <c r="G839" s="11"/>
      <c r="H839" s="11"/>
      <c r="I839" s="11"/>
      <c r="J839" s="11"/>
      <c r="K839" s="12"/>
      <c r="L839" s="19"/>
      <c r="M839" s="5"/>
      <c r="N839" s="20"/>
      <c r="O839" s="66">
        <f>IF(C839=0,"",C839/B838)</f>
        <v>0.90410958904109584</v>
      </c>
      <c r="P839" s="67">
        <v>66</v>
      </c>
      <c r="Q839" s="68">
        <f t="shared" ref="Q839:Q846" si="72">IF(P839=0,"",P839/P838)</f>
        <v>0.90410958904109584</v>
      </c>
      <c r="R839" s="68">
        <f t="shared" ref="R839:R846" si="73">IF(P839=0,"",100%-Q839)</f>
        <v>9.589041095890416E-2</v>
      </c>
      <c r="T839" s="78"/>
      <c r="U839" s="78"/>
      <c r="V839" s="78"/>
    </row>
    <row r="840" spans="1:22" ht="15.75" customHeight="1">
      <c r="A840" s="9">
        <v>1902</v>
      </c>
      <c r="B840" s="11"/>
      <c r="C840" s="11"/>
      <c r="D840" s="11">
        <v>62</v>
      </c>
      <c r="E840" s="11"/>
      <c r="F840" s="11"/>
      <c r="G840" s="11"/>
      <c r="H840" s="11"/>
      <c r="I840" s="11"/>
      <c r="J840" s="11"/>
      <c r="K840" s="12"/>
      <c r="L840" s="19"/>
      <c r="M840" s="5"/>
      <c r="N840" s="20"/>
      <c r="O840" s="66">
        <f>IF(D840=0,"",D840/C839)</f>
        <v>0.93939393939393945</v>
      </c>
      <c r="P840" s="67">
        <v>62</v>
      </c>
      <c r="Q840" s="68">
        <f t="shared" si="72"/>
        <v>0.93939393939393945</v>
      </c>
      <c r="R840" s="68">
        <f t="shared" si="73"/>
        <v>6.0606060606060552E-2</v>
      </c>
      <c r="S840" s="86">
        <f>P840/P838</f>
        <v>0.84931506849315064</v>
      </c>
      <c r="T840" s="78"/>
      <c r="U840" s="78"/>
      <c r="V840" s="78"/>
    </row>
    <row r="841" spans="1:22" ht="15.75" customHeight="1">
      <c r="A841" s="9">
        <v>2001</v>
      </c>
      <c r="B841" s="11"/>
      <c r="C841" s="11"/>
      <c r="D841" s="11"/>
      <c r="E841" s="11">
        <v>60</v>
      </c>
      <c r="F841" s="11"/>
      <c r="G841" s="11"/>
      <c r="H841" s="11"/>
      <c r="I841" s="11"/>
      <c r="J841" s="11"/>
      <c r="K841" s="12"/>
      <c r="L841" s="19"/>
      <c r="M841" s="5"/>
      <c r="N841" s="20"/>
      <c r="O841" s="66">
        <f>IF(E841=0,"",E841/D840)</f>
        <v>0.967741935483871</v>
      </c>
      <c r="P841" s="67">
        <v>61</v>
      </c>
      <c r="Q841" s="68">
        <f t="shared" si="72"/>
        <v>0.9838709677419355</v>
      </c>
      <c r="R841" s="68">
        <f t="shared" si="73"/>
        <v>1.6129032258064502E-2</v>
      </c>
      <c r="T841" s="78"/>
      <c r="U841" s="78"/>
      <c r="V841" s="78"/>
    </row>
    <row r="842" spans="1:22" ht="15.75" customHeight="1">
      <c r="A842" s="9">
        <v>2002</v>
      </c>
      <c r="B842" s="11"/>
      <c r="C842" s="11"/>
      <c r="D842" s="11"/>
      <c r="E842" s="11"/>
      <c r="F842" s="11">
        <v>54</v>
      </c>
      <c r="G842" s="11"/>
      <c r="H842" s="11"/>
      <c r="I842" s="11"/>
      <c r="J842" s="11"/>
      <c r="K842" s="12"/>
      <c r="L842" s="19"/>
      <c r="M842" s="5"/>
      <c r="N842" s="20"/>
      <c r="O842" s="66">
        <f>IF(F842=0,"",F842/E841)</f>
        <v>0.9</v>
      </c>
      <c r="P842" s="67">
        <v>55</v>
      </c>
      <c r="Q842" s="68">
        <f t="shared" si="72"/>
        <v>0.90163934426229508</v>
      </c>
      <c r="R842" s="68">
        <f t="shared" si="73"/>
        <v>9.8360655737704916E-2</v>
      </c>
      <c r="T842" s="78"/>
      <c r="U842" s="78"/>
      <c r="V842" s="78"/>
    </row>
    <row r="843" spans="1:22" ht="15.75" customHeight="1">
      <c r="A843" s="9">
        <v>2101</v>
      </c>
      <c r="B843" s="11"/>
      <c r="C843" s="11"/>
      <c r="D843" s="11"/>
      <c r="E843" s="11"/>
      <c r="F843" s="11"/>
      <c r="G843" s="11">
        <v>51</v>
      </c>
      <c r="H843" s="11"/>
      <c r="I843" s="11"/>
      <c r="J843" s="11"/>
      <c r="K843" s="12"/>
      <c r="L843" s="19"/>
      <c r="M843" s="5"/>
      <c r="N843" s="20"/>
      <c r="O843" s="66">
        <f>IF(G843=0,"",G843/F842)</f>
        <v>0.94444444444444442</v>
      </c>
      <c r="P843" s="67">
        <v>54</v>
      </c>
      <c r="Q843" s="68">
        <f t="shared" si="72"/>
        <v>0.98181818181818181</v>
      </c>
      <c r="R843" s="68">
        <f t="shared" si="73"/>
        <v>1.8181818181818188E-2</v>
      </c>
      <c r="T843" s="78"/>
      <c r="U843" s="78"/>
      <c r="V843" s="78"/>
    </row>
    <row r="844" spans="1:22" ht="15.75" customHeight="1">
      <c r="A844" s="9">
        <v>2102</v>
      </c>
      <c r="B844" s="11"/>
      <c r="C844" s="11"/>
      <c r="D844" s="11"/>
      <c r="E844" s="11"/>
      <c r="F844" s="11"/>
      <c r="G844" s="11"/>
      <c r="H844" s="11">
        <v>51</v>
      </c>
      <c r="I844" s="11"/>
      <c r="J844" s="11"/>
      <c r="K844" s="12"/>
      <c r="L844" s="19"/>
      <c r="M844" s="5"/>
      <c r="N844" s="20"/>
      <c r="O844" s="66">
        <f>IF(H844=0,"",H844/G843)</f>
        <v>1</v>
      </c>
      <c r="P844" s="67">
        <v>54</v>
      </c>
      <c r="Q844" s="68">
        <f t="shared" si="72"/>
        <v>1</v>
      </c>
      <c r="R844" s="68">
        <f t="shared" si="73"/>
        <v>0</v>
      </c>
      <c r="T844" s="78"/>
      <c r="U844" s="78"/>
      <c r="V844" s="78"/>
    </row>
    <row r="845" spans="1:22" ht="15.75" customHeight="1">
      <c r="A845" s="9">
        <v>2201</v>
      </c>
      <c r="B845" s="11"/>
      <c r="C845" s="11"/>
      <c r="D845" s="11"/>
      <c r="E845" s="11"/>
      <c r="F845" s="11"/>
      <c r="G845" s="11"/>
      <c r="H845" s="11"/>
      <c r="I845" s="11">
        <v>51</v>
      </c>
      <c r="J845" s="11"/>
      <c r="K845" s="12"/>
      <c r="L845" s="19"/>
      <c r="M845" s="5"/>
      <c r="N845" s="20"/>
      <c r="O845" s="66">
        <f>IF(I845=0,"",I845/H844)</f>
        <v>1</v>
      </c>
      <c r="P845" s="67">
        <v>54</v>
      </c>
      <c r="Q845" s="68">
        <f t="shared" si="72"/>
        <v>1</v>
      </c>
      <c r="R845" s="68">
        <f t="shared" si="73"/>
        <v>0</v>
      </c>
      <c r="T845" s="78"/>
      <c r="U845" s="78"/>
      <c r="V845" s="78"/>
    </row>
    <row r="846" spans="1:22" ht="15.75" customHeight="1">
      <c r="A846" s="9">
        <v>2202</v>
      </c>
      <c r="B846" s="11"/>
      <c r="C846" s="11"/>
      <c r="D846" s="11"/>
      <c r="E846" s="11"/>
      <c r="F846" s="11"/>
      <c r="G846" s="11"/>
      <c r="H846" s="11"/>
      <c r="I846" s="11"/>
      <c r="J846" s="11">
        <v>48</v>
      </c>
      <c r="K846" s="91">
        <v>40</v>
      </c>
      <c r="L846" s="19"/>
      <c r="M846" s="5"/>
      <c r="N846" s="20"/>
      <c r="O846" s="81">
        <f>IF(J846=0,"",J846/I845)</f>
        <v>0.94117647058823528</v>
      </c>
      <c r="P846" s="67">
        <v>52</v>
      </c>
      <c r="Q846" s="82">
        <f t="shared" si="72"/>
        <v>0.96296296296296291</v>
      </c>
      <c r="R846" s="82">
        <f t="shared" si="73"/>
        <v>3.703703703703709E-2</v>
      </c>
      <c r="T846" s="78"/>
      <c r="U846" s="78"/>
      <c r="V846" s="78"/>
    </row>
    <row r="847" spans="1:22" ht="15.75" customHeight="1">
      <c r="A847" s="9">
        <v>2301</v>
      </c>
      <c r="B847" s="11"/>
      <c r="C847" s="11"/>
      <c r="D847" s="11"/>
      <c r="E847" s="11"/>
      <c r="F847" s="11"/>
      <c r="G847" s="11"/>
      <c r="H847" s="11"/>
      <c r="I847" s="11"/>
      <c r="J847" s="11">
        <v>5</v>
      </c>
      <c r="K847" s="12">
        <v>4</v>
      </c>
      <c r="L847" s="19"/>
      <c r="M847" s="5"/>
      <c r="N847" s="6"/>
      <c r="O847" s="88"/>
      <c r="P847" s="22">
        <v>11</v>
      </c>
      <c r="Q847" s="89"/>
      <c r="R847" s="90"/>
      <c r="T847" s="78"/>
      <c r="U847" s="78"/>
      <c r="V847" s="78"/>
    </row>
    <row r="848" spans="1:22" ht="15.75" customHeight="1">
      <c r="A848" s="9">
        <v>2302</v>
      </c>
      <c r="B848" s="11"/>
      <c r="C848" s="11"/>
      <c r="D848" s="11"/>
      <c r="E848" s="11"/>
      <c r="F848" s="11"/>
      <c r="G848" s="11"/>
      <c r="H848" s="11"/>
      <c r="I848" s="11"/>
      <c r="J848" s="11">
        <v>6</v>
      </c>
      <c r="K848" s="12">
        <v>4</v>
      </c>
      <c r="L848" s="19"/>
      <c r="M848" s="5"/>
      <c r="N848" s="6"/>
      <c r="O848" s="27"/>
      <c r="P848" s="25">
        <v>7</v>
      </c>
      <c r="Q848" s="28"/>
      <c r="R848" s="27"/>
      <c r="T848" s="78"/>
      <c r="U848" s="78"/>
      <c r="V848" s="78"/>
    </row>
    <row r="849" spans="1:22" ht="15.75" customHeight="1">
      <c r="A849" s="9">
        <v>2401</v>
      </c>
      <c r="B849" s="11"/>
      <c r="C849" s="11"/>
      <c r="D849" s="11"/>
      <c r="E849" s="11"/>
      <c r="F849" s="11"/>
      <c r="G849" s="11"/>
      <c r="H849" s="11"/>
      <c r="I849" s="11"/>
      <c r="J849" s="11">
        <v>1</v>
      </c>
      <c r="K849" s="12">
        <v>3</v>
      </c>
      <c r="L849" s="19"/>
      <c r="M849" s="5"/>
      <c r="N849" s="6"/>
      <c r="O849" s="27"/>
      <c r="P849" s="25">
        <v>3</v>
      </c>
      <c r="Q849" s="28"/>
      <c r="R849" s="27"/>
      <c r="T849" s="78"/>
      <c r="U849" s="78"/>
      <c r="V849" s="78"/>
    </row>
    <row r="850" spans="1:22" ht="15.75" customHeight="1">
      <c r="A850" s="9">
        <v>2402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2"/>
      <c r="L850" s="19"/>
      <c r="M850" s="5"/>
      <c r="N850" s="6"/>
      <c r="O850" s="27"/>
      <c r="P850" s="25"/>
      <c r="Q850" s="28"/>
      <c r="R850" s="27"/>
      <c r="T850" s="78"/>
      <c r="U850" s="78"/>
      <c r="V850" s="78"/>
    </row>
    <row r="851" spans="1:22" ht="15.75" customHeight="1">
      <c r="A851" s="9">
        <v>2501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2"/>
      <c r="L851" s="19"/>
      <c r="M851" s="5"/>
      <c r="N851" s="6"/>
      <c r="O851" s="42"/>
      <c r="P851" s="43"/>
      <c r="Q851" s="53"/>
      <c r="R851" s="54"/>
      <c r="T851" s="78"/>
      <c r="U851" s="78"/>
      <c r="V851" s="78"/>
    </row>
    <row r="852" spans="1:22" ht="15.75" customHeight="1">
      <c r="A852" s="9">
        <v>2502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2"/>
      <c r="L852" s="19"/>
      <c r="M852" s="5"/>
      <c r="N852" s="6"/>
      <c r="O852" s="44" t="s">
        <v>53</v>
      </c>
      <c r="P852" s="45">
        <v>31</v>
      </c>
      <c r="Q852" s="46">
        <f>IF(SUM(K840:K852)=0,"",SUM(K840:K852))</f>
        <v>51</v>
      </c>
      <c r="R852" s="47" t="s">
        <v>8</v>
      </c>
      <c r="T852" s="78"/>
      <c r="U852" s="78"/>
      <c r="V852" s="78"/>
    </row>
    <row r="853" spans="1:22" ht="15.75" customHeight="1">
      <c r="A853" s="9">
        <v>2601</v>
      </c>
      <c r="B853" s="11"/>
      <c r="C853" s="11"/>
      <c r="D853" s="11"/>
      <c r="E853" s="11"/>
      <c r="F853" s="11"/>
      <c r="G853" s="11"/>
      <c r="H853" s="11"/>
      <c r="I853" s="11"/>
      <c r="J853" s="11"/>
      <c r="K853" s="12"/>
      <c r="L853" s="19"/>
      <c r="M853" s="5"/>
      <c r="N853" s="6"/>
      <c r="O853" s="48" t="s">
        <v>55</v>
      </c>
      <c r="P853" s="49">
        <f>IF(P852/B838=0,"",P852/B838)</f>
        <v>0.42465753424657532</v>
      </c>
      <c r="Q853" s="50">
        <f>IF(P852/Q852=0,"",P852/Q852)</f>
        <v>0.60784313725490191</v>
      </c>
      <c r="R853" s="51" t="s">
        <v>56</v>
      </c>
      <c r="T853" s="78"/>
      <c r="U853" s="78"/>
      <c r="V853" s="78"/>
    </row>
    <row r="854" spans="1:22" ht="15.75" customHeight="1">
      <c r="A854" s="9">
        <v>2602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2"/>
      <c r="L854" s="29"/>
      <c r="M854" s="30"/>
      <c r="N854" s="31"/>
      <c r="O854" s="30"/>
      <c r="P854" s="31"/>
      <c r="Q854" s="31"/>
      <c r="R854" s="33"/>
      <c r="T854" s="78"/>
      <c r="U854" s="78"/>
      <c r="V854" s="78"/>
    </row>
    <row r="855" spans="1:22" ht="18" customHeight="1">
      <c r="A855" s="34"/>
      <c r="B855" s="6"/>
      <c r="C855" s="6"/>
      <c r="D855" s="6"/>
      <c r="E855" s="6"/>
      <c r="F855" s="139" t="s">
        <v>42</v>
      </c>
      <c r="G855" s="154"/>
      <c r="H855" s="154"/>
      <c r="I855" s="154"/>
      <c r="J855" s="155"/>
      <c r="K855" s="35">
        <f>SUM(K838:K851)</f>
        <v>51</v>
      </c>
      <c r="L855" s="55">
        <f>IF(K846=0,"",K846/B838)</f>
        <v>0.54794520547945202</v>
      </c>
      <c r="M855" s="55">
        <f>IF(K855=0,"",K855/B838)</f>
        <v>0.69863013698630139</v>
      </c>
      <c r="N855" s="55">
        <f>IF(K846=0,"",M855-L855)</f>
        <v>0.15068493150684936</v>
      </c>
      <c r="O855" s="5"/>
      <c r="P855" s="6"/>
      <c r="Q855" s="37"/>
      <c r="R855" s="5"/>
      <c r="T855" s="78"/>
      <c r="U855" s="78"/>
      <c r="V855" s="78"/>
    </row>
    <row r="856" spans="1:22" ht="15.75" customHeight="1">
      <c r="L856" s="5"/>
      <c r="M856" s="5"/>
      <c r="O856" s="5"/>
      <c r="S856" s="78"/>
      <c r="T856" s="78"/>
      <c r="U856" s="78"/>
      <c r="V856" s="78"/>
    </row>
    <row r="857" spans="1:22" ht="15.75" customHeight="1">
      <c r="L857" s="5"/>
      <c r="M857" s="5"/>
      <c r="O857" s="5"/>
      <c r="S857" s="78"/>
      <c r="T857" s="78"/>
      <c r="U857" s="78"/>
      <c r="V857" s="78"/>
    </row>
    <row r="858" spans="1:22" ht="26.25" customHeight="1">
      <c r="B858" s="76" t="s">
        <v>77</v>
      </c>
      <c r="C858" s="76"/>
      <c r="D858" s="76"/>
      <c r="E858" s="76"/>
      <c r="F858" s="76"/>
      <c r="G858" s="76"/>
      <c r="H858" s="76"/>
      <c r="I858" s="76"/>
      <c r="K858" s="8"/>
      <c r="L858" s="8" t="s">
        <v>66</v>
      </c>
      <c r="M858" s="5"/>
      <c r="N858" s="5"/>
      <c r="O858" s="6"/>
      <c r="P858" s="5"/>
      <c r="Q858" s="6"/>
      <c r="R858" s="6"/>
      <c r="S858" s="6"/>
      <c r="U858" s="78"/>
      <c r="V858" s="78"/>
    </row>
    <row r="859" spans="1:22" ht="20.25" customHeight="1">
      <c r="A859" s="142" t="s">
        <v>6</v>
      </c>
      <c r="B859" s="144" t="s">
        <v>7</v>
      </c>
      <c r="C859" s="145"/>
      <c r="D859" s="145"/>
      <c r="E859" s="145"/>
      <c r="F859" s="145"/>
      <c r="G859" s="145"/>
      <c r="H859" s="145"/>
      <c r="I859" s="145"/>
      <c r="J859" s="146"/>
      <c r="K859" s="167" t="s">
        <v>8</v>
      </c>
      <c r="L859" s="137" t="s">
        <v>9</v>
      </c>
      <c r="M859" s="137" t="s">
        <v>10</v>
      </c>
      <c r="N859" s="149" t="s">
        <v>11</v>
      </c>
      <c r="O859" s="137" t="s">
        <v>12</v>
      </c>
      <c r="P859" s="151" t="s">
        <v>13</v>
      </c>
      <c r="Q859" s="151" t="s">
        <v>14</v>
      </c>
      <c r="R859" s="137" t="s">
        <v>15</v>
      </c>
      <c r="T859" s="78"/>
      <c r="U859" s="78"/>
    </row>
    <row r="860" spans="1:22" ht="15.75" customHeight="1">
      <c r="A860" s="153"/>
      <c r="B860" s="9" t="s">
        <v>16</v>
      </c>
      <c r="C860" s="9" t="s">
        <v>17</v>
      </c>
      <c r="D860" s="9" t="s">
        <v>18</v>
      </c>
      <c r="E860" s="9" t="s">
        <v>19</v>
      </c>
      <c r="F860" s="9" t="s">
        <v>20</v>
      </c>
      <c r="G860" s="9" t="s">
        <v>21</v>
      </c>
      <c r="H860" s="9" t="s">
        <v>22</v>
      </c>
      <c r="I860" s="9" t="s">
        <v>23</v>
      </c>
      <c r="J860" s="9" t="s">
        <v>24</v>
      </c>
      <c r="K860" s="153"/>
      <c r="L860" s="153"/>
      <c r="M860" s="153"/>
      <c r="N860" s="153"/>
      <c r="O860" s="153"/>
      <c r="P860" s="153"/>
      <c r="Q860" s="153"/>
      <c r="R860" s="153"/>
      <c r="T860" s="78"/>
      <c r="U860" s="78"/>
    </row>
    <row r="861" spans="1:22" ht="15.75" customHeight="1">
      <c r="A861" s="9">
        <v>1901</v>
      </c>
      <c r="B861" s="56">
        <v>42</v>
      </c>
      <c r="C861" s="56"/>
      <c r="D861" s="56"/>
      <c r="E861" s="56"/>
      <c r="F861" s="56"/>
      <c r="G861" s="56"/>
      <c r="H861" s="56"/>
      <c r="I861" s="56"/>
      <c r="J861" s="56"/>
      <c r="K861" s="57"/>
      <c r="L861" s="58"/>
      <c r="M861" s="59"/>
      <c r="N861" s="60"/>
      <c r="O861" s="61"/>
      <c r="P861" s="62">
        <f>B861</f>
        <v>42</v>
      </c>
      <c r="Q861" s="63"/>
      <c r="R861" s="61"/>
      <c r="T861" s="78"/>
      <c r="U861" s="78"/>
    </row>
    <row r="862" spans="1:22" ht="15.75" customHeight="1">
      <c r="A862" s="9">
        <v>1902</v>
      </c>
      <c r="B862" s="56"/>
      <c r="C862" s="56">
        <v>39</v>
      </c>
      <c r="D862" s="56"/>
      <c r="E862" s="56"/>
      <c r="F862" s="56"/>
      <c r="G862" s="56"/>
      <c r="H862" s="56"/>
      <c r="I862" s="56"/>
      <c r="J862" s="56"/>
      <c r="K862" s="57"/>
      <c r="L862" s="64"/>
      <c r="M862" s="42"/>
      <c r="N862" s="65"/>
      <c r="O862" s="66">
        <f>IF(C862=0,"",C862/B861)</f>
        <v>0.9285714285714286</v>
      </c>
      <c r="P862" s="67">
        <v>39</v>
      </c>
      <c r="Q862" s="68">
        <f t="shared" ref="Q862:Q869" si="74">IF(P862=0,"",P862/P861)</f>
        <v>0.9285714285714286</v>
      </c>
      <c r="R862" s="68">
        <f t="shared" ref="R862:R869" si="75">IF(P862=0,"",100%-Q862)</f>
        <v>7.1428571428571397E-2</v>
      </c>
      <c r="T862" s="78"/>
      <c r="U862" s="78"/>
    </row>
    <row r="863" spans="1:22" ht="15.75" customHeight="1">
      <c r="A863" s="9">
        <v>2001</v>
      </c>
      <c r="B863" s="56"/>
      <c r="C863" s="56"/>
      <c r="D863" s="56">
        <v>33</v>
      </c>
      <c r="E863" s="56"/>
      <c r="F863" s="56"/>
      <c r="G863" s="56"/>
      <c r="H863" s="56"/>
      <c r="I863" s="56"/>
      <c r="J863" s="56"/>
      <c r="K863" s="57"/>
      <c r="L863" s="64"/>
      <c r="M863" s="42"/>
      <c r="N863" s="65"/>
      <c r="O863" s="66">
        <f>IF(D863=0,"",D863/C862)</f>
        <v>0.84615384615384615</v>
      </c>
      <c r="P863" s="67">
        <v>35</v>
      </c>
      <c r="Q863" s="68">
        <f t="shared" si="74"/>
        <v>0.89743589743589747</v>
      </c>
      <c r="R863" s="68">
        <f t="shared" si="75"/>
        <v>0.10256410256410253</v>
      </c>
      <c r="S863" s="52">
        <f>P863/P861</f>
        <v>0.83333333333333337</v>
      </c>
      <c r="T863" s="78"/>
      <c r="U863" s="78"/>
    </row>
    <row r="864" spans="1:22" ht="15.75" customHeight="1">
      <c r="A864" s="9">
        <v>2002</v>
      </c>
      <c r="B864" s="56"/>
      <c r="C864" s="56"/>
      <c r="D864" s="56"/>
      <c r="E864" s="56">
        <v>33</v>
      </c>
      <c r="F864" s="56"/>
      <c r="G864" s="56"/>
      <c r="H864" s="56"/>
      <c r="I864" s="56"/>
      <c r="J864" s="56"/>
      <c r="K864" s="57"/>
      <c r="L864" s="64"/>
      <c r="M864" s="42"/>
      <c r="N864" s="65"/>
      <c r="O864" s="66">
        <f>IF(E864=0,"",E864/D863)</f>
        <v>1</v>
      </c>
      <c r="P864" s="67">
        <v>35</v>
      </c>
      <c r="Q864" s="68">
        <f t="shared" si="74"/>
        <v>1</v>
      </c>
      <c r="R864" s="68">
        <f t="shared" si="75"/>
        <v>0</v>
      </c>
      <c r="T864" s="78"/>
      <c r="U864" s="78"/>
    </row>
    <row r="865" spans="1:22" ht="15.75" customHeight="1">
      <c r="A865" s="9">
        <v>2101</v>
      </c>
      <c r="B865" s="56"/>
      <c r="C865" s="56"/>
      <c r="D865" s="56"/>
      <c r="E865" s="56"/>
      <c r="F865" s="56">
        <v>28</v>
      </c>
      <c r="G865" s="56"/>
      <c r="H865" s="56"/>
      <c r="I865" s="56"/>
      <c r="J865" s="56"/>
      <c r="K865" s="57"/>
      <c r="L865" s="64"/>
      <c r="M865" s="42"/>
      <c r="N865" s="65"/>
      <c r="O865" s="66">
        <f>IF(F865=0,"",F865/E864)</f>
        <v>0.84848484848484851</v>
      </c>
      <c r="P865" s="67">
        <v>34</v>
      </c>
      <c r="Q865" s="68">
        <f t="shared" si="74"/>
        <v>0.97142857142857142</v>
      </c>
      <c r="R865" s="68">
        <f t="shared" si="75"/>
        <v>2.8571428571428581E-2</v>
      </c>
      <c r="T865" s="78"/>
      <c r="U865" s="78"/>
    </row>
    <row r="866" spans="1:22" ht="15.75" customHeight="1">
      <c r="A866" s="9">
        <v>2102</v>
      </c>
      <c r="B866" s="56"/>
      <c r="C866" s="56"/>
      <c r="D866" s="56"/>
      <c r="E866" s="56"/>
      <c r="F866" s="56"/>
      <c r="G866" s="56">
        <v>26</v>
      </c>
      <c r="H866" s="56"/>
      <c r="I866" s="56"/>
      <c r="J866" s="56"/>
      <c r="K866" s="57"/>
      <c r="L866" s="64"/>
      <c r="M866" s="42"/>
      <c r="N866" s="65"/>
      <c r="O866" s="66">
        <f>IF(G866=0,"",G866/F865)</f>
        <v>0.9285714285714286</v>
      </c>
      <c r="P866" s="67">
        <v>32</v>
      </c>
      <c r="Q866" s="68">
        <f t="shared" si="74"/>
        <v>0.94117647058823528</v>
      </c>
      <c r="R866" s="68">
        <f t="shared" si="75"/>
        <v>5.8823529411764719E-2</v>
      </c>
      <c r="T866" s="78"/>
      <c r="U866" s="78"/>
    </row>
    <row r="867" spans="1:22" ht="15.75" customHeight="1">
      <c r="A867" s="9">
        <v>2201</v>
      </c>
      <c r="B867" s="56"/>
      <c r="C867" s="56"/>
      <c r="D867" s="56"/>
      <c r="E867" s="56"/>
      <c r="F867" s="56"/>
      <c r="G867" s="56"/>
      <c r="H867" s="56">
        <v>24</v>
      </c>
      <c r="I867" s="56"/>
      <c r="J867" s="56"/>
      <c r="K867" s="57"/>
      <c r="L867" s="64"/>
      <c r="M867" s="42"/>
      <c r="N867" s="65"/>
      <c r="O867" s="66">
        <f>IF(H867=0,"",H867/G866)</f>
        <v>0.92307692307692313</v>
      </c>
      <c r="P867" s="67">
        <v>29</v>
      </c>
      <c r="Q867" s="68">
        <f t="shared" si="74"/>
        <v>0.90625</v>
      </c>
      <c r="R867" s="68">
        <f t="shared" si="75"/>
        <v>9.375E-2</v>
      </c>
      <c r="T867" s="78"/>
      <c r="U867" s="78"/>
    </row>
    <row r="868" spans="1:22" ht="15.75" customHeight="1">
      <c r="A868" s="9">
        <v>2202</v>
      </c>
      <c r="B868" s="56"/>
      <c r="C868" s="56"/>
      <c r="D868" s="56"/>
      <c r="E868" s="56"/>
      <c r="F868" s="56"/>
      <c r="G868" s="56"/>
      <c r="H868" s="56"/>
      <c r="I868" s="56">
        <v>24</v>
      </c>
      <c r="J868" s="56"/>
      <c r="K868" s="57"/>
      <c r="L868" s="64"/>
      <c r="M868" s="42"/>
      <c r="N868" s="65"/>
      <c r="O868" s="66">
        <f>IF(I868=0,"",I868/H867)</f>
        <v>1</v>
      </c>
      <c r="P868" s="67">
        <v>29</v>
      </c>
      <c r="Q868" s="68">
        <f t="shared" si="74"/>
        <v>1</v>
      </c>
      <c r="R868" s="68">
        <f t="shared" si="75"/>
        <v>0</v>
      </c>
      <c r="T868" s="78"/>
      <c r="U868" s="78"/>
    </row>
    <row r="869" spans="1:22" ht="15.75" customHeight="1">
      <c r="A869" s="9">
        <v>2301</v>
      </c>
      <c r="B869" s="56"/>
      <c r="C869" s="56"/>
      <c r="D869" s="56"/>
      <c r="E869" s="56"/>
      <c r="F869" s="56"/>
      <c r="G869" s="56"/>
      <c r="H869" s="56"/>
      <c r="I869" s="56"/>
      <c r="J869" s="56">
        <v>24</v>
      </c>
      <c r="K869" s="57">
        <v>15</v>
      </c>
      <c r="L869" s="64"/>
      <c r="M869" s="42"/>
      <c r="N869" s="65"/>
      <c r="O869" s="66">
        <f>IF(J869=0,"",J869/I868)</f>
        <v>1</v>
      </c>
      <c r="P869" s="67">
        <v>29</v>
      </c>
      <c r="Q869" s="68">
        <f t="shared" si="74"/>
        <v>1</v>
      </c>
      <c r="R869" s="68">
        <f t="shared" si="75"/>
        <v>0</v>
      </c>
      <c r="T869" s="78"/>
      <c r="U869" s="78"/>
    </row>
    <row r="870" spans="1:22" ht="15.75" customHeight="1">
      <c r="A870" s="9">
        <v>2302</v>
      </c>
      <c r="B870" s="56"/>
      <c r="C870" s="56"/>
      <c r="D870" s="56"/>
      <c r="E870" s="56"/>
      <c r="F870" s="56"/>
      <c r="G870" s="56"/>
      <c r="H870" s="56"/>
      <c r="I870" s="56"/>
      <c r="J870" s="56">
        <v>11</v>
      </c>
      <c r="K870" s="57">
        <v>11</v>
      </c>
      <c r="L870" s="64"/>
      <c r="M870" s="42"/>
      <c r="N870" s="65"/>
      <c r="O870" s="66"/>
      <c r="P870" s="67">
        <v>14</v>
      </c>
      <c r="Q870" s="68"/>
      <c r="R870" s="68"/>
      <c r="T870" s="78"/>
      <c r="U870" s="78"/>
    </row>
    <row r="871" spans="1:22" ht="15.75" customHeight="1">
      <c r="A871" s="9">
        <v>2401</v>
      </c>
      <c r="B871" s="56"/>
      <c r="C871" s="56"/>
      <c r="D871" s="56"/>
      <c r="E871" s="56"/>
      <c r="F871" s="56"/>
      <c r="G871" s="56"/>
      <c r="H871" s="56"/>
      <c r="I871" s="56"/>
      <c r="J871" s="56">
        <v>1</v>
      </c>
      <c r="K871" s="57">
        <v>3</v>
      </c>
      <c r="L871" s="64"/>
      <c r="M871" s="42"/>
      <c r="N871" s="43"/>
      <c r="O871" s="69"/>
      <c r="P871" s="70">
        <v>3</v>
      </c>
      <c r="Q871" s="71"/>
      <c r="R871" s="69"/>
      <c r="T871" s="78"/>
      <c r="U871" s="78"/>
    </row>
    <row r="872" spans="1:22" ht="15.75" customHeight="1">
      <c r="A872" s="9">
        <v>2402</v>
      </c>
      <c r="B872" s="56"/>
      <c r="C872" s="56"/>
      <c r="D872" s="56"/>
      <c r="E872" s="56"/>
      <c r="F872" s="56"/>
      <c r="G872" s="56"/>
      <c r="H872" s="56"/>
      <c r="I872" s="56"/>
      <c r="J872" s="56"/>
      <c r="K872" s="57"/>
      <c r="L872" s="64"/>
      <c r="M872" s="42"/>
      <c r="N872" s="43"/>
      <c r="O872" s="54"/>
      <c r="P872" s="70"/>
      <c r="Q872" s="72"/>
      <c r="R872" s="54"/>
      <c r="T872" s="78"/>
      <c r="U872" s="78"/>
    </row>
    <row r="873" spans="1:22" ht="15.75" customHeight="1">
      <c r="A873" s="9">
        <v>2501</v>
      </c>
      <c r="B873" s="56"/>
      <c r="C873" s="56"/>
      <c r="D873" s="56"/>
      <c r="E873" s="56"/>
      <c r="F873" s="56"/>
      <c r="G873" s="56"/>
      <c r="H873" s="56"/>
      <c r="I873" s="56"/>
      <c r="J873" s="56"/>
      <c r="K873" s="57"/>
      <c r="L873" s="64"/>
      <c r="M873" s="42"/>
      <c r="N873" s="43"/>
      <c r="O873" s="54"/>
      <c r="P873" s="70"/>
      <c r="Q873" s="72"/>
      <c r="R873" s="54"/>
      <c r="T873" s="78"/>
      <c r="U873" s="78"/>
    </row>
    <row r="874" spans="1:22" ht="15.75" customHeight="1">
      <c r="A874" s="9">
        <v>2502</v>
      </c>
      <c r="B874" s="56"/>
      <c r="C874" s="56"/>
      <c r="D874" s="56"/>
      <c r="E874" s="56"/>
      <c r="F874" s="56"/>
      <c r="G874" s="56"/>
      <c r="H874" s="56"/>
      <c r="I874" s="56"/>
      <c r="J874" s="56"/>
      <c r="K874" s="57"/>
      <c r="L874" s="64"/>
      <c r="M874" s="42"/>
      <c r="N874" s="43"/>
      <c r="O874" s="42"/>
      <c r="P874" s="43"/>
      <c r="Q874" s="53"/>
      <c r="R874" s="54"/>
      <c r="T874" s="78"/>
      <c r="U874" s="78"/>
    </row>
    <row r="875" spans="1:22" ht="15.75" customHeight="1">
      <c r="A875" s="9">
        <v>2601</v>
      </c>
      <c r="B875" s="56"/>
      <c r="C875" s="56"/>
      <c r="D875" s="56"/>
      <c r="E875" s="56"/>
      <c r="F875" s="56"/>
      <c r="G875" s="56"/>
      <c r="H875" s="56"/>
      <c r="I875" s="56"/>
      <c r="J875" s="56"/>
      <c r="K875" s="57"/>
      <c r="L875" s="64"/>
      <c r="M875" s="42"/>
      <c r="N875" s="43"/>
      <c r="O875" s="44" t="s">
        <v>53</v>
      </c>
      <c r="P875" s="45">
        <v>9</v>
      </c>
      <c r="Q875" s="46">
        <f>IF(SUM(K863:K871)=0,"",SUM(K863:K871))</f>
        <v>29</v>
      </c>
      <c r="R875" s="47" t="s">
        <v>8</v>
      </c>
      <c r="T875" s="78"/>
      <c r="U875" s="78"/>
    </row>
    <row r="876" spans="1:22" ht="15.75" customHeight="1">
      <c r="A876" s="9">
        <v>2602</v>
      </c>
      <c r="B876" s="56"/>
      <c r="C876" s="56"/>
      <c r="D876" s="56"/>
      <c r="E876" s="56"/>
      <c r="F876" s="56"/>
      <c r="G876" s="56"/>
      <c r="H876" s="56"/>
      <c r="I876" s="56"/>
      <c r="J876" s="56"/>
      <c r="K876" s="57"/>
      <c r="L876" s="64"/>
      <c r="M876" s="42"/>
      <c r="N876" s="43"/>
      <c r="O876" s="48" t="s">
        <v>55</v>
      </c>
      <c r="P876" s="49">
        <f>IF(P875/B861=0,"",P875/B861)</f>
        <v>0.21428571428571427</v>
      </c>
      <c r="Q876" s="50">
        <f>IF(P875/Q875=0,"",P875/Q875)</f>
        <v>0.31034482758620691</v>
      </c>
      <c r="R876" s="51" t="s">
        <v>56</v>
      </c>
      <c r="T876" s="78"/>
      <c r="U876" s="78"/>
    </row>
    <row r="877" spans="1:22" ht="15.75" customHeight="1">
      <c r="A877" s="9">
        <v>2701</v>
      </c>
      <c r="B877" s="56"/>
      <c r="C877" s="56"/>
      <c r="D877" s="56"/>
      <c r="E877" s="56"/>
      <c r="F877" s="56"/>
      <c r="G877" s="56"/>
      <c r="H877" s="56"/>
      <c r="I877" s="56"/>
      <c r="J877" s="56"/>
      <c r="K877" s="57"/>
      <c r="L877" s="73"/>
      <c r="M877" s="74"/>
      <c r="N877" s="75"/>
      <c r="O877" s="30"/>
      <c r="P877" s="31"/>
      <c r="Q877" s="31"/>
      <c r="R877" s="33"/>
      <c r="T877" s="78"/>
      <c r="U877" s="78"/>
    </row>
    <row r="878" spans="1:22" ht="18" customHeight="1">
      <c r="A878" s="34"/>
      <c r="B878" s="6"/>
      <c r="C878" s="6"/>
      <c r="D878" s="6"/>
      <c r="E878" s="6"/>
      <c r="F878" s="139" t="s">
        <v>42</v>
      </c>
      <c r="G878" s="140"/>
      <c r="H878" s="140"/>
      <c r="I878" s="140"/>
      <c r="J878" s="141"/>
      <c r="K878" s="35">
        <f>SUM(K869:K874)</f>
        <v>29</v>
      </c>
      <c r="L878" s="55">
        <f>IF(K869=0,"",K869/B861)</f>
        <v>0.35714285714285715</v>
      </c>
      <c r="M878" s="55">
        <f>IF(K878=0,"",K878/B861)</f>
        <v>0.69047619047619047</v>
      </c>
      <c r="N878" s="55">
        <f>IF(K870=0,"",M878-L878)</f>
        <v>0.33333333333333331</v>
      </c>
      <c r="O878" s="5"/>
      <c r="P878" s="6"/>
      <c r="Q878" s="37"/>
      <c r="R878" s="5"/>
      <c r="T878" s="78"/>
      <c r="U878" s="78"/>
    </row>
    <row r="879" spans="1:22" ht="15.75" customHeight="1">
      <c r="L879" s="5"/>
      <c r="M879" s="5"/>
      <c r="O879" s="5"/>
      <c r="S879" s="78"/>
      <c r="T879" s="78"/>
      <c r="U879" s="78"/>
      <c r="V879" s="78"/>
    </row>
    <row r="880" spans="1:22" ht="15.75" customHeight="1">
      <c r="L880" s="5"/>
      <c r="M880" s="5"/>
      <c r="O880" s="5"/>
      <c r="S880" s="78"/>
      <c r="T880" s="78"/>
      <c r="U880" s="78"/>
      <c r="V880" s="78"/>
    </row>
    <row r="881" spans="1:22" ht="26.25" customHeight="1">
      <c r="B881" s="76" t="s">
        <v>77</v>
      </c>
      <c r="C881" s="76"/>
      <c r="D881" s="76"/>
      <c r="E881" s="76"/>
      <c r="F881" s="76"/>
      <c r="G881" s="76"/>
      <c r="H881" s="76"/>
      <c r="I881" s="76"/>
      <c r="K881" s="8"/>
      <c r="L881" s="8" t="s">
        <v>67</v>
      </c>
      <c r="M881" s="5"/>
      <c r="N881" s="5"/>
      <c r="O881" s="6"/>
      <c r="P881" s="5"/>
      <c r="Q881" s="6"/>
      <c r="R881" s="6"/>
      <c r="S881" s="6"/>
      <c r="U881" s="78"/>
      <c r="V881" s="78"/>
    </row>
    <row r="882" spans="1:22" ht="20.25" customHeight="1">
      <c r="A882" s="142" t="s">
        <v>6</v>
      </c>
      <c r="B882" s="144" t="s">
        <v>7</v>
      </c>
      <c r="C882" s="154"/>
      <c r="D882" s="154"/>
      <c r="E882" s="154"/>
      <c r="F882" s="154"/>
      <c r="G882" s="154"/>
      <c r="H882" s="154"/>
      <c r="I882" s="154"/>
      <c r="J882" s="154"/>
      <c r="K882" s="155"/>
      <c r="L882" s="167" t="s">
        <v>8</v>
      </c>
      <c r="M882" s="137" t="s">
        <v>9</v>
      </c>
      <c r="N882" s="137" t="s">
        <v>10</v>
      </c>
      <c r="O882" s="149" t="s">
        <v>11</v>
      </c>
      <c r="P882" s="137" t="s">
        <v>12</v>
      </c>
      <c r="Q882" s="151" t="s">
        <v>13</v>
      </c>
      <c r="R882" s="151" t="s">
        <v>14</v>
      </c>
      <c r="S882" s="137" t="s">
        <v>15</v>
      </c>
      <c r="U882" s="78"/>
      <c r="V882" s="78"/>
    </row>
    <row r="883" spans="1:22" ht="15.75" customHeight="1">
      <c r="A883" s="153"/>
      <c r="B883" s="9" t="s">
        <v>16</v>
      </c>
      <c r="C883" s="9" t="s">
        <v>17</v>
      </c>
      <c r="D883" s="9" t="s">
        <v>18</v>
      </c>
      <c r="E883" s="9" t="s">
        <v>19</v>
      </c>
      <c r="F883" s="9" t="s">
        <v>20</v>
      </c>
      <c r="G883" s="9" t="s">
        <v>21</v>
      </c>
      <c r="H883" s="9" t="s">
        <v>22</v>
      </c>
      <c r="I883" s="9" t="s">
        <v>23</v>
      </c>
      <c r="J883" s="9" t="s">
        <v>24</v>
      </c>
      <c r="K883" s="132" t="s">
        <v>25</v>
      </c>
      <c r="L883" s="153"/>
      <c r="M883" s="153"/>
      <c r="N883" s="153"/>
      <c r="O883" s="153"/>
      <c r="P883" s="153"/>
      <c r="Q883" s="153"/>
      <c r="R883" s="153"/>
      <c r="S883" s="153"/>
      <c r="U883" s="78"/>
      <c r="V883" s="78"/>
    </row>
    <row r="884" spans="1:22" ht="15.75" customHeight="1">
      <c r="A884" s="9">
        <v>1902</v>
      </c>
      <c r="B884" s="56">
        <v>52</v>
      </c>
      <c r="C884" s="56"/>
      <c r="D884" s="56"/>
      <c r="E884" s="56"/>
      <c r="F884" s="56"/>
      <c r="G884" s="56"/>
      <c r="H884" s="56"/>
      <c r="I884" s="56"/>
      <c r="J884" s="56"/>
      <c r="K884" s="133"/>
      <c r="L884" s="57"/>
      <c r="M884" s="58"/>
      <c r="N884" s="59"/>
      <c r="O884" s="60"/>
      <c r="P884" s="61"/>
      <c r="Q884" s="62">
        <f>B884</f>
        <v>52</v>
      </c>
      <c r="R884" s="63"/>
      <c r="S884" s="61"/>
      <c r="U884" s="78"/>
      <c r="V884" s="78"/>
    </row>
    <row r="885" spans="1:22" ht="15.75" customHeight="1">
      <c r="A885" s="9">
        <v>2001</v>
      </c>
      <c r="B885" s="56"/>
      <c r="C885" s="56">
        <v>51</v>
      </c>
      <c r="D885" s="56"/>
      <c r="E885" s="56"/>
      <c r="F885" s="56"/>
      <c r="G885" s="56"/>
      <c r="H885" s="56"/>
      <c r="I885" s="56"/>
      <c r="J885" s="56"/>
      <c r="K885" s="133"/>
      <c r="L885" s="57"/>
      <c r="M885" s="64"/>
      <c r="N885" s="42"/>
      <c r="O885" s="65"/>
      <c r="P885" s="66">
        <f>IF(C885=0,"",C885/B884)</f>
        <v>0.98076923076923073</v>
      </c>
      <c r="Q885" s="67">
        <v>52</v>
      </c>
      <c r="R885" s="68">
        <f t="shared" ref="R885:R892" si="76">IF(Q885=0,"",Q885/Q884)</f>
        <v>1</v>
      </c>
      <c r="S885" s="68">
        <f t="shared" ref="S885:S892" si="77">IF(Q885=0,"",100%-R885)</f>
        <v>0</v>
      </c>
      <c r="U885" s="78"/>
      <c r="V885" s="78"/>
    </row>
    <row r="886" spans="1:22" ht="15.75" customHeight="1">
      <c r="A886" s="9">
        <v>2002</v>
      </c>
      <c r="B886" s="56"/>
      <c r="C886" s="56"/>
      <c r="D886" s="56">
        <v>47</v>
      </c>
      <c r="E886" s="56"/>
      <c r="F886" s="56"/>
      <c r="G886" s="56"/>
      <c r="H886" s="56"/>
      <c r="I886" s="56"/>
      <c r="J886" s="56"/>
      <c r="K886" s="133"/>
      <c r="L886" s="57"/>
      <c r="M886" s="64"/>
      <c r="N886" s="42"/>
      <c r="O886" s="65"/>
      <c r="P886" s="66">
        <f>IF(D886=0,"",D886/C885)</f>
        <v>0.92156862745098034</v>
      </c>
      <c r="Q886" s="67">
        <v>48</v>
      </c>
      <c r="R886" s="68">
        <f t="shared" si="76"/>
        <v>0.92307692307692313</v>
      </c>
      <c r="S886" s="68">
        <f t="shared" si="77"/>
        <v>7.6923076923076872E-2</v>
      </c>
      <c r="T886" s="52">
        <f>Q886/Q884</f>
        <v>0.92307692307692313</v>
      </c>
      <c r="U886" s="78"/>
      <c r="V886" s="78"/>
    </row>
    <row r="887" spans="1:22" ht="15.75" customHeight="1">
      <c r="A887" s="9">
        <v>2101</v>
      </c>
      <c r="B887" s="56"/>
      <c r="C887" s="56"/>
      <c r="D887" s="56"/>
      <c r="E887" s="56">
        <v>43</v>
      </c>
      <c r="F887" s="56"/>
      <c r="G887" s="56"/>
      <c r="H887" s="56"/>
      <c r="I887" s="56"/>
      <c r="J887" s="56"/>
      <c r="K887" s="133"/>
      <c r="L887" s="57"/>
      <c r="M887" s="64"/>
      <c r="N887" s="42"/>
      <c r="O887" s="65"/>
      <c r="P887" s="66">
        <f>IF(E887=0,"",E887/D886)</f>
        <v>0.91489361702127658</v>
      </c>
      <c r="Q887" s="67">
        <v>44</v>
      </c>
      <c r="R887" s="68">
        <f t="shared" si="76"/>
        <v>0.91666666666666663</v>
      </c>
      <c r="S887" s="68">
        <f t="shared" si="77"/>
        <v>8.333333333333337E-2</v>
      </c>
      <c r="U887" s="78"/>
      <c r="V887" s="78"/>
    </row>
    <row r="888" spans="1:22" ht="15.75" customHeight="1">
      <c r="A888" s="9">
        <v>2102</v>
      </c>
      <c r="B888" s="56"/>
      <c r="C888" s="56"/>
      <c r="D888" s="56"/>
      <c r="E888" s="56"/>
      <c r="F888" s="56">
        <v>40</v>
      </c>
      <c r="G888" s="56"/>
      <c r="H888" s="56"/>
      <c r="I888" s="56"/>
      <c r="J888" s="56"/>
      <c r="K888" s="133"/>
      <c r="L888" s="57"/>
      <c r="M888" s="64"/>
      <c r="N888" s="42"/>
      <c r="O888" s="65"/>
      <c r="P888" s="66">
        <f>IF(F888=0,"",F888/E887)</f>
        <v>0.93023255813953487</v>
      </c>
      <c r="Q888" s="67">
        <v>42</v>
      </c>
      <c r="R888" s="68">
        <f t="shared" si="76"/>
        <v>0.95454545454545459</v>
      </c>
      <c r="S888" s="68">
        <f t="shared" si="77"/>
        <v>4.5454545454545414E-2</v>
      </c>
      <c r="U888" s="78"/>
      <c r="V888" s="78"/>
    </row>
    <row r="889" spans="1:22" ht="15.75" customHeight="1">
      <c r="A889" s="9">
        <v>2201</v>
      </c>
      <c r="B889" s="56"/>
      <c r="C889" s="56"/>
      <c r="D889" s="56"/>
      <c r="E889" s="56"/>
      <c r="F889" s="56"/>
      <c r="G889" s="56">
        <v>39</v>
      </c>
      <c r="H889" s="56"/>
      <c r="I889" s="56"/>
      <c r="J889" s="56"/>
      <c r="K889" s="133"/>
      <c r="L889" s="57"/>
      <c r="M889" s="64"/>
      <c r="N889" s="42"/>
      <c r="O889" s="65"/>
      <c r="P889" s="66">
        <f>IF(G889=0,"",G889/F888)</f>
        <v>0.97499999999999998</v>
      </c>
      <c r="Q889" s="67">
        <v>40</v>
      </c>
      <c r="R889" s="68">
        <f t="shared" si="76"/>
        <v>0.95238095238095233</v>
      </c>
      <c r="S889" s="68">
        <f t="shared" si="77"/>
        <v>4.7619047619047672E-2</v>
      </c>
      <c r="U889" s="78"/>
      <c r="V889" s="78"/>
    </row>
    <row r="890" spans="1:22" ht="15.75" customHeight="1">
      <c r="A890" s="9">
        <v>2202</v>
      </c>
      <c r="B890" s="56"/>
      <c r="C890" s="56"/>
      <c r="D890" s="56"/>
      <c r="E890" s="56"/>
      <c r="F890" s="56"/>
      <c r="G890" s="56"/>
      <c r="H890" s="56">
        <v>38</v>
      </c>
      <c r="I890" s="56"/>
      <c r="J890" s="56"/>
      <c r="K890" s="133"/>
      <c r="L890" s="57"/>
      <c r="M890" s="64"/>
      <c r="N890" s="42"/>
      <c r="O890" s="65"/>
      <c r="P890" s="66">
        <f>IF(H890=0,"",H890/G889)</f>
        <v>0.97435897435897434</v>
      </c>
      <c r="Q890" s="67">
        <v>38</v>
      </c>
      <c r="R890" s="68">
        <f t="shared" si="76"/>
        <v>0.95</v>
      </c>
      <c r="S890" s="68">
        <f t="shared" si="77"/>
        <v>5.0000000000000044E-2</v>
      </c>
      <c r="U890" s="78"/>
      <c r="V890" s="78"/>
    </row>
    <row r="891" spans="1:22" ht="15.75" customHeight="1">
      <c r="A891" s="9">
        <v>2301</v>
      </c>
      <c r="B891" s="56"/>
      <c r="C891" s="56"/>
      <c r="D891" s="56"/>
      <c r="E891" s="56"/>
      <c r="F891" s="56"/>
      <c r="G891" s="56"/>
      <c r="H891" s="56"/>
      <c r="I891" s="56">
        <v>38</v>
      </c>
      <c r="J891" s="56"/>
      <c r="K891" s="133"/>
      <c r="L891" s="57"/>
      <c r="M891" s="64"/>
      <c r="N891" s="42"/>
      <c r="O891" s="65"/>
      <c r="P891" s="66">
        <f>IF(I891=0,"",I891/H890)</f>
        <v>1</v>
      </c>
      <c r="Q891" s="67">
        <v>38</v>
      </c>
      <c r="R891" s="68">
        <f t="shared" si="76"/>
        <v>1</v>
      </c>
      <c r="S891" s="68">
        <f t="shared" si="77"/>
        <v>0</v>
      </c>
      <c r="U891" s="78"/>
      <c r="V891" s="78"/>
    </row>
    <row r="892" spans="1:22" ht="15.75" customHeight="1">
      <c r="A892" s="9">
        <v>2302</v>
      </c>
      <c r="B892" s="56"/>
      <c r="C892" s="56"/>
      <c r="D892" s="56"/>
      <c r="E892" s="56"/>
      <c r="F892" s="56"/>
      <c r="G892" s="56"/>
      <c r="H892" s="56"/>
      <c r="I892" s="56"/>
      <c r="J892" s="56">
        <v>38</v>
      </c>
      <c r="K892" s="133"/>
      <c r="L892" s="57">
        <v>30</v>
      </c>
      <c r="M892" s="64"/>
      <c r="N892" s="42"/>
      <c r="O892" s="65"/>
      <c r="P892" s="66">
        <f>IF(J892=0,"",J892/I891)</f>
        <v>1</v>
      </c>
      <c r="Q892" s="67">
        <v>38</v>
      </c>
      <c r="R892" s="68">
        <f t="shared" si="76"/>
        <v>1</v>
      </c>
      <c r="S892" s="68">
        <f t="shared" si="77"/>
        <v>0</v>
      </c>
      <c r="U892" s="78"/>
      <c r="V892" s="78"/>
    </row>
    <row r="893" spans="1:22" ht="15.75" customHeight="1">
      <c r="A893" s="9">
        <v>2401</v>
      </c>
      <c r="B893" s="56"/>
      <c r="C893" s="56"/>
      <c r="D893" s="56"/>
      <c r="E893" s="56"/>
      <c r="F893" s="56"/>
      <c r="G893" s="56"/>
      <c r="H893" s="56"/>
      <c r="I893" s="56"/>
      <c r="J893" s="56">
        <v>2</v>
      </c>
      <c r="K893" s="133"/>
      <c r="L893" s="57">
        <v>5</v>
      </c>
      <c r="M893" s="64"/>
      <c r="N893" s="42"/>
      <c r="O893" s="65"/>
      <c r="P893" s="66" t="str">
        <f>IF(K893=0,"",K893/J892)</f>
        <v/>
      </c>
      <c r="Q893" s="67">
        <v>6</v>
      </c>
      <c r="R893" s="68"/>
      <c r="S893" s="68"/>
      <c r="U893" s="78"/>
      <c r="V893" s="78"/>
    </row>
    <row r="894" spans="1:22" ht="15.75" customHeight="1">
      <c r="A894" s="9">
        <v>2402</v>
      </c>
      <c r="B894" s="56"/>
      <c r="C894" s="56"/>
      <c r="D894" s="56"/>
      <c r="E894" s="56"/>
      <c r="F894" s="56"/>
      <c r="G894" s="56"/>
      <c r="H894" s="56"/>
      <c r="I894" s="56"/>
      <c r="J894" s="56"/>
      <c r="K894" s="133"/>
      <c r="L894" s="57"/>
      <c r="M894" s="64"/>
      <c r="N894" s="42"/>
      <c r="O894" s="43"/>
      <c r="P894" s="69"/>
      <c r="Q894" s="70"/>
      <c r="R894" s="71"/>
      <c r="S894" s="69"/>
      <c r="U894" s="78"/>
      <c r="V894" s="78"/>
    </row>
    <row r="895" spans="1:22" ht="15.75" customHeight="1">
      <c r="A895" s="9">
        <v>2501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133"/>
      <c r="L895" s="57"/>
      <c r="M895" s="64"/>
      <c r="N895" s="42"/>
      <c r="O895" s="43"/>
      <c r="P895" s="54"/>
      <c r="Q895" s="70"/>
      <c r="R895" s="72"/>
      <c r="S895" s="54"/>
      <c r="U895" s="78"/>
      <c r="V895" s="78"/>
    </row>
    <row r="896" spans="1:22" ht="15.75" customHeight="1">
      <c r="A896" s="9">
        <v>2502</v>
      </c>
      <c r="B896" s="56"/>
      <c r="C896" s="56"/>
      <c r="D896" s="56"/>
      <c r="E896" s="56"/>
      <c r="F896" s="56"/>
      <c r="G896" s="56"/>
      <c r="H896" s="56"/>
      <c r="I896" s="56"/>
      <c r="J896" s="56"/>
      <c r="K896" s="133"/>
      <c r="L896" s="57"/>
      <c r="M896" s="64"/>
      <c r="N896" s="42"/>
      <c r="O896" s="43"/>
      <c r="P896" s="54"/>
      <c r="Q896" s="70"/>
      <c r="R896" s="72"/>
      <c r="S896" s="54"/>
      <c r="U896" s="78"/>
      <c r="V896" s="78"/>
    </row>
    <row r="897" spans="1:22" ht="15.75" customHeight="1">
      <c r="A897" s="9">
        <v>2601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133"/>
      <c r="L897" s="57"/>
      <c r="M897" s="64"/>
      <c r="N897" s="42"/>
      <c r="O897" s="43"/>
      <c r="P897" s="42"/>
      <c r="Q897" s="43"/>
      <c r="R897" s="53"/>
      <c r="S897" s="54"/>
      <c r="U897" s="78"/>
      <c r="V897" s="78"/>
    </row>
    <row r="898" spans="1:22" ht="15.75" customHeight="1">
      <c r="A898" s="9">
        <v>2602</v>
      </c>
      <c r="B898" s="56"/>
      <c r="C898" s="56"/>
      <c r="D898" s="56"/>
      <c r="E898" s="56"/>
      <c r="F898" s="56"/>
      <c r="G898" s="56"/>
      <c r="H898" s="56"/>
      <c r="I898" s="56"/>
      <c r="J898" s="56"/>
      <c r="K898" s="133"/>
      <c r="L898" s="57"/>
      <c r="M898" s="64"/>
      <c r="N898" s="42"/>
      <c r="O898" s="43"/>
      <c r="P898" s="44" t="s">
        <v>53</v>
      </c>
      <c r="Q898" s="45">
        <v>3</v>
      </c>
      <c r="R898" s="46">
        <f>IF(SUM(L886:L894)=0,"",SUM(L886:L894))</f>
        <v>35</v>
      </c>
      <c r="S898" s="47" t="s">
        <v>8</v>
      </c>
      <c r="U898" s="78"/>
      <c r="V898" s="78"/>
    </row>
    <row r="899" spans="1:22" ht="15.75" customHeight="1">
      <c r="A899" s="9">
        <v>2701</v>
      </c>
      <c r="B899" s="56"/>
      <c r="C899" s="56"/>
      <c r="D899" s="56"/>
      <c r="E899" s="56"/>
      <c r="F899" s="56"/>
      <c r="G899" s="56"/>
      <c r="H899" s="56"/>
      <c r="I899" s="56"/>
      <c r="J899" s="56"/>
      <c r="K899" s="133"/>
      <c r="L899" s="57"/>
      <c r="M899" s="64"/>
      <c r="N899" s="42"/>
      <c r="O899" s="43"/>
      <c r="P899" s="48" t="s">
        <v>55</v>
      </c>
      <c r="Q899" s="49">
        <f>IF(Q898/B884=0,"",Q898/B884)</f>
        <v>5.7692307692307696E-2</v>
      </c>
      <c r="R899" s="50">
        <f>IF(Q898/R898=0,"",Q898/R898)</f>
        <v>8.5714285714285715E-2</v>
      </c>
      <c r="S899" s="51" t="s">
        <v>56</v>
      </c>
      <c r="U899" s="78"/>
      <c r="V899" s="78"/>
    </row>
    <row r="900" spans="1:22" ht="15.75" customHeight="1">
      <c r="A900" s="9">
        <v>2702</v>
      </c>
      <c r="B900" s="56"/>
      <c r="C900" s="56"/>
      <c r="D900" s="56"/>
      <c r="E900" s="56"/>
      <c r="F900" s="56"/>
      <c r="G900" s="56"/>
      <c r="H900" s="56"/>
      <c r="I900" s="56"/>
      <c r="J900" s="56"/>
      <c r="K900" s="133"/>
      <c r="L900" s="57"/>
      <c r="M900" s="73"/>
      <c r="N900" s="74"/>
      <c r="O900" s="75"/>
      <c r="P900" s="30"/>
      <c r="Q900" s="31"/>
      <c r="R900" s="31"/>
      <c r="S900" s="33"/>
      <c r="U900" s="78"/>
      <c r="V900" s="78"/>
    </row>
    <row r="901" spans="1:22" ht="18" customHeight="1">
      <c r="A901" s="34"/>
      <c r="B901" s="6"/>
      <c r="C901" s="6"/>
      <c r="D901" s="6"/>
      <c r="E901" s="6"/>
      <c r="F901" s="139" t="s">
        <v>42</v>
      </c>
      <c r="G901" s="154"/>
      <c r="H901" s="154"/>
      <c r="I901" s="154"/>
      <c r="J901" s="154"/>
      <c r="K901" s="155"/>
      <c r="L901" s="35">
        <f>SUM(L892:L897)</f>
        <v>35</v>
      </c>
      <c r="M901" s="55">
        <f>IF(L892=0,"",L892/B884)</f>
        <v>0.57692307692307687</v>
      </c>
      <c r="N901" s="55">
        <f>IF(L901=0,"",L901/B884)</f>
        <v>0.67307692307692313</v>
      </c>
      <c r="O901" s="55">
        <f>IF(L893=0,"",N901-M901)</f>
        <v>9.6153846153846256E-2</v>
      </c>
      <c r="P901" s="5"/>
      <c r="Q901" s="6"/>
      <c r="R901" s="37"/>
      <c r="S901" s="5"/>
      <c r="U901" s="78"/>
      <c r="V901" s="78"/>
    </row>
    <row r="902" spans="1:22" ht="15.75" customHeight="1">
      <c r="L902" s="5"/>
      <c r="M902" s="5"/>
      <c r="O902" s="5"/>
      <c r="S902" s="78"/>
      <c r="T902" s="78"/>
      <c r="U902" s="78"/>
      <c r="V902" s="78"/>
    </row>
    <row r="903" spans="1:22" ht="15.75" customHeight="1">
      <c r="L903" s="5"/>
      <c r="M903" s="5"/>
      <c r="O903" s="5"/>
      <c r="S903" s="78"/>
      <c r="T903" s="78"/>
      <c r="U903" s="78"/>
      <c r="V903" s="78"/>
    </row>
    <row r="904" spans="1:22" ht="26.25" customHeight="1">
      <c r="B904" s="76" t="s">
        <v>77</v>
      </c>
      <c r="C904" s="76"/>
      <c r="D904" s="76"/>
      <c r="E904" s="76"/>
      <c r="F904" s="76"/>
      <c r="G904" s="76"/>
      <c r="H904" s="76"/>
      <c r="I904" s="76"/>
      <c r="K904" s="8"/>
      <c r="L904" s="8" t="s">
        <v>68</v>
      </c>
      <c r="M904" s="5"/>
      <c r="N904" s="5"/>
      <c r="O904" s="6"/>
      <c r="P904" s="5"/>
      <c r="Q904" s="6"/>
      <c r="R904" s="6"/>
      <c r="S904" s="6"/>
      <c r="U904" s="78"/>
      <c r="V904" s="78"/>
    </row>
    <row r="905" spans="1:22" ht="20.25" customHeight="1">
      <c r="A905" s="142" t="s">
        <v>6</v>
      </c>
      <c r="B905" s="144" t="s">
        <v>7</v>
      </c>
      <c r="C905" s="154"/>
      <c r="D905" s="154"/>
      <c r="E905" s="154"/>
      <c r="F905" s="154"/>
      <c r="G905" s="154"/>
      <c r="H905" s="154"/>
      <c r="I905" s="154"/>
      <c r="J905" s="154"/>
      <c r="K905" s="155"/>
      <c r="L905" s="167" t="s">
        <v>8</v>
      </c>
      <c r="M905" s="137" t="s">
        <v>9</v>
      </c>
      <c r="N905" s="137" t="s">
        <v>10</v>
      </c>
      <c r="O905" s="149" t="s">
        <v>11</v>
      </c>
      <c r="P905" s="137" t="s">
        <v>12</v>
      </c>
      <c r="Q905" s="151" t="s">
        <v>13</v>
      </c>
      <c r="R905" s="151" t="s">
        <v>14</v>
      </c>
      <c r="S905" s="137" t="s">
        <v>15</v>
      </c>
      <c r="U905" s="78"/>
      <c r="V905" s="78"/>
    </row>
    <row r="906" spans="1:22" ht="15.75" customHeight="1">
      <c r="A906" s="153"/>
      <c r="B906" s="9" t="s">
        <v>16</v>
      </c>
      <c r="C906" s="9" t="s">
        <v>17</v>
      </c>
      <c r="D906" s="9" t="s">
        <v>18</v>
      </c>
      <c r="E906" s="9" t="s">
        <v>19</v>
      </c>
      <c r="F906" s="9" t="s">
        <v>20</v>
      </c>
      <c r="G906" s="9" t="s">
        <v>21</v>
      </c>
      <c r="H906" s="9" t="s">
        <v>22</v>
      </c>
      <c r="I906" s="9" t="s">
        <v>23</v>
      </c>
      <c r="J906" s="9" t="s">
        <v>24</v>
      </c>
      <c r="K906" s="132" t="s">
        <v>25</v>
      </c>
      <c r="L906" s="153"/>
      <c r="M906" s="153"/>
      <c r="N906" s="153"/>
      <c r="O906" s="153"/>
      <c r="P906" s="153"/>
      <c r="Q906" s="153"/>
      <c r="R906" s="153"/>
      <c r="S906" s="153"/>
      <c r="U906" s="78"/>
      <c r="V906" s="78"/>
    </row>
    <row r="907" spans="1:22" ht="15.75" customHeight="1">
      <c r="A907" s="9">
        <v>2001</v>
      </c>
      <c r="B907" s="56">
        <v>31</v>
      </c>
      <c r="C907" s="56"/>
      <c r="D907" s="56"/>
      <c r="E907" s="56"/>
      <c r="F907" s="56"/>
      <c r="G907" s="56"/>
      <c r="H907" s="56"/>
      <c r="I907" s="56"/>
      <c r="J907" s="56"/>
      <c r="K907" s="133"/>
      <c r="L907" s="57"/>
      <c r="M907" s="58"/>
      <c r="N907" s="59"/>
      <c r="O907" s="60"/>
      <c r="P907" s="61"/>
      <c r="Q907" s="62">
        <f>B907</f>
        <v>31</v>
      </c>
      <c r="R907" s="63"/>
      <c r="S907" s="61"/>
      <c r="U907" s="78"/>
      <c r="V907" s="78"/>
    </row>
    <row r="908" spans="1:22" ht="15.75" customHeight="1">
      <c r="A908" s="9">
        <v>2002</v>
      </c>
      <c r="B908" s="56"/>
      <c r="C908" s="56">
        <v>25</v>
      </c>
      <c r="D908" s="56"/>
      <c r="E908" s="56"/>
      <c r="F908" s="56"/>
      <c r="G908" s="56"/>
      <c r="H908" s="56"/>
      <c r="I908" s="56"/>
      <c r="J908" s="56"/>
      <c r="K908" s="133"/>
      <c r="L908" s="57"/>
      <c r="M908" s="64"/>
      <c r="N908" s="42"/>
      <c r="O908" s="65"/>
      <c r="P908" s="66">
        <f>IF(C908=0,"",C908/B907)</f>
        <v>0.80645161290322576</v>
      </c>
      <c r="Q908" s="67">
        <v>25</v>
      </c>
      <c r="R908" s="68">
        <f t="shared" ref="R908:R915" si="78">IF(Q908=0,"",Q908/Q907)</f>
        <v>0.80645161290322576</v>
      </c>
      <c r="S908" s="68">
        <f t="shared" ref="S908:S915" si="79">IF(Q908=0,"",100%-R908)</f>
        <v>0.19354838709677424</v>
      </c>
      <c r="U908" s="78"/>
      <c r="V908" s="78"/>
    </row>
    <row r="909" spans="1:22" ht="15.75" customHeight="1">
      <c r="A909" s="9">
        <v>2101</v>
      </c>
      <c r="B909" s="56"/>
      <c r="C909" s="56"/>
      <c r="D909" s="56">
        <v>23</v>
      </c>
      <c r="E909" s="56"/>
      <c r="F909" s="56"/>
      <c r="G909" s="56"/>
      <c r="H909" s="56"/>
      <c r="I909" s="56"/>
      <c r="J909" s="56"/>
      <c r="K909" s="133"/>
      <c r="L909" s="57"/>
      <c r="M909" s="64"/>
      <c r="N909" s="42"/>
      <c r="O909" s="65"/>
      <c r="P909" s="66">
        <f>IF(D909=0,"",D909/C908)</f>
        <v>0.92</v>
      </c>
      <c r="Q909" s="67">
        <v>25</v>
      </c>
      <c r="R909" s="68">
        <f t="shared" si="78"/>
        <v>1</v>
      </c>
      <c r="S909" s="68">
        <f t="shared" si="79"/>
        <v>0</v>
      </c>
      <c r="T909" s="52">
        <f>Q909/Q907</f>
        <v>0.80645161290322576</v>
      </c>
      <c r="U909" s="78"/>
      <c r="V909" s="78"/>
    </row>
    <row r="910" spans="1:22" ht="15.75" customHeight="1">
      <c r="A910" s="9">
        <v>2102</v>
      </c>
      <c r="B910" s="56"/>
      <c r="C910" s="56"/>
      <c r="D910" s="56"/>
      <c r="E910" s="56">
        <v>23</v>
      </c>
      <c r="F910" s="56"/>
      <c r="G910" s="56"/>
      <c r="H910" s="56"/>
      <c r="I910" s="56"/>
      <c r="J910" s="56"/>
      <c r="K910" s="133"/>
      <c r="L910" s="57"/>
      <c r="M910" s="64"/>
      <c r="N910" s="42"/>
      <c r="O910" s="65"/>
      <c r="P910" s="66">
        <f>IF(E910=0,"",E910/D909)</f>
        <v>1</v>
      </c>
      <c r="Q910" s="67">
        <v>23</v>
      </c>
      <c r="R910" s="68">
        <f t="shared" si="78"/>
        <v>0.92</v>
      </c>
      <c r="S910" s="68">
        <f t="shared" si="79"/>
        <v>7.999999999999996E-2</v>
      </c>
      <c r="U910" s="78"/>
      <c r="V910" s="78"/>
    </row>
    <row r="911" spans="1:22" ht="15.75" customHeight="1">
      <c r="A911" s="9">
        <v>2201</v>
      </c>
      <c r="B911" s="56"/>
      <c r="C911" s="56"/>
      <c r="D911" s="56"/>
      <c r="E911" s="56"/>
      <c r="F911" s="56">
        <v>22</v>
      </c>
      <c r="G911" s="56"/>
      <c r="H911" s="56"/>
      <c r="I911" s="56"/>
      <c r="J911" s="56"/>
      <c r="K911" s="133"/>
      <c r="L911" s="57"/>
      <c r="M911" s="64"/>
      <c r="N911" s="42"/>
      <c r="O911" s="65"/>
      <c r="P911" s="66">
        <f>IF(F911=0,"",F911/E910)</f>
        <v>0.95652173913043481</v>
      </c>
      <c r="Q911" s="67">
        <v>23</v>
      </c>
      <c r="R911" s="68">
        <f t="shared" si="78"/>
        <v>1</v>
      </c>
      <c r="S911" s="68">
        <f t="shared" si="79"/>
        <v>0</v>
      </c>
      <c r="U911" s="78"/>
      <c r="V911" s="78"/>
    </row>
    <row r="912" spans="1:22" ht="15.75" customHeight="1">
      <c r="A912" s="9">
        <v>2202</v>
      </c>
      <c r="B912" s="56"/>
      <c r="C912" s="56"/>
      <c r="D912" s="56"/>
      <c r="E912" s="56"/>
      <c r="F912" s="56"/>
      <c r="G912" s="56">
        <v>19</v>
      </c>
      <c r="H912" s="56"/>
      <c r="I912" s="56"/>
      <c r="J912" s="56"/>
      <c r="K912" s="133"/>
      <c r="L912" s="57"/>
      <c r="M912" s="64"/>
      <c r="N912" s="42"/>
      <c r="O912" s="65"/>
      <c r="P912" s="66">
        <f>IF(G912=0,"",G912/F911)</f>
        <v>0.86363636363636365</v>
      </c>
      <c r="Q912" s="67">
        <v>20</v>
      </c>
      <c r="R912" s="68">
        <f t="shared" si="78"/>
        <v>0.86956521739130432</v>
      </c>
      <c r="S912" s="68">
        <f t="shared" si="79"/>
        <v>0.13043478260869568</v>
      </c>
      <c r="U912" s="78"/>
      <c r="V912" s="78"/>
    </row>
    <row r="913" spans="1:22" ht="15.75" customHeight="1">
      <c r="A913" s="9">
        <v>2301</v>
      </c>
      <c r="B913" s="56"/>
      <c r="C913" s="56"/>
      <c r="D913" s="56"/>
      <c r="E913" s="56"/>
      <c r="F913" s="56"/>
      <c r="G913" s="56"/>
      <c r="H913" s="56">
        <v>19</v>
      </c>
      <c r="I913" s="56"/>
      <c r="J913" s="56"/>
      <c r="K913" s="133"/>
      <c r="L913" s="57"/>
      <c r="M913" s="64"/>
      <c r="N913" s="42"/>
      <c r="O913" s="65"/>
      <c r="P913" s="66">
        <f>IF(H913=0,"",H913/G912)</f>
        <v>1</v>
      </c>
      <c r="Q913" s="67">
        <v>20</v>
      </c>
      <c r="R913" s="68">
        <f t="shared" si="78"/>
        <v>1</v>
      </c>
      <c r="S913" s="68">
        <f t="shared" si="79"/>
        <v>0</v>
      </c>
      <c r="U913" s="78"/>
      <c r="V913" s="78"/>
    </row>
    <row r="914" spans="1:22" ht="15.75" customHeight="1">
      <c r="A914" s="9">
        <v>2302</v>
      </c>
      <c r="B914" s="56"/>
      <c r="C914" s="56"/>
      <c r="D914" s="56"/>
      <c r="E914" s="56"/>
      <c r="F914" s="56"/>
      <c r="G914" s="56"/>
      <c r="H914" s="56"/>
      <c r="I914" s="56">
        <v>19</v>
      </c>
      <c r="J914" s="56"/>
      <c r="K914" s="133"/>
      <c r="L914" s="57"/>
      <c r="M914" s="64"/>
      <c r="N914" s="42"/>
      <c r="O914" s="65"/>
      <c r="P914" s="66">
        <f>IF(I914=0,"",I914/H913)</f>
        <v>1</v>
      </c>
      <c r="Q914" s="67">
        <v>20</v>
      </c>
      <c r="R914" s="68">
        <f t="shared" si="78"/>
        <v>1</v>
      </c>
      <c r="S914" s="68">
        <f t="shared" si="79"/>
        <v>0</v>
      </c>
      <c r="U914" s="78"/>
      <c r="V914" s="78"/>
    </row>
    <row r="915" spans="1:22" ht="15.75" customHeight="1">
      <c r="A915" s="9">
        <v>2401</v>
      </c>
      <c r="B915" s="56"/>
      <c r="C915" s="56"/>
      <c r="D915" s="56"/>
      <c r="E915" s="56"/>
      <c r="F915" s="56"/>
      <c r="G915" s="56"/>
      <c r="H915" s="56"/>
      <c r="I915" s="56"/>
      <c r="J915" s="56">
        <v>19</v>
      </c>
      <c r="K915" s="133"/>
      <c r="L915" s="57">
        <v>17</v>
      </c>
      <c r="M915" s="64"/>
      <c r="N915" s="42"/>
      <c r="O915" s="65"/>
      <c r="P915" s="66">
        <f>IF(J915=0,"",J915/I914)</f>
        <v>1</v>
      </c>
      <c r="Q915" s="67">
        <v>20</v>
      </c>
      <c r="R915" s="68">
        <f t="shared" si="78"/>
        <v>1</v>
      </c>
      <c r="S915" s="68">
        <f t="shared" si="79"/>
        <v>0</v>
      </c>
      <c r="U915" s="78"/>
      <c r="V915" s="78"/>
    </row>
    <row r="916" spans="1:22" ht="15.75" customHeight="1">
      <c r="A916" s="9">
        <v>2402</v>
      </c>
      <c r="B916" s="56"/>
      <c r="C916" s="56"/>
      <c r="D916" s="56"/>
      <c r="E916" s="56"/>
      <c r="F916" s="56"/>
      <c r="G916" s="56"/>
      <c r="H916" s="56"/>
      <c r="I916" s="56"/>
      <c r="J916" s="56">
        <v>2</v>
      </c>
      <c r="K916" s="133"/>
      <c r="L916" s="57">
        <v>1</v>
      </c>
      <c r="M916" s="64"/>
      <c r="N916" s="42"/>
      <c r="O916" s="65"/>
      <c r="P916" s="66" t="str">
        <f>IF(K916=0,"",K916/J915)</f>
        <v/>
      </c>
      <c r="Q916" s="67">
        <v>3</v>
      </c>
      <c r="R916" s="68"/>
      <c r="S916" s="68"/>
      <c r="U916" s="78"/>
      <c r="V916" s="78"/>
    </row>
    <row r="917" spans="1:22" ht="15.75" customHeight="1">
      <c r="A917" s="9">
        <v>2501</v>
      </c>
      <c r="B917" s="56"/>
      <c r="C917" s="56"/>
      <c r="D917" s="56"/>
      <c r="E917" s="56"/>
      <c r="F917" s="56"/>
      <c r="G917" s="56"/>
      <c r="H917" s="56"/>
      <c r="I917" s="56"/>
      <c r="J917" s="56"/>
      <c r="K917" s="133"/>
      <c r="L917" s="57"/>
      <c r="M917" s="64"/>
      <c r="N917" s="42"/>
      <c r="O917" s="43"/>
      <c r="P917" s="69"/>
      <c r="Q917" s="70"/>
      <c r="R917" s="71"/>
      <c r="S917" s="69"/>
      <c r="U917" s="78"/>
      <c r="V917" s="78"/>
    </row>
    <row r="918" spans="1:22" ht="15.75" customHeight="1">
      <c r="A918" s="9">
        <v>2502</v>
      </c>
      <c r="B918" s="56"/>
      <c r="C918" s="56"/>
      <c r="D918" s="56"/>
      <c r="E918" s="56"/>
      <c r="F918" s="56"/>
      <c r="G918" s="56"/>
      <c r="H918" s="56"/>
      <c r="I918" s="56"/>
      <c r="J918" s="56"/>
      <c r="K918" s="133"/>
      <c r="L918" s="57"/>
      <c r="M918" s="64"/>
      <c r="N918" s="42"/>
      <c r="O918" s="43"/>
      <c r="P918" s="54"/>
      <c r="Q918" s="70"/>
      <c r="R918" s="72"/>
      <c r="S918" s="54"/>
      <c r="U918" s="78"/>
      <c r="V918" s="78"/>
    </row>
    <row r="919" spans="1:22" ht="15.75" customHeight="1">
      <c r="A919" s="9">
        <v>2601</v>
      </c>
      <c r="B919" s="56"/>
      <c r="C919" s="56"/>
      <c r="D919" s="56"/>
      <c r="E919" s="56"/>
      <c r="F919" s="56"/>
      <c r="G919" s="56"/>
      <c r="H919" s="56"/>
      <c r="I919" s="56"/>
      <c r="J919" s="56"/>
      <c r="K919" s="133"/>
      <c r="L919" s="57"/>
      <c r="M919" s="64"/>
      <c r="N919" s="42"/>
      <c r="O919" s="43"/>
      <c r="P919" s="54"/>
      <c r="Q919" s="70"/>
      <c r="R919" s="72"/>
      <c r="S919" s="54"/>
      <c r="U919" s="78"/>
      <c r="V919" s="78"/>
    </row>
    <row r="920" spans="1:22" ht="15.75" customHeight="1">
      <c r="A920" s="9">
        <v>2602</v>
      </c>
      <c r="B920" s="56"/>
      <c r="C920" s="56"/>
      <c r="D920" s="56"/>
      <c r="E920" s="56"/>
      <c r="F920" s="56"/>
      <c r="G920" s="56"/>
      <c r="H920" s="56"/>
      <c r="I920" s="56"/>
      <c r="J920" s="56"/>
      <c r="K920" s="133"/>
      <c r="L920" s="57"/>
      <c r="M920" s="64"/>
      <c r="N920" s="42"/>
      <c r="O920" s="43"/>
      <c r="P920" s="42"/>
      <c r="Q920" s="43"/>
      <c r="R920" s="53"/>
      <c r="S920" s="54"/>
      <c r="U920" s="78"/>
      <c r="V920" s="78"/>
    </row>
    <row r="921" spans="1:22" ht="15.75" customHeight="1">
      <c r="A921" s="9">
        <v>2701</v>
      </c>
      <c r="B921" s="56"/>
      <c r="C921" s="56"/>
      <c r="D921" s="56"/>
      <c r="E921" s="56"/>
      <c r="F921" s="56"/>
      <c r="G921" s="56"/>
      <c r="H921" s="56"/>
      <c r="I921" s="56"/>
      <c r="J921" s="56"/>
      <c r="K921" s="133"/>
      <c r="L921" s="57"/>
      <c r="M921" s="64"/>
      <c r="N921" s="42"/>
      <c r="O921" s="43"/>
      <c r="P921" s="44" t="s">
        <v>53</v>
      </c>
      <c r="Q921" s="45"/>
      <c r="R921" s="46">
        <f>IF(SUM(L909:L917)=0,"",SUM(L909:L917))</f>
        <v>18</v>
      </c>
      <c r="S921" s="47" t="s">
        <v>8</v>
      </c>
      <c r="U921" s="78"/>
      <c r="V921" s="78"/>
    </row>
    <row r="922" spans="1:22" ht="15.75" customHeight="1">
      <c r="A922" s="9">
        <v>2702</v>
      </c>
      <c r="B922" s="56"/>
      <c r="C922" s="56"/>
      <c r="D922" s="56"/>
      <c r="E922" s="56"/>
      <c r="F922" s="56"/>
      <c r="G922" s="56"/>
      <c r="H922" s="56"/>
      <c r="I922" s="56"/>
      <c r="J922" s="56"/>
      <c r="K922" s="133"/>
      <c r="L922" s="57"/>
      <c r="M922" s="64"/>
      <c r="N922" s="42"/>
      <c r="O922" s="43"/>
      <c r="P922" s="48" t="s">
        <v>55</v>
      </c>
      <c r="Q922" s="49" t="str">
        <f>IF(Q921/B907=0,"",Q921/B907)</f>
        <v/>
      </c>
      <c r="R922" s="50" t="str">
        <f>IF(Q921/R921=0,"",Q921/R921)</f>
        <v/>
      </c>
      <c r="S922" s="51" t="s">
        <v>56</v>
      </c>
      <c r="U922" s="78"/>
      <c r="V922" s="78"/>
    </row>
    <row r="923" spans="1:22" ht="15.75" customHeight="1">
      <c r="A923" s="9">
        <v>2801</v>
      </c>
      <c r="B923" s="56"/>
      <c r="C923" s="56"/>
      <c r="D923" s="56"/>
      <c r="E923" s="56"/>
      <c r="F923" s="56"/>
      <c r="G923" s="56"/>
      <c r="H923" s="56"/>
      <c r="I923" s="56"/>
      <c r="J923" s="56"/>
      <c r="K923" s="133"/>
      <c r="L923" s="57"/>
      <c r="M923" s="73"/>
      <c r="N923" s="74"/>
      <c r="O923" s="75"/>
      <c r="P923" s="30"/>
      <c r="Q923" s="31"/>
      <c r="R923" s="31"/>
      <c r="S923" s="33"/>
      <c r="U923" s="78"/>
      <c r="V923" s="78"/>
    </row>
    <row r="924" spans="1:22" ht="18" customHeight="1">
      <c r="A924" s="34"/>
      <c r="B924" s="6"/>
      <c r="C924" s="6"/>
      <c r="D924" s="6"/>
      <c r="E924" s="6"/>
      <c r="F924" s="139" t="s">
        <v>42</v>
      </c>
      <c r="G924" s="154"/>
      <c r="H924" s="154"/>
      <c r="I924" s="154"/>
      <c r="J924" s="154"/>
      <c r="K924" s="155"/>
      <c r="L924" s="35">
        <f>SUM(L915:L920)</f>
        <v>18</v>
      </c>
      <c r="M924" s="55">
        <f>IF(L915=0,"",L915/B907)</f>
        <v>0.54838709677419351</v>
      </c>
      <c r="N924" s="55">
        <f>IF(L924=0,"",L924/B907)</f>
        <v>0.58064516129032262</v>
      </c>
      <c r="O924" s="55">
        <f>IF(L916=0,"",N924-M924)</f>
        <v>3.2258064516129115E-2</v>
      </c>
      <c r="P924" s="5"/>
      <c r="Q924" s="6"/>
      <c r="R924" s="37"/>
      <c r="S924" s="5"/>
      <c r="U924" s="78"/>
      <c r="V924" s="78"/>
    </row>
    <row r="925" spans="1:22" ht="15.75" customHeight="1">
      <c r="L925" s="5"/>
      <c r="M925" s="5"/>
      <c r="O925" s="5"/>
      <c r="S925" s="78"/>
      <c r="T925" s="78"/>
      <c r="U925" s="78"/>
      <c r="V925" s="78"/>
    </row>
    <row r="926" spans="1:22" ht="15.75" customHeight="1">
      <c r="L926" s="5"/>
      <c r="M926" s="5"/>
      <c r="O926" s="5"/>
      <c r="S926" s="78"/>
      <c r="T926" s="78"/>
      <c r="U926" s="78"/>
      <c r="V926" s="78"/>
    </row>
    <row r="927" spans="1:22" ht="26.25" customHeight="1">
      <c r="B927" s="76" t="s">
        <v>77</v>
      </c>
      <c r="C927" s="76"/>
      <c r="D927" s="76"/>
      <c r="E927" s="76"/>
      <c r="F927" s="76"/>
      <c r="G927" s="76"/>
      <c r="H927" s="76"/>
      <c r="I927" s="76"/>
      <c r="K927" s="8"/>
      <c r="L927" s="8" t="s">
        <v>69</v>
      </c>
      <c r="M927" s="5"/>
      <c r="N927" s="5"/>
      <c r="O927" s="6"/>
      <c r="P927" s="5"/>
      <c r="Q927" s="6"/>
      <c r="R927" s="6"/>
      <c r="S927" s="6"/>
      <c r="U927" s="78"/>
      <c r="V927" s="78"/>
    </row>
    <row r="928" spans="1:22" ht="20.25" customHeight="1">
      <c r="A928" s="142" t="s">
        <v>6</v>
      </c>
      <c r="B928" s="144" t="s">
        <v>7</v>
      </c>
      <c r="C928" s="154"/>
      <c r="D928" s="154"/>
      <c r="E928" s="154"/>
      <c r="F928" s="154"/>
      <c r="G928" s="154"/>
      <c r="H928" s="154"/>
      <c r="I928" s="154"/>
      <c r="J928" s="154"/>
      <c r="K928" s="155"/>
      <c r="L928" s="167" t="s">
        <v>8</v>
      </c>
      <c r="M928" s="137" t="s">
        <v>9</v>
      </c>
      <c r="N928" s="137" t="s">
        <v>10</v>
      </c>
      <c r="O928" s="149" t="s">
        <v>11</v>
      </c>
      <c r="P928" s="137" t="s">
        <v>12</v>
      </c>
      <c r="Q928" s="151" t="s">
        <v>13</v>
      </c>
      <c r="R928" s="151" t="s">
        <v>14</v>
      </c>
      <c r="S928" s="137" t="s">
        <v>15</v>
      </c>
      <c r="U928" s="78"/>
      <c r="V928" s="78"/>
    </row>
    <row r="929" spans="1:22" ht="15.75" customHeight="1">
      <c r="A929" s="153"/>
      <c r="B929" s="9" t="s">
        <v>16</v>
      </c>
      <c r="C929" s="9" t="s">
        <v>17</v>
      </c>
      <c r="D929" s="9" t="s">
        <v>18</v>
      </c>
      <c r="E929" s="9" t="s">
        <v>19</v>
      </c>
      <c r="F929" s="9" t="s">
        <v>20</v>
      </c>
      <c r="G929" s="9" t="s">
        <v>21</v>
      </c>
      <c r="H929" s="9" t="s">
        <v>22</v>
      </c>
      <c r="I929" s="9" t="s">
        <v>23</v>
      </c>
      <c r="J929" s="9" t="s">
        <v>24</v>
      </c>
      <c r="K929" s="132" t="s">
        <v>25</v>
      </c>
      <c r="L929" s="153"/>
      <c r="M929" s="153"/>
      <c r="N929" s="153"/>
      <c r="O929" s="153"/>
      <c r="P929" s="153"/>
      <c r="Q929" s="153"/>
      <c r="R929" s="153"/>
      <c r="S929" s="153"/>
      <c r="U929" s="78"/>
      <c r="V929" s="78"/>
    </row>
    <row r="930" spans="1:22" ht="15.75" customHeight="1">
      <c r="A930" s="9">
        <v>2002</v>
      </c>
      <c r="B930" s="56">
        <v>49</v>
      </c>
      <c r="C930" s="56"/>
      <c r="D930" s="56"/>
      <c r="E930" s="56"/>
      <c r="F930" s="56"/>
      <c r="G930" s="56"/>
      <c r="H930" s="56"/>
      <c r="I930" s="56"/>
      <c r="J930" s="56"/>
      <c r="K930" s="133"/>
      <c r="L930" s="57"/>
      <c r="M930" s="58"/>
      <c r="N930" s="59"/>
      <c r="O930" s="60"/>
      <c r="P930" s="61"/>
      <c r="Q930" s="62">
        <f>B930</f>
        <v>49</v>
      </c>
      <c r="R930" s="63"/>
      <c r="S930" s="61"/>
      <c r="U930" s="78"/>
      <c r="V930" s="78"/>
    </row>
    <row r="931" spans="1:22" ht="15.75" customHeight="1">
      <c r="A931" s="9">
        <v>2101</v>
      </c>
      <c r="B931" s="56"/>
      <c r="C931" s="56">
        <v>45</v>
      </c>
      <c r="D931" s="56"/>
      <c r="E931" s="56"/>
      <c r="F931" s="56"/>
      <c r="G931" s="56"/>
      <c r="H931" s="56"/>
      <c r="I931" s="56"/>
      <c r="J931" s="56"/>
      <c r="K931" s="133"/>
      <c r="L931" s="57"/>
      <c r="M931" s="64"/>
      <c r="N931" s="42"/>
      <c r="O931" s="65"/>
      <c r="P931" s="66">
        <f>IF(C931=0,"",C931/B930)</f>
        <v>0.91836734693877553</v>
      </c>
      <c r="Q931" s="67">
        <v>45</v>
      </c>
      <c r="R931" s="68">
        <f t="shared" ref="R931:R939" si="80">IF(Q931=0,"",Q931/Q930)</f>
        <v>0.91836734693877553</v>
      </c>
      <c r="S931" s="68">
        <f t="shared" ref="S931:S939" si="81">IF(Q931=0,"",100%-R931)</f>
        <v>8.1632653061224469E-2</v>
      </c>
      <c r="U931" s="78"/>
      <c r="V931" s="78"/>
    </row>
    <row r="932" spans="1:22" ht="15.75" customHeight="1">
      <c r="A932" s="9">
        <v>2102</v>
      </c>
      <c r="B932" s="56"/>
      <c r="C932" s="56"/>
      <c r="D932" s="56">
        <v>36</v>
      </c>
      <c r="E932" s="56"/>
      <c r="F932" s="56"/>
      <c r="G932" s="56"/>
      <c r="H932" s="56"/>
      <c r="I932" s="56"/>
      <c r="J932" s="56"/>
      <c r="K932" s="133"/>
      <c r="L932" s="57"/>
      <c r="M932" s="64"/>
      <c r="N932" s="42"/>
      <c r="O932" s="65"/>
      <c r="P932" s="66">
        <f>IF(D932=0,"",D932/C931)</f>
        <v>0.8</v>
      </c>
      <c r="Q932" s="67">
        <v>38</v>
      </c>
      <c r="R932" s="68">
        <f t="shared" si="80"/>
        <v>0.84444444444444444</v>
      </c>
      <c r="S932" s="68">
        <f t="shared" si="81"/>
        <v>0.15555555555555556</v>
      </c>
      <c r="T932" s="52">
        <f>Q932/Q930</f>
        <v>0.77551020408163263</v>
      </c>
      <c r="U932" s="78"/>
      <c r="V932" s="78"/>
    </row>
    <row r="933" spans="1:22" ht="15.75" customHeight="1">
      <c r="A933" s="9">
        <v>2201</v>
      </c>
      <c r="B933" s="56"/>
      <c r="C933" s="56"/>
      <c r="D933" s="56"/>
      <c r="E933" s="56">
        <v>32</v>
      </c>
      <c r="F933" s="56"/>
      <c r="G933" s="56"/>
      <c r="H933" s="56"/>
      <c r="I933" s="56"/>
      <c r="J933" s="56"/>
      <c r="K933" s="133"/>
      <c r="L933" s="57"/>
      <c r="M933" s="64"/>
      <c r="N933" s="42"/>
      <c r="O933" s="65"/>
      <c r="P933" s="66">
        <f>IF(E933=0,"",E933/D932)</f>
        <v>0.88888888888888884</v>
      </c>
      <c r="Q933" s="67">
        <v>33</v>
      </c>
      <c r="R933" s="68">
        <f t="shared" si="80"/>
        <v>0.86842105263157898</v>
      </c>
      <c r="S933" s="68">
        <f t="shared" si="81"/>
        <v>0.13157894736842102</v>
      </c>
      <c r="U933" s="78"/>
      <c r="V933" s="78"/>
    </row>
    <row r="934" spans="1:22" ht="15.75" customHeight="1">
      <c r="A934" s="9">
        <v>2202</v>
      </c>
      <c r="B934" s="56"/>
      <c r="C934" s="56"/>
      <c r="D934" s="56"/>
      <c r="E934" s="56"/>
      <c r="F934" s="56">
        <v>31</v>
      </c>
      <c r="G934" s="56"/>
      <c r="H934" s="56"/>
      <c r="I934" s="56"/>
      <c r="J934" s="56"/>
      <c r="K934" s="133"/>
      <c r="L934" s="57"/>
      <c r="M934" s="64"/>
      <c r="N934" s="42"/>
      <c r="O934" s="65"/>
      <c r="P934" s="66">
        <f>IF(F934=0,"",F934/E933)</f>
        <v>0.96875</v>
      </c>
      <c r="Q934" s="67">
        <v>33</v>
      </c>
      <c r="R934" s="68">
        <f t="shared" si="80"/>
        <v>1</v>
      </c>
      <c r="S934" s="68">
        <f t="shared" si="81"/>
        <v>0</v>
      </c>
      <c r="U934" s="78"/>
      <c r="V934" s="78"/>
    </row>
    <row r="935" spans="1:22" ht="15.75" customHeight="1">
      <c r="A935" s="9">
        <v>2301</v>
      </c>
      <c r="B935" s="56"/>
      <c r="C935" s="56"/>
      <c r="D935" s="56"/>
      <c r="E935" s="56"/>
      <c r="F935" s="56"/>
      <c r="G935" s="56">
        <v>31</v>
      </c>
      <c r="H935" s="56"/>
      <c r="I935" s="56"/>
      <c r="J935" s="56"/>
      <c r="K935" s="133"/>
      <c r="L935" s="57"/>
      <c r="M935" s="64"/>
      <c r="N935" s="42"/>
      <c r="O935" s="65"/>
      <c r="P935" s="66">
        <f>IF(G935=0,"",G935/F934)</f>
        <v>1</v>
      </c>
      <c r="Q935" s="67">
        <v>33</v>
      </c>
      <c r="R935" s="68">
        <f t="shared" si="80"/>
        <v>1</v>
      </c>
      <c r="S935" s="68">
        <f t="shared" si="81"/>
        <v>0</v>
      </c>
      <c r="U935" s="78"/>
      <c r="V935" s="78"/>
    </row>
    <row r="936" spans="1:22" ht="15.75" customHeight="1">
      <c r="A936" s="9">
        <v>2302</v>
      </c>
      <c r="B936" s="56"/>
      <c r="C936" s="56"/>
      <c r="D936" s="56"/>
      <c r="E936" s="56"/>
      <c r="F936" s="56"/>
      <c r="G936" s="56"/>
      <c r="H936" s="56">
        <v>30</v>
      </c>
      <c r="I936" s="56"/>
      <c r="J936" s="56"/>
      <c r="K936" s="133"/>
      <c r="L936" s="57"/>
      <c r="M936" s="64"/>
      <c r="N936" s="42"/>
      <c r="O936" s="65"/>
      <c r="P936" s="66">
        <f>IF(H936=0,"",H936/G935)</f>
        <v>0.967741935483871</v>
      </c>
      <c r="Q936" s="67">
        <v>33</v>
      </c>
      <c r="R936" s="68">
        <f t="shared" si="80"/>
        <v>1</v>
      </c>
      <c r="S936" s="68">
        <f t="shared" si="81"/>
        <v>0</v>
      </c>
      <c r="U936" s="78"/>
      <c r="V936" s="78"/>
    </row>
    <row r="937" spans="1:22" ht="15.75" customHeight="1">
      <c r="A937" s="9">
        <v>2401</v>
      </c>
      <c r="B937" s="56"/>
      <c r="C937" s="56"/>
      <c r="D937" s="56"/>
      <c r="E937" s="56"/>
      <c r="F937" s="56"/>
      <c r="G937" s="56"/>
      <c r="H937" s="56"/>
      <c r="I937" s="56">
        <v>28</v>
      </c>
      <c r="J937" s="56"/>
      <c r="K937" s="133"/>
      <c r="L937" s="57"/>
      <c r="M937" s="64"/>
      <c r="N937" s="42"/>
      <c r="O937" s="65"/>
      <c r="P937" s="66">
        <f>IF(I937=0,"",I937/H936)</f>
        <v>0.93333333333333335</v>
      </c>
      <c r="Q937" s="67">
        <v>33</v>
      </c>
      <c r="R937" s="68">
        <f t="shared" si="80"/>
        <v>1</v>
      </c>
      <c r="S937" s="68">
        <f t="shared" si="81"/>
        <v>0</v>
      </c>
      <c r="U937" s="78"/>
      <c r="V937" s="78"/>
    </row>
    <row r="938" spans="1:22" ht="15.75" customHeight="1">
      <c r="A938" s="9">
        <v>2402</v>
      </c>
      <c r="B938" s="56"/>
      <c r="C938" s="56"/>
      <c r="D938" s="56"/>
      <c r="E938" s="56"/>
      <c r="F938" s="56"/>
      <c r="G938" s="56"/>
      <c r="H938" s="56"/>
      <c r="I938" s="56"/>
      <c r="J938" s="56">
        <v>28</v>
      </c>
      <c r="K938" s="133"/>
      <c r="L938" s="57">
        <v>23</v>
      </c>
      <c r="M938" s="64"/>
      <c r="N938" s="42"/>
      <c r="O938" s="65"/>
      <c r="P938" s="66">
        <f>IF(J938=0,"",J938/I937)</f>
        <v>1</v>
      </c>
      <c r="Q938" s="67">
        <v>33</v>
      </c>
      <c r="R938" s="68">
        <f t="shared" si="80"/>
        <v>1</v>
      </c>
      <c r="S938" s="68">
        <f t="shared" si="81"/>
        <v>0</v>
      </c>
      <c r="U938" s="78"/>
      <c r="V938" s="78"/>
    </row>
    <row r="939" spans="1:22" ht="15.75" customHeight="1">
      <c r="A939" s="9">
        <v>2501</v>
      </c>
      <c r="B939" s="56"/>
      <c r="C939" s="56"/>
      <c r="D939" s="56"/>
      <c r="E939" s="56"/>
      <c r="F939" s="56"/>
      <c r="G939" s="56"/>
      <c r="H939" s="56"/>
      <c r="I939" s="56"/>
      <c r="J939" s="56"/>
      <c r="K939" s="133"/>
      <c r="L939" s="57"/>
      <c r="M939" s="64"/>
      <c r="N939" s="42"/>
      <c r="O939" s="65"/>
      <c r="P939" s="66" t="str">
        <f>IF(K939=0,"",K939/J938)</f>
        <v/>
      </c>
      <c r="Q939" s="67"/>
      <c r="R939" s="68" t="str">
        <f t="shared" si="80"/>
        <v/>
      </c>
      <c r="S939" s="68" t="str">
        <f t="shared" si="81"/>
        <v/>
      </c>
      <c r="U939" s="78"/>
      <c r="V939" s="78"/>
    </row>
    <row r="940" spans="1:22" ht="15.75" customHeight="1">
      <c r="A940" s="9">
        <v>2502</v>
      </c>
      <c r="B940" s="56"/>
      <c r="C940" s="56"/>
      <c r="D940" s="56"/>
      <c r="E940" s="56"/>
      <c r="F940" s="56"/>
      <c r="G940" s="56"/>
      <c r="H940" s="56"/>
      <c r="I940" s="56"/>
      <c r="J940" s="56"/>
      <c r="K940" s="133"/>
      <c r="L940" s="57"/>
      <c r="M940" s="64"/>
      <c r="N940" s="42"/>
      <c r="O940" s="43"/>
      <c r="P940" s="69"/>
      <c r="Q940" s="70"/>
      <c r="R940" s="71"/>
      <c r="S940" s="69"/>
      <c r="U940" s="78"/>
      <c r="V940" s="78"/>
    </row>
    <row r="941" spans="1:22" ht="15.75" customHeight="1">
      <c r="A941" s="9">
        <v>2601</v>
      </c>
      <c r="B941" s="56"/>
      <c r="C941" s="56"/>
      <c r="D941" s="56"/>
      <c r="E941" s="56"/>
      <c r="F941" s="56"/>
      <c r="G941" s="56"/>
      <c r="H941" s="56"/>
      <c r="I941" s="56"/>
      <c r="J941" s="56"/>
      <c r="K941" s="133"/>
      <c r="L941" s="57"/>
      <c r="M941" s="64"/>
      <c r="N941" s="42"/>
      <c r="O941" s="43"/>
      <c r="P941" s="54"/>
      <c r="Q941" s="70"/>
      <c r="R941" s="72"/>
      <c r="S941" s="54"/>
      <c r="U941" s="78"/>
      <c r="V941" s="78"/>
    </row>
    <row r="942" spans="1:22" ht="15.75" customHeight="1">
      <c r="A942" s="9">
        <v>2602</v>
      </c>
      <c r="B942" s="56"/>
      <c r="C942" s="56"/>
      <c r="D942" s="56"/>
      <c r="E942" s="56"/>
      <c r="F942" s="56"/>
      <c r="G942" s="56"/>
      <c r="H942" s="56"/>
      <c r="I942" s="56"/>
      <c r="J942" s="56"/>
      <c r="K942" s="133"/>
      <c r="L942" s="57"/>
      <c r="M942" s="64"/>
      <c r="N942" s="42"/>
      <c r="O942" s="43"/>
      <c r="P942" s="54"/>
      <c r="Q942" s="70"/>
      <c r="R942" s="72"/>
      <c r="S942" s="54"/>
      <c r="U942" s="78"/>
      <c r="V942" s="78"/>
    </row>
    <row r="943" spans="1:22" ht="15.75" customHeight="1">
      <c r="A943" s="9">
        <v>2701</v>
      </c>
      <c r="B943" s="56"/>
      <c r="C943" s="56"/>
      <c r="D943" s="56"/>
      <c r="E943" s="56"/>
      <c r="F943" s="56"/>
      <c r="G943" s="56"/>
      <c r="H943" s="56"/>
      <c r="I943" s="56"/>
      <c r="J943" s="56"/>
      <c r="K943" s="133"/>
      <c r="L943" s="57"/>
      <c r="M943" s="64"/>
      <c r="N943" s="42"/>
      <c r="O943" s="43"/>
      <c r="P943" s="42"/>
      <c r="Q943" s="43"/>
      <c r="R943" s="53"/>
      <c r="S943" s="54"/>
      <c r="U943" s="78"/>
      <c r="V943" s="78"/>
    </row>
    <row r="944" spans="1:22" ht="15.75" customHeight="1">
      <c r="A944" s="9">
        <v>2702</v>
      </c>
      <c r="B944" s="56"/>
      <c r="C944" s="56"/>
      <c r="D944" s="56"/>
      <c r="E944" s="56"/>
      <c r="F944" s="56"/>
      <c r="G944" s="56"/>
      <c r="H944" s="56"/>
      <c r="I944" s="56"/>
      <c r="J944" s="56"/>
      <c r="K944" s="133"/>
      <c r="L944" s="57"/>
      <c r="M944" s="64"/>
      <c r="N944" s="42"/>
      <c r="O944" s="43"/>
      <c r="P944" s="44" t="s">
        <v>53</v>
      </c>
      <c r="Q944" s="45"/>
      <c r="R944" s="46">
        <f>IF(SUM(L932:L940)=0,"",SUM(L932:L940))</f>
        <v>23</v>
      </c>
      <c r="S944" s="47" t="s">
        <v>8</v>
      </c>
      <c r="U944" s="78"/>
      <c r="V944" s="78"/>
    </row>
    <row r="945" spans="1:22" ht="15.75" customHeight="1">
      <c r="A945" s="9">
        <v>2801</v>
      </c>
      <c r="B945" s="56"/>
      <c r="C945" s="56"/>
      <c r="D945" s="56"/>
      <c r="E945" s="56"/>
      <c r="F945" s="56"/>
      <c r="G945" s="56"/>
      <c r="H945" s="56"/>
      <c r="I945" s="56"/>
      <c r="J945" s="56"/>
      <c r="K945" s="133"/>
      <c r="L945" s="57"/>
      <c r="M945" s="64"/>
      <c r="N945" s="42"/>
      <c r="O945" s="43"/>
      <c r="P945" s="48" t="s">
        <v>55</v>
      </c>
      <c r="Q945" s="49" t="str">
        <f>IF(Q944/B930=0,"",Q944/B930)</f>
        <v/>
      </c>
      <c r="R945" s="50" t="str">
        <f>IF(Q944/R944=0,"",Q944/R944)</f>
        <v/>
      </c>
      <c r="S945" s="51" t="s">
        <v>56</v>
      </c>
      <c r="U945" s="78"/>
      <c r="V945" s="78"/>
    </row>
    <row r="946" spans="1:22" ht="15.75" customHeight="1">
      <c r="A946" s="9">
        <v>2802</v>
      </c>
      <c r="B946" s="56"/>
      <c r="C946" s="56"/>
      <c r="D946" s="56"/>
      <c r="E946" s="56"/>
      <c r="F946" s="56"/>
      <c r="G946" s="56"/>
      <c r="H946" s="56"/>
      <c r="I946" s="56"/>
      <c r="J946" s="56"/>
      <c r="K946" s="133"/>
      <c r="L946" s="57"/>
      <c r="M946" s="73"/>
      <c r="N946" s="74"/>
      <c r="O946" s="75"/>
      <c r="P946" s="30"/>
      <c r="Q946" s="31"/>
      <c r="R946" s="31"/>
      <c r="S946" s="33"/>
      <c r="U946" s="78"/>
      <c r="V946" s="78"/>
    </row>
    <row r="947" spans="1:22" ht="18" customHeight="1">
      <c r="A947" s="34"/>
      <c r="B947" s="6"/>
      <c r="C947" s="6"/>
      <c r="D947" s="6"/>
      <c r="E947" s="6"/>
      <c r="F947" s="139" t="s">
        <v>42</v>
      </c>
      <c r="G947" s="154"/>
      <c r="H947" s="154"/>
      <c r="I947" s="154"/>
      <c r="J947" s="154"/>
      <c r="K947" s="155"/>
      <c r="L947" s="35">
        <f>SUM(L938:L943)</f>
        <v>23</v>
      </c>
      <c r="M947" s="55">
        <f>IF(L938=0,"",L938/B930)</f>
        <v>0.46938775510204084</v>
      </c>
      <c r="N947" s="55">
        <f>IF(L947=0,"",L947/B930)</f>
        <v>0.46938775510204084</v>
      </c>
      <c r="O947" s="55" t="str">
        <f>IF(L939=0,"",N947-M947)</f>
        <v/>
      </c>
      <c r="P947" s="5"/>
      <c r="Q947" s="6"/>
      <c r="R947" s="37"/>
      <c r="S947" s="5"/>
      <c r="U947" s="78"/>
      <c r="V947" s="78"/>
    </row>
    <row r="948" spans="1:22" ht="15.75" customHeight="1">
      <c r="L948" s="5"/>
      <c r="M948" s="5"/>
      <c r="O948" s="5"/>
      <c r="S948" s="78"/>
      <c r="T948" s="78"/>
      <c r="U948" s="78"/>
      <c r="V948" s="78"/>
    </row>
    <row r="949" spans="1:22" ht="15.75" customHeight="1">
      <c r="L949" s="5"/>
      <c r="M949" s="5"/>
      <c r="O949" s="5"/>
      <c r="S949" s="78"/>
      <c r="T949" s="78"/>
      <c r="U949" s="78"/>
      <c r="V949" s="78"/>
    </row>
    <row r="950" spans="1:22" ht="26.25" customHeight="1">
      <c r="B950" s="76" t="s">
        <v>77</v>
      </c>
      <c r="C950" s="76"/>
      <c r="D950" s="76"/>
      <c r="E950" s="76"/>
      <c r="F950" s="76"/>
      <c r="G950" s="76"/>
      <c r="H950" s="76"/>
      <c r="I950" s="76"/>
      <c r="K950" s="8"/>
      <c r="L950" s="8" t="s">
        <v>70</v>
      </c>
      <c r="M950" s="5"/>
      <c r="N950" s="5"/>
      <c r="O950" s="6"/>
      <c r="P950" s="5"/>
      <c r="Q950" s="6"/>
      <c r="R950" s="6"/>
      <c r="S950" s="6"/>
      <c r="U950" s="78"/>
      <c r="V950" s="78"/>
    </row>
    <row r="951" spans="1:22" ht="20.25" customHeight="1">
      <c r="A951" s="142" t="s">
        <v>6</v>
      </c>
      <c r="B951" s="144" t="s">
        <v>7</v>
      </c>
      <c r="C951" s="154"/>
      <c r="D951" s="154"/>
      <c r="E951" s="154"/>
      <c r="F951" s="154"/>
      <c r="G951" s="154"/>
      <c r="H951" s="154"/>
      <c r="I951" s="154"/>
      <c r="J951" s="154"/>
      <c r="K951" s="155"/>
      <c r="L951" s="167" t="s">
        <v>8</v>
      </c>
      <c r="M951" s="137" t="s">
        <v>9</v>
      </c>
      <c r="N951" s="137" t="s">
        <v>10</v>
      </c>
      <c r="O951" s="149" t="s">
        <v>11</v>
      </c>
      <c r="P951" s="137" t="s">
        <v>12</v>
      </c>
      <c r="Q951" s="151" t="s">
        <v>13</v>
      </c>
      <c r="R951" s="151" t="s">
        <v>14</v>
      </c>
      <c r="S951" s="137" t="s">
        <v>15</v>
      </c>
      <c r="U951" s="78"/>
      <c r="V951" s="78"/>
    </row>
    <row r="952" spans="1:22" ht="15.75" customHeight="1">
      <c r="A952" s="153"/>
      <c r="B952" s="9" t="s">
        <v>16</v>
      </c>
      <c r="C952" s="9" t="s">
        <v>17</v>
      </c>
      <c r="D952" s="9" t="s">
        <v>18</v>
      </c>
      <c r="E952" s="9" t="s">
        <v>19</v>
      </c>
      <c r="F952" s="9" t="s">
        <v>20</v>
      </c>
      <c r="G952" s="9" t="s">
        <v>21</v>
      </c>
      <c r="H952" s="9" t="s">
        <v>22</v>
      </c>
      <c r="I952" s="9" t="s">
        <v>23</v>
      </c>
      <c r="J952" s="9" t="s">
        <v>24</v>
      </c>
      <c r="K952" s="132" t="s">
        <v>25</v>
      </c>
      <c r="L952" s="153"/>
      <c r="M952" s="153"/>
      <c r="N952" s="153"/>
      <c r="O952" s="153"/>
      <c r="P952" s="153"/>
      <c r="Q952" s="153"/>
      <c r="R952" s="153"/>
      <c r="S952" s="153"/>
      <c r="U952" s="78"/>
      <c r="V952" s="78"/>
    </row>
    <row r="953" spans="1:22" ht="15.75" customHeight="1">
      <c r="A953" s="9">
        <v>2101</v>
      </c>
      <c r="B953" s="56">
        <v>49</v>
      </c>
      <c r="C953" s="56"/>
      <c r="D953" s="56"/>
      <c r="E953" s="56"/>
      <c r="F953" s="56"/>
      <c r="G953" s="56"/>
      <c r="H953" s="56"/>
      <c r="I953" s="56"/>
      <c r="J953" s="56"/>
      <c r="K953" s="133"/>
      <c r="L953" s="57"/>
      <c r="M953" s="58"/>
      <c r="N953" s="59"/>
      <c r="O953" s="60"/>
      <c r="P953" s="61"/>
      <c r="Q953" s="62">
        <f>B953</f>
        <v>49</v>
      </c>
      <c r="R953" s="63"/>
      <c r="S953" s="61"/>
      <c r="U953" s="78"/>
      <c r="V953" s="78"/>
    </row>
    <row r="954" spans="1:22" ht="15.75" customHeight="1">
      <c r="A954" s="9">
        <v>2102</v>
      </c>
      <c r="B954" s="56"/>
      <c r="C954" s="56">
        <v>44</v>
      </c>
      <c r="D954" s="56"/>
      <c r="E954" s="56"/>
      <c r="F954" s="56"/>
      <c r="G954" s="56"/>
      <c r="H954" s="56"/>
      <c r="I954" s="56"/>
      <c r="J954" s="56"/>
      <c r="K954" s="133"/>
      <c r="L954" s="57"/>
      <c r="M954" s="64"/>
      <c r="N954" s="42"/>
      <c r="O954" s="65"/>
      <c r="P954" s="66">
        <f>IF(C954=0,"",C954/B953)</f>
        <v>0.89795918367346939</v>
      </c>
      <c r="Q954" s="67">
        <v>46</v>
      </c>
      <c r="R954" s="68">
        <f t="shared" ref="R954:R962" si="82">IF(Q954=0,"",Q954/Q953)</f>
        <v>0.93877551020408168</v>
      </c>
      <c r="S954" s="68">
        <f t="shared" ref="S954:S962" si="83">IF(Q954=0,"",100%-R954)</f>
        <v>6.1224489795918324E-2</v>
      </c>
      <c r="U954" s="78"/>
      <c r="V954" s="78"/>
    </row>
    <row r="955" spans="1:22" ht="15.75" customHeight="1">
      <c r="A955" s="9">
        <v>2201</v>
      </c>
      <c r="B955" s="56"/>
      <c r="C955" s="56"/>
      <c r="D955" s="56">
        <v>38</v>
      </c>
      <c r="E955" s="56"/>
      <c r="F955" s="56"/>
      <c r="G955" s="56"/>
      <c r="H955" s="56"/>
      <c r="I955" s="56"/>
      <c r="J955" s="56"/>
      <c r="K955" s="133"/>
      <c r="L955" s="57"/>
      <c r="M955" s="64"/>
      <c r="N955" s="42"/>
      <c r="O955" s="65"/>
      <c r="P955" s="66">
        <f>IF(D955=0,"",D955/C954)</f>
        <v>0.86363636363636365</v>
      </c>
      <c r="Q955" s="67">
        <v>40</v>
      </c>
      <c r="R955" s="68">
        <f t="shared" si="82"/>
        <v>0.86956521739130432</v>
      </c>
      <c r="S955" s="68">
        <f t="shared" si="83"/>
        <v>0.13043478260869568</v>
      </c>
      <c r="T955" s="52">
        <f>Q955/Q953</f>
        <v>0.81632653061224492</v>
      </c>
      <c r="U955" s="78"/>
      <c r="V955" s="78"/>
    </row>
    <row r="956" spans="1:22" ht="15.75" customHeight="1">
      <c r="A956" s="9">
        <v>2202</v>
      </c>
      <c r="B956" s="56"/>
      <c r="C956" s="56"/>
      <c r="D956" s="56"/>
      <c r="E956" s="56">
        <v>30</v>
      </c>
      <c r="F956" s="56"/>
      <c r="G956" s="56"/>
      <c r="H956" s="56"/>
      <c r="I956" s="56"/>
      <c r="J956" s="56"/>
      <c r="K956" s="133"/>
      <c r="L956" s="57"/>
      <c r="M956" s="64"/>
      <c r="N956" s="42"/>
      <c r="O956" s="65"/>
      <c r="P956" s="66">
        <f>IF(E956=0,"",E956/D955)</f>
        <v>0.78947368421052633</v>
      </c>
      <c r="Q956" s="67">
        <v>32</v>
      </c>
      <c r="R956" s="68">
        <f t="shared" si="82"/>
        <v>0.8</v>
      </c>
      <c r="S956" s="68">
        <f t="shared" si="83"/>
        <v>0.19999999999999996</v>
      </c>
      <c r="U956" s="78"/>
      <c r="V956" s="78"/>
    </row>
    <row r="957" spans="1:22" ht="15.75" customHeight="1">
      <c r="A957" s="9">
        <v>2301</v>
      </c>
      <c r="B957" s="56"/>
      <c r="C957" s="56"/>
      <c r="D957" s="56"/>
      <c r="E957" s="56"/>
      <c r="F957" s="56">
        <v>29</v>
      </c>
      <c r="G957" s="56"/>
      <c r="H957" s="56"/>
      <c r="I957" s="56"/>
      <c r="J957" s="56"/>
      <c r="K957" s="133"/>
      <c r="L957" s="57"/>
      <c r="M957" s="64"/>
      <c r="N957" s="42"/>
      <c r="O957" s="65"/>
      <c r="P957" s="66">
        <f>IF(F957=0,"",F957/E956)</f>
        <v>0.96666666666666667</v>
      </c>
      <c r="Q957" s="67">
        <v>32</v>
      </c>
      <c r="R957" s="68">
        <f t="shared" si="82"/>
        <v>1</v>
      </c>
      <c r="S957" s="68">
        <f t="shared" si="83"/>
        <v>0</v>
      </c>
      <c r="U957" s="78"/>
      <c r="V957" s="78"/>
    </row>
    <row r="958" spans="1:22" ht="15.75" customHeight="1">
      <c r="A958" s="9">
        <v>2302</v>
      </c>
      <c r="B958" s="56"/>
      <c r="C958" s="56"/>
      <c r="D958" s="56"/>
      <c r="E958" s="56"/>
      <c r="F958" s="56"/>
      <c r="G958" s="56">
        <v>28</v>
      </c>
      <c r="H958" s="56"/>
      <c r="I958" s="56"/>
      <c r="J958" s="56"/>
      <c r="K958" s="133"/>
      <c r="L958" s="57"/>
      <c r="M958" s="64"/>
      <c r="N958" s="42"/>
      <c r="O958" s="65"/>
      <c r="P958" s="66">
        <f>IF(G958=0,"",G958/F957)</f>
        <v>0.96551724137931039</v>
      </c>
      <c r="Q958" s="67">
        <v>30</v>
      </c>
      <c r="R958" s="68">
        <f t="shared" si="82"/>
        <v>0.9375</v>
      </c>
      <c r="S958" s="68">
        <f t="shared" si="83"/>
        <v>6.25E-2</v>
      </c>
      <c r="U958" s="78"/>
      <c r="V958" s="78"/>
    </row>
    <row r="959" spans="1:22" ht="15.75" customHeight="1">
      <c r="A959" s="9">
        <v>2401</v>
      </c>
      <c r="B959" s="56"/>
      <c r="C959" s="56"/>
      <c r="D959" s="56"/>
      <c r="E959" s="56"/>
      <c r="F959" s="56"/>
      <c r="G959" s="56"/>
      <c r="H959" s="56">
        <v>26</v>
      </c>
      <c r="I959" s="56"/>
      <c r="J959" s="56"/>
      <c r="K959" s="133"/>
      <c r="L959" s="57"/>
      <c r="M959" s="64"/>
      <c r="N959" s="42"/>
      <c r="O959" s="65"/>
      <c r="P959" s="66">
        <f>IF(H959=0,"",H959/G958)</f>
        <v>0.9285714285714286</v>
      </c>
      <c r="Q959" s="67">
        <v>29</v>
      </c>
      <c r="R959" s="68">
        <f t="shared" si="82"/>
        <v>0.96666666666666667</v>
      </c>
      <c r="S959" s="68">
        <f t="shared" si="83"/>
        <v>3.3333333333333326E-2</v>
      </c>
      <c r="U959" s="78"/>
      <c r="V959" s="78"/>
    </row>
    <row r="960" spans="1:22" ht="15.75" customHeight="1">
      <c r="A960" s="9">
        <v>2402</v>
      </c>
      <c r="B960" s="56"/>
      <c r="C960" s="56"/>
      <c r="D960" s="56"/>
      <c r="E960" s="56"/>
      <c r="F960" s="56"/>
      <c r="G960" s="56"/>
      <c r="H960" s="56"/>
      <c r="I960" s="56">
        <v>26</v>
      </c>
      <c r="J960" s="56"/>
      <c r="K960" s="133"/>
      <c r="L960" s="57"/>
      <c r="M960" s="64"/>
      <c r="N960" s="42"/>
      <c r="O960" s="65"/>
      <c r="P960" s="66">
        <f>IF(I960=0,"",I960/H959)</f>
        <v>1</v>
      </c>
      <c r="Q960" s="67">
        <v>29</v>
      </c>
      <c r="R960" s="68">
        <f t="shared" si="82"/>
        <v>1</v>
      </c>
      <c r="S960" s="68">
        <f t="shared" si="83"/>
        <v>0</v>
      </c>
      <c r="U960" s="78"/>
      <c r="V960" s="78"/>
    </row>
    <row r="961" spans="1:24" ht="15.75" customHeight="1">
      <c r="A961" s="9">
        <v>2501</v>
      </c>
      <c r="B961" s="56"/>
      <c r="C961" s="56"/>
      <c r="D961" s="56"/>
      <c r="E961" s="56"/>
      <c r="F961" s="56"/>
      <c r="G961" s="56"/>
      <c r="H961" s="56"/>
      <c r="I961" s="56"/>
      <c r="J961" s="56"/>
      <c r="K961" s="133"/>
      <c r="L961" s="57"/>
      <c r="M961" s="64"/>
      <c r="N961" s="42"/>
      <c r="O961" s="65"/>
      <c r="P961" s="66" t="str">
        <f>IF(J961=0,"",J961/I960)</f>
        <v/>
      </c>
      <c r="Q961" s="67"/>
      <c r="R961" s="68" t="str">
        <f t="shared" si="82"/>
        <v/>
      </c>
      <c r="S961" s="68" t="str">
        <f t="shared" si="83"/>
        <v/>
      </c>
      <c r="U961" s="78"/>
      <c r="V961" s="78"/>
    </row>
    <row r="962" spans="1:24" ht="15.75" customHeight="1">
      <c r="A962" s="9">
        <v>2502</v>
      </c>
      <c r="B962" s="56"/>
      <c r="C962" s="56"/>
      <c r="D962" s="56"/>
      <c r="E962" s="56"/>
      <c r="F962" s="56"/>
      <c r="G962" s="56"/>
      <c r="H962" s="56"/>
      <c r="I962" s="56"/>
      <c r="J962" s="56"/>
      <c r="K962" s="133"/>
      <c r="L962" s="57"/>
      <c r="M962" s="64"/>
      <c r="N962" s="42"/>
      <c r="O962" s="65"/>
      <c r="P962" s="66" t="str">
        <f>IF(K962=0,"",K962/J961)</f>
        <v/>
      </c>
      <c r="Q962" s="67"/>
      <c r="R962" s="68" t="str">
        <f t="shared" si="82"/>
        <v/>
      </c>
      <c r="S962" s="68" t="str">
        <f t="shared" si="83"/>
        <v/>
      </c>
      <c r="U962" s="78"/>
      <c r="V962" s="78"/>
    </row>
    <row r="963" spans="1:24" ht="15.75" customHeight="1">
      <c r="A963" s="9">
        <v>2601</v>
      </c>
      <c r="B963" s="56"/>
      <c r="C963" s="56"/>
      <c r="D963" s="56"/>
      <c r="E963" s="56"/>
      <c r="F963" s="56"/>
      <c r="G963" s="56"/>
      <c r="H963" s="56"/>
      <c r="I963" s="56"/>
      <c r="J963" s="56"/>
      <c r="K963" s="133"/>
      <c r="L963" s="57"/>
      <c r="M963" s="64"/>
      <c r="N963" s="42"/>
      <c r="O963" s="43"/>
      <c r="P963" s="69"/>
      <c r="Q963" s="70"/>
      <c r="R963" s="71"/>
      <c r="S963" s="69"/>
      <c r="U963" s="78"/>
      <c r="V963" s="78"/>
    </row>
    <row r="964" spans="1:24" ht="15.75" customHeight="1">
      <c r="A964" s="9">
        <v>2602</v>
      </c>
      <c r="B964" s="56"/>
      <c r="C964" s="56"/>
      <c r="D964" s="56"/>
      <c r="E964" s="56"/>
      <c r="F964" s="56"/>
      <c r="G964" s="56"/>
      <c r="H964" s="56"/>
      <c r="I964" s="56"/>
      <c r="J964" s="56"/>
      <c r="K964" s="133"/>
      <c r="L964" s="57"/>
      <c r="M964" s="64"/>
      <c r="N964" s="42"/>
      <c r="O964" s="43"/>
      <c r="P964" s="54"/>
      <c r="Q964" s="70"/>
      <c r="R964" s="72"/>
      <c r="S964" s="54"/>
      <c r="U964" s="78"/>
      <c r="V964" s="78"/>
    </row>
    <row r="965" spans="1:24" ht="15.75" customHeight="1">
      <c r="A965" s="9">
        <v>2701</v>
      </c>
      <c r="B965" s="56"/>
      <c r="C965" s="56"/>
      <c r="D965" s="56"/>
      <c r="E965" s="56"/>
      <c r="F965" s="56"/>
      <c r="G965" s="56"/>
      <c r="H965" s="56"/>
      <c r="I965" s="56"/>
      <c r="J965" s="56"/>
      <c r="K965" s="133"/>
      <c r="L965" s="57"/>
      <c r="M965" s="64"/>
      <c r="N965" s="42"/>
      <c r="O965" s="43"/>
      <c r="P965" s="54"/>
      <c r="Q965" s="70"/>
      <c r="R965" s="72"/>
      <c r="S965" s="54"/>
      <c r="U965" s="78"/>
      <c r="V965" s="78"/>
    </row>
    <row r="966" spans="1:24" ht="15.75" customHeight="1">
      <c r="A966" s="9">
        <v>2702</v>
      </c>
      <c r="B966" s="56"/>
      <c r="C966" s="56"/>
      <c r="D966" s="56"/>
      <c r="E966" s="56"/>
      <c r="F966" s="56"/>
      <c r="G966" s="56"/>
      <c r="H966" s="56"/>
      <c r="I966" s="56"/>
      <c r="J966" s="56"/>
      <c r="K966" s="133"/>
      <c r="L966" s="57"/>
      <c r="M966" s="64"/>
      <c r="N966" s="42"/>
      <c r="O966" s="43"/>
      <c r="P966" s="42"/>
      <c r="Q966" s="43"/>
      <c r="R966" s="53"/>
      <c r="S966" s="54"/>
      <c r="U966" s="78"/>
      <c r="V966" s="78"/>
    </row>
    <row r="967" spans="1:24" ht="15.75" customHeight="1">
      <c r="A967" s="9">
        <v>2801</v>
      </c>
      <c r="B967" s="56"/>
      <c r="C967" s="56"/>
      <c r="D967" s="56"/>
      <c r="E967" s="56"/>
      <c r="F967" s="56"/>
      <c r="G967" s="56"/>
      <c r="H967" s="56"/>
      <c r="I967" s="56"/>
      <c r="J967" s="56"/>
      <c r="K967" s="133"/>
      <c r="L967" s="57"/>
      <c r="M967" s="64"/>
      <c r="N967" s="42"/>
      <c r="O967" s="43"/>
      <c r="P967" s="44" t="s">
        <v>53</v>
      </c>
      <c r="Q967" s="45"/>
      <c r="R967" s="46" t="str">
        <f>IF(SUM(L955:L963)=0,"",SUM(L955:L963))</f>
        <v/>
      </c>
      <c r="S967" s="47" t="s">
        <v>8</v>
      </c>
      <c r="U967" s="78"/>
      <c r="V967" s="78"/>
    </row>
    <row r="968" spans="1:24" ht="15.75" customHeight="1">
      <c r="A968" s="9">
        <v>2802</v>
      </c>
      <c r="B968" s="56"/>
      <c r="C968" s="56"/>
      <c r="D968" s="56"/>
      <c r="E968" s="56"/>
      <c r="F968" s="56"/>
      <c r="G968" s="56"/>
      <c r="H968" s="56"/>
      <c r="I968" s="56"/>
      <c r="J968" s="56"/>
      <c r="K968" s="133"/>
      <c r="L968" s="57"/>
      <c r="M968" s="64"/>
      <c r="N968" s="42"/>
      <c r="O968" s="43"/>
      <c r="P968" s="48" t="s">
        <v>55</v>
      </c>
      <c r="Q968" s="49" t="str">
        <f>IF(Q967/B953=0,"",Q967/B953)</f>
        <v/>
      </c>
      <c r="R968" s="50" t="e">
        <f>IF(Q967/R967=0,"",Q967/R967)</f>
        <v>#VALUE!</v>
      </c>
      <c r="S968" s="51" t="s">
        <v>56</v>
      </c>
      <c r="U968" s="78"/>
      <c r="V968" s="78"/>
    </row>
    <row r="969" spans="1:24" ht="15.75" customHeight="1">
      <c r="A969" s="9">
        <v>2901</v>
      </c>
      <c r="B969" s="56"/>
      <c r="C969" s="56"/>
      <c r="D969" s="56"/>
      <c r="E969" s="56"/>
      <c r="F969" s="56"/>
      <c r="G969" s="56"/>
      <c r="H969" s="56"/>
      <c r="I969" s="56"/>
      <c r="J969" s="56"/>
      <c r="K969" s="133"/>
      <c r="L969" s="57"/>
      <c r="M969" s="73"/>
      <c r="N969" s="74"/>
      <c r="O969" s="75"/>
      <c r="P969" s="30"/>
      <c r="Q969" s="31"/>
      <c r="R969" s="31"/>
      <c r="S969" s="33"/>
      <c r="U969" s="78"/>
      <c r="V969" s="78"/>
      <c r="X969" s="119">
        <f>AVERAGE(T955,T978)</f>
        <v>0.76927437641723362</v>
      </c>
    </row>
    <row r="970" spans="1:24" ht="18" customHeight="1">
      <c r="A970" s="34"/>
      <c r="B970" s="6"/>
      <c r="C970" s="6"/>
      <c r="D970" s="6"/>
      <c r="E970" s="6"/>
      <c r="F970" s="139" t="s">
        <v>42</v>
      </c>
      <c r="G970" s="154"/>
      <c r="H970" s="154"/>
      <c r="I970" s="154"/>
      <c r="J970" s="154"/>
      <c r="K970" s="155"/>
      <c r="L970" s="35">
        <f>SUM(L962:L966)</f>
        <v>0</v>
      </c>
      <c r="M970" s="55" t="str">
        <f>IF(L962=0,"",L962/B953)</f>
        <v/>
      </c>
      <c r="N970" s="55" t="str">
        <f>IF(L970=0,"",L970/B953)</f>
        <v/>
      </c>
      <c r="O970" s="55" t="str">
        <f>IF(L962=0,"",N970-M970)</f>
        <v/>
      </c>
      <c r="P970" s="5"/>
      <c r="Q970" s="6"/>
      <c r="R970" s="37"/>
      <c r="S970" s="5"/>
      <c r="U970" s="78"/>
      <c r="V970" s="78"/>
    </row>
    <row r="971" spans="1:24" ht="15.75" customHeight="1">
      <c r="L971" s="5"/>
      <c r="M971" s="5"/>
      <c r="O971" s="5"/>
      <c r="S971" s="78"/>
      <c r="T971" s="78"/>
      <c r="U971" s="78"/>
      <c r="V971" s="78"/>
    </row>
    <row r="972" spans="1:24" ht="15.75" customHeight="1">
      <c r="L972" s="5"/>
      <c r="M972" s="5"/>
      <c r="O972" s="5"/>
      <c r="S972" s="78"/>
      <c r="T972" s="78"/>
      <c r="U972" s="78"/>
      <c r="V972" s="78"/>
    </row>
    <row r="973" spans="1:24" ht="26.25" customHeight="1">
      <c r="B973" s="76" t="s">
        <v>77</v>
      </c>
      <c r="C973" s="76"/>
      <c r="D973" s="76"/>
      <c r="E973" s="76"/>
      <c r="F973" s="76"/>
      <c r="G973" s="76"/>
      <c r="H973" s="76"/>
      <c r="I973" s="76"/>
      <c r="K973" s="8"/>
      <c r="L973" s="8" t="s">
        <v>71</v>
      </c>
      <c r="M973" s="5"/>
      <c r="N973" s="5"/>
      <c r="O973" s="6"/>
      <c r="P973" s="5"/>
      <c r="Q973" s="6"/>
      <c r="R973" s="6"/>
      <c r="S973" s="6"/>
      <c r="U973" s="78"/>
      <c r="V973" s="78"/>
    </row>
    <row r="974" spans="1:24" ht="20.25" customHeight="1">
      <c r="A974" s="142" t="s">
        <v>6</v>
      </c>
      <c r="B974" s="144" t="s">
        <v>7</v>
      </c>
      <c r="C974" s="154"/>
      <c r="D974" s="154"/>
      <c r="E974" s="154"/>
      <c r="F974" s="154"/>
      <c r="G974" s="154"/>
      <c r="H974" s="154"/>
      <c r="I974" s="154"/>
      <c r="J974" s="154"/>
      <c r="K974" s="155"/>
      <c r="L974" s="167" t="s">
        <v>8</v>
      </c>
      <c r="M974" s="137" t="s">
        <v>9</v>
      </c>
      <c r="N974" s="137" t="s">
        <v>10</v>
      </c>
      <c r="O974" s="149" t="s">
        <v>11</v>
      </c>
      <c r="P974" s="137" t="s">
        <v>12</v>
      </c>
      <c r="Q974" s="151" t="s">
        <v>13</v>
      </c>
      <c r="R974" s="151" t="s">
        <v>14</v>
      </c>
      <c r="S974" s="137" t="s">
        <v>15</v>
      </c>
      <c r="U974" s="78"/>
      <c r="V974" s="78"/>
    </row>
    <row r="975" spans="1:24" ht="15.75" customHeight="1">
      <c r="A975" s="153"/>
      <c r="B975" s="9" t="s">
        <v>16</v>
      </c>
      <c r="C975" s="9" t="s">
        <v>17</v>
      </c>
      <c r="D975" s="9" t="s">
        <v>18</v>
      </c>
      <c r="E975" s="9" t="s">
        <v>19</v>
      </c>
      <c r="F975" s="9" t="s">
        <v>20</v>
      </c>
      <c r="G975" s="9" t="s">
        <v>21</v>
      </c>
      <c r="H975" s="9" t="s">
        <v>22</v>
      </c>
      <c r="I975" s="9" t="s">
        <v>23</v>
      </c>
      <c r="J975" s="9" t="s">
        <v>24</v>
      </c>
      <c r="K975" s="132" t="s">
        <v>25</v>
      </c>
      <c r="L975" s="153"/>
      <c r="M975" s="153"/>
      <c r="N975" s="153"/>
      <c r="O975" s="153"/>
      <c r="P975" s="153"/>
      <c r="Q975" s="153"/>
      <c r="R975" s="153"/>
      <c r="S975" s="153"/>
      <c r="U975" s="78"/>
      <c r="V975" s="78"/>
    </row>
    <row r="976" spans="1:24" ht="15.75" customHeight="1">
      <c r="A976" s="9">
        <v>2102</v>
      </c>
      <c r="B976" s="56">
        <v>54</v>
      </c>
      <c r="C976" s="56"/>
      <c r="D976" s="56"/>
      <c r="E976" s="56"/>
      <c r="F976" s="56"/>
      <c r="G976" s="56"/>
      <c r="H976" s="56"/>
      <c r="I976" s="56"/>
      <c r="J976" s="56"/>
      <c r="K976" s="133"/>
      <c r="L976" s="57"/>
      <c r="M976" s="58"/>
      <c r="N976" s="59"/>
      <c r="O976" s="60"/>
      <c r="P976" s="61"/>
      <c r="Q976" s="62">
        <f>B976</f>
        <v>54</v>
      </c>
      <c r="R976" s="63"/>
      <c r="S976" s="61"/>
      <c r="U976" s="78"/>
      <c r="V976" s="78"/>
    </row>
    <row r="977" spans="1:22" ht="15.75" customHeight="1">
      <c r="A977" s="9">
        <v>2201</v>
      </c>
      <c r="B977" s="56"/>
      <c r="C977" s="56">
        <v>45</v>
      </c>
      <c r="D977" s="56"/>
      <c r="E977" s="56"/>
      <c r="F977" s="56"/>
      <c r="G977" s="56"/>
      <c r="H977" s="56"/>
      <c r="I977" s="56"/>
      <c r="J977" s="56"/>
      <c r="K977" s="133"/>
      <c r="L977" s="57"/>
      <c r="M977" s="64"/>
      <c r="N977" s="42"/>
      <c r="O977" s="65"/>
      <c r="P977" s="66">
        <f>IF(C977=0,"",C977/B976)</f>
        <v>0.83333333333333337</v>
      </c>
      <c r="Q977" s="67">
        <v>45</v>
      </c>
      <c r="R977" s="68">
        <f t="shared" ref="R977:R985" si="84">IF(Q977=0,"",Q977/Q976)</f>
        <v>0.83333333333333337</v>
      </c>
      <c r="S977" s="68">
        <f t="shared" ref="S977:S985" si="85">IF(Q977=0,"",100%-R977)</f>
        <v>0.16666666666666663</v>
      </c>
      <c r="U977" s="78"/>
      <c r="V977" s="78"/>
    </row>
    <row r="978" spans="1:22" ht="15.75" customHeight="1">
      <c r="A978" s="9">
        <v>2202</v>
      </c>
      <c r="B978" s="56"/>
      <c r="C978" s="56"/>
      <c r="D978" s="56">
        <v>39</v>
      </c>
      <c r="E978" s="56"/>
      <c r="F978" s="56"/>
      <c r="G978" s="56"/>
      <c r="H978" s="56"/>
      <c r="I978" s="56"/>
      <c r="J978" s="56"/>
      <c r="K978" s="133"/>
      <c r="L978" s="57"/>
      <c r="M978" s="64"/>
      <c r="N978" s="42"/>
      <c r="O978" s="65"/>
      <c r="P978" s="66">
        <f>IF(D978=0,"",D978/C977)</f>
        <v>0.8666666666666667</v>
      </c>
      <c r="Q978" s="67">
        <v>39</v>
      </c>
      <c r="R978" s="68">
        <f t="shared" si="84"/>
        <v>0.8666666666666667</v>
      </c>
      <c r="S978" s="68">
        <f t="shared" si="85"/>
        <v>0.1333333333333333</v>
      </c>
      <c r="T978" s="52">
        <f>Q978/Q976</f>
        <v>0.72222222222222221</v>
      </c>
      <c r="U978" s="78"/>
      <c r="V978" s="78"/>
    </row>
    <row r="979" spans="1:22" ht="15.75" customHeight="1">
      <c r="A979" s="9">
        <v>2301</v>
      </c>
      <c r="B979" s="56"/>
      <c r="C979" s="56"/>
      <c r="D979" s="56"/>
      <c r="E979" s="56">
        <v>37</v>
      </c>
      <c r="F979" s="56"/>
      <c r="G979" s="56"/>
      <c r="H979" s="56"/>
      <c r="I979" s="56"/>
      <c r="J979" s="56"/>
      <c r="K979" s="133"/>
      <c r="L979" s="57"/>
      <c r="M979" s="64"/>
      <c r="N979" s="42"/>
      <c r="O979" s="65"/>
      <c r="P979" s="66">
        <f>IF(E979=0,"",E979/D978)</f>
        <v>0.94871794871794868</v>
      </c>
      <c r="Q979" s="67">
        <v>38</v>
      </c>
      <c r="R979" s="68">
        <f t="shared" si="84"/>
        <v>0.97435897435897434</v>
      </c>
      <c r="S979" s="68">
        <f t="shared" si="85"/>
        <v>2.5641025641025661E-2</v>
      </c>
      <c r="U979" s="78"/>
      <c r="V979" s="78"/>
    </row>
    <row r="980" spans="1:22" ht="15.75" customHeight="1">
      <c r="A980" s="9">
        <v>2302</v>
      </c>
      <c r="B980" s="56"/>
      <c r="C980" s="56"/>
      <c r="D980" s="56"/>
      <c r="E980" s="56"/>
      <c r="F980" s="56">
        <v>34</v>
      </c>
      <c r="G980" s="56"/>
      <c r="H980" s="56"/>
      <c r="I980" s="56"/>
      <c r="J980" s="56"/>
      <c r="K980" s="133"/>
      <c r="L980" s="57"/>
      <c r="M980" s="64"/>
      <c r="N980" s="42"/>
      <c r="O980" s="65"/>
      <c r="P980" s="66">
        <f>IF(F980=0,"",F980/E979)</f>
        <v>0.91891891891891897</v>
      </c>
      <c r="Q980" s="67">
        <v>37</v>
      </c>
      <c r="R980" s="68">
        <f t="shared" si="84"/>
        <v>0.97368421052631582</v>
      </c>
      <c r="S980" s="68">
        <f t="shared" si="85"/>
        <v>2.6315789473684181E-2</v>
      </c>
      <c r="U980" s="78"/>
      <c r="V980" s="78"/>
    </row>
    <row r="981" spans="1:22" ht="15.75" customHeight="1">
      <c r="A981" s="9">
        <v>2401</v>
      </c>
      <c r="B981" s="56"/>
      <c r="C981" s="56"/>
      <c r="D981" s="56"/>
      <c r="E981" s="56"/>
      <c r="F981" s="56"/>
      <c r="G981" s="56">
        <v>33</v>
      </c>
      <c r="H981" s="56"/>
      <c r="I981" s="56"/>
      <c r="J981" s="56"/>
      <c r="K981" s="133"/>
      <c r="L981" s="57"/>
      <c r="M981" s="64"/>
      <c r="N981" s="42"/>
      <c r="O981" s="65"/>
      <c r="P981" s="66">
        <f>IF(G981=0,"",G981/F980)</f>
        <v>0.97058823529411764</v>
      </c>
      <c r="Q981" s="67">
        <v>35</v>
      </c>
      <c r="R981" s="68">
        <f t="shared" si="84"/>
        <v>0.94594594594594594</v>
      </c>
      <c r="S981" s="68">
        <f t="shared" si="85"/>
        <v>5.4054054054054057E-2</v>
      </c>
      <c r="U981" s="78"/>
      <c r="V981" s="78"/>
    </row>
    <row r="982" spans="1:22" ht="15.75" customHeight="1">
      <c r="A982" s="9">
        <v>2402</v>
      </c>
      <c r="B982" s="56"/>
      <c r="C982" s="56"/>
      <c r="D982" s="56"/>
      <c r="E982" s="56"/>
      <c r="F982" s="56"/>
      <c r="G982" s="56"/>
      <c r="H982" s="56">
        <v>30</v>
      </c>
      <c r="I982" s="56"/>
      <c r="J982" s="56"/>
      <c r="K982" s="133"/>
      <c r="L982" s="57"/>
      <c r="M982" s="64"/>
      <c r="N982" s="42"/>
      <c r="O982" s="65"/>
      <c r="P982" s="66">
        <f>IF(H982=0,"",H982/G981)</f>
        <v>0.90909090909090906</v>
      </c>
      <c r="Q982" s="67">
        <v>30</v>
      </c>
      <c r="R982" s="68">
        <f t="shared" si="84"/>
        <v>0.8571428571428571</v>
      </c>
      <c r="S982" s="68">
        <f t="shared" si="85"/>
        <v>0.1428571428571429</v>
      </c>
      <c r="U982" s="78"/>
      <c r="V982" s="78"/>
    </row>
    <row r="983" spans="1:22" ht="15.75" customHeight="1">
      <c r="A983" s="9">
        <v>2501</v>
      </c>
      <c r="B983" s="56"/>
      <c r="C983" s="56"/>
      <c r="D983" s="56"/>
      <c r="E983" s="56"/>
      <c r="F983" s="56"/>
      <c r="G983" s="56"/>
      <c r="H983" s="56"/>
      <c r="I983" s="56"/>
      <c r="J983" s="56"/>
      <c r="K983" s="133"/>
      <c r="L983" s="57"/>
      <c r="M983" s="64"/>
      <c r="N983" s="42"/>
      <c r="O983" s="65"/>
      <c r="P983" s="66" t="str">
        <f>IF(I983=0,"",I983/H982)</f>
        <v/>
      </c>
      <c r="Q983" s="67"/>
      <c r="R983" s="68" t="str">
        <f t="shared" si="84"/>
        <v/>
      </c>
      <c r="S983" s="68" t="str">
        <f t="shared" si="85"/>
        <v/>
      </c>
      <c r="U983" s="78"/>
      <c r="V983" s="78"/>
    </row>
    <row r="984" spans="1:22" ht="15.75" customHeight="1">
      <c r="A984" s="9">
        <v>2502</v>
      </c>
      <c r="B984" s="56"/>
      <c r="C984" s="56"/>
      <c r="D984" s="56"/>
      <c r="E984" s="56"/>
      <c r="F984" s="56"/>
      <c r="G984" s="56"/>
      <c r="H984" s="56"/>
      <c r="I984" s="56"/>
      <c r="J984" s="56"/>
      <c r="K984" s="133"/>
      <c r="L984" s="57"/>
      <c r="M984" s="64"/>
      <c r="N984" s="42"/>
      <c r="O984" s="65"/>
      <c r="P984" s="66" t="str">
        <f>IF(J984=0,"",J984/I983)</f>
        <v/>
      </c>
      <c r="Q984" s="67"/>
      <c r="R984" s="68" t="str">
        <f t="shared" si="84"/>
        <v/>
      </c>
      <c r="S984" s="68" t="str">
        <f t="shared" si="85"/>
        <v/>
      </c>
      <c r="U984" s="78"/>
      <c r="V984" s="78"/>
    </row>
    <row r="985" spans="1:22" ht="15.75" customHeight="1">
      <c r="A985" s="9">
        <v>2601</v>
      </c>
      <c r="B985" s="56"/>
      <c r="C985" s="56"/>
      <c r="D985" s="56"/>
      <c r="E985" s="56"/>
      <c r="F985" s="56"/>
      <c r="G985" s="56"/>
      <c r="H985" s="56"/>
      <c r="I985" s="56"/>
      <c r="J985" s="56"/>
      <c r="K985" s="133"/>
      <c r="L985" s="57"/>
      <c r="M985" s="64"/>
      <c r="N985" s="42"/>
      <c r="O985" s="65"/>
      <c r="P985" s="66" t="str">
        <f>IF(K985=0,"",K985/J984)</f>
        <v/>
      </c>
      <c r="Q985" s="67"/>
      <c r="R985" s="68" t="str">
        <f t="shared" si="84"/>
        <v/>
      </c>
      <c r="S985" s="68" t="str">
        <f t="shared" si="85"/>
        <v/>
      </c>
      <c r="U985" s="78"/>
      <c r="V985" s="78"/>
    </row>
    <row r="986" spans="1:22" ht="15.75" customHeight="1">
      <c r="A986" s="9">
        <v>2602</v>
      </c>
      <c r="B986" s="56"/>
      <c r="C986" s="56"/>
      <c r="D986" s="56"/>
      <c r="E986" s="56"/>
      <c r="F986" s="56"/>
      <c r="G986" s="56"/>
      <c r="H986" s="56"/>
      <c r="I986" s="56"/>
      <c r="J986" s="56"/>
      <c r="K986" s="133"/>
      <c r="L986" s="57"/>
      <c r="M986" s="64"/>
      <c r="N986" s="42"/>
      <c r="O986" s="43"/>
      <c r="P986" s="69"/>
      <c r="Q986" s="70"/>
      <c r="R986" s="71"/>
      <c r="S986" s="69"/>
      <c r="U986" s="78"/>
      <c r="V986" s="78"/>
    </row>
    <row r="987" spans="1:22" ht="15.75" customHeight="1">
      <c r="A987" s="9">
        <v>2701</v>
      </c>
      <c r="B987" s="56"/>
      <c r="C987" s="56"/>
      <c r="D987" s="56"/>
      <c r="E987" s="56"/>
      <c r="F987" s="56"/>
      <c r="G987" s="56"/>
      <c r="H987" s="56"/>
      <c r="I987" s="56"/>
      <c r="J987" s="56"/>
      <c r="K987" s="133"/>
      <c r="L987" s="57"/>
      <c r="M987" s="64"/>
      <c r="N987" s="42"/>
      <c r="O987" s="43"/>
      <c r="P987" s="54"/>
      <c r="Q987" s="70"/>
      <c r="R987" s="72"/>
      <c r="S987" s="54"/>
      <c r="U987" s="78"/>
      <c r="V987" s="78"/>
    </row>
    <row r="988" spans="1:22" ht="15.75" customHeight="1">
      <c r="A988" s="9">
        <v>2702</v>
      </c>
      <c r="B988" s="56"/>
      <c r="C988" s="56"/>
      <c r="D988" s="56"/>
      <c r="E988" s="56"/>
      <c r="F988" s="56"/>
      <c r="G988" s="56"/>
      <c r="H988" s="56"/>
      <c r="I988" s="56"/>
      <c r="J988" s="56"/>
      <c r="K988" s="133"/>
      <c r="L988" s="57"/>
      <c r="M988" s="64"/>
      <c r="N988" s="42"/>
      <c r="O988" s="43"/>
      <c r="P988" s="54"/>
      <c r="Q988" s="70"/>
      <c r="R988" s="72"/>
      <c r="S988" s="54"/>
      <c r="U988" s="78"/>
      <c r="V988" s="78"/>
    </row>
    <row r="989" spans="1:22" ht="15.75" customHeight="1">
      <c r="A989" s="9">
        <v>2801</v>
      </c>
      <c r="B989" s="56"/>
      <c r="C989" s="56"/>
      <c r="D989" s="56"/>
      <c r="E989" s="56"/>
      <c r="F989" s="56"/>
      <c r="G989" s="56"/>
      <c r="H989" s="56"/>
      <c r="I989" s="56"/>
      <c r="J989" s="56"/>
      <c r="K989" s="133"/>
      <c r="L989" s="57"/>
      <c r="M989" s="64"/>
      <c r="N989" s="42"/>
      <c r="O989" s="43"/>
      <c r="P989" s="42"/>
      <c r="Q989" s="43"/>
      <c r="R989" s="53"/>
      <c r="S989" s="54"/>
      <c r="U989" s="78"/>
      <c r="V989" s="78"/>
    </row>
    <row r="990" spans="1:22" ht="15.75" customHeight="1">
      <c r="A990" s="9">
        <v>2802</v>
      </c>
      <c r="B990" s="56"/>
      <c r="C990" s="56"/>
      <c r="D990" s="56"/>
      <c r="E990" s="56"/>
      <c r="F990" s="56"/>
      <c r="G990" s="56"/>
      <c r="H990" s="56"/>
      <c r="I990" s="56"/>
      <c r="J990" s="56"/>
      <c r="K990" s="133"/>
      <c r="L990" s="57"/>
      <c r="M990" s="64"/>
      <c r="N990" s="42"/>
      <c r="O990" s="43"/>
      <c r="P990" s="44" t="s">
        <v>53</v>
      </c>
      <c r="Q990" s="45"/>
      <c r="R990" s="46" t="str">
        <f>IF(SUM(L978:L986)=0,"",SUM(L978:L986))</f>
        <v/>
      </c>
      <c r="S990" s="47" t="s">
        <v>8</v>
      </c>
      <c r="U990" s="78"/>
      <c r="V990" s="78"/>
    </row>
    <row r="991" spans="1:22" ht="15.75" customHeight="1">
      <c r="A991" s="9">
        <v>2901</v>
      </c>
      <c r="B991" s="56"/>
      <c r="C991" s="56"/>
      <c r="D991" s="56"/>
      <c r="E991" s="56"/>
      <c r="F991" s="56"/>
      <c r="G991" s="56"/>
      <c r="H991" s="56"/>
      <c r="I991" s="56"/>
      <c r="J991" s="56"/>
      <c r="K991" s="133"/>
      <c r="L991" s="57"/>
      <c r="M991" s="64"/>
      <c r="N991" s="42"/>
      <c r="O991" s="43"/>
      <c r="P991" s="48" t="s">
        <v>55</v>
      </c>
      <c r="Q991" s="49" t="str">
        <f>IF(Q990/B976=0,"",Q990/B976)</f>
        <v/>
      </c>
      <c r="R991" s="50" t="e">
        <f>IF(Q990/R990=0,"",Q990/R990)</f>
        <v>#VALUE!</v>
      </c>
      <c r="S991" s="51" t="s">
        <v>56</v>
      </c>
      <c r="U991" s="78"/>
      <c r="V991" s="78"/>
    </row>
    <row r="992" spans="1:22" ht="15.75" customHeight="1">
      <c r="A992" s="9">
        <v>2902</v>
      </c>
      <c r="B992" s="56"/>
      <c r="C992" s="56"/>
      <c r="D992" s="56"/>
      <c r="E992" s="56"/>
      <c r="F992" s="56"/>
      <c r="G992" s="56"/>
      <c r="H992" s="56"/>
      <c r="I992" s="56"/>
      <c r="J992" s="56"/>
      <c r="K992" s="133"/>
      <c r="L992" s="57"/>
      <c r="M992" s="73"/>
      <c r="N992" s="74"/>
      <c r="O992" s="75"/>
      <c r="P992" s="30"/>
      <c r="Q992" s="31"/>
      <c r="R992" s="31"/>
      <c r="S992" s="33"/>
      <c r="U992" s="78"/>
      <c r="V992" s="78"/>
    </row>
    <row r="993" spans="1:22" ht="18" customHeight="1">
      <c r="A993" s="34"/>
      <c r="B993" s="6"/>
      <c r="C993" s="6"/>
      <c r="D993" s="6"/>
      <c r="E993" s="6"/>
      <c r="F993" s="139" t="s">
        <v>42</v>
      </c>
      <c r="G993" s="154"/>
      <c r="H993" s="154"/>
      <c r="I993" s="154"/>
      <c r="J993" s="154"/>
      <c r="K993" s="155"/>
      <c r="L993" s="35">
        <f>SUM(L985:L989)</f>
        <v>0</v>
      </c>
      <c r="M993" s="55" t="str">
        <f>IF(L985=0,"",L985/B976)</f>
        <v/>
      </c>
      <c r="N993" s="55" t="str">
        <f>IF(L993=0,"",L993/B976)</f>
        <v/>
      </c>
      <c r="O993" s="55" t="str">
        <f>IF(L985=0,"",N993-M993)</f>
        <v/>
      </c>
      <c r="P993" s="5"/>
      <c r="Q993" s="6"/>
      <c r="R993" s="37"/>
      <c r="S993" s="5"/>
      <c r="U993" s="78"/>
      <c r="V993" s="78"/>
    </row>
    <row r="994" spans="1:22" ht="15.75" customHeight="1">
      <c r="L994" s="5"/>
      <c r="M994" s="5"/>
      <c r="O994" s="5"/>
      <c r="S994" s="78"/>
      <c r="T994" s="78"/>
      <c r="U994" s="78"/>
      <c r="V994" s="78"/>
    </row>
    <row r="995" spans="1:22" ht="15.75" customHeight="1">
      <c r="L995" s="5"/>
      <c r="M995" s="5"/>
      <c r="O995" s="5"/>
      <c r="S995" s="78"/>
      <c r="T995" s="78"/>
      <c r="U995" s="78"/>
      <c r="V995" s="78"/>
    </row>
    <row r="996" spans="1:22" ht="26.25" customHeight="1">
      <c r="B996" s="76" t="s">
        <v>77</v>
      </c>
      <c r="C996" s="76"/>
      <c r="D996" s="76"/>
      <c r="E996" s="76"/>
      <c r="F996" s="76"/>
      <c r="G996" s="76"/>
      <c r="H996" s="76"/>
      <c r="I996" s="76"/>
      <c r="K996" s="8"/>
      <c r="L996" s="8" t="s">
        <v>73</v>
      </c>
      <c r="M996" s="5"/>
      <c r="N996" s="5"/>
      <c r="O996" s="6"/>
      <c r="P996" s="5"/>
      <c r="Q996" s="6"/>
      <c r="R996" s="6"/>
      <c r="S996" s="6"/>
      <c r="U996" s="78"/>
      <c r="V996" s="78"/>
    </row>
    <row r="997" spans="1:22" ht="20.25" customHeight="1">
      <c r="A997" s="142" t="s">
        <v>6</v>
      </c>
      <c r="B997" s="144" t="s">
        <v>7</v>
      </c>
      <c r="C997" s="154"/>
      <c r="D997" s="154"/>
      <c r="E997" s="154"/>
      <c r="F997" s="154"/>
      <c r="G997" s="154"/>
      <c r="H997" s="154"/>
      <c r="I997" s="154"/>
      <c r="J997" s="154"/>
      <c r="K997" s="155"/>
      <c r="L997" s="167" t="s">
        <v>8</v>
      </c>
      <c r="M997" s="137" t="s">
        <v>9</v>
      </c>
      <c r="N997" s="137" t="s">
        <v>10</v>
      </c>
      <c r="O997" s="149" t="s">
        <v>11</v>
      </c>
      <c r="P997" s="137" t="s">
        <v>12</v>
      </c>
      <c r="Q997" s="151" t="s">
        <v>13</v>
      </c>
      <c r="R997" s="151" t="s">
        <v>14</v>
      </c>
      <c r="S997" s="137" t="s">
        <v>15</v>
      </c>
      <c r="U997" s="78"/>
      <c r="V997" s="78"/>
    </row>
    <row r="998" spans="1:22" ht="15.75" customHeight="1">
      <c r="A998" s="153"/>
      <c r="B998" s="9" t="s">
        <v>16</v>
      </c>
      <c r="C998" s="9" t="s">
        <v>17</v>
      </c>
      <c r="D998" s="9" t="s">
        <v>18</v>
      </c>
      <c r="E998" s="9" t="s">
        <v>19</v>
      </c>
      <c r="F998" s="9" t="s">
        <v>20</v>
      </c>
      <c r="G998" s="9" t="s">
        <v>21</v>
      </c>
      <c r="H998" s="9" t="s">
        <v>22</v>
      </c>
      <c r="I998" s="9" t="s">
        <v>23</v>
      </c>
      <c r="J998" s="9" t="s">
        <v>24</v>
      </c>
      <c r="K998" s="132" t="s">
        <v>25</v>
      </c>
      <c r="L998" s="153"/>
      <c r="M998" s="153"/>
      <c r="N998" s="153"/>
      <c r="O998" s="153"/>
      <c r="P998" s="153"/>
      <c r="Q998" s="153"/>
      <c r="R998" s="153"/>
      <c r="S998" s="153"/>
      <c r="U998" s="78"/>
      <c r="V998" s="78"/>
    </row>
    <row r="999" spans="1:22" ht="15.75" customHeight="1">
      <c r="A999" s="9">
        <v>2201</v>
      </c>
      <c r="B999" s="56">
        <v>49</v>
      </c>
      <c r="C999" s="56"/>
      <c r="D999" s="56"/>
      <c r="E999" s="56"/>
      <c r="F999" s="56"/>
      <c r="G999" s="56"/>
      <c r="H999" s="56"/>
      <c r="I999" s="56"/>
      <c r="J999" s="56"/>
      <c r="K999" s="133"/>
      <c r="L999" s="57"/>
      <c r="M999" s="58"/>
      <c r="N999" s="59"/>
      <c r="O999" s="60"/>
      <c r="P999" s="61"/>
      <c r="Q999" s="62">
        <f>B999</f>
        <v>49</v>
      </c>
      <c r="R999" s="63"/>
      <c r="S999" s="61"/>
      <c r="U999" s="78"/>
      <c r="V999" s="78"/>
    </row>
    <row r="1000" spans="1:22" ht="15.75" customHeight="1">
      <c r="A1000" s="9">
        <v>2202</v>
      </c>
      <c r="B1000" s="56"/>
      <c r="C1000" s="56">
        <v>40</v>
      </c>
      <c r="D1000" s="56"/>
      <c r="E1000" s="56"/>
      <c r="F1000" s="56"/>
      <c r="G1000" s="56"/>
      <c r="H1000" s="56"/>
      <c r="I1000" s="56"/>
      <c r="J1000" s="56"/>
      <c r="K1000" s="133"/>
      <c r="L1000" s="57"/>
      <c r="M1000" s="64"/>
      <c r="N1000" s="42"/>
      <c r="O1000" s="65"/>
      <c r="P1000" s="66">
        <f>IF(C1000=0,"",C1000/B999)</f>
        <v>0.81632653061224492</v>
      </c>
      <c r="Q1000" s="67">
        <v>40</v>
      </c>
      <c r="R1000" s="68">
        <f t="shared" ref="R1000:R1008" si="86">IF(Q1000=0,"",Q1000/Q999)</f>
        <v>0.81632653061224492</v>
      </c>
      <c r="S1000" s="68">
        <f t="shared" ref="S1000:S1008" si="87">IF(Q1000=0,"",100%-R1000)</f>
        <v>0.18367346938775508</v>
      </c>
      <c r="U1000" s="78"/>
      <c r="V1000" s="78"/>
    </row>
    <row r="1001" spans="1:22" ht="15.75" customHeight="1">
      <c r="A1001" s="9">
        <v>2301</v>
      </c>
      <c r="B1001" s="56"/>
      <c r="C1001" s="56"/>
      <c r="D1001" s="56">
        <v>35</v>
      </c>
      <c r="E1001" s="56"/>
      <c r="F1001" s="56"/>
      <c r="G1001" s="56"/>
      <c r="H1001" s="56"/>
      <c r="I1001" s="56"/>
      <c r="J1001" s="56"/>
      <c r="K1001" s="133"/>
      <c r="L1001" s="57"/>
      <c r="M1001" s="64"/>
      <c r="N1001" s="42"/>
      <c r="O1001" s="65"/>
      <c r="P1001" s="66">
        <f>IF(D1001=0,"",D1001/C1000)</f>
        <v>0.875</v>
      </c>
      <c r="Q1001" s="67">
        <v>35</v>
      </c>
      <c r="R1001" s="68">
        <f t="shared" si="86"/>
        <v>0.875</v>
      </c>
      <c r="S1001" s="68">
        <f t="shared" si="87"/>
        <v>0.125</v>
      </c>
      <c r="T1001" s="52">
        <f>Q1001/Q999</f>
        <v>0.7142857142857143</v>
      </c>
      <c r="U1001" s="78"/>
      <c r="V1001" s="78"/>
    </row>
    <row r="1002" spans="1:22" ht="15.75" customHeight="1">
      <c r="A1002" s="9">
        <v>2302</v>
      </c>
      <c r="B1002" s="56"/>
      <c r="C1002" s="56"/>
      <c r="D1002" s="56"/>
      <c r="E1002" s="56">
        <v>34</v>
      </c>
      <c r="F1002" s="56"/>
      <c r="G1002" s="56"/>
      <c r="H1002" s="56"/>
      <c r="I1002" s="56"/>
      <c r="J1002" s="56"/>
      <c r="K1002" s="133"/>
      <c r="L1002" s="57"/>
      <c r="M1002" s="64"/>
      <c r="N1002" s="42"/>
      <c r="O1002" s="65"/>
      <c r="P1002" s="66">
        <f>IF(E1002=0,"",E1002/D1001)</f>
        <v>0.97142857142857142</v>
      </c>
      <c r="Q1002" s="67">
        <v>34</v>
      </c>
      <c r="R1002" s="68">
        <f t="shared" si="86"/>
        <v>0.97142857142857142</v>
      </c>
      <c r="S1002" s="68">
        <f t="shared" si="87"/>
        <v>2.8571428571428581E-2</v>
      </c>
      <c r="U1002" s="78"/>
      <c r="V1002" s="78"/>
    </row>
    <row r="1003" spans="1:22" ht="15.75" customHeight="1">
      <c r="A1003" s="9">
        <v>2401</v>
      </c>
      <c r="B1003" s="56"/>
      <c r="C1003" s="56"/>
      <c r="D1003" s="56"/>
      <c r="E1003" s="56"/>
      <c r="F1003" s="56">
        <v>31</v>
      </c>
      <c r="G1003" s="56"/>
      <c r="H1003" s="56"/>
      <c r="I1003" s="56"/>
      <c r="J1003" s="56"/>
      <c r="K1003" s="133"/>
      <c r="L1003" s="57"/>
      <c r="M1003" s="64"/>
      <c r="N1003" s="42"/>
      <c r="O1003" s="65"/>
      <c r="P1003" s="66">
        <f>IF(F1003=0,"",F1003/E1002)</f>
        <v>0.91176470588235292</v>
      </c>
      <c r="Q1003" s="67">
        <v>32</v>
      </c>
      <c r="R1003" s="68">
        <f t="shared" si="86"/>
        <v>0.94117647058823528</v>
      </c>
      <c r="S1003" s="68">
        <f t="shared" si="87"/>
        <v>5.8823529411764719E-2</v>
      </c>
      <c r="U1003" s="78"/>
      <c r="V1003" s="78"/>
    </row>
    <row r="1004" spans="1:22" ht="15.75" customHeight="1">
      <c r="A1004" s="9">
        <v>2402</v>
      </c>
      <c r="B1004" s="56"/>
      <c r="C1004" s="56"/>
      <c r="D1004" s="56"/>
      <c r="E1004" s="56"/>
      <c r="F1004" s="56"/>
      <c r="G1004" s="56">
        <v>29</v>
      </c>
      <c r="H1004" s="56"/>
      <c r="I1004" s="56"/>
      <c r="J1004" s="56"/>
      <c r="K1004" s="133"/>
      <c r="L1004" s="57"/>
      <c r="M1004" s="64"/>
      <c r="N1004" s="42"/>
      <c r="O1004" s="65"/>
      <c r="P1004" s="66">
        <f>IF(G1004=0,"",G1004/F1003)</f>
        <v>0.93548387096774188</v>
      </c>
      <c r="Q1004" s="67">
        <v>31</v>
      </c>
      <c r="R1004" s="68">
        <f t="shared" si="86"/>
        <v>0.96875</v>
      </c>
      <c r="S1004" s="68">
        <f t="shared" si="87"/>
        <v>3.125E-2</v>
      </c>
      <c r="U1004" s="78"/>
      <c r="V1004" s="78"/>
    </row>
    <row r="1005" spans="1:22" ht="15.75" customHeight="1">
      <c r="A1005" s="9">
        <v>2501</v>
      </c>
      <c r="B1005" s="56"/>
      <c r="C1005" s="56"/>
      <c r="D1005" s="56"/>
      <c r="E1005" s="56"/>
      <c r="F1005" s="56"/>
      <c r="G1005" s="56"/>
      <c r="H1005" s="56"/>
      <c r="I1005" s="56"/>
      <c r="J1005" s="56"/>
      <c r="K1005" s="133"/>
      <c r="L1005" s="57"/>
      <c r="M1005" s="64"/>
      <c r="N1005" s="42"/>
      <c r="O1005" s="65"/>
      <c r="P1005" s="66" t="str">
        <f>IF(H1005=0,"",H1005/G1004)</f>
        <v/>
      </c>
      <c r="Q1005" s="67"/>
      <c r="R1005" s="68" t="str">
        <f t="shared" si="86"/>
        <v/>
      </c>
      <c r="S1005" s="68" t="str">
        <f t="shared" si="87"/>
        <v/>
      </c>
      <c r="U1005" s="78"/>
      <c r="V1005" s="78"/>
    </row>
    <row r="1006" spans="1:22" ht="15.75" customHeight="1">
      <c r="A1006" s="9">
        <v>2502</v>
      </c>
      <c r="B1006" s="56"/>
      <c r="C1006" s="56"/>
      <c r="D1006" s="56"/>
      <c r="E1006" s="56"/>
      <c r="F1006" s="56"/>
      <c r="G1006" s="56"/>
      <c r="H1006" s="56"/>
      <c r="I1006" s="56"/>
      <c r="J1006" s="56"/>
      <c r="K1006" s="133"/>
      <c r="L1006" s="57"/>
      <c r="M1006" s="64"/>
      <c r="N1006" s="42"/>
      <c r="O1006" s="65"/>
      <c r="P1006" s="66" t="str">
        <f>IF(I1006=0,"",I1006/H1005)</f>
        <v/>
      </c>
      <c r="Q1006" s="67"/>
      <c r="R1006" s="68" t="str">
        <f t="shared" si="86"/>
        <v/>
      </c>
      <c r="S1006" s="68" t="str">
        <f t="shared" si="87"/>
        <v/>
      </c>
      <c r="U1006" s="78"/>
      <c r="V1006" s="78"/>
    </row>
    <row r="1007" spans="1:22" ht="15.75" customHeight="1">
      <c r="A1007" s="9">
        <v>2601</v>
      </c>
      <c r="B1007" s="56"/>
      <c r="C1007" s="56"/>
      <c r="D1007" s="56"/>
      <c r="E1007" s="56"/>
      <c r="F1007" s="56"/>
      <c r="G1007" s="56"/>
      <c r="H1007" s="56"/>
      <c r="I1007" s="56"/>
      <c r="J1007" s="56"/>
      <c r="K1007" s="133"/>
      <c r="L1007" s="57"/>
      <c r="M1007" s="64"/>
      <c r="N1007" s="42"/>
      <c r="O1007" s="65"/>
      <c r="P1007" s="66" t="str">
        <f>IF(J1007=0,"",J1007/I1006)</f>
        <v/>
      </c>
      <c r="Q1007" s="67"/>
      <c r="R1007" s="68" t="str">
        <f t="shared" si="86"/>
        <v/>
      </c>
      <c r="S1007" s="68" t="str">
        <f t="shared" si="87"/>
        <v/>
      </c>
      <c r="U1007" s="78"/>
      <c r="V1007" s="78"/>
    </row>
    <row r="1008" spans="1:22" ht="15.75" customHeight="1">
      <c r="A1008" s="9">
        <v>2602</v>
      </c>
      <c r="B1008" s="56"/>
      <c r="C1008" s="56"/>
      <c r="D1008" s="56"/>
      <c r="E1008" s="56"/>
      <c r="F1008" s="56"/>
      <c r="G1008" s="56"/>
      <c r="H1008" s="56"/>
      <c r="I1008" s="56"/>
      <c r="J1008" s="56"/>
      <c r="K1008" s="133"/>
      <c r="L1008" s="57"/>
      <c r="M1008" s="64"/>
      <c r="N1008" s="42"/>
      <c r="O1008" s="65"/>
      <c r="P1008" s="66" t="str">
        <f>IF(K1008=0,"",K1008/J1007)</f>
        <v/>
      </c>
      <c r="Q1008" s="67"/>
      <c r="R1008" s="68" t="str">
        <f t="shared" si="86"/>
        <v/>
      </c>
      <c r="S1008" s="68" t="str">
        <f t="shared" si="87"/>
        <v/>
      </c>
      <c r="U1008" s="78"/>
      <c r="V1008" s="78"/>
    </row>
    <row r="1009" spans="1:22" ht="15.75" customHeight="1">
      <c r="A1009" s="9">
        <v>2701</v>
      </c>
      <c r="B1009" s="56"/>
      <c r="C1009" s="56"/>
      <c r="D1009" s="56"/>
      <c r="E1009" s="56"/>
      <c r="F1009" s="56"/>
      <c r="G1009" s="56"/>
      <c r="H1009" s="56"/>
      <c r="I1009" s="56"/>
      <c r="J1009" s="56"/>
      <c r="K1009" s="133"/>
      <c r="L1009" s="57"/>
      <c r="M1009" s="64"/>
      <c r="N1009" s="42"/>
      <c r="O1009" s="43"/>
      <c r="P1009" s="69"/>
      <c r="Q1009" s="70"/>
      <c r="R1009" s="71"/>
      <c r="S1009" s="69"/>
      <c r="U1009" s="78"/>
      <c r="V1009" s="78"/>
    </row>
    <row r="1010" spans="1:22" ht="15.75" customHeight="1">
      <c r="A1010" s="9">
        <v>2702</v>
      </c>
      <c r="B1010" s="56"/>
      <c r="C1010" s="56"/>
      <c r="D1010" s="56"/>
      <c r="E1010" s="56"/>
      <c r="F1010" s="56"/>
      <c r="G1010" s="56"/>
      <c r="H1010" s="56"/>
      <c r="I1010" s="56"/>
      <c r="J1010" s="56"/>
      <c r="K1010" s="133"/>
      <c r="L1010" s="57"/>
      <c r="M1010" s="64"/>
      <c r="N1010" s="42"/>
      <c r="O1010" s="43"/>
      <c r="P1010" s="54"/>
      <c r="Q1010" s="70"/>
      <c r="R1010" s="72"/>
      <c r="S1010" s="54"/>
      <c r="U1010" s="78"/>
      <c r="V1010" s="78"/>
    </row>
    <row r="1011" spans="1:22" ht="15.75" customHeight="1">
      <c r="A1011" s="9">
        <v>2801</v>
      </c>
      <c r="B1011" s="56"/>
      <c r="C1011" s="56"/>
      <c r="D1011" s="56"/>
      <c r="E1011" s="56"/>
      <c r="F1011" s="56"/>
      <c r="G1011" s="56"/>
      <c r="H1011" s="56"/>
      <c r="I1011" s="56"/>
      <c r="J1011" s="56"/>
      <c r="K1011" s="133"/>
      <c r="L1011" s="57"/>
      <c r="M1011" s="64"/>
      <c r="N1011" s="42"/>
      <c r="O1011" s="43"/>
      <c r="P1011" s="54"/>
      <c r="Q1011" s="70"/>
      <c r="R1011" s="72"/>
      <c r="S1011" s="54"/>
      <c r="U1011" s="78"/>
      <c r="V1011" s="78"/>
    </row>
    <row r="1012" spans="1:22" ht="15.75" customHeight="1">
      <c r="A1012" s="9">
        <v>2802</v>
      </c>
      <c r="B1012" s="56"/>
      <c r="C1012" s="56"/>
      <c r="D1012" s="56"/>
      <c r="E1012" s="56"/>
      <c r="F1012" s="56"/>
      <c r="G1012" s="56"/>
      <c r="H1012" s="56"/>
      <c r="I1012" s="56"/>
      <c r="J1012" s="56"/>
      <c r="K1012" s="133"/>
      <c r="L1012" s="57"/>
      <c r="M1012" s="64"/>
      <c r="N1012" s="42"/>
      <c r="O1012" s="43"/>
      <c r="P1012" s="42"/>
      <c r="Q1012" s="43"/>
      <c r="R1012" s="53"/>
      <c r="S1012" s="54"/>
      <c r="U1012" s="78"/>
      <c r="V1012" s="78"/>
    </row>
    <row r="1013" spans="1:22" ht="15.75" customHeight="1">
      <c r="A1013" s="9">
        <v>2901</v>
      </c>
      <c r="B1013" s="56"/>
      <c r="C1013" s="56"/>
      <c r="D1013" s="56"/>
      <c r="E1013" s="56"/>
      <c r="F1013" s="56"/>
      <c r="G1013" s="56"/>
      <c r="H1013" s="56"/>
      <c r="I1013" s="56"/>
      <c r="J1013" s="56"/>
      <c r="K1013" s="133"/>
      <c r="L1013" s="57"/>
      <c r="M1013" s="64"/>
      <c r="N1013" s="42"/>
      <c r="O1013" s="43"/>
      <c r="P1013" s="44" t="s">
        <v>53</v>
      </c>
      <c r="Q1013" s="45"/>
      <c r="R1013" s="46" t="str">
        <f>IF(SUM(L1001:L1009)=0,"",SUM(L1001:L1009))</f>
        <v/>
      </c>
      <c r="S1013" s="47" t="s">
        <v>8</v>
      </c>
      <c r="U1013" s="78"/>
      <c r="V1013" s="78"/>
    </row>
    <row r="1014" spans="1:22" ht="15.75" customHeight="1">
      <c r="A1014" s="9">
        <v>2902</v>
      </c>
      <c r="B1014" s="56"/>
      <c r="C1014" s="56"/>
      <c r="D1014" s="56"/>
      <c r="E1014" s="56"/>
      <c r="F1014" s="56"/>
      <c r="G1014" s="56"/>
      <c r="H1014" s="56"/>
      <c r="I1014" s="56"/>
      <c r="J1014" s="56"/>
      <c r="K1014" s="133"/>
      <c r="L1014" s="57"/>
      <c r="M1014" s="64"/>
      <c r="N1014" s="42"/>
      <c r="O1014" s="43"/>
      <c r="P1014" s="48" t="s">
        <v>55</v>
      </c>
      <c r="Q1014" s="49" t="str">
        <f>IF(Q1013/B999=0,"",Q1013/B999)</f>
        <v/>
      </c>
      <c r="R1014" s="50" t="e">
        <f>IF(Q1013/R1013=0,"",Q1013/R1013)</f>
        <v>#VALUE!</v>
      </c>
      <c r="S1014" s="51" t="s">
        <v>56</v>
      </c>
      <c r="U1014" s="78"/>
      <c r="V1014" s="78"/>
    </row>
    <row r="1015" spans="1:22" ht="15.75" customHeight="1">
      <c r="A1015" s="9">
        <v>3001</v>
      </c>
      <c r="B1015" s="56"/>
      <c r="C1015" s="56"/>
      <c r="D1015" s="56"/>
      <c r="E1015" s="56"/>
      <c r="F1015" s="56"/>
      <c r="G1015" s="56"/>
      <c r="H1015" s="56"/>
      <c r="I1015" s="56"/>
      <c r="J1015" s="56"/>
      <c r="K1015" s="133"/>
      <c r="L1015" s="57"/>
      <c r="M1015" s="73"/>
      <c r="N1015" s="74"/>
      <c r="O1015" s="75"/>
      <c r="P1015" s="30"/>
      <c r="Q1015" s="31"/>
      <c r="R1015" s="31"/>
      <c r="S1015" s="33"/>
      <c r="U1015" s="78"/>
      <c r="V1015" s="78"/>
    </row>
    <row r="1016" spans="1:22" ht="18" customHeight="1">
      <c r="A1016" s="34"/>
      <c r="B1016" s="6"/>
      <c r="C1016" s="6"/>
      <c r="D1016" s="6"/>
      <c r="E1016" s="6"/>
      <c r="F1016" s="139" t="s">
        <v>42</v>
      </c>
      <c r="G1016" s="154"/>
      <c r="H1016" s="154"/>
      <c r="I1016" s="154"/>
      <c r="J1016" s="154"/>
      <c r="K1016" s="155"/>
      <c r="L1016" s="35">
        <f>SUM(L1008:L1012)</f>
        <v>0</v>
      </c>
      <c r="M1016" s="55" t="str">
        <f>IF(L1008=0,"",L1008/B999)</f>
        <v/>
      </c>
      <c r="N1016" s="55" t="str">
        <f>IF(L1016=0,"",L1016/B999)</f>
        <v/>
      </c>
      <c r="O1016" s="55" t="str">
        <f>IF(L1008=0,"",N1016-M1016)</f>
        <v/>
      </c>
      <c r="P1016" s="5"/>
      <c r="Q1016" s="6"/>
      <c r="R1016" s="37"/>
      <c r="S1016" s="5"/>
      <c r="U1016" s="78"/>
      <c r="V1016" s="78"/>
    </row>
    <row r="1017" spans="1:22" ht="15.75" customHeight="1">
      <c r="L1017" s="5"/>
      <c r="M1017" s="5"/>
      <c r="O1017" s="5"/>
      <c r="S1017" s="78"/>
      <c r="T1017" s="78"/>
      <c r="U1017" s="78"/>
      <c r="V1017" s="78"/>
    </row>
    <row r="1018" spans="1:22" ht="15.75" customHeight="1">
      <c r="L1018" s="5"/>
      <c r="M1018" s="5"/>
      <c r="O1018" s="5"/>
      <c r="S1018" s="78"/>
      <c r="T1018" s="78"/>
      <c r="U1018" s="78"/>
      <c r="V1018" s="78"/>
    </row>
    <row r="1019" spans="1:22" ht="26.25" customHeight="1">
      <c r="B1019" s="76" t="s">
        <v>77</v>
      </c>
      <c r="C1019" s="76"/>
      <c r="D1019" s="76"/>
      <c r="E1019" s="76"/>
      <c r="F1019" s="76"/>
      <c r="G1019" s="76"/>
      <c r="H1019" s="76"/>
      <c r="I1019" s="76"/>
      <c r="K1019" s="8"/>
      <c r="L1019" s="8" t="s">
        <v>74</v>
      </c>
      <c r="M1019" s="5"/>
      <c r="N1019" s="5"/>
      <c r="O1019" s="6"/>
      <c r="P1019" s="5"/>
      <c r="Q1019" s="6"/>
      <c r="R1019" s="6"/>
      <c r="S1019" s="6"/>
      <c r="U1019" s="78"/>
      <c r="V1019" s="78"/>
    </row>
    <row r="1020" spans="1:22" ht="20.25" customHeight="1">
      <c r="A1020" s="142" t="s">
        <v>6</v>
      </c>
      <c r="B1020" s="144" t="s">
        <v>7</v>
      </c>
      <c r="C1020" s="154"/>
      <c r="D1020" s="154"/>
      <c r="E1020" s="154"/>
      <c r="F1020" s="154"/>
      <c r="G1020" s="154"/>
      <c r="H1020" s="154"/>
      <c r="I1020" s="154"/>
      <c r="J1020" s="154"/>
      <c r="K1020" s="155"/>
      <c r="L1020" s="167" t="s">
        <v>8</v>
      </c>
      <c r="M1020" s="137" t="s">
        <v>9</v>
      </c>
      <c r="N1020" s="137" t="s">
        <v>10</v>
      </c>
      <c r="O1020" s="149" t="s">
        <v>11</v>
      </c>
      <c r="P1020" s="137" t="s">
        <v>12</v>
      </c>
      <c r="Q1020" s="151" t="s">
        <v>13</v>
      </c>
      <c r="R1020" s="151" t="s">
        <v>14</v>
      </c>
      <c r="S1020" s="137" t="s">
        <v>15</v>
      </c>
      <c r="U1020" s="78"/>
      <c r="V1020" s="78"/>
    </row>
    <row r="1021" spans="1:22" ht="15.75" customHeight="1">
      <c r="A1021" s="153"/>
      <c r="B1021" s="9" t="s">
        <v>16</v>
      </c>
      <c r="C1021" s="9" t="s">
        <v>17</v>
      </c>
      <c r="D1021" s="9" t="s">
        <v>18</v>
      </c>
      <c r="E1021" s="9" t="s">
        <v>19</v>
      </c>
      <c r="F1021" s="9" t="s">
        <v>20</v>
      </c>
      <c r="G1021" s="9" t="s">
        <v>21</v>
      </c>
      <c r="H1021" s="9" t="s">
        <v>22</v>
      </c>
      <c r="I1021" s="9" t="s">
        <v>23</v>
      </c>
      <c r="J1021" s="9" t="s">
        <v>24</v>
      </c>
      <c r="K1021" s="132" t="s">
        <v>25</v>
      </c>
      <c r="L1021" s="153"/>
      <c r="M1021" s="153"/>
      <c r="N1021" s="153"/>
      <c r="O1021" s="153"/>
      <c r="P1021" s="153"/>
      <c r="Q1021" s="153"/>
      <c r="R1021" s="153"/>
      <c r="S1021" s="153"/>
      <c r="U1021" s="78"/>
      <c r="V1021" s="78"/>
    </row>
    <row r="1022" spans="1:22" ht="15.75" customHeight="1">
      <c r="A1022" s="9">
        <v>2202</v>
      </c>
      <c r="B1022" s="56">
        <v>50</v>
      </c>
      <c r="C1022" s="56"/>
      <c r="D1022" s="56"/>
      <c r="E1022" s="56"/>
      <c r="F1022" s="56"/>
      <c r="G1022" s="56"/>
      <c r="H1022" s="56"/>
      <c r="I1022" s="56"/>
      <c r="J1022" s="56"/>
      <c r="K1022" s="133"/>
      <c r="L1022" s="57"/>
      <c r="M1022" s="58"/>
      <c r="N1022" s="59"/>
      <c r="O1022" s="60"/>
      <c r="P1022" s="61"/>
      <c r="Q1022" s="62">
        <f>B1022</f>
        <v>50</v>
      </c>
      <c r="R1022" s="63"/>
      <c r="S1022" s="61"/>
      <c r="U1022" s="78"/>
      <c r="V1022" s="78"/>
    </row>
    <row r="1023" spans="1:22" ht="15.75" customHeight="1">
      <c r="A1023" s="9">
        <v>2301</v>
      </c>
      <c r="B1023" s="56"/>
      <c r="C1023" s="56">
        <v>43</v>
      </c>
      <c r="D1023" s="56"/>
      <c r="E1023" s="56"/>
      <c r="F1023" s="56"/>
      <c r="G1023" s="56"/>
      <c r="H1023" s="56"/>
      <c r="I1023" s="56"/>
      <c r="J1023" s="56"/>
      <c r="K1023" s="133"/>
      <c r="L1023" s="57"/>
      <c r="M1023" s="64"/>
      <c r="N1023" s="42"/>
      <c r="O1023" s="65"/>
      <c r="P1023" s="66">
        <f>IF(C1023=0,"",C1023/B1022)</f>
        <v>0.86</v>
      </c>
      <c r="Q1023" s="67">
        <v>48</v>
      </c>
      <c r="R1023" s="68">
        <f t="shared" ref="R1023:R1031" si="88">IF(Q1023=0,"",Q1023/Q1022)</f>
        <v>0.96</v>
      </c>
      <c r="S1023" s="68">
        <f t="shared" ref="S1023:S1031" si="89">IF(Q1023=0,"",100%-R1023)</f>
        <v>4.0000000000000036E-2</v>
      </c>
      <c r="U1023" s="78"/>
      <c r="V1023" s="78"/>
    </row>
    <row r="1024" spans="1:22" ht="15.75" customHeight="1">
      <c r="A1024" s="9">
        <v>2302</v>
      </c>
      <c r="B1024" s="56"/>
      <c r="C1024" s="56"/>
      <c r="D1024" s="56">
        <v>43</v>
      </c>
      <c r="E1024" s="56"/>
      <c r="F1024" s="56"/>
      <c r="G1024" s="56"/>
      <c r="H1024" s="56"/>
      <c r="I1024" s="56"/>
      <c r="J1024" s="56"/>
      <c r="K1024" s="133"/>
      <c r="L1024" s="57"/>
      <c r="M1024" s="64"/>
      <c r="N1024" s="42"/>
      <c r="O1024" s="65"/>
      <c r="P1024" s="66">
        <f>IF(D1024=0,"",D1024/C1023)</f>
        <v>1</v>
      </c>
      <c r="Q1024" s="67">
        <v>43</v>
      </c>
      <c r="R1024" s="68">
        <f t="shared" si="88"/>
        <v>0.89583333333333337</v>
      </c>
      <c r="S1024" s="68">
        <f t="shared" si="89"/>
        <v>0.10416666666666663</v>
      </c>
      <c r="T1024" s="52">
        <f>Q1024/Q1022</f>
        <v>0.86</v>
      </c>
      <c r="U1024" s="78"/>
      <c r="V1024" s="78"/>
    </row>
    <row r="1025" spans="1:22" ht="15.75" customHeight="1">
      <c r="A1025" s="9">
        <v>2401</v>
      </c>
      <c r="B1025" s="56"/>
      <c r="C1025" s="56"/>
      <c r="D1025" s="56"/>
      <c r="E1025" s="56">
        <v>42</v>
      </c>
      <c r="F1025" s="56"/>
      <c r="G1025" s="56"/>
      <c r="H1025" s="56"/>
      <c r="I1025" s="56"/>
      <c r="J1025" s="56"/>
      <c r="K1025" s="133"/>
      <c r="L1025" s="57"/>
      <c r="M1025" s="64"/>
      <c r="N1025" s="42"/>
      <c r="O1025" s="65"/>
      <c r="P1025" s="66">
        <f>IF(E1025=0,"",E1025/D1024)</f>
        <v>0.97674418604651159</v>
      </c>
      <c r="Q1025" s="67">
        <v>42</v>
      </c>
      <c r="R1025" s="68">
        <f t="shared" si="88"/>
        <v>0.97674418604651159</v>
      </c>
      <c r="S1025" s="68">
        <f t="shared" si="89"/>
        <v>2.3255813953488413E-2</v>
      </c>
      <c r="U1025" s="78"/>
      <c r="V1025" s="78"/>
    </row>
    <row r="1026" spans="1:22" ht="15.75" customHeight="1">
      <c r="A1026" s="9">
        <v>2402</v>
      </c>
      <c r="B1026" s="56"/>
      <c r="C1026" s="56"/>
      <c r="D1026" s="56"/>
      <c r="E1026" s="56"/>
      <c r="F1026" s="56">
        <v>40</v>
      </c>
      <c r="G1026" s="56"/>
      <c r="H1026" s="56"/>
      <c r="I1026" s="56"/>
      <c r="J1026" s="56"/>
      <c r="K1026" s="133"/>
      <c r="L1026" s="57"/>
      <c r="M1026" s="64"/>
      <c r="N1026" s="42"/>
      <c r="O1026" s="65"/>
      <c r="P1026" s="66">
        <f>IF(F1026=0,"",F1026/E1025)</f>
        <v>0.95238095238095233</v>
      </c>
      <c r="Q1026" s="67">
        <v>41</v>
      </c>
      <c r="R1026" s="68">
        <f t="shared" si="88"/>
        <v>0.97619047619047616</v>
      </c>
      <c r="S1026" s="68">
        <f t="shared" si="89"/>
        <v>2.3809523809523836E-2</v>
      </c>
      <c r="U1026" s="78"/>
      <c r="V1026" s="78"/>
    </row>
    <row r="1027" spans="1:22" ht="15.75" customHeight="1">
      <c r="A1027" s="9">
        <v>2501</v>
      </c>
      <c r="B1027" s="56"/>
      <c r="C1027" s="56"/>
      <c r="D1027" s="56"/>
      <c r="E1027" s="56"/>
      <c r="F1027" s="56"/>
      <c r="G1027" s="56"/>
      <c r="H1027" s="56"/>
      <c r="I1027" s="56"/>
      <c r="J1027" s="56"/>
      <c r="K1027" s="133"/>
      <c r="L1027" s="57"/>
      <c r="M1027" s="64"/>
      <c r="N1027" s="42"/>
      <c r="O1027" s="65"/>
      <c r="P1027" s="66" t="str">
        <f>IF(G1027=0,"",G1027/F1026)</f>
        <v/>
      </c>
      <c r="Q1027" s="67"/>
      <c r="R1027" s="68" t="str">
        <f t="shared" si="88"/>
        <v/>
      </c>
      <c r="S1027" s="68" t="str">
        <f t="shared" si="89"/>
        <v/>
      </c>
      <c r="U1027" s="78"/>
      <c r="V1027" s="78"/>
    </row>
    <row r="1028" spans="1:22" ht="15.75" customHeight="1">
      <c r="A1028" s="9">
        <v>2502</v>
      </c>
      <c r="B1028" s="56"/>
      <c r="C1028" s="56"/>
      <c r="D1028" s="56"/>
      <c r="E1028" s="56"/>
      <c r="F1028" s="56"/>
      <c r="G1028" s="56"/>
      <c r="H1028" s="56"/>
      <c r="I1028" s="56"/>
      <c r="J1028" s="56"/>
      <c r="K1028" s="133"/>
      <c r="L1028" s="57"/>
      <c r="M1028" s="64"/>
      <c r="N1028" s="42"/>
      <c r="O1028" s="65"/>
      <c r="P1028" s="66" t="str">
        <f>IF(H1028=0,"",H1028/G1027)</f>
        <v/>
      </c>
      <c r="Q1028" s="67"/>
      <c r="R1028" s="68" t="str">
        <f t="shared" si="88"/>
        <v/>
      </c>
      <c r="S1028" s="68" t="str">
        <f t="shared" si="89"/>
        <v/>
      </c>
      <c r="U1028" s="78"/>
      <c r="V1028" s="78"/>
    </row>
    <row r="1029" spans="1:22" ht="15.75" customHeight="1">
      <c r="A1029" s="9">
        <v>2601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133"/>
      <c r="L1029" s="57"/>
      <c r="M1029" s="64"/>
      <c r="N1029" s="42"/>
      <c r="O1029" s="65"/>
      <c r="P1029" s="66" t="str">
        <f>IF(I1029=0,"",I1029/H1028)</f>
        <v/>
      </c>
      <c r="Q1029" s="67"/>
      <c r="R1029" s="68" t="str">
        <f t="shared" si="88"/>
        <v/>
      </c>
      <c r="S1029" s="68" t="str">
        <f t="shared" si="89"/>
        <v/>
      </c>
      <c r="U1029" s="78"/>
      <c r="V1029" s="78"/>
    </row>
    <row r="1030" spans="1:22" ht="15.75" customHeight="1">
      <c r="A1030" s="9">
        <v>2602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133"/>
      <c r="L1030" s="57"/>
      <c r="M1030" s="64"/>
      <c r="N1030" s="42"/>
      <c r="O1030" s="65"/>
      <c r="P1030" s="66" t="str">
        <f>IF(J1030=0,"",J1030/I1029)</f>
        <v/>
      </c>
      <c r="Q1030" s="67"/>
      <c r="R1030" s="68" t="str">
        <f t="shared" si="88"/>
        <v/>
      </c>
      <c r="S1030" s="68" t="str">
        <f t="shared" si="89"/>
        <v/>
      </c>
      <c r="U1030" s="78"/>
      <c r="V1030" s="78"/>
    </row>
    <row r="1031" spans="1:22" ht="15.75" customHeight="1">
      <c r="A1031" s="9">
        <v>2701</v>
      </c>
      <c r="B1031" s="56"/>
      <c r="C1031" s="56"/>
      <c r="D1031" s="56"/>
      <c r="E1031" s="56"/>
      <c r="F1031" s="56"/>
      <c r="G1031" s="56"/>
      <c r="H1031" s="56"/>
      <c r="I1031" s="56"/>
      <c r="J1031" s="56"/>
      <c r="K1031" s="133"/>
      <c r="L1031" s="57"/>
      <c r="M1031" s="64"/>
      <c r="N1031" s="42"/>
      <c r="O1031" s="65"/>
      <c r="P1031" s="66" t="str">
        <f>IF(K1031=0,"",K1031/J1030)</f>
        <v/>
      </c>
      <c r="Q1031" s="67"/>
      <c r="R1031" s="68" t="str">
        <f t="shared" si="88"/>
        <v/>
      </c>
      <c r="S1031" s="68" t="str">
        <f t="shared" si="89"/>
        <v/>
      </c>
      <c r="U1031" s="78"/>
      <c r="V1031" s="78"/>
    </row>
    <row r="1032" spans="1:22" ht="15.75" customHeight="1">
      <c r="A1032" s="9">
        <v>2702</v>
      </c>
      <c r="B1032" s="56"/>
      <c r="C1032" s="56"/>
      <c r="D1032" s="56"/>
      <c r="E1032" s="56"/>
      <c r="F1032" s="56"/>
      <c r="G1032" s="56"/>
      <c r="H1032" s="56"/>
      <c r="I1032" s="56"/>
      <c r="J1032" s="56"/>
      <c r="K1032" s="133"/>
      <c r="L1032" s="57"/>
      <c r="M1032" s="64"/>
      <c r="N1032" s="42"/>
      <c r="O1032" s="43"/>
      <c r="P1032" s="69"/>
      <c r="Q1032" s="70"/>
      <c r="R1032" s="71"/>
      <c r="S1032" s="69"/>
      <c r="U1032" s="78"/>
      <c r="V1032" s="78"/>
    </row>
    <row r="1033" spans="1:22" ht="15.75" customHeight="1">
      <c r="A1033" s="9">
        <v>2801</v>
      </c>
      <c r="B1033" s="56"/>
      <c r="C1033" s="56"/>
      <c r="D1033" s="56"/>
      <c r="E1033" s="56"/>
      <c r="F1033" s="56"/>
      <c r="G1033" s="56"/>
      <c r="H1033" s="56"/>
      <c r="I1033" s="56"/>
      <c r="J1033" s="56"/>
      <c r="K1033" s="133"/>
      <c r="L1033" s="57"/>
      <c r="M1033" s="64"/>
      <c r="N1033" s="42"/>
      <c r="O1033" s="43"/>
      <c r="P1033" s="54"/>
      <c r="Q1033" s="70"/>
      <c r="R1033" s="72"/>
      <c r="S1033" s="54"/>
      <c r="U1033" s="78"/>
      <c r="V1033" s="78"/>
    </row>
    <row r="1034" spans="1:22" ht="15.75" customHeight="1">
      <c r="A1034" s="9">
        <v>2802</v>
      </c>
      <c r="B1034" s="56"/>
      <c r="C1034" s="56"/>
      <c r="D1034" s="56"/>
      <c r="E1034" s="56"/>
      <c r="F1034" s="56"/>
      <c r="G1034" s="56"/>
      <c r="H1034" s="56"/>
      <c r="I1034" s="56"/>
      <c r="J1034" s="56"/>
      <c r="K1034" s="133"/>
      <c r="L1034" s="57"/>
      <c r="M1034" s="64"/>
      <c r="N1034" s="42"/>
      <c r="O1034" s="43"/>
      <c r="P1034" s="54"/>
      <c r="Q1034" s="70"/>
      <c r="R1034" s="72"/>
      <c r="S1034" s="54"/>
      <c r="U1034" s="78"/>
      <c r="V1034" s="78"/>
    </row>
    <row r="1035" spans="1:22" ht="15.75" customHeight="1">
      <c r="A1035" s="9">
        <v>2901</v>
      </c>
      <c r="B1035" s="56"/>
      <c r="C1035" s="56"/>
      <c r="D1035" s="56"/>
      <c r="E1035" s="56"/>
      <c r="F1035" s="56"/>
      <c r="G1035" s="56"/>
      <c r="H1035" s="56"/>
      <c r="I1035" s="56"/>
      <c r="J1035" s="56"/>
      <c r="K1035" s="133"/>
      <c r="L1035" s="57"/>
      <c r="M1035" s="64"/>
      <c r="N1035" s="42"/>
      <c r="O1035" s="43"/>
      <c r="P1035" s="42"/>
      <c r="Q1035" s="43"/>
      <c r="R1035" s="53"/>
      <c r="S1035" s="54"/>
      <c r="U1035" s="78"/>
      <c r="V1035" s="78"/>
    </row>
    <row r="1036" spans="1:22" ht="15.75" customHeight="1">
      <c r="A1036" s="9">
        <v>2902</v>
      </c>
      <c r="B1036" s="56"/>
      <c r="C1036" s="56"/>
      <c r="D1036" s="56"/>
      <c r="E1036" s="56"/>
      <c r="F1036" s="56"/>
      <c r="G1036" s="56"/>
      <c r="H1036" s="56"/>
      <c r="I1036" s="56"/>
      <c r="J1036" s="56"/>
      <c r="K1036" s="133"/>
      <c r="L1036" s="57"/>
      <c r="M1036" s="64"/>
      <c r="N1036" s="42"/>
      <c r="O1036" s="43"/>
      <c r="P1036" s="44" t="s">
        <v>53</v>
      </c>
      <c r="Q1036" s="45"/>
      <c r="R1036" s="46" t="str">
        <f>IF(SUM(L1024:L1032)=0,"",SUM(L1024:L1032))</f>
        <v/>
      </c>
      <c r="S1036" s="47" t="s">
        <v>8</v>
      </c>
      <c r="U1036" s="78"/>
      <c r="V1036" s="78"/>
    </row>
    <row r="1037" spans="1:22" ht="15.75" customHeight="1">
      <c r="A1037" s="9">
        <v>3001</v>
      </c>
      <c r="B1037" s="56"/>
      <c r="C1037" s="56"/>
      <c r="D1037" s="56"/>
      <c r="E1037" s="56"/>
      <c r="F1037" s="56"/>
      <c r="G1037" s="56"/>
      <c r="H1037" s="56"/>
      <c r="I1037" s="56"/>
      <c r="J1037" s="56"/>
      <c r="K1037" s="133"/>
      <c r="L1037" s="57"/>
      <c r="M1037" s="64"/>
      <c r="N1037" s="42"/>
      <c r="O1037" s="43"/>
      <c r="P1037" s="48" t="s">
        <v>55</v>
      </c>
      <c r="Q1037" s="49" t="str">
        <f>IF(Q1036/B1022=0,"",Q1036/B1022)</f>
        <v/>
      </c>
      <c r="R1037" s="50" t="e">
        <f>IF(Q1036/R1036=0,"",Q1036/R1036)</f>
        <v>#VALUE!</v>
      </c>
      <c r="S1037" s="51" t="s">
        <v>56</v>
      </c>
      <c r="U1037" s="78"/>
      <c r="V1037" s="78"/>
    </row>
    <row r="1038" spans="1:22" ht="15.75" customHeight="1">
      <c r="A1038" s="9">
        <v>3002</v>
      </c>
      <c r="B1038" s="56"/>
      <c r="C1038" s="56"/>
      <c r="D1038" s="56"/>
      <c r="E1038" s="56"/>
      <c r="F1038" s="56"/>
      <c r="G1038" s="56"/>
      <c r="H1038" s="56"/>
      <c r="I1038" s="56"/>
      <c r="J1038" s="56"/>
      <c r="K1038" s="133"/>
      <c r="L1038" s="57"/>
      <c r="M1038" s="73"/>
      <c r="N1038" s="74"/>
      <c r="O1038" s="75"/>
      <c r="P1038" s="30"/>
      <c r="Q1038" s="31"/>
      <c r="R1038" s="31"/>
      <c r="S1038" s="33"/>
      <c r="U1038" s="78"/>
      <c r="V1038" s="78"/>
    </row>
    <row r="1039" spans="1:22" ht="18" customHeight="1">
      <c r="A1039" s="34"/>
      <c r="B1039" s="6"/>
      <c r="C1039" s="6"/>
      <c r="D1039" s="6"/>
      <c r="E1039" s="6"/>
      <c r="F1039" s="139" t="s">
        <v>42</v>
      </c>
      <c r="G1039" s="154"/>
      <c r="H1039" s="154"/>
      <c r="I1039" s="154"/>
      <c r="J1039" s="154"/>
      <c r="K1039" s="155"/>
      <c r="L1039" s="35">
        <f>SUM(L1031:L1035)</f>
        <v>0</v>
      </c>
      <c r="M1039" s="55" t="str">
        <f>IF(L1031=0,"",L1031/B1022)</f>
        <v/>
      </c>
      <c r="N1039" s="55" t="str">
        <f>IF(L1039=0,"",L1039/B1022)</f>
        <v/>
      </c>
      <c r="O1039" s="55" t="str">
        <f>IF(L1031=0,"",N1039-M1039)</f>
        <v/>
      </c>
      <c r="P1039" s="5"/>
      <c r="Q1039" s="6"/>
      <c r="R1039" s="37"/>
      <c r="S1039" s="5"/>
      <c r="U1039" s="78"/>
      <c r="V1039" s="78"/>
    </row>
    <row r="1042" spans="1:20" ht="26.25">
      <c r="A1042" s="122"/>
      <c r="B1042" s="76" t="s">
        <v>77</v>
      </c>
      <c r="C1042" s="76"/>
      <c r="D1042" s="76"/>
      <c r="E1042" s="76"/>
      <c r="F1042" s="76"/>
      <c r="G1042" s="76"/>
      <c r="H1042" s="76"/>
      <c r="I1042" s="76"/>
      <c r="J1042" s="122"/>
      <c r="K1042" s="123"/>
      <c r="L1042" s="123" t="s">
        <v>75</v>
      </c>
      <c r="M1042" s="5"/>
      <c r="N1042" s="5"/>
      <c r="O1042" s="6"/>
      <c r="P1042" s="5"/>
      <c r="Q1042" s="6"/>
      <c r="R1042" s="6"/>
      <c r="S1042" s="6"/>
      <c r="T1042" s="122"/>
    </row>
    <row r="1043" spans="1:20" ht="15" customHeight="1">
      <c r="A1043" s="142" t="s">
        <v>6</v>
      </c>
      <c r="B1043" s="144" t="s">
        <v>7</v>
      </c>
      <c r="C1043" s="154"/>
      <c r="D1043" s="154"/>
      <c r="E1043" s="154"/>
      <c r="F1043" s="154"/>
      <c r="G1043" s="154"/>
      <c r="H1043" s="154"/>
      <c r="I1043" s="154"/>
      <c r="J1043" s="154"/>
      <c r="K1043" s="155"/>
      <c r="L1043" s="167" t="s">
        <v>8</v>
      </c>
      <c r="M1043" s="137" t="s">
        <v>9</v>
      </c>
      <c r="N1043" s="137" t="s">
        <v>10</v>
      </c>
      <c r="O1043" s="149" t="s">
        <v>11</v>
      </c>
      <c r="P1043" s="137" t="s">
        <v>12</v>
      </c>
      <c r="Q1043" s="151" t="s">
        <v>13</v>
      </c>
      <c r="R1043" s="151" t="s">
        <v>14</v>
      </c>
      <c r="S1043" s="137" t="s">
        <v>15</v>
      </c>
      <c r="T1043" s="122"/>
    </row>
    <row r="1044" spans="1:20" ht="15" customHeight="1">
      <c r="A1044" s="153"/>
      <c r="B1044" s="9" t="s">
        <v>16</v>
      </c>
      <c r="C1044" s="9" t="s">
        <v>17</v>
      </c>
      <c r="D1044" s="9" t="s">
        <v>18</v>
      </c>
      <c r="E1044" s="9" t="s">
        <v>19</v>
      </c>
      <c r="F1044" s="9" t="s">
        <v>20</v>
      </c>
      <c r="G1044" s="9" t="s">
        <v>21</v>
      </c>
      <c r="H1044" s="9" t="s">
        <v>22</v>
      </c>
      <c r="I1044" s="9" t="s">
        <v>23</v>
      </c>
      <c r="J1044" s="9" t="s">
        <v>24</v>
      </c>
      <c r="K1044" s="132" t="s">
        <v>25</v>
      </c>
      <c r="L1044" s="153"/>
      <c r="M1044" s="153"/>
      <c r="N1044" s="153"/>
      <c r="O1044" s="153"/>
      <c r="P1044" s="153"/>
      <c r="Q1044" s="153"/>
      <c r="R1044" s="153"/>
      <c r="S1044" s="153"/>
      <c r="T1044" s="122"/>
    </row>
    <row r="1045" spans="1:20" ht="15" customHeight="1">
      <c r="A1045" s="9">
        <v>2301</v>
      </c>
      <c r="B1045" s="56">
        <v>46</v>
      </c>
      <c r="C1045" s="56"/>
      <c r="D1045" s="56"/>
      <c r="E1045" s="56"/>
      <c r="F1045" s="56"/>
      <c r="G1045" s="56"/>
      <c r="H1045" s="56"/>
      <c r="I1045" s="56"/>
      <c r="J1045" s="56"/>
      <c r="K1045" s="133"/>
      <c r="L1045" s="77"/>
      <c r="M1045" s="58"/>
      <c r="N1045" s="59"/>
      <c r="O1045" s="60"/>
      <c r="P1045" s="61"/>
      <c r="Q1045" s="62">
        <f>B1045</f>
        <v>46</v>
      </c>
      <c r="R1045" s="63"/>
      <c r="S1045" s="61"/>
      <c r="T1045" s="122"/>
    </row>
    <row r="1046" spans="1:20" ht="15" customHeight="1">
      <c r="A1046" s="9">
        <v>2302</v>
      </c>
      <c r="B1046" s="56"/>
      <c r="C1046" s="56">
        <v>44</v>
      </c>
      <c r="D1046" s="56"/>
      <c r="E1046" s="56"/>
      <c r="F1046" s="56"/>
      <c r="G1046" s="56"/>
      <c r="H1046" s="56"/>
      <c r="I1046" s="56"/>
      <c r="J1046" s="56"/>
      <c r="K1046" s="133"/>
      <c r="L1046" s="77"/>
      <c r="M1046" s="64"/>
      <c r="N1046" s="42"/>
      <c r="O1046" s="65"/>
      <c r="P1046" s="66">
        <f>IF(C1046=0,"",C1046/B1045)</f>
        <v>0.95652173913043481</v>
      </c>
      <c r="Q1046" s="67">
        <v>46</v>
      </c>
      <c r="R1046" s="68">
        <f t="shared" ref="R1046:R1054" si="90">IF(Q1046=0,"",Q1046/Q1045)</f>
        <v>1</v>
      </c>
      <c r="S1046" s="68">
        <f t="shared" ref="S1046:S1054" si="91">IF(Q1046=0,"",100%-R1046)</f>
        <v>0</v>
      </c>
      <c r="T1046" s="122"/>
    </row>
    <row r="1047" spans="1:20" ht="15" customHeight="1">
      <c r="A1047" s="9">
        <v>2401</v>
      </c>
      <c r="B1047" s="56"/>
      <c r="C1047" s="56"/>
      <c r="D1047" s="56">
        <v>37</v>
      </c>
      <c r="E1047" s="56"/>
      <c r="F1047" s="56"/>
      <c r="G1047" s="56"/>
      <c r="H1047" s="56"/>
      <c r="I1047" s="56"/>
      <c r="J1047" s="56"/>
      <c r="K1047" s="133"/>
      <c r="L1047" s="77"/>
      <c r="M1047" s="64"/>
      <c r="N1047" s="42"/>
      <c r="O1047" s="65"/>
      <c r="P1047" s="66">
        <f>IF(D1047=0,"",D1047/C1046)</f>
        <v>0.84090909090909094</v>
      </c>
      <c r="Q1047" s="67">
        <v>37</v>
      </c>
      <c r="R1047" s="68">
        <f t="shared" si="90"/>
        <v>0.80434782608695654</v>
      </c>
      <c r="S1047" s="68">
        <f t="shared" si="91"/>
        <v>0.19565217391304346</v>
      </c>
      <c r="T1047" s="52">
        <f>Q1047/Q1045</f>
        <v>0.80434782608695654</v>
      </c>
    </row>
    <row r="1048" spans="1:20" ht="15" customHeight="1">
      <c r="A1048" s="9">
        <v>2402</v>
      </c>
      <c r="B1048" s="56"/>
      <c r="C1048" s="56"/>
      <c r="D1048" s="56"/>
      <c r="E1048" s="56">
        <v>35</v>
      </c>
      <c r="F1048" s="56"/>
      <c r="G1048" s="56"/>
      <c r="H1048" s="56"/>
      <c r="I1048" s="56"/>
      <c r="J1048" s="56"/>
      <c r="K1048" s="133"/>
      <c r="L1048" s="77"/>
      <c r="M1048" s="64"/>
      <c r="N1048" s="42"/>
      <c r="O1048" s="65"/>
      <c r="P1048" s="66">
        <f>IF(E1048=0,"",E1048/D1047)</f>
        <v>0.94594594594594594</v>
      </c>
      <c r="Q1048" s="67">
        <v>35</v>
      </c>
      <c r="R1048" s="68">
        <f t="shared" si="90"/>
        <v>0.94594594594594594</v>
      </c>
      <c r="S1048" s="68">
        <f t="shared" si="91"/>
        <v>5.4054054054054057E-2</v>
      </c>
      <c r="T1048" s="122"/>
    </row>
    <row r="1049" spans="1:20" ht="15" customHeight="1">
      <c r="A1049" s="9">
        <v>2501</v>
      </c>
      <c r="B1049" s="56"/>
      <c r="C1049" s="56"/>
      <c r="D1049" s="56"/>
      <c r="E1049" s="56"/>
      <c r="F1049" s="56"/>
      <c r="G1049" s="56"/>
      <c r="H1049" s="56"/>
      <c r="I1049" s="56"/>
      <c r="J1049" s="56"/>
      <c r="K1049" s="133"/>
      <c r="L1049" s="77"/>
      <c r="M1049" s="64"/>
      <c r="N1049" s="42"/>
      <c r="O1049" s="65"/>
      <c r="P1049" s="66" t="str">
        <f>IF(F1049=0,"",F1049/E1048)</f>
        <v/>
      </c>
      <c r="Q1049" s="67"/>
      <c r="R1049" s="68" t="str">
        <f t="shared" si="90"/>
        <v/>
      </c>
      <c r="S1049" s="68" t="str">
        <f t="shared" si="91"/>
        <v/>
      </c>
      <c r="T1049" s="122"/>
    </row>
    <row r="1050" spans="1:20" ht="15" customHeight="1">
      <c r="A1050" s="9">
        <v>2502</v>
      </c>
      <c r="B1050" s="56"/>
      <c r="C1050" s="56"/>
      <c r="D1050" s="56"/>
      <c r="E1050" s="56"/>
      <c r="F1050" s="56"/>
      <c r="G1050" s="56"/>
      <c r="H1050" s="56"/>
      <c r="I1050" s="56"/>
      <c r="J1050" s="56"/>
      <c r="K1050" s="133"/>
      <c r="L1050" s="77"/>
      <c r="M1050" s="64"/>
      <c r="N1050" s="42"/>
      <c r="O1050" s="65"/>
      <c r="P1050" s="66" t="str">
        <f>IF(G1050=0,"",G1050/F1049)</f>
        <v/>
      </c>
      <c r="Q1050" s="67"/>
      <c r="R1050" s="68" t="str">
        <f t="shared" si="90"/>
        <v/>
      </c>
      <c r="S1050" s="68" t="str">
        <f t="shared" si="91"/>
        <v/>
      </c>
      <c r="T1050" s="122"/>
    </row>
    <row r="1051" spans="1:20" ht="15" customHeight="1">
      <c r="A1051" s="9">
        <v>2601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133"/>
      <c r="L1051" s="77"/>
      <c r="M1051" s="64"/>
      <c r="N1051" s="42"/>
      <c r="O1051" s="65"/>
      <c r="P1051" s="66" t="str">
        <f>IF(H1051=0,"",H1051/G1050)</f>
        <v/>
      </c>
      <c r="Q1051" s="67"/>
      <c r="R1051" s="68" t="str">
        <f t="shared" si="90"/>
        <v/>
      </c>
      <c r="S1051" s="68" t="str">
        <f t="shared" si="91"/>
        <v/>
      </c>
      <c r="T1051" s="122"/>
    </row>
    <row r="1052" spans="1:20" ht="15" customHeight="1">
      <c r="A1052" s="9">
        <v>2602</v>
      </c>
      <c r="B1052" s="56"/>
      <c r="C1052" s="56"/>
      <c r="D1052" s="56"/>
      <c r="E1052" s="56"/>
      <c r="F1052" s="56"/>
      <c r="G1052" s="56"/>
      <c r="H1052" s="56"/>
      <c r="I1052" s="56"/>
      <c r="J1052" s="56"/>
      <c r="K1052" s="133"/>
      <c r="L1052" s="77"/>
      <c r="M1052" s="64"/>
      <c r="N1052" s="42"/>
      <c r="O1052" s="65"/>
      <c r="P1052" s="66" t="str">
        <f>IF(I1052=0,"",I1052/H1051)</f>
        <v/>
      </c>
      <c r="Q1052" s="67"/>
      <c r="R1052" s="68" t="str">
        <f t="shared" si="90"/>
        <v/>
      </c>
      <c r="S1052" s="68" t="str">
        <f t="shared" si="91"/>
        <v/>
      </c>
      <c r="T1052" s="122"/>
    </row>
    <row r="1053" spans="1:20" ht="15" customHeight="1">
      <c r="A1053" s="9">
        <v>2701</v>
      </c>
      <c r="B1053" s="56"/>
      <c r="C1053" s="56"/>
      <c r="D1053" s="56"/>
      <c r="E1053" s="56"/>
      <c r="F1053" s="56"/>
      <c r="G1053" s="56"/>
      <c r="H1053" s="56"/>
      <c r="I1053" s="56"/>
      <c r="J1053" s="56"/>
      <c r="K1053" s="133"/>
      <c r="L1053" s="77"/>
      <c r="M1053" s="64"/>
      <c r="N1053" s="42"/>
      <c r="O1053" s="65"/>
      <c r="P1053" s="66" t="str">
        <f>IF(J1053=0,"",J1053/I1052)</f>
        <v/>
      </c>
      <c r="Q1053" s="67"/>
      <c r="R1053" s="68" t="str">
        <f t="shared" si="90"/>
        <v/>
      </c>
      <c r="S1053" s="68" t="str">
        <f t="shared" si="91"/>
        <v/>
      </c>
      <c r="T1053" s="122"/>
    </row>
    <row r="1054" spans="1:20" ht="15" customHeight="1">
      <c r="A1054" s="9">
        <v>2702</v>
      </c>
      <c r="B1054" s="56"/>
      <c r="C1054" s="56"/>
      <c r="D1054" s="56"/>
      <c r="E1054" s="56"/>
      <c r="F1054" s="56"/>
      <c r="G1054" s="56"/>
      <c r="H1054" s="56"/>
      <c r="I1054" s="56"/>
      <c r="J1054" s="56"/>
      <c r="K1054" s="133"/>
      <c r="L1054" s="77"/>
      <c r="M1054" s="64"/>
      <c r="N1054" s="42"/>
      <c r="O1054" s="65"/>
      <c r="P1054" s="66" t="str">
        <f>IF(K1054=0,"",K1054/J1053)</f>
        <v/>
      </c>
      <c r="Q1054" s="67"/>
      <c r="R1054" s="68" t="str">
        <f t="shared" si="90"/>
        <v/>
      </c>
      <c r="S1054" s="68" t="str">
        <f t="shared" si="91"/>
        <v/>
      </c>
      <c r="T1054" s="122"/>
    </row>
    <row r="1055" spans="1:20" ht="15" customHeight="1">
      <c r="A1055" s="9">
        <v>2801</v>
      </c>
      <c r="B1055" s="56"/>
      <c r="C1055" s="56"/>
      <c r="D1055" s="56"/>
      <c r="E1055" s="56"/>
      <c r="F1055" s="56"/>
      <c r="G1055" s="56"/>
      <c r="H1055" s="56"/>
      <c r="I1055" s="56"/>
      <c r="J1055" s="56"/>
      <c r="K1055" s="133"/>
      <c r="L1055" s="77"/>
      <c r="M1055" s="64"/>
      <c r="N1055" s="42"/>
      <c r="O1055" s="43"/>
      <c r="P1055" s="69"/>
      <c r="Q1055" s="70"/>
      <c r="R1055" s="71"/>
      <c r="S1055" s="69"/>
      <c r="T1055" s="122"/>
    </row>
    <row r="1056" spans="1:20" ht="15" customHeight="1">
      <c r="A1056" s="9">
        <v>2802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133"/>
      <c r="L1056" s="77"/>
      <c r="M1056" s="64"/>
      <c r="N1056" s="42"/>
      <c r="O1056" s="43"/>
      <c r="P1056" s="54"/>
      <c r="Q1056" s="70"/>
      <c r="R1056" s="72"/>
      <c r="S1056" s="54"/>
      <c r="T1056" s="122"/>
    </row>
    <row r="1057" spans="1:20" ht="15" customHeight="1">
      <c r="A1057" s="9">
        <v>2901</v>
      </c>
      <c r="B1057" s="56"/>
      <c r="C1057" s="56"/>
      <c r="D1057" s="56"/>
      <c r="E1057" s="56"/>
      <c r="F1057" s="56"/>
      <c r="G1057" s="56"/>
      <c r="H1057" s="56"/>
      <c r="I1057" s="56"/>
      <c r="J1057" s="56"/>
      <c r="K1057" s="133"/>
      <c r="L1057" s="77"/>
      <c r="M1057" s="64"/>
      <c r="N1057" s="42"/>
      <c r="O1057" s="43"/>
      <c r="P1057" s="54"/>
      <c r="Q1057" s="70"/>
      <c r="R1057" s="72"/>
      <c r="S1057" s="54"/>
      <c r="T1057" s="122"/>
    </row>
    <row r="1058" spans="1:20" ht="15" customHeight="1">
      <c r="A1058" s="9">
        <v>2902</v>
      </c>
      <c r="B1058" s="56"/>
      <c r="C1058" s="56"/>
      <c r="D1058" s="56"/>
      <c r="E1058" s="56"/>
      <c r="F1058" s="56"/>
      <c r="G1058" s="56"/>
      <c r="H1058" s="56"/>
      <c r="I1058" s="56"/>
      <c r="J1058" s="56"/>
      <c r="K1058" s="133"/>
      <c r="L1058" s="77"/>
      <c r="M1058" s="64"/>
      <c r="N1058" s="42"/>
      <c r="O1058" s="43"/>
      <c r="P1058" s="42"/>
      <c r="Q1058" s="43"/>
      <c r="R1058" s="53"/>
      <c r="S1058" s="54"/>
      <c r="T1058" s="122"/>
    </row>
    <row r="1059" spans="1:20" ht="15" customHeight="1">
      <c r="A1059" s="9">
        <v>3001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133"/>
      <c r="L1059" s="77"/>
      <c r="M1059" s="64"/>
      <c r="N1059" s="42"/>
      <c r="O1059" s="43"/>
      <c r="P1059" s="44" t="s">
        <v>53</v>
      </c>
      <c r="Q1059" s="45"/>
      <c r="R1059" s="46" t="str">
        <f>IF(SUM(L1047:L1055)=0,"",SUM(L1047:L1055))</f>
        <v/>
      </c>
      <c r="S1059" s="47" t="s">
        <v>8</v>
      </c>
      <c r="T1059" s="122"/>
    </row>
    <row r="1060" spans="1:20" ht="15" customHeight="1">
      <c r="A1060" s="9">
        <v>3002</v>
      </c>
      <c r="B1060" s="56"/>
      <c r="C1060" s="56"/>
      <c r="D1060" s="56"/>
      <c r="E1060" s="56"/>
      <c r="F1060" s="56"/>
      <c r="G1060" s="56"/>
      <c r="H1060" s="56"/>
      <c r="I1060" s="56"/>
      <c r="J1060" s="56"/>
      <c r="K1060" s="133"/>
      <c r="L1060" s="77"/>
      <c r="M1060" s="64"/>
      <c r="N1060" s="42"/>
      <c r="O1060" s="43"/>
      <c r="P1060" s="48" t="s">
        <v>55</v>
      </c>
      <c r="Q1060" s="49" t="str">
        <f>IF(Q1059/B1045=0,"",Q1059/B1045)</f>
        <v/>
      </c>
      <c r="R1060" s="50" t="e">
        <f>IF(Q1059/R1059=0,"",Q1059/R1059)</f>
        <v>#VALUE!</v>
      </c>
      <c r="S1060" s="51" t="s">
        <v>56</v>
      </c>
      <c r="T1060" s="122"/>
    </row>
    <row r="1061" spans="1:20" ht="15" customHeight="1">
      <c r="A1061" s="9">
        <v>3101</v>
      </c>
      <c r="B1061" s="56"/>
      <c r="C1061" s="56"/>
      <c r="D1061" s="56"/>
      <c r="E1061" s="56"/>
      <c r="F1061" s="56"/>
      <c r="G1061" s="56"/>
      <c r="H1061" s="56"/>
      <c r="I1061" s="56"/>
      <c r="J1061" s="56"/>
      <c r="K1061" s="133"/>
      <c r="L1061" s="77"/>
      <c r="M1061" s="73"/>
      <c r="N1061" s="74"/>
      <c r="O1061" s="75"/>
      <c r="P1061" s="30"/>
      <c r="Q1061" s="31"/>
      <c r="R1061" s="31"/>
      <c r="S1061" s="33"/>
      <c r="T1061" s="122"/>
    </row>
    <row r="1062" spans="1:20" ht="15" customHeight="1">
      <c r="A1062" s="34"/>
      <c r="B1062" s="6"/>
      <c r="C1062" s="6"/>
      <c r="D1062" s="6"/>
      <c r="E1062" s="6"/>
      <c r="F1062" s="139" t="s">
        <v>42</v>
      </c>
      <c r="G1062" s="154"/>
      <c r="H1062" s="154"/>
      <c r="I1062" s="154"/>
      <c r="J1062" s="154"/>
      <c r="K1062" s="155"/>
      <c r="L1062" s="35">
        <f>SUM(L1054:L1058)</f>
        <v>0</v>
      </c>
      <c r="M1062" s="55" t="str">
        <f>IF(L1054=0,"",L1054/B1045)</f>
        <v/>
      </c>
      <c r="N1062" s="55" t="str">
        <f>IF(L1062=0,"",L1062/B1045)</f>
        <v/>
      </c>
      <c r="O1062" s="55" t="str">
        <f>IF(L1054=0,"",N1062-M1062)</f>
        <v/>
      </c>
      <c r="P1062" s="5"/>
      <c r="Q1062" s="6"/>
      <c r="R1062" s="37"/>
      <c r="S1062" s="5"/>
      <c r="T1062" s="122"/>
    </row>
    <row r="1065" spans="1:20" ht="26.25">
      <c r="A1065" s="127"/>
      <c r="B1065" s="76" t="s">
        <v>77</v>
      </c>
      <c r="C1065" s="76"/>
      <c r="D1065" s="76"/>
      <c r="E1065" s="76"/>
      <c r="F1065" s="76"/>
      <c r="G1065" s="76"/>
      <c r="H1065" s="76"/>
      <c r="I1065" s="76"/>
      <c r="J1065" s="127"/>
      <c r="K1065" s="128"/>
      <c r="L1065" s="128" t="s">
        <v>76</v>
      </c>
      <c r="M1065" s="5"/>
      <c r="N1065" s="5"/>
      <c r="O1065" s="6"/>
      <c r="P1065" s="5"/>
      <c r="Q1065" s="6"/>
      <c r="R1065" s="6"/>
      <c r="S1065" s="6"/>
      <c r="T1065" s="127"/>
    </row>
    <row r="1066" spans="1:20" ht="15" customHeight="1">
      <c r="A1066" s="142" t="s">
        <v>6</v>
      </c>
      <c r="B1066" s="144" t="s">
        <v>7</v>
      </c>
      <c r="C1066" s="154"/>
      <c r="D1066" s="154"/>
      <c r="E1066" s="154"/>
      <c r="F1066" s="154"/>
      <c r="G1066" s="154"/>
      <c r="H1066" s="154"/>
      <c r="I1066" s="154"/>
      <c r="J1066" s="154"/>
      <c r="K1066" s="155"/>
      <c r="L1066" s="167" t="s">
        <v>8</v>
      </c>
      <c r="M1066" s="137" t="s">
        <v>9</v>
      </c>
      <c r="N1066" s="137" t="s">
        <v>10</v>
      </c>
      <c r="O1066" s="149" t="s">
        <v>11</v>
      </c>
      <c r="P1066" s="137" t="s">
        <v>12</v>
      </c>
      <c r="Q1066" s="151" t="s">
        <v>13</v>
      </c>
      <c r="R1066" s="151" t="s">
        <v>14</v>
      </c>
      <c r="S1066" s="137" t="s">
        <v>15</v>
      </c>
      <c r="T1066" s="127"/>
    </row>
    <row r="1067" spans="1:20" ht="15" customHeight="1">
      <c r="A1067" s="153"/>
      <c r="B1067" s="9" t="s">
        <v>16</v>
      </c>
      <c r="C1067" s="9" t="s">
        <v>17</v>
      </c>
      <c r="D1067" s="9" t="s">
        <v>18</v>
      </c>
      <c r="E1067" s="9" t="s">
        <v>19</v>
      </c>
      <c r="F1067" s="9" t="s">
        <v>20</v>
      </c>
      <c r="G1067" s="9" t="s">
        <v>21</v>
      </c>
      <c r="H1067" s="9" t="s">
        <v>22</v>
      </c>
      <c r="I1067" s="9" t="s">
        <v>23</v>
      </c>
      <c r="J1067" s="9" t="s">
        <v>24</v>
      </c>
      <c r="K1067" s="132" t="s">
        <v>25</v>
      </c>
      <c r="L1067" s="153"/>
      <c r="M1067" s="153"/>
      <c r="N1067" s="153"/>
      <c r="O1067" s="153"/>
      <c r="P1067" s="153"/>
      <c r="Q1067" s="153"/>
      <c r="R1067" s="153"/>
      <c r="S1067" s="153"/>
      <c r="T1067" s="127"/>
    </row>
    <row r="1068" spans="1:20" ht="15" customHeight="1">
      <c r="A1068" s="9">
        <v>2302</v>
      </c>
      <c r="B1068" s="56">
        <v>68</v>
      </c>
      <c r="C1068" s="56"/>
      <c r="D1068" s="56"/>
      <c r="E1068" s="56"/>
      <c r="F1068" s="56"/>
      <c r="G1068" s="56"/>
      <c r="H1068" s="56"/>
      <c r="I1068" s="56"/>
      <c r="J1068" s="56"/>
      <c r="K1068" s="133"/>
      <c r="L1068" s="77"/>
      <c r="M1068" s="58"/>
      <c r="N1068" s="59"/>
      <c r="O1068" s="60"/>
      <c r="P1068" s="61"/>
      <c r="Q1068" s="62">
        <f>B1068</f>
        <v>68</v>
      </c>
      <c r="R1068" s="63"/>
      <c r="S1068" s="61"/>
      <c r="T1068" s="127"/>
    </row>
    <row r="1069" spans="1:20" ht="15" customHeight="1">
      <c r="A1069" s="9">
        <v>2401</v>
      </c>
      <c r="B1069" s="56"/>
      <c r="C1069" s="56">
        <v>60</v>
      </c>
      <c r="D1069" s="56"/>
      <c r="E1069" s="56"/>
      <c r="F1069" s="56"/>
      <c r="G1069" s="56"/>
      <c r="H1069" s="56"/>
      <c r="I1069" s="56"/>
      <c r="J1069" s="56"/>
      <c r="K1069" s="133"/>
      <c r="L1069" s="77"/>
      <c r="M1069" s="64"/>
      <c r="N1069" s="42"/>
      <c r="O1069" s="65"/>
      <c r="P1069" s="66">
        <f>IF(C1069=0,"",C1069/B1068)</f>
        <v>0.88235294117647056</v>
      </c>
      <c r="Q1069" s="67">
        <v>61</v>
      </c>
      <c r="R1069" s="68">
        <f t="shared" ref="R1069:R1077" si="92">IF(Q1069=0,"",Q1069/Q1068)</f>
        <v>0.8970588235294118</v>
      </c>
      <c r="S1069" s="68">
        <f t="shared" ref="S1069:S1077" si="93">IF(Q1069=0,"",100%-R1069)</f>
        <v>0.1029411764705882</v>
      </c>
      <c r="T1069" s="127"/>
    </row>
    <row r="1070" spans="1:20" ht="15" customHeight="1">
      <c r="A1070" s="9">
        <v>2402</v>
      </c>
      <c r="B1070" s="56"/>
      <c r="C1070" s="56"/>
      <c r="D1070" s="56">
        <v>54</v>
      </c>
      <c r="E1070" s="56"/>
      <c r="F1070" s="56"/>
      <c r="G1070" s="56"/>
      <c r="H1070" s="56"/>
      <c r="I1070" s="56"/>
      <c r="J1070" s="56"/>
      <c r="K1070" s="133"/>
      <c r="L1070" s="77"/>
      <c r="M1070" s="64"/>
      <c r="N1070" s="42"/>
      <c r="O1070" s="65"/>
      <c r="P1070" s="66">
        <f>IF(D1070=0,"",D1070/C1069)</f>
        <v>0.9</v>
      </c>
      <c r="Q1070" s="67">
        <v>56</v>
      </c>
      <c r="R1070" s="68">
        <f t="shared" si="92"/>
        <v>0.91803278688524592</v>
      </c>
      <c r="S1070" s="68">
        <f t="shared" si="93"/>
        <v>8.1967213114754078E-2</v>
      </c>
      <c r="T1070" s="52">
        <f>Q1070/Q1068</f>
        <v>0.82352941176470584</v>
      </c>
    </row>
    <row r="1071" spans="1:20" ht="15" customHeight="1">
      <c r="A1071" s="9">
        <v>2501</v>
      </c>
      <c r="B1071" s="56"/>
      <c r="C1071" s="56"/>
      <c r="D1071" s="56"/>
      <c r="E1071" s="56"/>
      <c r="F1071" s="56"/>
      <c r="G1071" s="56"/>
      <c r="H1071" s="56"/>
      <c r="I1071" s="56"/>
      <c r="J1071" s="56"/>
      <c r="K1071" s="133"/>
      <c r="L1071" s="77"/>
      <c r="M1071" s="64"/>
      <c r="N1071" s="42"/>
      <c r="O1071" s="65"/>
      <c r="P1071" s="66" t="str">
        <f>IF(E1071=0,"",E1071/D1070)</f>
        <v/>
      </c>
      <c r="Q1071" s="67"/>
      <c r="R1071" s="68" t="str">
        <f t="shared" si="92"/>
        <v/>
      </c>
      <c r="S1071" s="68" t="str">
        <f t="shared" si="93"/>
        <v/>
      </c>
      <c r="T1071" s="127"/>
    </row>
    <row r="1072" spans="1:20" ht="15" customHeight="1">
      <c r="A1072" s="9">
        <v>2502</v>
      </c>
      <c r="B1072" s="56"/>
      <c r="C1072" s="56"/>
      <c r="D1072" s="56"/>
      <c r="E1072" s="56"/>
      <c r="F1072" s="56"/>
      <c r="G1072" s="56"/>
      <c r="H1072" s="56"/>
      <c r="I1072" s="56"/>
      <c r="J1072" s="56"/>
      <c r="K1072" s="133"/>
      <c r="L1072" s="77"/>
      <c r="M1072" s="64"/>
      <c r="N1072" s="42"/>
      <c r="O1072" s="65"/>
      <c r="P1072" s="66" t="str">
        <f>IF(F1072=0,"",F1072/E1071)</f>
        <v/>
      </c>
      <c r="Q1072" s="67"/>
      <c r="R1072" s="68" t="str">
        <f t="shared" si="92"/>
        <v/>
      </c>
      <c r="S1072" s="68" t="str">
        <f t="shared" si="93"/>
        <v/>
      </c>
      <c r="T1072" s="127"/>
    </row>
    <row r="1073" spans="1:20" ht="15" customHeight="1">
      <c r="A1073" s="9">
        <v>2601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133"/>
      <c r="L1073" s="77"/>
      <c r="M1073" s="64"/>
      <c r="N1073" s="42"/>
      <c r="O1073" s="65"/>
      <c r="P1073" s="66" t="str">
        <f>IF(G1073=0,"",G1073/F1072)</f>
        <v/>
      </c>
      <c r="Q1073" s="67"/>
      <c r="R1073" s="68" t="str">
        <f t="shared" si="92"/>
        <v/>
      </c>
      <c r="S1073" s="68" t="str">
        <f t="shared" si="93"/>
        <v/>
      </c>
      <c r="T1073" s="127"/>
    </row>
    <row r="1074" spans="1:20" ht="15" customHeight="1">
      <c r="A1074" s="9">
        <v>2602</v>
      </c>
      <c r="B1074" s="56"/>
      <c r="C1074" s="56"/>
      <c r="D1074" s="56"/>
      <c r="E1074" s="56"/>
      <c r="F1074" s="56"/>
      <c r="G1074" s="56"/>
      <c r="H1074" s="56"/>
      <c r="I1074" s="56"/>
      <c r="J1074" s="56"/>
      <c r="K1074" s="133"/>
      <c r="L1074" s="77"/>
      <c r="M1074" s="64"/>
      <c r="N1074" s="42"/>
      <c r="O1074" s="65"/>
      <c r="P1074" s="66" t="str">
        <f>IF(H1074=0,"",H1074/G1073)</f>
        <v/>
      </c>
      <c r="Q1074" s="67"/>
      <c r="R1074" s="68" t="str">
        <f t="shared" si="92"/>
        <v/>
      </c>
      <c r="S1074" s="68" t="str">
        <f t="shared" si="93"/>
        <v/>
      </c>
      <c r="T1074" s="127"/>
    </row>
    <row r="1075" spans="1:20" ht="15" customHeight="1">
      <c r="A1075" s="9">
        <v>2701</v>
      </c>
      <c r="B1075" s="56"/>
      <c r="C1075" s="56"/>
      <c r="D1075" s="56"/>
      <c r="E1075" s="56"/>
      <c r="F1075" s="56"/>
      <c r="G1075" s="56"/>
      <c r="H1075" s="56"/>
      <c r="I1075" s="56"/>
      <c r="J1075" s="56"/>
      <c r="K1075" s="133"/>
      <c r="L1075" s="77"/>
      <c r="M1075" s="64"/>
      <c r="N1075" s="42"/>
      <c r="O1075" s="65"/>
      <c r="P1075" s="66" t="str">
        <f>IF(I1075=0,"",I1075/H1074)</f>
        <v/>
      </c>
      <c r="Q1075" s="67"/>
      <c r="R1075" s="68" t="str">
        <f t="shared" si="92"/>
        <v/>
      </c>
      <c r="S1075" s="68" t="str">
        <f t="shared" si="93"/>
        <v/>
      </c>
      <c r="T1075" s="127"/>
    </row>
    <row r="1076" spans="1:20" ht="15" customHeight="1">
      <c r="A1076" s="9">
        <v>2702</v>
      </c>
      <c r="B1076" s="56"/>
      <c r="C1076" s="56"/>
      <c r="D1076" s="56"/>
      <c r="E1076" s="56"/>
      <c r="F1076" s="56"/>
      <c r="G1076" s="56"/>
      <c r="H1076" s="56"/>
      <c r="I1076" s="56"/>
      <c r="J1076" s="56"/>
      <c r="K1076" s="133"/>
      <c r="L1076" s="77"/>
      <c r="M1076" s="64"/>
      <c r="N1076" s="42"/>
      <c r="O1076" s="65"/>
      <c r="P1076" s="66" t="str">
        <f>IF(J1076=0,"",J1076/I1075)</f>
        <v/>
      </c>
      <c r="Q1076" s="67"/>
      <c r="R1076" s="68" t="str">
        <f t="shared" si="92"/>
        <v/>
      </c>
      <c r="S1076" s="68" t="str">
        <f t="shared" si="93"/>
        <v/>
      </c>
      <c r="T1076" s="127"/>
    </row>
    <row r="1077" spans="1:20" ht="15" customHeight="1">
      <c r="A1077" s="9">
        <v>2801</v>
      </c>
      <c r="B1077" s="56"/>
      <c r="C1077" s="56"/>
      <c r="D1077" s="56"/>
      <c r="E1077" s="56"/>
      <c r="F1077" s="56"/>
      <c r="G1077" s="56"/>
      <c r="H1077" s="56"/>
      <c r="I1077" s="56"/>
      <c r="J1077" s="56"/>
      <c r="K1077" s="133"/>
      <c r="L1077" s="77"/>
      <c r="M1077" s="64"/>
      <c r="N1077" s="42"/>
      <c r="O1077" s="65"/>
      <c r="P1077" s="66" t="str">
        <f>IF(K1077=0,"",K1077/J1076)</f>
        <v/>
      </c>
      <c r="Q1077" s="67"/>
      <c r="R1077" s="68" t="str">
        <f t="shared" si="92"/>
        <v/>
      </c>
      <c r="S1077" s="68" t="str">
        <f t="shared" si="93"/>
        <v/>
      </c>
      <c r="T1077" s="127"/>
    </row>
    <row r="1078" spans="1:20" ht="15" customHeight="1">
      <c r="A1078" s="9">
        <v>2802</v>
      </c>
      <c r="B1078" s="56"/>
      <c r="C1078" s="56"/>
      <c r="D1078" s="56"/>
      <c r="E1078" s="56"/>
      <c r="F1078" s="56"/>
      <c r="G1078" s="56"/>
      <c r="H1078" s="56"/>
      <c r="I1078" s="56"/>
      <c r="J1078" s="56"/>
      <c r="K1078" s="133"/>
      <c r="L1078" s="77"/>
      <c r="M1078" s="64"/>
      <c r="N1078" s="42"/>
      <c r="O1078" s="43"/>
      <c r="P1078" s="69"/>
      <c r="Q1078" s="70"/>
      <c r="R1078" s="71"/>
      <c r="S1078" s="69"/>
      <c r="T1078" s="127"/>
    </row>
    <row r="1079" spans="1:20" ht="15" customHeight="1">
      <c r="A1079" s="9">
        <v>2901</v>
      </c>
      <c r="B1079" s="56"/>
      <c r="C1079" s="56"/>
      <c r="D1079" s="56"/>
      <c r="E1079" s="56"/>
      <c r="F1079" s="56"/>
      <c r="G1079" s="56"/>
      <c r="H1079" s="56"/>
      <c r="I1079" s="56"/>
      <c r="J1079" s="56"/>
      <c r="K1079" s="133"/>
      <c r="L1079" s="77"/>
      <c r="M1079" s="64"/>
      <c r="N1079" s="42"/>
      <c r="O1079" s="43"/>
      <c r="P1079" s="54"/>
      <c r="Q1079" s="70"/>
      <c r="R1079" s="72"/>
      <c r="S1079" s="54"/>
      <c r="T1079" s="127"/>
    </row>
    <row r="1080" spans="1:20" ht="15" customHeight="1">
      <c r="A1080" s="9">
        <v>2902</v>
      </c>
      <c r="B1080" s="56"/>
      <c r="C1080" s="56"/>
      <c r="D1080" s="56"/>
      <c r="E1080" s="56"/>
      <c r="F1080" s="56"/>
      <c r="G1080" s="56"/>
      <c r="H1080" s="56"/>
      <c r="I1080" s="56"/>
      <c r="J1080" s="56"/>
      <c r="K1080" s="133"/>
      <c r="L1080" s="77"/>
      <c r="M1080" s="64"/>
      <c r="N1080" s="42"/>
      <c r="O1080" s="43"/>
      <c r="P1080" s="54"/>
      <c r="Q1080" s="70"/>
      <c r="R1080" s="72"/>
      <c r="S1080" s="54"/>
      <c r="T1080" s="127"/>
    </row>
    <row r="1081" spans="1:20" ht="15" customHeight="1">
      <c r="A1081" s="9">
        <v>3001</v>
      </c>
      <c r="B1081" s="56"/>
      <c r="C1081" s="56"/>
      <c r="D1081" s="56"/>
      <c r="E1081" s="56"/>
      <c r="F1081" s="56"/>
      <c r="G1081" s="56"/>
      <c r="H1081" s="56"/>
      <c r="I1081" s="56"/>
      <c r="J1081" s="56"/>
      <c r="K1081" s="133"/>
      <c r="L1081" s="77"/>
      <c r="M1081" s="64"/>
      <c r="N1081" s="42"/>
      <c r="O1081" s="43"/>
      <c r="P1081" s="42"/>
      <c r="Q1081" s="43"/>
      <c r="R1081" s="53"/>
      <c r="S1081" s="54"/>
      <c r="T1081" s="127"/>
    </row>
    <row r="1082" spans="1:20" ht="15" customHeight="1">
      <c r="A1082" s="9">
        <v>3002</v>
      </c>
      <c r="B1082" s="56"/>
      <c r="C1082" s="56"/>
      <c r="D1082" s="56"/>
      <c r="E1082" s="56"/>
      <c r="F1082" s="56"/>
      <c r="G1082" s="56"/>
      <c r="H1082" s="56"/>
      <c r="I1082" s="56"/>
      <c r="J1082" s="56"/>
      <c r="K1082" s="133"/>
      <c r="L1082" s="77"/>
      <c r="M1082" s="64"/>
      <c r="N1082" s="42"/>
      <c r="O1082" s="43"/>
      <c r="P1082" s="44" t="s">
        <v>53</v>
      </c>
      <c r="Q1082" s="45"/>
      <c r="R1082" s="46" t="str">
        <f>IF(SUM(L1070:L1078)=0,"",SUM(L1070:L1078))</f>
        <v/>
      </c>
      <c r="S1082" s="47" t="s">
        <v>8</v>
      </c>
      <c r="T1082" s="127"/>
    </row>
    <row r="1083" spans="1:20" ht="15" customHeight="1">
      <c r="A1083" s="9">
        <v>3101</v>
      </c>
      <c r="B1083" s="56"/>
      <c r="C1083" s="56"/>
      <c r="D1083" s="56"/>
      <c r="E1083" s="56"/>
      <c r="F1083" s="56"/>
      <c r="G1083" s="56"/>
      <c r="H1083" s="56"/>
      <c r="I1083" s="56"/>
      <c r="J1083" s="56"/>
      <c r="K1083" s="133"/>
      <c r="L1083" s="77"/>
      <c r="M1083" s="64"/>
      <c r="N1083" s="42"/>
      <c r="O1083" s="43"/>
      <c r="P1083" s="48" t="s">
        <v>55</v>
      </c>
      <c r="Q1083" s="49" t="str">
        <f>IF(Q1082/B1068=0,"",Q1082/B1068)</f>
        <v/>
      </c>
      <c r="R1083" s="50" t="e">
        <f>IF(Q1082/R1082=0,"",Q1082/R1082)</f>
        <v>#VALUE!</v>
      </c>
      <c r="S1083" s="51" t="s">
        <v>56</v>
      </c>
      <c r="T1083" s="127"/>
    </row>
    <row r="1084" spans="1:20" ht="15" customHeight="1">
      <c r="A1084" s="9">
        <v>3102</v>
      </c>
      <c r="B1084" s="56"/>
      <c r="C1084" s="56"/>
      <c r="D1084" s="56"/>
      <c r="E1084" s="56"/>
      <c r="F1084" s="56"/>
      <c r="G1084" s="56"/>
      <c r="H1084" s="56"/>
      <c r="I1084" s="56"/>
      <c r="J1084" s="56"/>
      <c r="K1084" s="133"/>
      <c r="L1084" s="77"/>
      <c r="M1084" s="73"/>
      <c r="N1084" s="74"/>
      <c r="O1084" s="75"/>
      <c r="P1084" s="30"/>
      <c r="Q1084" s="31"/>
      <c r="R1084" s="31"/>
      <c r="S1084" s="33"/>
      <c r="T1084" s="127"/>
    </row>
    <row r="1085" spans="1:20" ht="15" customHeight="1">
      <c r="A1085" s="34"/>
      <c r="B1085" s="6"/>
      <c r="C1085" s="6"/>
      <c r="D1085" s="6"/>
      <c r="E1085" s="6"/>
      <c r="F1085" s="139" t="s">
        <v>42</v>
      </c>
      <c r="G1085" s="154"/>
      <c r="H1085" s="154"/>
      <c r="I1085" s="154"/>
      <c r="J1085" s="154"/>
      <c r="K1085" s="155"/>
      <c r="L1085" s="35">
        <f>SUM(L1077:L1081)</f>
        <v>0</v>
      </c>
      <c r="M1085" s="55" t="str">
        <f>IF(L1077=0,"",L1077/B1068)</f>
        <v/>
      </c>
      <c r="N1085" s="55" t="str">
        <f>IF(L1085=0,"",L1085/B1068)</f>
        <v/>
      </c>
      <c r="O1085" s="55" t="str">
        <f>IF(L1077=0,"",N1085-M1085)</f>
        <v/>
      </c>
      <c r="P1085" s="5"/>
      <c r="Q1085" s="6"/>
      <c r="R1085" s="37"/>
      <c r="S1085" s="5"/>
      <c r="T1085" s="127"/>
    </row>
    <row r="1088" spans="1:20" ht="15" customHeight="1">
      <c r="A1088" s="129"/>
      <c r="B1088" s="76" t="s">
        <v>77</v>
      </c>
      <c r="C1088" s="76"/>
      <c r="D1088" s="76"/>
      <c r="E1088" s="76"/>
      <c r="F1088" s="76"/>
      <c r="G1088" s="76"/>
      <c r="H1088" s="76"/>
      <c r="I1088" s="76"/>
      <c r="J1088" s="129"/>
      <c r="K1088" s="130"/>
      <c r="L1088" s="130" t="s">
        <v>78</v>
      </c>
      <c r="M1088" s="5"/>
      <c r="N1088" s="5"/>
      <c r="O1088" s="6"/>
      <c r="P1088" s="5"/>
      <c r="Q1088" s="6"/>
      <c r="R1088" s="6"/>
      <c r="S1088" s="6"/>
      <c r="T1088" s="129"/>
    </row>
    <row r="1089" spans="1:20" ht="15" customHeight="1">
      <c r="A1089" s="142" t="s">
        <v>6</v>
      </c>
      <c r="B1089" s="144" t="s">
        <v>7</v>
      </c>
      <c r="C1089" s="154"/>
      <c r="D1089" s="154"/>
      <c r="E1089" s="154"/>
      <c r="F1089" s="154"/>
      <c r="G1089" s="154"/>
      <c r="H1089" s="154"/>
      <c r="I1089" s="154"/>
      <c r="J1089" s="154"/>
      <c r="K1089" s="155"/>
      <c r="L1089" s="167" t="s">
        <v>8</v>
      </c>
      <c r="M1089" s="137" t="s">
        <v>9</v>
      </c>
      <c r="N1089" s="137" t="s">
        <v>10</v>
      </c>
      <c r="O1089" s="149" t="s">
        <v>11</v>
      </c>
      <c r="P1089" s="137" t="s">
        <v>12</v>
      </c>
      <c r="Q1089" s="151" t="s">
        <v>13</v>
      </c>
      <c r="R1089" s="151" t="s">
        <v>14</v>
      </c>
      <c r="S1089" s="137" t="s">
        <v>15</v>
      </c>
      <c r="T1089" s="129"/>
    </row>
    <row r="1090" spans="1:20" ht="15" customHeight="1">
      <c r="A1090" s="153"/>
      <c r="B1090" s="9" t="s">
        <v>16</v>
      </c>
      <c r="C1090" s="9" t="s">
        <v>17</v>
      </c>
      <c r="D1090" s="9" t="s">
        <v>18</v>
      </c>
      <c r="E1090" s="9" t="s">
        <v>19</v>
      </c>
      <c r="F1090" s="9" t="s">
        <v>20</v>
      </c>
      <c r="G1090" s="9" t="s">
        <v>21</v>
      </c>
      <c r="H1090" s="9" t="s">
        <v>22</v>
      </c>
      <c r="I1090" s="9" t="s">
        <v>23</v>
      </c>
      <c r="J1090" s="9" t="s">
        <v>24</v>
      </c>
      <c r="K1090" s="132" t="s">
        <v>25</v>
      </c>
      <c r="L1090" s="153"/>
      <c r="M1090" s="153"/>
      <c r="N1090" s="153"/>
      <c r="O1090" s="153"/>
      <c r="P1090" s="153"/>
      <c r="Q1090" s="153"/>
      <c r="R1090" s="153"/>
      <c r="S1090" s="153"/>
      <c r="T1090" s="129"/>
    </row>
    <row r="1091" spans="1:20" ht="15" customHeight="1">
      <c r="A1091" s="9">
        <v>2401</v>
      </c>
      <c r="B1091" s="56">
        <v>28</v>
      </c>
      <c r="C1091" s="56"/>
      <c r="D1091" s="56"/>
      <c r="E1091" s="56"/>
      <c r="F1091" s="56"/>
      <c r="G1091" s="56"/>
      <c r="H1091" s="56"/>
      <c r="I1091" s="56"/>
      <c r="J1091" s="56"/>
      <c r="K1091" s="133"/>
      <c r="L1091" s="77"/>
      <c r="M1091" s="58"/>
      <c r="N1091" s="59"/>
      <c r="O1091" s="60"/>
      <c r="P1091" s="61"/>
      <c r="Q1091" s="62">
        <f>B1091</f>
        <v>28</v>
      </c>
      <c r="R1091" s="63"/>
      <c r="S1091" s="61"/>
      <c r="T1091" s="129"/>
    </row>
    <row r="1092" spans="1:20" ht="15" customHeight="1">
      <c r="A1092" s="9">
        <v>2402</v>
      </c>
      <c r="B1092" s="56"/>
      <c r="C1092" s="56">
        <v>25</v>
      </c>
      <c r="D1092" s="56"/>
      <c r="E1092" s="56"/>
      <c r="F1092" s="56"/>
      <c r="G1092" s="56"/>
      <c r="H1092" s="56"/>
      <c r="I1092" s="56"/>
      <c r="J1092" s="56"/>
      <c r="K1092" s="133"/>
      <c r="L1092" s="77"/>
      <c r="M1092" s="64"/>
      <c r="N1092" s="42"/>
      <c r="O1092" s="65"/>
      <c r="P1092" s="66">
        <f>IF(C1092=0,"",C1092/B1091)</f>
        <v>0.8928571428571429</v>
      </c>
      <c r="Q1092" s="67">
        <v>25</v>
      </c>
      <c r="R1092" s="68">
        <f t="shared" ref="R1092:R1100" si="94">IF(Q1092=0,"",Q1092/Q1091)</f>
        <v>0.8928571428571429</v>
      </c>
      <c r="S1092" s="68">
        <f t="shared" ref="S1092:S1100" si="95">IF(Q1092=0,"",100%-R1092)</f>
        <v>0.1071428571428571</v>
      </c>
      <c r="T1092" s="129"/>
    </row>
    <row r="1093" spans="1:20" ht="15" customHeight="1">
      <c r="A1093" s="9">
        <v>2501</v>
      </c>
      <c r="B1093" s="56"/>
      <c r="C1093" s="56"/>
      <c r="D1093" s="56"/>
      <c r="E1093" s="56"/>
      <c r="F1093" s="56"/>
      <c r="G1093" s="56"/>
      <c r="H1093" s="56"/>
      <c r="I1093" s="56"/>
      <c r="J1093" s="56"/>
      <c r="K1093" s="133"/>
      <c r="L1093" s="77"/>
      <c r="M1093" s="64"/>
      <c r="N1093" s="42"/>
      <c r="O1093" s="65"/>
      <c r="P1093" s="66" t="str">
        <f>IF(D1093=0,"",D1093/C1092)</f>
        <v/>
      </c>
      <c r="Q1093" s="67"/>
      <c r="R1093" s="68" t="str">
        <f t="shared" si="94"/>
        <v/>
      </c>
      <c r="S1093" s="68" t="str">
        <f t="shared" si="95"/>
        <v/>
      </c>
      <c r="T1093" s="52">
        <f>Q1093/Q1091</f>
        <v>0</v>
      </c>
    </row>
    <row r="1094" spans="1:20" ht="15" customHeight="1">
      <c r="A1094" s="9">
        <v>2502</v>
      </c>
      <c r="B1094" s="56"/>
      <c r="C1094" s="56"/>
      <c r="D1094" s="56"/>
      <c r="E1094" s="56"/>
      <c r="F1094" s="56"/>
      <c r="G1094" s="56"/>
      <c r="H1094" s="56"/>
      <c r="I1094" s="56"/>
      <c r="J1094" s="56"/>
      <c r="K1094" s="133"/>
      <c r="L1094" s="77"/>
      <c r="M1094" s="64"/>
      <c r="N1094" s="42"/>
      <c r="O1094" s="65"/>
      <c r="P1094" s="66" t="str">
        <f>IF(E1094=0,"",E1094/D1093)</f>
        <v/>
      </c>
      <c r="Q1094" s="67"/>
      <c r="R1094" s="68" t="str">
        <f t="shared" si="94"/>
        <v/>
      </c>
      <c r="S1094" s="68" t="str">
        <f t="shared" si="95"/>
        <v/>
      </c>
      <c r="T1094" s="129"/>
    </row>
    <row r="1095" spans="1:20" ht="15" customHeight="1">
      <c r="A1095" s="9">
        <v>2601</v>
      </c>
      <c r="B1095" s="56"/>
      <c r="C1095" s="56"/>
      <c r="D1095" s="56"/>
      <c r="E1095" s="56"/>
      <c r="F1095" s="56"/>
      <c r="G1095" s="56"/>
      <c r="H1095" s="56"/>
      <c r="I1095" s="56"/>
      <c r="J1095" s="56"/>
      <c r="K1095" s="133"/>
      <c r="L1095" s="77"/>
      <c r="M1095" s="64"/>
      <c r="N1095" s="42"/>
      <c r="O1095" s="65"/>
      <c r="P1095" s="66" t="str">
        <f>IF(F1095=0,"",F1095/E1094)</f>
        <v/>
      </c>
      <c r="Q1095" s="67"/>
      <c r="R1095" s="68" t="str">
        <f t="shared" si="94"/>
        <v/>
      </c>
      <c r="S1095" s="68" t="str">
        <f t="shared" si="95"/>
        <v/>
      </c>
      <c r="T1095" s="129"/>
    </row>
    <row r="1096" spans="1:20" ht="15" customHeight="1">
      <c r="A1096" s="9">
        <v>2602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133"/>
      <c r="L1096" s="77"/>
      <c r="M1096" s="64"/>
      <c r="N1096" s="42"/>
      <c r="O1096" s="65"/>
      <c r="P1096" s="66" t="str">
        <f>IF(G1096=0,"",G1096/F1095)</f>
        <v/>
      </c>
      <c r="Q1096" s="67"/>
      <c r="R1096" s="68" t="str">
        <f t="shared" si="94"/>
        <v/>
      </c>
      <c r="S1096" s="68" t="str">
        <f t="shared" si="95"/>
        <v/>
      </c>
      <c r="T1096" s="129"/>
    </row>
    <row r="1097" spans="1:20" ht="15" customHeight="1">
      <c r="A1097" s="9">
        <v>2701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133"/>
      <c r="L1097" s="77"/>
      <c r="M1097" s="64"/>
      <c r="N1097" s="42"/>
      <c r="O1097" s="65"/>
      <c r="P1097" s="66" t="str">
        <f>IF(H1097=0,"",H1097/G1096)</f>
        <v/>
      </c>
      <c r="Q1097" s="67"/>
      <c r="R1097" s="68" t="str">
        <f t="shared" si="94"/>
        <v/>
      </c>
      <c r="S1097" s="68" t="str">
        <f t="shared" si="95"/>
        <v/>
      </c>
      <c r="T1097" s="129"/>
    </row>
    <row r="1098" spans="1:20" ht="15" customHeight="1">
      <c r="A1098" s="9">
        <v>2702</v>
      </c>
      <c r="B1098" s="56"/>
      <c r="C1098" s="56"/>
      <c r="D1098" s="56"/>
      <c r="E1098" s="56"/>
      <c r="F1098" s="56"/>
      <c r="G1098" s="56"/>
      <c r="H1098" s="56"/>
      <c r="I1098" s="56"/>
      <c r="J1098" s="56"/>
      <c r="K1098" s="133"/>
      <c r="L1098" s="77"/>
      <c r="M1098" s="64"/>
      <c r="N1098" s="42"/>
      <c r="O1098" s="65"/>
      <c r="P1098" s="66" t="str">
        <f>IF(I1098=0,"",I1098/H1097)</f>
        <v/>
      </c>
      <c r="Q1098" s="67"/>
      <c r="R1098" s="68" t="str">
        <f t="shared" si="94"/>
        <v/>
      </c>
      <c r="S1098" s="68" t="str">
        <f t="shared" si="95"/>
        <v/>
      </c>
      <c r="T1098" s="129"/>
    </row>
    <row r="1099" spans="1:20" ht="15" customHeight="1">
      <c r="A1099" s="9">
        <v>2801</v>
      </c>
      <c r="B1099" s="56"/>
      <c r="C1099" s="56"/>
      <c r="D1099" s="56"/>
      <c r="E1099" s="56"/>
      <c r="F1099" s="56"/>
      <c r="G1099" s="56"/>
      <c r="H1099" s="56"/>
      <c r="I1099" s="56"/>
      <c r="J1099" s="56"/>
      <c r="K1099" s="133"/>
      <c r="L1099" s="77"/>
      <c r="M1099" s="64"/>
      <c r="N1099" s="42"/>
      <c r="O1099" s="65"/>
      <c r="P1099" s="66" t="str">
        <f>IF(J1099=0,"",J1099/I1098)</f>
        <v/>
      </c>
      <c r="Q1099" s="67"/>
      <c r="R1099" s="68" t="str">
        <f t="shared" si="94"/>
        <v/>
      </c>
      <c r="S1099" s="68" t="str">
        <f t="shared" si="95"/>
        <v/>
      </c>
      <c r="T1099" s="129"/>
    </row>
    <row r="1100" spans="1:20" ht="15" customHeight="1">
      <c r="A1100" s="9">
        <v>2802</v>
      </c>
      <c r="B1100" s="56"/>
      <c r="C1100" s="56"/>
      <c r="D1100" s="56"/>
      <c r="E1100" s="56"/>
      <c r="F1100" s="56"/>
      <c r="G1100" s="56"/>
      <c r="H1100" s="56"/>
      <c r="I1100" s="56"/>
      <c r="J1100" s="56"/>
      <c r="K1100" s="133"/>
      <c r="L1100" s="77"/>
      <c r="M1100" s="64"/>
      <c r="N1100" s="42"/>
      <c r="O1100" s="65"/>
      <c r="P1100" s="66" t="str">
        <f>IF(K1100=0,"",K1100/J1099)</f>
        <v/>
      </c>
      <c r="Q1100" s="67"/>
      <c r="R1100" s="68" t="str">
        <f t="shared" si="94"/>
        <v/>
      </c>
      <c r="S1100" s="68" t="str">
        <f t="shared" si="95"/>
        <v/>
      </c>
      <c r="T1100" s="129"/>
    </row>
    <row r="1101" spans="1:20" ht="15" customHeight="1">
      <c r="A1101" s="9">
        <v>2901</v>
      </c>
      <c r="B1101" s="56"/>
      <c r="C1101" s="56"/>
      <c r="D1101" s="56"/>
      <c r="E1101" s="56"/>
      <c r="F1101" s="56"/>
      <c r="G1101" s="56"/>
      <c r="H1101" s="56"/>
      <c r="I1101" s="56"/>
      <c r="J1101" s="56"/>
      <c r="K1101" s="133"/>
      <c r="L1101" s="77"/>
      <c r="M1101" s="64"/>
      <c r="N1101" s="42"/>
      <c r="O1101" s="43"/>
      <c r="P1101" s="69"/>
      <c r="Q1101" s="70"/>
      <c r="R1101" s="71"/>
      <c r="S1101" s="69"/>
      <c r="T1101" s="129"/>
    </row>
    <row r="1102" spans="1:20" ht="15" customHeight="1">
      <c r="A1102" s="9">
        <v>2902</v>
      </c>
      <c r="B1102" s="56"/>
      <c r="C1102" s="56"/>
      <c r="D1102" s="56"/>
      <c r="E1102" s="56"/>
      <c r="F1102" s="56"/>
      <c r="G1102" s="56"/>
      <c r="H1102" s="56"/>
      <c r="I1102" s="56"/>
      <c r="J1102" s="56"/>
      <c r="K1102" s="133"/>
      <c r="L1102" s="77"/>
      <c r="M1102" s="64"/>
      <c r="N1102" s="42"/>
      <c r="O1102" s="43"/>
      <c r="P1102" s="54"/>
      <c r="Q1102" s="70"/>
      <c r="R1102" s="72"/>
      <c r="S1102" s="54"/>
      <c r="T1102" s="129"/>
    </row>
    <row r="1103" spans="1:20" ht="15" customHeight="1">
      <c r="A1103" s="9">
        <v>3001</v>
      </c>
      <c r="B1103" s="56"/>
      <c r="C1103" s="56"/>
      <c r="D1103" s="56"/>
      <c r="E1103" s="56"/>
      <c r="F1103" s="56"/>
      <c r="G1103" s="56"/>
      <c r="H1103" s="56"/>
      <c r="I1103" s="56"/>
      <c r="J1103" s="56"/>
      <c r="K1103" s="133"/>
      <c r="L1103" s="77"/>
      <c r="M1103" s="64"/>
      <c r="N1103" s="42"/>
      <c r="O1103" s="43"/>
      <c r="P1103" s="54"/>
      <c r="Q1103" s="70"/>
      <c r="R1103" s="72"/>
      <c r="S1103" s="54"/>
      <c r="T1103" s="129"/>
    </row>
    <row r="1104" spans="1:20" ht="15" customHeight="1">
      <c r="A1104" s="9">
        <v>3002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133"/>
      <c r="L1104" s="77"/>
      <c r="M1104" s="64"/>
      <c r="N1104" s="42"/>
      <c r="O1104" s="43"/>
      <c r="P1104" s="42"/>
      <c r="Q1104" s="43"/>
      <c r="R1104" s="53"/>
      <c r="S1104" s="54"/>
      <c r="T1104" s="129"/>
    </row>
    <row r="1105" spans="1:20" ht="15" customHeight="1">
      <c r="A1105" s="9">
        <v>3101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133"/>
      <c r="L1105" s="77"/>
      <c r="M1105" s="64"/>
      <c r="N1105" s="42"/>
      <c r="O1105" s="43"/>
      <c r="P1105" s="44" t="s">
        <v>53</v>
      </c>
      <c r="Q1105" s="45"/>
      <c r="R1105" s="46" t="str">
        <f>IF(SUM(L1093:L1101)=0,"",SUM(L1093:L1101))</f>
        <v/>
      </c>
      <c r="S1105" s="47" t="s">
        <v>8</v>
      </c>
      <c r="T1105" s="129"/>
    </row>
    <row r="1106" spans="1:20" ht="15" customHeight="1">
      <c r="A1106" s="9">
        <v>3102</v>
      </c>
      <c r="B1106" s="56"/>
      <c r="C1106" s="56"/>
      <c r="D1106" s="56"/>
      <c r="E1106" s="56"/>
      <c r="F1106" s="56"/>
      <c r="G1106" s="56"/>
      <c r="H1106" s="56"/>
      <c r="I1106" s="56"/>
      <c r="J1106" s="56"/>
      <c r="K1106" s="133"/>
      <c r="L1106" s="77"/>
      <c r="M1106" s="64"/>
      <c r="N1106" s="42"/>
      <c r="O1106" s="43"/>
      <c r="P1106" s="48" t="s">
        <v>55</v>
      </c>
      <c r="Q1106" s="49" t="str">
        <f>IF(Q1105/B1091=0,"",Q1105/B1091)</f>
        <v/>
      </c>
      <c r="R1106" s="50" t="e">
        <f>IF(Q1105/R1105=0,"",Q1105/R1105)</f>
        <v>#VALUE!</v>
      </c>
      <c r="S1106" s="51" t="s">
        <v>56</v>
      </c>
      <c r="T1106" s="129"/>
    </row>
    <row r="1107" spans="1:20" ht="15" customHeight="1">
      <c r="A1107" s="9">
        <v>3201</v>
      </c>
      <c r="B1107" s="56"/>
      <c r="C1107" s="56"/>
      <c r="D1107" s="56"/>
      <c r="E1107" s="56"/>
      <c r="F1107" s="56"/>
      <c r="G1107" s="56"/>
      <c r="H1107" s="56"/>
      <c r="I1107" s="56"/>
      <c r="J1107" s="56"/>
      <c r="K1107" s="133"/>
      <c r="L1107" s="77"/>
      <c r="M1107" s="73"/>
      <c r="N1107" s="74"/>
      <c r="O1107" s="75"/>
      <c r="P1107" s="30"/>
      <c r="Q1107" s="31"/>
      <c r="R1107" s="31"/>
      <c r="S1107" s="33"/>
      <c r="T1107" s="129"/>
    </row>
    <row r="1108" spans="1:20" ht="15" customHeight="1">
      <c r="A1108" s="34"/>
      <c r="B1108" s="6"/>
      <c r="C1108" s="6"/>
      <c r="D1108" s="6"/>
      <c r="E1108" s="6"/>
      <c r="F1108" s="139" t="s">
        <v>42</v>
      </c>
      <c r="G1108" s="154"/>
      <c r="H1108" s="154"/>
      <c r="I1108" s="154"/>
      <c r="J1108" s="154"/>
      <c r="K1108" s="155"/>
      <c r="L1108" s="35">
        <f>SUM(L1100:L1104)</f>
        <v>0</v>
      </c>
      <c r="M1108" s="55" t="str">
        <f>IF(L1100=0,"",L1100/B1091)</f>
        <v/>
      </c>
      <c r="N1108" s="55" t="str">
        <f>IF(L1108=0,"",L1108/B1091)</f>
        <v/>
      </c>
      <c r="O1108" s="55" t="str">
        <f>IF(L1100=0,"",N1108-M1108)</f>
        <v/>
      </c>
      <c r="P1108" s="5"/>
      <c r="Q1108" s="6"/>
      <c r="R1108" s="37"/>
      <c r="S1108" s="5"/>
      <c r="T1108" s="129"/>
    </row>
    <row r="1111" spans="1:20" ht="15" customHeight="1">
      <c r="A1111" s="134"/>
      <c r="B1111" s="76" t="s">
        <v>77</v>
      </c>
      <c r="C1111" s="76"/>
      <c r="D1111" s="76"/>
      <c r="E1111" s="76"/>
      <c r="F1111" s="76"/>
      <c r="G1111" s="76"/>
      <c r="H1111" s="76"/>
      <c r="I1111" s="76"/>
      <c r="J1111" s="134"/>
      <c r="K1111" s="135"/>
      <c r="L1111" s="135" t="s">
        <v>79</v>
      </c>
      <c r="M1111" s="5"/>
      <c r="N1111" s="5"/>
      <c r="O1111" s="6"/>
      <c r="P1111" s="5"/>
      <c r="Q1111" s="6"/>
      <c r="R1111" s="6"/>
      <c r="S1111" s="6"/>
      <c r="T1111" s="134"/>
    </row>
    <row r="1112" spans="1:20" ht="15" customHeight="1">
      <c r="A1112" s="142" t="s">
        <v>6</v>
      </c>
      <c r="B1112" s="144" t="s">
        <v>7</v>
      </c>
      <c r="C1112" s="154"/>
      <c r="D1112" s="154"/>
      <c r="E1112" s="154"/>
      <c r="F1112" s="154"/>
      <c r="G1112" s="154"/>
      <c r="H1112" s="154"/>
      <c r="I1112" s="154"/>
      <c r="J1112" s="154"/>
      <c r="K1112" s="155"/>
      <c r="L1112" s="167" t="s">
        <v>8</v>
      </c>
      <c r="M1112" s="137" t="s">
        <v>9</v>
      </c>
      <c r="N1112" s="137" t="s">
        <v>10</v>
      </c>
      <c r="O1112" s="149" t="s">
        <v>11</v>
      </c>
      <c r="P1112" s="137" t="s">
        <v>12</v>
      </c>
      <c r="Q1112" s="151" t="s">
        <v>13</v>
      </c>
      <c r="R1112" s="151" t="s">
        <v>14</v>
      </c>
      <c r="S1112" s="137" t="s">
        <v>15</v>
      </c>
      <c r="T1112" s="134"/>
    </row>
    <row r="1113" spans="1:20" ht="15" customHeight="1">
      <c r="A1113" s="153"/>
      <c r="B1113" s="9" t="s">
        <v>16</v>
      </c>
      <c r="C1113" s="9" t="s">
        <v>17</v>
      </c>
      <c r="D1113" s="9" t="s">
        <v>18</v>
      </c>
      <c r="E1113" s="9" t="s">
        <v>19</v>
      </c>
      <c r="F1113" s="9" t="s">
        <v>20</v>
      </c>
      <c r="G1113" s="9" t="s">
        <v>21</v>
      </c>
      <c r="H1113" s="9" t="s">
        <v>22</v>
      </c>
      <c r="I1113" s="9" t="s">
        <v>23</v>
      </c>
      <c r="J1113" s="9" t="s">
        <v>24</v>
      </c>
      <c r="K1113" s="132" t="s">
        <v>25</v>
      </c>
      <c r="L1113" s="153"/>
      <c r="M1113" s="153"/>
      <c r="N1113" s="153"/>
      <c r="O1113" s="153"/>
      <c r="P1113" s="153"/>
      <c r="Q1113" s="153"/>
      <c r="R1113" s="153"/>
      <c r="S1113" s="153"/>
      <c r="T1113" s="134"/>
    </row>
    <row r="1114" spans="1:20" ht="15" customHeight="1">
      <c r="A1114" s="9">
        <v>2402</v>
      </c>
      <c r="B1114" s="56">
        <v>69</v>
      </c>
      <c r="C1114" s="56"/>
      <c r="D1114" s="56"/>
      <c r="E1114" s="56"/>
      <c r="F1114" s="56"/>
      <c r="G1114" s="56"/>
      <c r="H1114" s="56"/>
      <c r="I1114" s="56"/>
      <c r="J1114" s="56"/>
      <c r="K1114" s="133"/>
      <c r="L1114" s="77"/>
      <c r="M1114" s="58"/>
      <c r="N1114" s="59"/>
      <c r="O1114" s="60"/>
      <c r="P1114" s="61"/>
      <c r="Q1114" s="62">
        <f>B1114</f>
        <v>69</v>
      </c>
      <c r="R1114" s="63"/>
      <c r="S1114" s="61"/>
      <c r="T1114" s="134"/>
    </row>
    <row r="1115" spans="1:20" ht="15" customHeight="1">
      <c r="A1115" s="9">
        <v>2501</v>
      </c>
      <c r="B1115" s="56"/>
      <c r="C1115" s="56"/>
      <c r="D1115" s="56"/>
      <c r="E1115" s="56"/>
      <c r="F1115" s="56"/>
      <c r="G1115" s="56"/>
      <c r="H1115" s="56"/>
      <c r="I1115" s="56"/>
      <c r="J1115" s="56"/>
      <c r="K1115" s="133"/>
      <c r="L1115" s="77"/>
      <c r="M1115" s="64"/>
      <c r="N1115" s="42"/>
      <c r="O1115" s="65"/>
      <c r="P1115" s="66" t="str">
        <f>IF(C1115=0,"",C1115/B1114)</f>
        <v/>
      </c>
      <c r="Q1115" s="67"/>
      <c r="R1115" s="68" t="str">
        <f t="shared" ref="R1115:R1123" si="96">IF(Q1115=0,"",Q1115/Q1114)</f>
        <v/>
      </c>
      <c r="S1115" s="68" t="str">
        <f t="shared" ref="S1115:S1123" si="97">IF(Q1115=0,"",100%-R1115)</f>
        <v/>
      </c>
      <c r="T1115" s="134"/>
    </row>
    <row r="1116" spans="1:20" ht="15" customHeight="1">
      <c r="A1116" s="9">
        <v>2502</v>
      </c>
      <c r="B1116" s="56"/>
      <c r="C1116" s="56"/>
      <c r="D1116" s="56"/>
      <c r="E1116" s="56"/>
      <c r="F1116" s="56"/>
      <c r="G1116" s="56"/>
      <c r="H1116" s="56"/>
      <c r="I1116" s="56"/>
      <c r="J1116" s="56"/>
      <c r="K1116" s="133"/>
      <c r="L1116" s="77"/>
      <c r="M1116" s="64"/>
      <c r="N1116" s="42"/>
      <c r="O1116" s="65"/>
      <c r="P1116" s="66" t="str">
        <f>IF(D1116=0,"",D1116/C1115)</f>
        <v/>
      </c>
      <c r="Q1116" s="67"/>
      <c r="R1116" s="68" t="str">
        <f t="shared" si="96"/>
        <v/>
      </c>
      <c r="S1116" s="68" t="str">
        <f t="shared" si="97"/>
        <v/>
      </c>
      <c r="T1116" s="52">
        <f>Q1116/Q1114</f>
        <v>0</v>
      </c>
    </row>
    <row r="1117" spans="1:20" ht="15" customHeight="1">
      <c r="A1117" s="9">
        <v>2601</v>
      </c>
      <c r="B1117" s="56"/>
      <c r="C1117" s="56"/>
      <c r="D1117" s="56"/>
      <c r="E1117" s="56"/>
      <c r="F1117" s="56"/>
      <c r="G1117" s="56"/>
      <c r="H1117" s="56"/>
      <c r="I1117" s="56"/>
      <c r="J1117" s="56"/>
      <c r="K1117" s="133"/>
      <c r="L1117" s="77"/>
      <c r="M1117" s="64"/>
      <c r="N1117" s="42"/>
      <c r="O1117" s="65"/>
      <c r="P1117" s="66" t="str">
        <f>IF(E1117=0,"",E1117/D1116)</f>
        <v/>
      </c>
      <c r="Q1117" s="67"/>
      <c r="R1117" s="68" t="str">
        <f t="shared" si="96"/>
        <v/>
      </c>
      <c r="S1117" s="68" t="str">
        <f t="shared" si="97"/>
        <v/>
      </c>
      <c r="T1117" s="134"/>
    </row>
    <row r="1118" spans="1:20" ht="15" customHeight="1">
      <c r="A1118" s="9">
        <v>2602</v>
      </c>
      <c r="B1118" s="56"/>
      <c r="C1118" s="56"/>
      <c r="D1118" s="56"/>
      <c r="E1118" s="56"/>
      <c r="F1118" s="56"/>
      <c r="G1118" s="56"/>
      <c r="H1118" s="56"/>
      <c r="I1118" s="56"/>
      <c r="J1118" s="56"/>
      <c r="K1118" s="133"/>
      <c r="L1118" s="77"/>
      <c r="M1118" s="64"/>
      <c r="N1118" s="42"/>
      <c r="O1118" s="65"/>
      <c r="P1118" s="66" t="str">
        <f>IF(F1118=0,"",F1118/E1117)</f>
        <v/>
      </c>
      <c r="Q1118" s="67"/>
      <c r="R1118" s="68" t="str">
        <f t="shared" si="96"/>
        <v/>
      </c>
      <c r="S1118" s="68" t="str">
        <f t="shared" si="97"/>
        <v/>
      </c>
      <c r="T1118" s="134"/>
    </row>
    <row r="1119" spans="1:20" ht="15" customHeight="1">
      <c r="A1119" s="9">
        <v>2701</v>
      </c>
      <c r="B1119" s="56"/>
      <c r="C1119" s="56"/>
      <c r="D1119" s="56"/>
      <c r="E1119" s="56"/>
      <c r="F1119" s="56"/>
      <c r="G1119" s="56"/>
      <c r="H1119" s="56"/>
      <c r="I1119" s="56"/>
      <c r="J1119" s="56"/>
      <c r="K1119" s="133"/>
      <c r="L1119" s="77"/>
      <c r="M1119" s="64"/>
      <c r="N1119" s="42"/>
      <c r="O1119" s="65"/>
      <c r="P1119" s="66" t="str">
        <f>IF(G1119=0,"",G1119/F1118)</f>
        <v/>
      </c>
      <c r="Q1119" s="67"/>
      <c r="R1119" s="68" t="str">
        <f t="shared" si="96"/>
        <v/>
      </c>
      <c r="S1119" s="68" t="str">
        <f t="shared" si="97"/>
        <v/>
      </c>
      <c r="T1119" s="134"/>
    </row>
    <row r="1120" spans="1:20" ht="15" customHeight="1">
      <c r="A1120" s="9">
        <v>2702</v>
      </c>
      <c r="B1120" s="56"/>
      <c r="C1120" s="56"/>
      <c r="D1120" s="56"/>
      <c r="E1120" s="56"/>
      <c r="F1120" s="56"/>
      <c r="G1120" s="56"/>
      <c r="H1120" s="56"/>
      <c r="I1120" s="56"/>
      <c r="J1120" s="56"/>
      <c r="K1120" s="133"/>
      <c r="L1120" s="77"/>
      <c r="M1120" s="64"/>
      <c r="N1120" s="42"/>
      <c r="O1120" s="65"/>
      <c r="P1120" s="66" t="str">
        <f>IF(H1120=0,"",H1120/G1119)</f>
        <v/>
      </c>
      <c r="Q1120" s="67"/>
      <c r="R1120" s="68" t="str">
        <f t="shared" si="96"/>
        <v/>
      </c>
      <c r="S1120" s="68" t="str">
        <f t="shared" si="97"/>
        <v/>
      </c>
      <c r="T1120" s="134"/>
    </row>
    <row r="1121" spans="1:20" ht="15" customHeight="1">
      <c r="A1121" s="9">
        <v>2801</v>
      </c>
      <c r="B1121" s="56"/>
      <c r="C1121" s="56"/>
      <c r="D1121" s="56"/>
      <c r="E1121" s="56"/>
      <c r="F1121" s="56"/>
      <c r="G1121" s="56"/>
      <c r="H1121" s="56"/>
      <c r="I1121" s="56"/>
      <c r="J1121" s="56"/>
      <c r="K1121" s="133"/>
      <c r="L1121" s="77"/>
      <c r="M1121" s="64"/>
      <c r="N1121" s="42"/>
      <c r="O1121" s="65"/>
      <c r="P1121" s="66" t="str">
        <f>IF(I1121=0,"",I1121/H1120)</f>
        <v/>
      </c>
      <c r="Q1121" s="67"/>
      <c r="R1121" s="68" t="str">
        <f t="shared" si="96"/>
        <v/>
      </c>
      <c r="S1121" s="68" t="str">
        <f t="shared" si="97"/>
        <v/>
      </c>
      <c r="T1121" s="134"/>
    </row>
    <row r="1122" spans="1:20" ht="15" customHeight="1">
      <c r="A1122" s="9">
        <v>2802</v>
      </c>
      <c r="B1122" s="56"/>
      <c r="C1122" s="56"/>
      <c r="D1122" s="56"/>
      <c r="E1122" s="56"/>
      <c r="F1122" s="56"/>
      <c r="G1122" s="56"/>
      <c r="H1122" s="56"/>
      <c r="I1122" s="56"/>
      <c r="J1122" s="56"/>
      <c r="K1122" s="133"/>
      <c r="L1122" s="77"/>
      <c r="M1122" s="64"/>
      <c r="N1122" s="42"/>
      <c r="O1122" s="65"/>
      <c r="P1122" s="66" t="str">
        <f>IF(J1122=0,"",J1122/I1121)</f>
        <v/>
      </c>
      <c r="Q1122" s="67"/>
      <c r="R1122" s="68" t="str">
        <f t="shared" si="96"/>
        <v/>
      </c>
      <c r="S1122" s="68" t="str">
        <f t="shared" si="97"/>
        <v/>
      </c>
      <c r="T1122" s="134"/>
    </row>
    <row r="1123" spans="1:20" ht="15" customHeight="1">
      <c r="A1123" s="9">
        <v>2901</v>
      </c>
      <c r="B1123" s="56"/>
      <c r="C1123" s="56"/>
      <c r="D1123" s="56"/>
      <c r="E1123" s="56"/>
      <c r="F1123" s="56"/>
      <c r="G1123" s="56"/>
      <c r="H1123" s="56"/>
      <c r="I1123" s="56"/>
      <c r="J1123" s="56"/>
      <c r="K1123" s="133"/>
      <c r="L1123" s="77"/>
      <c r="M1123" s="64"/>
      <c r="N1123" s="42"/>
      <c r="O1123" s="65"/>
      <c r="P1123" s="66" t="str">
        <f>IF(K1123=0,"",K1123/J1122)</f>
        <v/>
      </c>
      <c r="Q1123" s="67"/>
      <c r="R1123" s="68" t="str">
        <f t="shared" si="96"/>
        <v/>
      </c>
      <c r="S1123" s="68" t="str">
        <f t="shared" si="97"/>
        <v/>
      </c>
      <c r="T1123" s="134"/>
    </row>
    <row r="1124" spans="1:20" ht="15" customHeight="1">
      <c r="A1124" s="9">
        <v>2902</v>
      </c>
      <c r="B1124" s="56"/>
      <c r="C1124" s="56"/>
      <c r="D1124" s="56"/>
      <c r="E1124" s="56"/>
      <c r="F1124" s="56"/>
      <c r="G1124" s="56"/>
      <c r="H1124" s="56"/>
      <c r="I1124" s="56"/>
      <c r="J1124" s="56"/>
      <c r="K1124" s="133"/>
      <c r="L1124" s="77"/>
      <c r="M1124" s="64"/>
      <c r="N1124" s="42"/>
      <c r="O1124" s="43"/>
      <c r="P1124" s="69"/>
      <c r="Q1124" s="70"/>
      <c r="R1124" s="71"/>
      <c r="S1124" s="69"/>
      <c r="T1124" s="134"/>
    </row>
    <row r="1125" spans="1:20" ht="15" customHeight="1">
      <c r="A1125" s="9">
        <v>3001</v>
      </c>
      <c r="B1125" s="56"/>
      <c r="C1125" s="56"/>
      <c r="D1125" s="56"/>
      <c r="E1125" s="56"/>
      <c r="F1125" s="56"/>
      <c r="G1125" s="56"/>
      <c r="H1125" s="56"/>
      <c r="I1125" s="56"/>
      <c r="J1125" s="56"/>
      <c r="K1125" s="133"/>
      <c r="L1125" s="77"/>
      <c r="M1125" s="64"/>
      <c r="N1125" s="42"/>
      <c r="O1125" s="43"/>
      <c r="P1125" s="54"/>
      <c r="Q1125" s="70"/>
      <c r="R1125" s="72"/>
      <c r="S1125" s="54"/>
      <c r="T1125" s="134"/>
    </row>
    <row r="1126" spans="1:20" ht="15" customHeight="1">
      <c r="A1126" s="9">
        <v>3002</v>
      </c>
      <c r="B1126" s="56"/>
      <c r="C1126" s="56"/>
      <c r="D1126" s="56"/>
      <c r="E1126" s="56"/>
      <c r="F1126" s="56"/>
      <c r="G1126" s="56"/>
      <c r="H1126" s="56"/>
      <c r="I1126" s="56"/>
      <c r="J1126" s="56"/>
      <c r="K1126" s="133"/>
      <c r="L1126" s="77"/>
      <c r="M1126" s="64"/>
      <c r="N1126" s="42"/>
      <c r="O1126" s="43"/>
      <c r="P1126" s="54"/>
      <c r="Q1126" s="70"/>
      <c r="R1126" s="72"/>
      <c r="S1126" s="54"/>
      <c r="T1126" s="134"/>
    </row>
    <row r="1127" spans="1:20" ht="15" customHeight="1">
      <c r="A1127" s="9">
        <v>3101</v>
      </c>
      <c r="B1127" s="56"/>
      <c r="C1127" s="56"/>
      <c r="D1127" s="56"/>
      <c r="E1127" s="56"/>
      <c r="F1127" s="56"/>
      <c r="G1127" s="56"/>
      <c r="H1127" s="56"/>
      <c r="I1127" s="56"/>
      <c r="J1127" s="56"/>
      <c r="K1127" s="133"/>
      <c r="L1127" s="77"/>
      <c r="M1127" s="64"/>
      <c r="N1127" s="42"/>
      <c r="O1127" s="43"/>
      <c r="P1127" s="42"/>
      <c r="Q1127" s="43"/>
      <c r="R1127" s="53"/>
      <c r="S1127" s="54"/>
      <c r="T1127" s="134"/>
    </row>
    <row r="1128" spans="1:20" ht="15" customHeight="1">
      <c r="A1128" s="9">
        <v>3102</v>
      </c>
      <c r="B1128" s="56"/>
      <c r="C1128" s="56"/>
      <c r="D1128" s="56"/>
      <c r="E1128" s="56"/>
      <c r="F1128" s="56"/>
      <c r="G1128" s="56"/>
      <c r="H1128" s="56"/>
      <c r="I1128" s="56"/>
      <c r="J1128" s="56"/>
      <c r="K1128" s="133"/>
      <c r="L1128" s="77"/>
      <c r="M1128" s="64"/>
      <c r="N1128" s="42"/>
      <c r="O1128" s="43"/>
      <c r="P1128" s="44" t="s">
        <v>53</v>
      </c>
      <c r="Q1128" s="45"/>
      <c r="R1128" s="46" t="str">
        <f>IF(SUM(L1116:L1124)=0,"",SUM(L1116:L1124))</f>
        <v/>
      </c>
      <c r="S1128" s="47" t="s">
        <v>8</v>
      </c>
      <c r="T1128" s="134"/>
    </row>
    <row r="1129" spans="1:20" ht="15" customHeight="1">
      <c r="A1129" s="9">
        <v>3201</v>
      </c>
      <c r="B1129" s="56"/>
      <c r="C1129" s="56"/>
      <c r="D1129" s="56"/>
      <c r="E1129" s="56"/>
      <c r="F1129" s="56"/>
      <c r="G1129" s="56"/>
      <c r="H1129" s="56"/>
      <c r="I1129" s="56"/>
      <c r="J1129" s="56"/>
      <c r="K1129" s="133"/>
      <c r="L1129" s="77"/>
      <c r="M1129" s="64"/>
      <c r="N1129" s="42"/>
      <c r="O1129" s="43"/>
      <c r="P1129" s="48" t="s">
        <v>55</v>
      </c>
      <c r="Q1129" s="49" t="str">
        <f>IF(Q1128/B1114=0,"",Q1128/B1114)</f>
        <v/>
      </c>
      <c r="R1129" s="50" t="e">
        <f>IF(Q1128/R1128=0,"",Q1128/R1128)</f>
        <v>#VALUE!</v>
      </c>
      <c r="S1129" s="51" t="s">
        <v>56</v>
      </c>
      <c r="T1129" s="134"/>
    </row>
    <row r="1130" spans="1:20" ht="15" customHeight="1">
      <c r="A1130" s="9">
        <v>3202</v>
      </c>
      <c r="B1130" s="56"/>
      <c r="C1130" s="56"/>
      <c r="D1130" s="56"/>
      <c r="E1130" s="56"/>
      <c r="F1130" s="56"/>
      <c r="G1130" s="56"/>
      <c r="H1130" s="56"/>
      <c r="I1130" s="56"/>
      <c r="J1130" s="56"/>
      <c r="K1130" s="133"/>
      <c r="L1130" s="77"/>
      <c r="M1130" s="73"/>
      <c r="N1130" s="74"/>
      <c r="O1130" s="75"/>
      <c r="P1130" s="30"/>
      <c r="Q1130" s="31"/>
      <c r="R1130" s="31"/>
      <c r="S1130" s="33"/>
      <c r="T1130" s="134"/>
    </row>
    <row r="1131" spans="1:20" ht="15" customHeight="1">
      <c r="A1131" s="34"/>
      <c r="B1131" s="6"/>
      <c r="C1131" s="6"/>
      <c r="D1131" s="6"/>
      <c r="E1131" s="6"/>
      <c r="F1131" s="139" t="s">
        <v>42</v>
      </c>
      <c r="G1131" s="154"/>
      <c r="H1131" s="154"/>
      <c r="I1131" s="154"/>
      <c r="J1131" s="154"/>
      <c r="K1131" s="155"/>
      <c r="L1131" s="35">
        <f>SUM(L1123:L1127)</f>
        <v>0</v>
      </c>
      <c r="M1131" s="55" t="str">
        <f>IF(L1123=0,"",L1123/B1114)</f>
        <v/>
      </c>
      <c r="N1131" s="55" t="str">
        <f>IF(L1131=0,"",L1131/B1114)</f>
        <v/>
      </c>
      <c r="O1131" s="55" t="str">
        <f>IF(L1123=0,"",N1131-M1131)</f>
        <v/>
      </c>
      <c r="P1131" s="5"/>
      <c r="Q1131" s="6"/>
      <c r="R1131" s="37"/>
      <c r="S1131" s="5"/>
      <c r="T1131" s="134"/>
    </row>
  </sheetData>
  <mergeCells count="614">
    <mergeCell ref="S1112:S1113"/>
    <mergeCell ref="F1131:K1131"/>
    <mergeCell ref="A1112:A1113"/>
    <mergeCell ref="B1112:K1112"/>
    <mergeCell ref="L1112:L1113"/>
    <mergeCell ref="M1112:M1113"/>
    <mergeCell ref="N1112:N1113"/>
    <mergeCell ref="O1112:O1113"/>
    <mergeCell ref="P1112:P1113"/>
    <mergeCell ref="Q1112:Q1113"/>
    <mergeCell ref="R1112:R1113"/>
    <mergeCell ref="S1066:S1067"/>
    <mergeCell ref="F1085:K1085"/>
    <mergeCell ref="A1066:A1067"/>
    <mergeCell ref="B1066:K1066"/>
    <mergeCell ref="L1066:L1067"/>
    <mergeCell ref="M1066:M1067"/>
    <mergeCell ref="N1066:N1067"/>
    <mergeCell ref="O1066:O1067"/>
    <mergeCell ref="P1066:P1067"/>
    <mergeCell ref="Q1066:Q1067"/>
    <mergeCell ref="R1066:R1067"/>
    <mergeCell ref="S1043:S1044"/>
    <mergeCell ref="F1062:K1062"/>
    <mergeCell ref="A1043:A1044"/>
    <mergeCell ref="B1043:K1043"/>
    <mergeCell ref="L1043:L1044"/>
    <mergeCell ref="M1043:M1044"/>
    <mergeCell ref="N1043:N1044"/>
    <mergeCell ref="O1043:O1044"/>
    <mergeCell ref="P1043:P1044"/>
    <mergeCell ref="Q1043:Q1044"/>
    <mergeCell ref="R1043:R1044"/>
    <mergeCell ref="R54:R55"/>
    <mergeCell ref="F50:J50"/>
    <mergeCell ref="B53:G53"/>
    <mergeCell ref="H53:J53"/>
    <mergeCell ref="A54:A55"/>
    <mergeCell ref="B54:J54"/>
    <mergeCell ref="K54:K55"/>
    <mergeCell ref="L54:L55"/>
    <mergeCell ref="M77:M78"/>
    <mergeCell ref="N77:N78"/>
    <mergeCell ref="O77:O78"/>
    <mergeCell ref="P77:P78"/>
    <mergeCell ref="Q77:Q78"/>
    <mergeCell ref="M54:M55"/>
    <mergeCell ref="N54:N55"/>
    <mergeCell ref="O54:O55"/>
    <mergeCell ref="P54:P55"/>
    <mergeCell ref="Q54:Q55"/>
    <mergeCell ref="R77:R78"/>
    <mergeCell ref="F73:J73"/>
    <mergeCell ref="B76:G76"/>
    <mergeCell ref="H76:J76"/>
    <mergeCell ref="A77:A78"/>
    <mergeCell ref="B77:J77"/>
    <mergeCell ref="K77:K78"/>
    <mergeCell ref="L77:L78"/>
    <mergeCell ref="M100:M101"/>
    <mergeCell ref="N100:N101"/>
    <mergeCell ref="O100:O101"/>
    <mergeCell ref="P100:P101"/>
    <mergeCell ref="Q100:Q101"/>
    <mergeCell ref="R100:R101"/>
    <mergeCell ref="F96:J96"/>
    <mergeCell ref="B99:G99"/>
    <mergeCell ref="H99:J99"/>
    <mergeCell ref="A100:A101"/>
    <mergeCell ref="B100:J100"/>
    <mergeCell ref="K100:K101"/>
    <mergeCell ref="L100:L101"/>
    <mergeCell ref="Q146:Q147"/>
    <mergeCell ref="M123:M124"/>
    <mergeCell ref="N123:N124"/>
    <mergeCell ref="O123:O124"/>
    <mergeCell ref="P123:P124"/>
    <mergeCell ref="Q123:Q124"/>
    <mergeCell ref="R123:R124"/>
    <mergeCell ref="F119:J119"/>
    <mergeCell ref="B122:G122"/>
    <mergeCell ref="H122:J122"/>
    <mergeCell ref="L169:L170"/>
    <mergeCell ref="A123:A124"/>
    <mergeCell ref="B123:J123"/>
    <mergeCell ref="K123:K124"/>
    <mergeCell ref="L123:L124"/>
    <mergeCell ref="M146:M147"/>
    <mergeCell ref="N146:N147"/>
    <mergeCell ref="O146:O147"/>
    <mergeCell ref="P146:P147"/>
    <mergeCell ref="R192:R193"/>
    <mergeCell ref="F188:J188"/>
    <mergeCell ref="B191:G191"/>
    <mergeCell ref="H191:J191"/>
    <mergeCell ref="R146:R147"/>
    <mergeCell ref="F142:J142"/>
    <mergeCell ref="B145:G145"/>
    <mergeCell ref="H145:J145"/>
    <mergeCell ref="A146:A147"/>
    <mergeCell ref="B146:J146"/>
    <mergeCell ref="K146:K147"/>
    <mergeCell ref="L146:L147"/>
    <mergeCell ref="M169:M170"/>
    <mergeCell ref="N169:N170"/>
    <mergeCell ref="O169:O170"/>
    <mergeCell ref="P169:P170"/>
    <mergeCell ref="Q169:Q170"/>
    <mergeCell ref="R169:R170"/>
    <mergeCell ref="F165:J165"/>
    <mergeCell ref="B168:G168"/>
    <mergeCell ref="H168:J168"/>
    <mergeCell ref="A169:A170"/>
    <mergeCell ref="B169:J169"/>
    <mergeCell ref="K169:K170"/>
    <mergeCell ref="A192:A193"/>
    <mergeCell ref="B192:J192"/>
    <mergeCell ref="K192:K193"/>
    <mergeCell ref="L192:L193"/>
    <mergeCell ref="M215:M216"/>
    <mergeCell ref="N215:N216"/>
    <mergeCell ref="O215:O216"/>
    <mergeCell ref="P215:P216"/>
    <mergeCell ref="Q215:Q216"/>
    <mergeCell ref="M192:M193"/>
    <mergeCell ref="N192:N193"/>
    <mergeCell ref="O192:O193"/>
    <mergeCell ref="P192:P193"/>
    <mergeCell ref="Q192:Q193"/>
    <mergeCell ref="R215:R216"/>
    <mergeCell ref="F211:J211"/>
    <mergeCell ref="B214:G214"/>
    <mergeCell ref="H214:J214"/>
    <mergeCell ref="A215:A216"/>
    <mergeCell ref="B215:J215"/>
    <mergeCell ref="K215:K216"/>
    <mergeCell ref="L215:L216"/>
    <mergeCell ref="M238:M239"/>
    <mergeCell ref="N238:N239"/>
    <mergeCell ref="O238:O239"/>
    <mergeCell ref="P238:P239"/>
    <mergeCell ref="Q238:Q239"/>
    <mergeCell ref="R238:R239"/>
    <mergeCell ref="F234:J234"/>
    <mergeCell ref="B237:G237"/>
    <mergeCell ref="H237:J237"/>
    <mergeCell ref="A238:A239"/>
    <mergeCell ref="B238:J238"/>
    <mergeCell ref="K238:K239"/>
    <mergeCell ref="L238:L239"/>
    <mergeCell ref="Q284:Q285"/>
    <mergeCell ref="M261:M262"/>
    <mergeCell ref="N261:N262"/>
    <mergeCell ref="O261:O262"/>
    <mergeCell ref="P261:P262"/>
    <mergeCell ref="Q261:Q262"/>
    <mergeCell ref="R261:R262"/>
    <mergeCell ref="F257:J257"/>
    <mergeCell ref="B260:G260"/>
    <mergeCell ref="H260:J260"/>
    <mergeCell ref="L307:L308"/>
    <mergeCell ref="A261:A262"/>
    <mergeCell ref="B261:J261"/>
    <mergeCell ref="K261:K262"/>
    <mergeCell ref="L261:L262"/>
    <mergeCell ref="M284:M285"/>
    <mergeCell ref="N284:N285"/>
    <mergeCell ref="O284:O285"/>
    <mergeCell ref="P284:P285"/>
    <mergeCell ref="R330:R331"/>
    <mergeCell ref="F326:J326"/>
    <mergeCell ref="B329:G329"/>
    <mergeCell ref="H329:J329"/>
    <mergeCell ref="R284:R285"/>
    <mergeCell ref="F280:J280"/>
    <mergeCell ref="B283:G283"/>
    <mergeCell ref="H283:J283"/>
    <mergeCell ref="A284:A285"/>
    <mergeCell ref="B284:J284"/>
    <mergeCell ref="K284:K285"/>
    <mergeCell ref="L284:L285"/>
    <mergeCell ref="M307:M308"/>
    <mergeCell ref="N307:N308"/>
    <mergeCell ref="O307:O308"/>
    <mergeCell ref="P307:P308"/>
    <mergeCell ref="Q307:Q308"/>
    <mergeCell ref="R307:R308"/>
    <mergeCell ref="F303:J303"/>
    <mergeCell ref="B306:G306"/>
    <mergeCell ref="H306:J306"/>
    <mergeCell ref="A307:A308"/>
    <mergeCell ref="B307:J307"/>
    <mergeCell ref="K307:K308"/>
    <mergeCell ref="A330:A331"/>
    <mergeCell ref="B330:J330"/>
    <mergeCell ref="K330:K331"/>
    <mergeCell ref="L330:L331"/>
    <mergeCell ref="M353:M354"/>
    <mergeCell ref="N353:N354"/>
    <mergeCell ref="O353:O354"/>
    <mergeCell ref="P353:P354"/>
    <mergeCell ref="Q353:Q354"/>
    <mergeCell ref="M330:M331"/>
    <mergeCell ref="N330:N331"/>
    <mergeCell ref="O330:O331"/>
    <mergeCell ref="P330:P331"/>
    <mergeCell ref="Q330:Q331"/>
    <mergeCell ref="R353:R354"/>
    <mergeCell ref="F349:J349"/>
    <mergeCell ref="B352:G352"/>
    <mergeCell ref="H352:J352"/>
    <mergeCell ref="A353:A354"/>
    <mergeCell ref="B353:J353"/>
    <mergeCell ref="K353:K354"/>
    <mergeCell ref="L353:L354"/>
    <mergeCell ref="M376:M377"/>
    <mergeCell ref="N376:N377"/>
    <mergeCell ref="O376:O377"/>
    <mergeCell ref="P376:P377"/>
    <mergeCell ref="Q376:Q377"/>
    <mergeCell ref="R376:R377"/>
    <mergeCell ref="F372:J372"/>
    <mergeCell ref="B375:G375"/>
    <mergeCell ref="H375:J375"/>
    <mergeCell ref="A376:A377"/>
    <mergeCell ref="B376:J376"/>
    <mergeCell ref="K376:K377"/>
    <mergeCell ref="L376:L377"/>
    <mergeCell ref="Q422:Q423"/>
    <mergeCell ref="M399:M400"/>
    <mergeCell ref="N399:N400"/>
    <mergeCell ref="O399:O400"/>
    <mergeCell ref="P399:P400"/>
    <mergeCell ref="Q399:Q400"/>
    <mergeCell ref="R399:R400"/>
    <mergeCell ref="F395:J395"/>
    <mergeCell ref="B398:G398"/>
    <mergeCell ref="H398:J398"/>
    <mergeCell ref="L445:L446"/>
    <mergeCell ref="A399:A400"/>
    <mergeCell ref="B399:J399"/>
    <mergeCell ref="K399:K400"/>
    <mergeCell ref="L399:L400"/>
    <mergeCell ref="M422:M423"/>
    <mergeCell ref="N422:N423"/>
    <mergeCell ref="O422:O423"/>
    <mergeCell ref="P422:P423"/>
    <mergeCell ref="R468:R469"/>
    <mergeCell ref="F464:J464"/>
    <mergeCell ref="B467:G467"/>
    <mergeCell ref="H467:J467"/>
    <mergeCell ref="R422:R423"/>
    <mergeCell ref="F418:J418"/>
    <mergeCell ref="B421:G421"/>
    <mergeCell ref="H421:J421"/>
    <mergeCell ref="A422:A423"/>
    <mergeCell ref="B422:J422"/>
    <mergeCell ref="K422:K423"/>
    <mergeCell ref="L422:L423"/>
    <mergeCell ref="M445:M446"/>
    <mergeCell ref="N445:N446"/>
    <mergeCell ref="O445:O446"/>
    <mergeCell ref="P445:P446"/>
    <mergeCell ref="Q445:Q446"/>
    <mergeCell ref="R445:R446"/>
    <mergeCell ref="F441:J441"/>
    <mergeCell ref="B444:G444"/>
    <mergeCell ref="H444:J444"/>
    <mergeCell ref="A445:A446"/>
    <mergeCell ref="B445:J445"/>
    <mergeCell ref="K445:K446"/>
    <mergeCell ref="A468:A469"/>
    <mergeCell ref="B468:J468"/>
    <mergeCell ref="K468:K469"/>
    <mergeCell ref="L468:L469"/>
    <mergeCell ref="M491:M492"/>
    <mergeCell ref="N491:N492"/>
    <mergeCell ref="O491:O492"/>
    <mergeCell ref="P491:P492"/>
    <mergeCell ref="Q491:Q492"/>
    <mergeCell ref="M468:M469"/>
    <mergeCell ref="N468:N469"/>
    <mergeCell ref="O468:O469"/>
    <mergeCell ref="P468:P469"/>
    <mergeCell ref="Q468:Q469"/>
    <mergeCell ref="R491:R492"/>
    <mergeCell ref="F487:J487"/>
    <mergeCell ref="B490:G490"/>
    <mergeCell ref="H490:J490"/>
    <mergeCell ref="A491:A492"/>
    <mergeCell ref="B491:J491"/>
    <mergeCell ref="K491:K492"/>
    <mergeCell ref="L491:L492"/>
    <mergeCell ref="M514:M515"/>
    <mergeCell ref="N514:N515"/>
    <mergeCell ref="O514:O515"/>
    <mergeCell ref="P514:P515"/>
    <mergeCell ref="Q514:Q515"/>
    <mergeCell ref="R514:R515"/>
    <mergeCell ref="F510:J510"/>
    <mergeCell ref="B513:G513"/>
    <mergeCell ref="H513:J513"/>
    <mergeCell ref="A514:A515"/>
    <mergeCell ref="B514:J514"/>
    <mergeCell ref="K514:K515"/>
    <mergeCell ref="L514:L515"/>
    <mergeCell ref="Q560:Q561"/>
    <mergeCell ref="M537:M538"/>
    <mergeCell ref="N537:N538"/>
    <mergeCell ref="O537:O538"/>
    <mergeCell ref="P537:P538"/>
    <mergeCell ref="Q537:Q538"/>
    <mergeCell ref="R537:R538"/>
    <mergeCell ref="F533:J533"/>
    <mergeCell ref="B536:G536"/>
    <mergeCell ref="H536:J536"/>
    <mergeCell ref="L583:L584"/>
    <mergeCell ref="A537:A538"/>
    <mergeCell ref="B537:J537"/>
    <mergeCell ref="K537:K538"/>
    <mergeCell ref="L537:L538"/>
    <mergeCell ref="M560:M561"/>
    <mergeCell ref="N560:N561"/>
    <mergeCell ref="O560:O561"/>
    <mergeCell ref="P560:P561"/>
    <mergeCell ref="R606:R607"/>
    <mergeCell ref="F602:J602"/>
    <mergeCell ref="B605:G605"/>
    <mergeCell ref="H605:J605"/>
    <mergeCell ref="R560:R561"/>
    <mergeCell ref="F556:J556"/>
    <mergeCell ref="B559:G559"/>
    <mergeCell ref="H559:J559"/>
    <mergeCell ref="A560:A561"/>
    <mergeCell ref="B560:J560"/>
    <mergeCell ref="K560:K561"/>
    <mergeCell ref="L560:L561"/>
    <mergeCell ref="M583:M584"/>
    <mergeCell ref="N583:N584"/>
    <mergeCell ref="O583:O584"/>
    <mergeCell ref="P583:P584"/>
    <mergeCell ref="Q583:Q584"/>
    <mergeCell ref="R583:R584"/>
    <mergeCell ref="F579:J579"/>
    <mergeCell ref="B582:G582"/>
    <mergeCell ref="H582:J582"/>
    <mergeCell ref="A583:A584"/>
    <mergeCell ref="B583:J583"/>
    <mergeCell ref="K583:K584"/>
    <mergeCell ref="A606:A607"/>
    <mergeCell ref="B606:J606"/>
    <mergeCell ref="K606:K607"/>
    <mergeCell ref="L606:L607"/>
    <mergeCell ref="M629:M630"/>
    <mergeCell ref="N629:N630"/>
    <mergeCell ref="O629:O630"/>
    <mergeCell ref="P629:P630"/>
    <mergeCell ref="Q629:Q630"/>
    <mergeCell ref="M606:M607"/>
    <mergeCell ref="N606:N607"/>
    <mergeCell ref="O606:O607"/>
    <mergeCell ref="P606:P607"/>
    <mergeCell ref="Q606:Q607"/>
    <mergeCell ref="R629:R630"/>
    <mergeCell ref="F625:J625"/>
    <mergeCell ref="B628:G628"/>
    <mergeCell ref="H628:J628"/>
    <mergeCell ref="A629:A630"/>
    <mergeCell ref="B629:J629"/>
    <mergeCell ref="K629:K630"/>
    <mergeCell ref="L629:L630"/>
    <mergeCell ref="M652:M653"/>
    <mergeCell ref="N652:N653"/>
    <mergeCell ref="O652:O653"/>
    <mergeCell ref="P652:P653"/>
    <mergeCell ref="Q652:Q653"/>
    <mergeCell ref="R652:R653"/>
    <mergeCell ref="F648:J648"/>
    <mergeCell ref="B651:G651"/>
    <mergeCell ref="H651:J651"/>
    <mergeCell ref="A652:A653"/>
    <mergeCell ref="B652:J652"/>
    <mergeCell ref="K652:K653"/>
    <mergeCell ref="L652:L653"/>
    <mergeCell ref="M675:M676"/>
    <mergeCell ref="N675:N676"/>
    <mergeCell ref="O675:O676"/>
    <mergeCell ref="P675:P676"/>
    <mergeCell ref="Q675:Q676"/>
    <mergeCell ref="R675:R676"/>
    <mergeCell ref="F671:J671"/>
    <mergeCell ref="B674:G674"/>
    <mergeCell ref="H674:J674"/>
    <mergeCell ref="A675:A676"/>
    <mergeCell ref="B675:J675"/>
    <mergeCell ref="K675:K676"/>
    <mergeCell ref="L675:L676"/>
    <mergeCell ref="A836:A837"/>
    <mergeCell ref="A859:A860"/>
    <mergeCell ref="A882:A883"/>
    <mergeCell ref="A905:A906"/>
    <mergeCell ref="A928:A929"/>
    <mergeCell ref="F832:J832"/>
    <mergeCell ref="B835:J835"/>
    <mergeCell ref="B836:J836"/>
    <mergeCell ref="K836:K837"/>
    <mergeCell ref="L836:L837"/>
    <mergeCell ref="A698:A699"/>
    <mergeCell ref="A721:A722"/>
    <mergeCell ref="A744:A745"/>
    <mergeCell ref="A767:A768"/>
    <mergeCell ref="F717:J717"/>
    <mergeCell ref="B720:G720"/>
    <mergeCell ref="H720:J720"/>
    <mergeCell ref="B721:J721"/>
    <mergeCell ref="K721:K722"/>
    <mergeCell ref="L721:L722"/>
    <mergeCell ref="Q859:Q860"/>
    <mergeCell ref="R859:R860"/>
    <mergeCell ref="B882:K882"/>
    <mergeCell ref="L882:L883"/>
    <mergeCell ref="M882:M883"/>
    <mergeCell ref="N882:N883"/>
    <mergeCell ref="S882:S883"/>
    <mergeCell ref="M836:M837"/>
    <mergeCell ref="F855:J855"/>
    <mergeCell ref="K859:K860"/>
    <mergeCell ref="L859:L860"/>
    <mergeCell ref="M859:M860"/>
    <mergeCell ref="N859:N860"/>
    <mergeCell ref="O859:O860"/>
    <mergeCell ref="P859:P860"/>
    <mergeCell ref="N836:N837"/>
    <mergeCell ref="O836:O837"/>
    <mergeCell ref="P836:P837"/>
    <mergeCell ref="Q836:Q837"/>
    <mergeCell ref="R836:R837"/>
    <mergeCell ref="F878:J878"/>
    <mergeCell ref="B859:J859"/>
    <mergeCell ref="O905:O906"/>
    <mergeCell ref="P905:P906"/>
    <mergeCell ref="Q905:Q906"/>
    <mergeCell ref="R905:R906"/>
    <mergeCell ref="S905:S906"/>
    <mergeCell ref="S928:S929"/>
    <mergeCell ref="O882:O883"/>
    <mergeCell ref="P882:P883"/>
    <mergeCell ref="F901:K901"/>
    <mergeCell ref="B905:K905"/>
    <mergeCell ref="L905:L906"/>
    <mergeCell ref="M905:M906"/>
    <mergeCell ref="N905:N906"/>
    <mergeCell ref="Q882:Q883"/>
    <mergeCell ref="R882:R883"/>
    <mergeCell ref="A1020:A1021"/>
    <mergeCell ref="B1020:K1020"/>
    <mergeCell ref="L1020:L1021"/>
    <mergeCell ref="S1020:S1021"/>
    <mergeCell ref="F924:K924"/>
    <mergeCell ref="B928:K928"/>
    <mergeCell ref="L928:L929"/>
    <mergeCell ref="M928:M929"/>
    <mergeCell ref="N928:N929"/>
    <mergeCell ref="O928:O929"/>
    <mergeCell ref="P928:P929"/>
    <mergeCell ref="P951:P952"/>
    <mergeCell ref="Q951:Q952"/>
    <mergeCell ref="S951:S952"/>
    <mergeCell ref="Q928:Q929"/>
    <mergeCell ref="R928:R929"/>
    <mergeCell ref="F947:K947"/>
    <mergeCell ref="A951:A952"/>
    <mergeCell ref="B951:K951"/>
    <mergeCell ref="L951:L952"/>
    <mergeCell ref="M951:M952"/>
    <mergeCell ref="R951:R952"/>
    <mergeCell ref="A997:A998"/>
    <mergeCell ref="B997:K997"/>
    <mergeCell ref="N951:N952"/>
    <mergeCell ref="O951:O952"/>
    <mergeCell ref="F970:K970"/>
    <mergeCell ref="A974:A975"/>
    <mergeCell ref="B974:K974"/>
    <mergeCell ref="L974:L975"/>
    <mergeCell ref="M974:M975"/>
    <mergeCell ref="N974:N975"/>
    <mergeCell ref="O974:O975"/>
    <mergeCell ref="P974:P975"/>
    <mergeCell ref="Q974:Q975"/>
    <mergeCell ref="R974:R975"/>
    <mergeCell ref="S974:S975"/>
    <mergeCell ref="F993:K993"/>
    <mergeCell ref="M1020:M1021"/>
    <mergeCell ref="N1020:N1021"/>
    <mergeCell ref="F1039:K1039"/>
    <mergeCell ref="O1020:O1021"/>
    <mergeCell ref="P1020:P1021"/>
    <mergeCell ref="S997:S998"/>
    <mergeCell ref="F1016:K1016"/>
    <mergeCell ref="L997:L998"/>
    <mergeCell ref="M997:M998"/>
    <mergeCell ref="N997:N998"/>
    <mergeCell ref="O997:O998"/>
    <mergeCell ref="P997:P998"/>
    <mergeCell ref="Q1020:Q1021"/>
    <mergeCell ref="R1020:R1021"/>
    <mergeCell ref="Q997:Q998"/>
    <mergeCell ref="R997:R998"/>
    <mergeCell ref="P698:P699"/>
    <mergeCell ref="Q698:Q699"/>
    <mergeCell ref="R698:R699"/>
    <mergeCell ref="F694:J694"/>
    <mergeCell ref="B697:G697"/>
    <mergeCell ref="H697:J697"/>
    <mergeCell ref="B698:J698"/>
    <mergeCell ref="K698:K699"/>
    <mergeCell ref="L698:L699"/>
    <mergeCell ref="M698:M699"/>
    <mergeCell ref="N698:N699"/>
    <mergeCell ref="O698:O699"/>
    <mergeCell ref="R744:R745"/>
    <mergeCell ref="F740:J740"/>
    <mergeCell ref="B743:G743"/>
    <mergeCell ref="H743:J743"/>
    <mergeCell ref="B744:J744"/>
    <mergeCell ref="K744:K745"/>
    <mergeCell ref="L744:L745"/>
    <mergeCell ref="M721:M722"/>
    <mergeCell ref="N721:N722"/>
    <mergeCell ref="O721:O722"/>
    <mergeCell ref="P721:P722"/>
    <mergeCell ref="Q721:Q722"/>
    <mergeCell ref="R721:R722"/>
    <mergeCell ref="H766:J766"/>
    <mergeCell ref="B767:J767"/>
    <mergeCell ref="K767:K768"/>
    <mergeCell ref="L767:L768"/>
    <mergeCell ref="M744:M745"/>
    <mergeCell ref="N744:N745"/>
    <mergeCell ref="O744:O745"/>
    <mergeCell ref="P744:P745"/>
    <mergeCell ref="Q744:Q745"/>
    <mergeCell ref="A813:A814"/>
    <mergeCell ref="B813:J813"/>
    <mergeCell ref="K813:K814"/>
    <mergeCell ref="L813:L814"/>
    <mergeCell ref="M813:M814"/>
    <mergeCell ref="N790:N791"/>
    <mergeCell ref="O790:O791"/>
    <mergeCell ref="P790:P791"/>
    <mergeCell ref="Q790:Q791"/>
    <mergeCell ref="A790:A791"/>
    <mergeCell ref="B790:J790"/>
    <mergeCell ref="K790:K791"/>
    <mergeCell ref="L790:L791"/>
    <mergeCell ref="M790:M791"/>
    <mergeCell ref="G1:R1"/>
    <mergeCell ref="G2:R2"/>
    <mergeCell ref="G3:R3"/>
    <mergeCell ref="G4:R4"/>
    <mergeCell ref="B7:G7"/>
    <mergeCell ref="H7:J7"/>
    <mergeCell ref="N813:N814"/>
    <mergeCell ref="O813:O814"/>
    <mergeCell ref="P813:P814"/>
    <mergeCell ref="Q813:Q814"/>
    <mergeCell ref="R813:R814"/>
    <mergeCell ref="F809:J809"/>
    <mergeCell ref="B812:J812"/>
    <mergeCell ref="R790:R791"/>
    <mergeCell ref="F786:J786"/>
    <mergeCell ref="B789:J789"/>
    <mergeCell ref="M767:M768"/>
    <mergeCell ref="N767:N768"/>
    <mergeCell ref="O767:O768"/>
    <mergeCell ref="P767:P768"/>
    <mergeCell ref="Q767:Q768"/>
    <mergeCell ref="R767:R768"/>
    <mergeCell ref="F763:J763"/>
    <mergeCell ref="B766:G766"/>
    <mergeCell ref="A8:A9"/>
    <mergeCell ref="B8:J8"/>
    <mergeCell ref="R8:R9"/>
    <mergeCell ref="K31:K32"/>
    <mergeCell ref="L31:L32"/>
    <mergeCell ref="M31:M32"/>
    <mergeCell ref="N31:N32"/>
    <mergeCell ref="O31:O32"/>
    <mergeCell ref="P31:P32"/>
    <mergeCell ref="Q31:Q32"/>
    <mergeCell ref="R31:R32"/>
    <mergeCell ref="K8:K9"/>
    <mergeCell ref="F27:J27"/>
    <mergeCell ref="B30:G30"/>
    <mergeCell ref="H30:J30"/>
    <mergeCell ref="A31:A32"/>
    <mergeCell ref="B31:J31"/>
    <mergeCell ref="L8:L9"/>
    <mergeCell ref="M8:M9"/>
    <mergeCell ref="N8:N9"/>
    <mergeCell ref="O8:O9"/>
    <mergeCell ref="P8:P9"/>
    <mergeCell ref="Q8:Q9"/>
    <mergeCell ref="S1089:S1090"/>
    <mergeCell ref="F1108:K1108"/>
    <mergeCell ref="A1089:A1090"/>
    <mergeCell ref="B1089:K1089"/>
    <mergeCell ref="L1089:L1090"/>
    <mergeCell ref="M1089:M1090"/>
    <mergeCell ref="N1089:N1090"/>
    <mergeCell ref="O1089:O1090"/>
    <mergeCell ref="P1089:P1090"/>
    <mergeCell ref="Q1089:Q1090"/>
    <mergeCell ref="R1089:R109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H964"/>
  <sheetViews>
    <sheetView zoomScaleNormal="100" workbookViewId="0">
      <pane ySplit="4" topLeftCell="A759" activePane="bottomLeft" state="frozen"/>
      <selection pane="bottomLeft" activeCell="O774" sqref="O774"/>
    </sheetView>
  </sheetViews>
  <sheetFormatPr baseColWidth="10" defaultColWidth="12.5703125" defaultRowHeight="15" customHeight="1"/>
  <cols>
    <col min="1" max="1" width="9.140625" customWidth="1"/>
    <col min="2" max="9" width="6.140625" customWidth="1"/>
    <col min="10" max="10" width="9.85546875" customWidth="1"/>
    <col min="11" max="11" width="12.42578125" customWidth="1"/>
    <col min="12" max="14" width="11.85546875" customWidth="1"/>
    <col min="15" max="15" width="16.28515625" customWidth="1"/>
    <col min="16" max="16" width="10.7109375" customWidth="1"/>
    <col min="17" max="17" width="12.5703125" customWidth="1"/>
    <col min="18" max="18" width="13.7109375" customWidth="1"/>
    <col min="19" max="22" width="11.42578125" customWidth="1"/>
    <col min="23" max="24" width="10" customWidth="1"/>
    <col min="25" max="25" width="3.28515625" customWidth="1"/>
    <col min="26" max="26" width="4.7109375" customWidth="1"/>
    <col min="27" max="27" width="10" customWidth="1"/>
    <col min="28" max="28" width="3" customWidth="1"/>
    <col min="29" max="29" width="5.85546875" customWidth="1"/>
    <col min="30" max="30" width="10" customWidth="1"/>
    <col min="31" max="31" width="6.140625" customWidth="1"/>
    <col min="32" max="32" width="7" customWidth="1"/>
    <col min="33" max="33" width="10" customWidth="1"/>
    <col min="34" max="34" width="6.42578125" customWidth="1"/>
  </cols>
  <sheetData>
    <row r="1" spans="1:22" ht="33.75" customHeight="1">
      <c r="F1" s="1"/>
      <c r="G1" s="173" t="s">
        <v>0</v>
      </c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78"/>
      <c r="T1" s="78"/>
      <c r="U1" s="78"/>
      <c r="V1" s="78"/>
    </row>
    <row r="2" spans="1:22" ht="27" customHeight="1">
      <c r="F2" s="2"/>
      <c r="G2" s="169" t="s">
        <v>1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78"/>
      <c r="T2" s="78"/>
      <c r="U2" s="78"/>
      <c r="V2" s="78"/>
    </row>
    <row r="3" spans="1:22" ht="23.25" customHeight="1">
      <c r="F3" s="3"/>
      <c r="G3" s="170" t="s">
        <v>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78"/>
      <c r="T3" s="78"/>
      <c r="U3" s="78"/>
      <c r="V3" s="78"/>
    </row>
    <row r="4" spans="1:22" ht="24.75" customHeight="1">
      <c r="F4" s="4"/>
      <c r="G4" s="171" t="s">
        <v>3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78"/>
      <c r="T4" s="78"/>
      <c r="U4" s="78"/>
      <c r="V4" s="78"/>
    </row>
    <row r="5" spans="1:22">
      <c r="L5" s="5"/>
      <c r="M5" s="5"/>
      <c r="O5" s="5"/>
      <c r="S5" s="78"/>
      <c r="T5" s="78"/>
      <c r="U5" s="78"/>
      <c r="V5" s="78"/>
    </row>
    <row r="6" spans="1:22">
      <c r="K6" s="6"/>
      <c r="L6" s="5"/>
      <c r="M6" s="5"/>
      <c r="O6" s="5"/>
      <c r="S6" s="78"/>
      <c r="T6" s="78"/>
      <c r="U6" s="78"/>
      <c r="V6" s="78"/>
    </row>
    <row r="7" spans="1:22" ht="26.25" customHeight="1">
      <c r="A7" s="7"/>
      <c r="B7" s="163" t="s">
        <v>4</v>
      </c>
      <c r="C7" s="164"/>
      <c r="D7" s="164"/>
      <c r="E7" s="164"/>
      <c r="F7" s="164"/>
      <c r="G7" s="164"/>
      <c r="H7" s="165" t="s">
        <v>33</v>
      </c>
      <c r="I7" s="166"/>
      <c r="J7" s="166"/>
      <c r="K7" s="6"/>
      <c r="L7" s="5"/>
      <c r="M7" s="5"/>
      <c r="N7" s="6"/>
      <c r="O7" s="5"/>
      <c r="P7" s="6"/>
      <c r="Q7" s="6"/>
      <c r="R7" s="6"/>
      <c r="S7" s="78"/>
      <c r="T7" s="78"/>
      <c r="U7" s="78"/>
      <c r="V7" s="78"/>
    </row>
    <row r="8" spans="1:22" ht="30" customHeight="1">
      <c r="A8" s="142" t="s">
        <v>6</v>
      </c>
      <c r="B8" s="144" t="s">
        <v>7</v>
      </c>
      <c r="C8" s="154"/>
      <c r="D8" s="154"/>
      <c r="E8" s="154"/>
      <c r="F8" s="154"/>
      <c r="G8" s="154"/>
      <c r="H8" s="154"/>
      <c r="I8" s="154"/>
      <c r="J8" s="155"/>
      <c r="K8" s="167" t="s">
        <v>8</v>
      </c>
      <c r="L8" s="137" t="s">
        <v>9</v>
      </c>
      <c r="M8" s="137" t="s">
        <v>10</v>
      </c>
      <c r="N8" s="149" t="s">
        <v>11</v>
      </c>
      <c r="O8" s="137" t="s">
        <v>12</v>
      </c>
      <c r="P8" s="151" t="s">
        <v>13</v>
      </c>
      <c r="Q8" s="151" t="s">
        <v>14</v>
      </c>
      <c r="R8" s="137" t="s">
        <v>15</v>
      </c>
      <c r="S8" s="78"/>
      <c r="T8" s="78"/>
      <c r="U8" s="78"/>
      <c r="V8" s="78"/>
    </row>
    <row r="9" spans="1:22" ht="15.75" customHeight="1">
      <c r="A9" s="153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153"/>
      <c r="L9" s="153"/>
      <c r="M9" s="153"/>
      <c r="N9" s="153"/>
      <c r="O9" s="153"/>
      <c r="P9" s="153"/>
      <c r="Q9" s="153"/>
      <c r="R9" s="153"/>
      <c r="S9" s="78"/>
      <c r="T9" s="78"/>
      <c r="U9" s="78"/>
      <c r="V9" s="78"/>
    </row>
    <row r="10" spans="1:22" ht="15.75" customHeight="1">
      <c r="A10" s="10" t="s">
        <v>33</v>
      </c>
      <c r="B10" s="11">
        <v>83</v>
      </c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4"/>
      <c r="N10" s="15"/>
      <c r="O10" s="16"/>
      <c r="P10" s="17">
        <v>83</v>
      </c>
      <c r="Q10" s="18"/>
      <c r="R10" s="16"/>
      <c r="S10" s="78"/>
      <c r="T10" s="78"/>
      <c r="U10" s="78"/>
      <c r="V10" s="78"/>
    </row>
    <row r="11" spans="1:22" ht="15.75" customHeight="1">
      <c r="A11" s="10" t="s">
        <v>34</v>
      </c>
      <c r="B11" s="11"/>
      <c r="C11" s="11">
        <v>75</v>
      </c>
      <c r="D11" s="11"/>
      <c r="E11" s="11"/>
      <c r="F11" s="11"/>
      <c r="G11" s="11"/>
      <c r="H11" s="11"/>
      <c r="I11" s="11"/>
      <c r="J11" s="11"/>
      <c r="K11" s="12"/>
      <c r="L11" s="19"/>
      <c r="M11" s="5"/>
      <c r="N11" s="20"/>
      <c r="O11" s="21">
        <f>IF(C11=0,"",C11/B10)</f>
        <v>0.90361445783132532</v>
      </c>
      <c r="P11" s="22">
        <v>75</v>
      </c>
      <c r="Q11" s="23">
        <f t="shared" ref="Q11:Q18" si="0">IF(P11=0,"",P11/P10)</f>
        <v>0.90361445783132532</v>
      </c>
      <c r="R11" s="23">
        <f t="shared" ref="R11:R18" si="1">IF(P11=0,"",100%-Q11)</f>
        <v>9.6385542168674676E-2</v>
      </c>
      <c r="S11" s="78"/>
      <c r="T11" s="78"/>
      <c r="U11" s="78"/>
      <c r="V11" s="78"/>
    </row>
    <row r="12" spans="1:22" ht="15.75" customHeight="1">
      <c r="A12" s="10" t="s">
        <v>35</v>
      </c>
      <c r="B12" s="11"/>
      <c r="C12" s="11"/>
      <c r="D12" s="11">
        <v>63</v>
      </c>
      <c r="E12" s="11"/>
      <c r="F12" s="11"/>
      <c r="G12" s="11"/>
      <c r="H12" s="11"/>
      <c r="I12" s="11"/>
      <c r="J12" s="11"/>
      <c r="K12" s="12"/>
      <c r="L12" s="19"/>
      <c r="M12" s="5"/>
      <c r="N12" s="20"/>
      <c r="O12" s="21">
        <f>IF(D12=0,"",D12/C11)</f>
        <v>0.84</v>
      </c>
      <c r="P12" s="22">
        <v>66</v>
      </c>
      <c r="Q12" s="23">
        <f t="shared" si="0"/>
        <v>0.88</v>
      </c>
      <c r="R12" s="23">
        <f t="shared" si="1"/>
        <v>0.12</v>
      </c>
      <c r="S12" s="78"/>
      <c r="T12" s="78"/>
      <c r="U12" s="78"/>
      <c r="V12" s="78"/>
    </row>
    <row r="13" spans="1:22" ht="15.75" customHeight="1">
      <c r="A13" s="10" t="s">
        <v>36</v>
      </c>
      <c r="B13" s="11"/>
      <c r="C13" s="11"/>
      <c r="D13" s="11"/>
      <c r="E13" s="11">
        <v>54</v>
      </c>
      <c r="F13" s="11"/>
      <c r="G13" s="11"/>
      <c r="H13" s="11"/>
      <c r="I13" s="11"/>
      <c r="J13" s="11"/>
      <c r="K13" s="12"/>
      <c r="L13" s="19"/>
      <c r="M13" s="5"/>
      <c r="N13" s="20"/>
      <c r="O13" s="21">
        <f>IF(E13=0,"",E13/D12)</f>
        <v>0.8571428571428571</v>
      </c>
      <c r="P13" s="22">
        <v>61</v>
      </c>
      <c r="Q13" s="23">
        <f t="shared" si="0"/>
        <v>0.9242424242424242</v>
      </c>
      <c r="R13" s="23">
        <f t="shared" si="1"/>
        <v>7.5757575757575801E-2</v>
      </c>
      <c r="S13" s="78"/>
      <c r="T13" s="78"/>
      <c r="U13" s="78"/>
      <c r="V13" s="78"/>
    </row>
    <row r="14" spans="1:22" ht="15.75" customHeight="1">
      <c r="A14" s="10" t="s">
        <v>37</v>
      </c>
      <c r="B14" s="11"/>
      <c r="C14" s="11"/>
      <c r="D14" s="11"/>
      <c r="E14" s="11"/>
      <c r="F14" s="11">
        <v>51</v>
      </c>
      <c r="G14" s="11"/>
      <c r="H14" s="11"/>
      <c r="I14" s="11"/>
      <c r="J14" s="11"/>
      <c r="K14" s="12"/>
      <c r="L14" s="19"/>
      <c r="M14" s="5"/>
      <c r="N14" s="20"/>
      <c r="O14" s="21">
        <f>IF(F14=0,"",F14/E13)</f>
        <v>0.94444444444444442</v>
      </c>
      <c r="P14" s="22">
        <v>57</v>
      </c>
      <c r="Q14" s="23">
        <f t="shared" si="0"/>
        <v>0.93442622950819676</v>
      </c>
      <c r="R14" s="23">
        <f t="shared" si="1"/>
        <v>6.557377049180324E-2</v>
      </c>
      <c r="S14" s="78"/>
      <c r="T14" s="78"/>
      <c r="U14" s="78"/>
      <c r="V14" s="78"/>
    </row>
    <row r="15" spans="1:22" ht="15.75" customHeight="1">
      <c r="A15" s="10" t="s">
        <v>38</v>
      </c>
      <c r="B15" s="11"/>
      <c r="C15" s="11"/>
      <c r="D15" s="11"/>
      <c r="E15" s="11"/>
      <c r="F15" s="11"/>
      <c r="G15" s="11">
        <v>47</v>
      </c>
      <c r="H15" s="11"/>
      <c r="I15" s="11"/>
      <c r="J15" s="11"/>
      <c r="K15" s="12"/>
      <c r="L15" s="19"/>
      <c r="M15" s="5"/>
      <c r="N15" s="20"/>
      <c r="O15" s="21">
        <f>IF(G15=0,"",G15/F14)</f>
        <v>0.92156862745098034</v>
      </c>
      <c r="P15" s="22">
        <v>57</v>
      </c>
      <c r="Q15" s="23">
        <f t="shared" si="0"/>
        <v>1</v>
      </c>
      <c r="R15" s="23">
        <f t="shared" si="1"/>
        <v>0</v>
      </c>
      <c r="S15" s="78"/>
      <c r="T15" s="78"/>
      <c r="U15" s="78"/>
      <c r="V15" s="78"/>
    </row>
    <row r="16" spans="1:22" ht="15.75" customHeight="1">
      <c r="A16" s="10" t="s">
        <v>39</v>
      </c>
      <c r="B16" s="11"/>
      <c r="C16" s="11"/>
      <c r="D16" s="11"/>
      <c r="E16" s="11"/>
      <c r="F16" s="11"/>
      <c r="G16" s="11"/>
      <c r="H16" s="11">
        <v>47</v>
      </c>
      <c r="I16" s="11"/>
      <c r="J16" s="11"/>
      <c r="K16" s="12"/>
      <c r="L16" s="19"/>
      <c r="M16" s="5"/>
      <c r="N16" s="20"/>
      <c r="O16" s="21">
        <f>IF(H16=0,"",H16/G15)</f>
        <v>1</v>
      </c>
      <c r="P16" s="22">
        <v>56</v>
      </c>
      <c r="Q16" s="23">
        <f t="shared" si="0"/>
        <v>0.98245614035087714</v>
      </c>
      <c r="R16" s="23">
        <f t="shared" si="1"/>
        <v>1.7543859649122862E-2</v>
      </c>
      <c r="S16" s="78"/>
      <c r="T16" s="78"/>
      <c r="U16" s="78"/>
      <c r="V16" s="78"/>
    </row>
    <row r="17" spans="1:22" ht="15.75" customHeight="1">
      <c r="A17" s="10" t="s">
        <v>40</v>
      </c>
      <c r="B17" s="11"/>
      <c r="C17" s="11"/>
      <c r="D17" s="11"/>
      <c r="E17" s="11"/>
      <c r="F17" s="11"/>
      <c r="G17" s="11"/>
      <c r="H17" s="11"/>
      <c r="I17" s="11">
        <v>46</v>
      </c>
      <c r="J17" s="11"/>
      <c r="K17" s="12"/>
      <c r="L17" s="19"/>
      <c r="M17" s="5"/>
      <c r="N17" s="20"/>
      <c r="O17" s="21">
        <f>IF(I17=0,"",I17/H16)</f>
        <v>0.97872340425531912</v>
      </c>
      <c r="P17" s="22">
        <v>56</v>
      </c>
      <c r="Q17" s="23">
        <f t="shared" si="0"/>
        <v>1</v>
      </c>
      <c r="R17" s="23">
        <f t="shared" si="1"/>
        <v>0</v>
      </c>
      <c r="S17" s="78"/>
      <c r="T17" s="78"/>
      <c r="U17" s="78"/>
      <c r="V17" s="78"/>
    </row>
    <row r="18" spans="1:22" ht="15.75" customHeight="1">
      <c r="A18" s="10" t="s">
        <v>41</v>
      </c>
      <c r="B18" s="11"/>
      <c r="C18" s="11"/>
      <c r="D18" s="11"/>
      <c r="E18" s="11"/>
      <c r="F18" s="11"/>
      <c r="G18" s="11"/>
      <c r="H18" s="11"/>
      <c r="I18" s="11"/>
      <c r="J18" s="11">
        <v>42</v>
      </c>
      <c r="K18" s="12">
        <v>34</v>
      </c>
      <c r="L18" s="19"/>
      <c r="M18" s="5"/>
      <c r="N18" s="20"/>
      <c r="O18" s="93">
        <f>IF(J18=0,"",J18/I17)</f>
        <v>0.91304347826086951</v>
      </c>
      <c r="P18" s="22">
        <v>54</v>
      </c>
      <c r="Q18" s="94">
        <f t="shared" si="0"/>
        <v>0.9642857142857143</v>
      </c>
      <c r="R18" s="94">
        <f t="shared" si="1"/>
        <v>3.5714285714285698E-2</v>
      </c>
      <c r="S18" s="78"/>
      <c r="T18" s="78"/>
      <c r="U18" s="78"/>
      <c r="V18" s="78"/>
    </row>
    <row r="19" spans="1:22" ht="15.75" customHeight="1">
      <c r="A19" s="10" t="s">
        <v>43</v>
      </c>
      <c r="B19" s="11"/>
      <c r="C19" s="11"/>
      <c r="D19" s="11"/>
      <c r="E19" s="11"/>
      <c r="F19" s="11"/>
      <c r="G19" s="11"/>
      <c r="H19" s="11"/>
      <c r="I19" s="11"/>
      <c r="J19" s="11">
        <v>8</v>
      </c>
      <c r="K19" s="12">
        <v>5</v>
      </c>
      <c r="L19" s="19"/>
      <c r="M19" s="5"/>
      <c r="N19" s="6"/>
      <c r="O19" s="83"/>
      <c r="P19" s="22">
        <v>17</v>
      </c>
      <c r="Q19" s="84"/>
      <c r="R19" s="85"/>
      <c r="S19" s="78"/>
      <c r="T19" s="78"/>
      <c r="U19" s="78"/>
      <c r="V19" s="78"/>
    </row>
    <row r="20" spans="1:22" ht="15.75" customHeight="1">
      <c r="A20" s="10" t="s">
        <v>44</v>
      </c>
      <c r="B20" s="11"/>
      <c r="C20" s="11"/>
      <c r="D20" s="11"/>
      <c r="E20" s="11"/>
      <c r="F20" s="11"/>
      <c r="G20" s="11"/>
      <c r="H20" s="11"/>
      <c r="I20" s="11"/>
      <c r="J20" s="11">
        <v>7</v>
      </c>
      <c r="K20" s="12">
        <v>3</v>
      </c>
      <c r="L20" s="19"/>
      <c r="M20" s="5"/>
      <c r="N20" s="6"/>
      <c r="O20" s="27"/>
      <c r="P20" s="25">
        <v>12</v>
      </c>
      <c r="Q20" s="28"/>
      <c r="R20" s="27"/>
      <c r="S20" s="78"/>
      <c r="T20" s="78"/>
      <c r="U20" s="78"/>
      <c r="V20" s="78"/>
    </row>
    <row r="21" spans="1:22" ht="15.75" customHeight="1">
      <c r="A21" s="10" t="s">
        <v>45</v>
      </c>
      <c r="B21" s="11"/>
      <c r="C21" s="11"/>
      <c r="D21" s="11"/>
      <c r="E21" s="11"/>
      <c r="F21" s="11"/>
      <c r="G21" s="11"/>
      <c r="H21" s="11"/>
      <c r="I21" s="11"/>
      <c r="J21" s="11">
        <v>2</v>
      </c>
      <c r="K21" s="12">
        <v>2</v>
      </c>
      <c r="L21" s="19"/>
      <c r="M21" s="5"/>
      <c r="N21" s="6"/>
      <c r="O21" s="27"/>
      <c r="P21" s="25">
        <v>6</v>
      </c>
      <c r="Q21" s="28"/>
      <c r="R21" s="27"/>
      <c r="S21" s="78"/>
      <c r="T21" s="78"/>
      <c r="U21" s="78"/>
      <c r="V21" s="78"/>
    </row>
    <row r="22" spans="1:22" ht="15.75" customHeight="1">
      <c r="A22" s="10" t="s">
        <v>46</v>
      </c>
      <c r="B22" s="11"/>
      <c r="C22" s="11"/>
      <c r="D22" s="11"/>
      <c r="E22" s="11"/>
      <c r="F22" s="11"/>
      <c r="G22" s="11"/>
      <c r="H22" s="11"/>
      <c r="I22" s="11"/>
      <c r="J22" s="11">
        <v>1</v>
      </c>
      <c r="K22" s="12"/>
      <c r="L22" s="19"/>
      <c r="M22" s="5"/>
      <c r="N22" s="6"/>
      <c r="O22" s="27"/>
      <c r="P22" s="25">
        <v>2</v>
      </c>
      <c r="Q22" s="28"/>
      <c r="R22" s="27"/>
      <c r="S22" s="78"/>
      <c r="T22" s="78"/>
      <c r="U22" s="78"/>
      <c r="V22" s="78"/>
    </row>
    <row r="23" spans="1:22" ht="15.75" customHeight="1">
      <c r="A23" s="10" t="s">
        <v>47</v>
      </c>
      <c r="B23" s="11"/>
      <c r="C23" s="11"/>
      <c r="D23" s="11"/>
      <c r="E23" s="11"/>
      <c r="F23" s="11"/>
      <c r="G23" s="11"/>
      <c r="H23" s="11"/>
      <c r="I23" s="11"/>
      <c r="J23" s="11">
        <v>1</v>
      </c>
      <c r="K23" s="12"/>
      <c r="L23" s="19"/>
      <c r="M23" s="5"/>
      <c r="N23" s="6"/>
      <c r="O23" s="27"/>
      <c r="P23" s="25">
        <v>1</v>
      </c>
      <c r="Q23" s="28"/>
      <c r="R23" s="27"/>
      <c r="S23" s="78"/>
      <c r="T23" s="78"/>
      <c r="U23" s="78"/>
      <c r="V23" s="78"/>
    </row>
    <row r="24" spans="1:22" ht="15.75" customHeight="1">
      <c r="A24" s="10" t="s">
        <v>48</v>
      </c>
      <c r="B24" s="11"/>
      <c r="C24" s="11"/>
      <c r="D24" s="11"/>
      <c r="E24" s="11"/>
      <c r="F24" s="11"/>
      <c r="G24" s="11"/>
      <c r="H24" s="11"/>
      <c r="I24" s="11"/>
      <c r="J24" s="11">
        <v>1</v>
      </c>
      <c r="K24" s="12">
        <v>1</v>
      </c>
      <c r="L24" s="19"/>
      <c r="M24" s="5"/>
      <c r="N24" s="6"/>
      <c r="O24" s="27"/>
      <c r="P24" s="25">
        <v>1</v>
      </c>
      <c r="Q24" s="28"/>
      <c r="R24" s="27"/>
      <c r="S24" s="78"/>
      <c r="T24" s="78"/>
      <c r="U24" s="78"/>
      <c r="V24" s="78"/>
    </row>
    <row r="25" spans="1:22" ht="15.75" customHeight="1">
      <c r="A25" s="10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9"/>
      <c r="M25" s="5"/>
      <c r="N25" s="6"/>
      <c r="O25" s="27"/>
      <c r="P25" s="25"/>
      <c r="Q25" s="28"/>
      <c r="R25" s="27"/>
      <c r="S25" s="78"/>
      <c r="T25" s="78"/>
      <c r="U25" s="78"/>
      <c r="V25" s="78"/>
    </row>
    <row r="26" spans="1:22" ht="15.75" customHeight="1">
      <c r="A26" s="10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9"/>
      <c r="M26" s="5"/>
      <c r="N26" s="6"/>
      <c r="O26" s="27"/>
      <c r="P26" s="25"/>
      <c r="Q26" s="28"/>
      <c r="R26" s="27"/>
      <c r="S26" s="78"/>
      <c r="T26" s="78"/>
      <c r="U26" s="78"/>
      <c r="V26" s="78"/>
    </row>
    <row r="27" spans="1:22" ht="15.75" customHeight="1">
      <c r="A27" s="10" t="s">
        <v>54</v>
      </c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9"/>
      <c r="M27" s="5"/>
      <c r="N27" s="6"/>
      <c r="O27" s="27"/>
      <c r="P27" s="25"/>
      <c r="Q27" s="28"/>
      <c r="R27" s="27"/>
      <c r="S27" s="78"/>
      <c r="T27" s="78"/>
      <c r="U27" s="78"/>
      <c r="V27" s="78"/>
    </row>
    <row r="28" spans="1:22" ht="15.75" customHeight="1">
      <c r="A28" s="10" t="s">
        <v>57</v>
      </c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29"/>
      <c r="M28" s="30"/>
      <c r="N28" s="31"/>
      <c r="O28" s="40"/>
      <c r="P28" s="25"/>
      <c r="Q28" s="41"/>
      <c r="R28" s="40"/>
      <c r="S28" s="78"/>
      <c r="T28" s="78"/>
      <c r="U28" s="78"/>
      <c r="V28" s="78"/>
    </row>
    <row r="29" spans="1:22" ht="18.75" customHeight="1">
      <c r="A29" s="34"/>
      <c r="B29" s="6"/>
      <c r="C29" s="6"/>
      <c r="D29" s="6"/>
      <c r="E29" s="6"/>
      <c r="F29" s="139" t="s">
        <v>42</v>
      </c>
      <c r="G29" s="154"/>
      <c r="H29" s="154"/>
      <c r="I29" s="154"/>
      <c r="J29" s="155"/>
      <c r="K29" s="35">
        <f>SUM(K10:K28)</f>
        <v>45</v>
      </c>
      <c r="L29" s="55">
        <f>IF(K18=0,"",K18/B10)</f>
        <v>0.40963855421686746</v>
      </c>
      <c r="M29" s="55">
        <f>IF(K29=0,"",K29/B10)</f>
        <v>0.54216867469879515</v>
      </c>
      <c r="N29" s="55">
        <f>IF(K18=0,"",M29-L29)</f>
        <v>0.13253012048192769</v>
      </c>
      <c r="O29" s="5"/>
      <c r="P29" s="6"/>
      <c r="Q29" s="37"/>
      <c r="R29" s="5"/>
      <c r="S29" s="78"/>
      <c r="T29" s="78"/>
      <c r="U29" s="78"/>
      <c r="V29" s="78"/>
    </row>
    <row r="30" spans="1:22" ht="15.75" customHeight="1">
      <c r="L30" s="5"/>
      <c r="M30" s="5"/>
      <c r="O30" s="5"/>
      <c r="S30" s="78"/>
      <c r="T30" s="78"/>
      <c r="U30" s="78"/>
      <c r="V30" s="78"/>
    </row>
    <row r="31" spans="1:22" ht="15.75" customHeight="1">
      <c r="L31" s="5"/>
      <c r="M31" s="5"/>
      <c r="O31" s="5"/>
      <c r="S31" s="78"/>
      <c r="T31" s="78"/>
      <c r="U31" s="78"/>
      <c r="V31" s="78"/>
    </row>
    <row r="32" spans="1:22" ht="26.25" customHeight="1">
      <c r="A32" s="7"/>
      <c r="B32" s="163" t="s">
        <v>4</v>
      </c>
      <c r="C32" s="164"/>
      <c r="D32" s="164"/>
      <c r="E32" s="164"/>
      <c r="F32" s="164"/>
      <c r="G32" s="164"/>
      <c r="H32" s="165" t="s">
        <v>34</v>
      </c>
      <c r="I32" s="166"/>
      <c r="J32" s="166"/>
      <c r="K32" s="6"/>
      <c r="L32" s="5"/>
      <c r="M32" s="5"/>
      <c r="N32" s="6"/>
      <c r="O32" s="5"/>
      <c r="P32" s="6"/>
      <c r="Q32" s="6"/>
      <c r="R32" s="6"/>
      <c r="S32" s="78"/>
      <c r="T32" s="78"/>
      <c r="U32" s="78"/>
      <c r="V32" s="78"/>
    </row>
    <row r="33" spans="1:22" ht="30" customHeight="1">
      <c r="A33" s="142" t="s">
        <v>6</v>
      </c>
      <c r="B33" s="144" t="s">
        <v>7</v>
      </c>
      <c r="C33" s="154"/>
      <c r="D33" s="154"/>
      <c r="E33" s="154"/>
      <c r="F33" s="154"/>
      <c r="G33" s="154"/>
      <c r="H33" s="154"/>
      <c r="I33" s="154"/>
      <c r="J33" s="155"/>
      <c r="K33" s="167" t="s">
        <v>8</v>
      </c>
      <c r="L33" s="137" t="s">
        <v>9</v>
      </c>
      <c r="M33" s="137" t="s">
        <v>10</v>
      </c>
      <c r="N33" s="149" t="s">
        <v>11</v>
      </c>
      <c r="O33" s="137" t="s">
        <v>12</v>
      </c>
      <c r="P33" s="151" t="s">
        <v>13</v>
      </c>
      <c r="Q33" s="151" t="s">
        <v>14</v>
      </c>
      <c r="R33" s="137" t="s">
        <v>15</v>
      </c>
      <c r="S33" s="78"/>
      <c r="T33" s="78"/>
      <c r="U33" s="78"/>
      <c r="V33" s="78"/>
    </row>
    <row r="34" spans="1:22" ht="15.75" customHeight="1">
      <c r="A34" s="153"/>
      <c r="B34" s="9" t="s">
        <v>16</v>
      </c>
      <c r="C34" s="9" t="s">
        <v>17</v>
      </c>
      <c r="D34" s="9" t="s">
        <v>18</v>
      </c>
      <c r="E34" s="9" t="s">
        <v>19</v>
      </c>
      <c r="F34" s="9" t="s">
        <v>20</v>
      </c>
      <c r="G34" s="9" t="s">
        <v>21</v>
      </c>
      <c r="H34" s="9" t="s">
        <v>22</v>
      </c>
      <c r="I34" s="9" t="s">
        <v>23</v>
      </c>
      <c r="J34" s="9" t="s">
        <v>24</v>
      </c>
      <c r="K34" s="153"/>
      <c r="L34" s="153"/>
      <c r="M34" s="153"/>
      <c r="N34" s="153"/>
      <c r="O34" s="153"/>
      <c r="P34" s="153"/>
      <c r="Q34" s="153"/>
      <c r="R34" s="153"/>
      <c r="S34" s="78"/>
      <c r="T34" s="78"/>
      <c r="U34" s="78"/>
      <c r="V34" s="78"/>
    </row>
    <row r="35" spans="1:22" ht="15.75" customHeight="1">
      <c r="A35" s="10" t="s">
        <v>34</v>
      </c>
      <c r="B35" s="11">
        <v>43</v>
      </c>
      <c r="C35" s="11"/>
      <c r="D35" s="11"/>
      <c r="E35" s="11"/>
      <c r="F35" s="11"/>
      <c r="G35" s="11"/>
      <c r="H35" s="11"/>
      <c r="I35" s="11"/>
      <c r="J35" s="11"/>
      <c r="K35" s="12"/>
      <c r="L35" s="13"/>
      <c r="M35" s="14"/>
      <c r="N35" s="15"/>
      <c r="O35" s="16"/>
      <c r="P35" s="17">
        <v>43</v>
      </c>
      <c r="Q35" s="18"/>
      <c r="R35" s="16"/>
      <c r="S35" s="78"/>
      <c r="T35" s="78"/>
      <c r="U35" s="78"/>
      <c r="V35" s="78"/>
    </row>
    <row r="36" spans="1:22" ht="15.75" customHeight="1">
      <c r="A36" s="10" t="s">
        <v>35</v>
      </c>
      <c r="B36" s="11"/>
      <c r="C36" s="11">
        <v>41</v>
      </c>
      <c r="D36" s="11"/>
      <c r="E36" s="11"/>
      <c r="F36" s="11"/>
      <c r="G36" s="11"/>
      <c r="H36" s="11"/>
      <c r="I36" s="11"/>
      <c r="J36" s="11"/>
      <c r="K36" s="12"/>
      <c r="L36" s="19"/>
      <c r="M36" s="5"/>
      <c r="N36" s="20"/>
      <c r="O36" s="21">
        <f>IF(C36=0,"",C36/B35)</f>
        <v>0.95348837209302328</v>
      </c>
      <c r="P36" s="22">
        <v>41</v>
      </c>
      <c r="Q36" s="23">
        <f t="shared" ref="Q36:Q43" si="2">IF(P36=0,"",P36/P35)</f>
        <v>0.95348837209302328</v>
      </c>
      <c r="R36" s="23">
        <f t="shared" ref="R36:R43" si="3">IF(P36=0,"",100%-Q36)</f>
        <v>4.6511627906976716E-2</v>
      </c>
      <c r="S36" s="78"/>
      <c r="T36" s="78"/>
      <c r="U36" s="78"/>
      <c r="V36" s="78"/>
    </row>
    <row r="37" spans="1:22" ht="15.75" customHeight="1">
      <c r="A37" s="10" t="s">
        <v>36</v>
      </c>
      <c r="B37" s="11"/>
      <c r="C37" s="11"/>
      <c r="D37" s="11">
        <v>39</v>
      </c>
      <c r="E37" s="11"/>
      <c r="F37" s="11"/>
      <c r="G37" s="11"/>
      <c r="H37" s="11"/>
      <c r="I37" s="11"/>
      <c r="J37" s="11"/>
      <c r="K37" s="12"/>
      <c r="L37" s="19"/>
      <c r="M37" s="5"/>
      <c r="N37" s="20"/>
      <c r="O37" s="21">
        <f>IF(D37=0,"",D37/C36)</f>
        <v>0.95121951219512191</v>
      </c>
      <c r="P37" s="22">
        <v>39</v>
      </c>
      <c r="Q37" s="23">
        <f t="shared" si="2"/>
        <v>0.95121951219512191</v>
      </c>
      <c r="R37" s="23">
        <f t="shared" si="3"/>
        <v>4.8780487804878092E-2</v>
      </c>
      <c r="S37" s="78"/>
      <c r="T37" s="78"/>
      <c r="U37" s="78"/>
      <c r="V37" s="78"/>
    </row>
    <row r="38" spans="1:22" ht="15.75" customHeight="1">
      <c r="A38" s="10" t="s">
        <v>37</v>
      </c>
      <c r="B38" s="11"/>
      <c r="C38" s="11"/>
      <c r="D38" s="11"/>
      <c r="E38" s="11">
        <v>36</v>
      </c>
      <c r="F38" s="11"/>
      <c r="G38" s="11"/>
      <c r="H38" s="11"/>
      <c r="I38" s="11"/>
      <c r="J38" s="11"/>
      <c r="K38" s="12"/>
      <c r="L38" s="19"/>
      <c r="M38" s="5"/>
      <c r="N38" s="20"/>
      <c r="O38" s="21">
        <f>IF(E38=0,"",E38/D37)</f>
        <v>0.92307692307692313</v>
      </c>
      <c r="P38" s="22">
        <v>38</v>
      </c>
      <c r="Q38" s="23">
        <f t="shared" si="2"/>
        <v>0.97435897435897434</v>
      </c>
      <c r="R38" s="23">
        <f t="shared" si="3"/>
        <v>2.5641025641025661E-2</v>
      </c>
      <c r="S38" s="78"/>
      <c r="T38" s="78"/>
      <c r="U38" s="78"/>
      <c r="V38" s="78"/>
    </row>
    <row r="39" spans="1:22" ht="15.75" customHeight="1">
      <c r="A39" s="10" t="s">
        <v>38</v>
      </c>
      <c r="B39" s="11"/>
      <c r="C39" s="11"/>
      <c r="D39" s="11"/>
      <c r="E39" s="11"/>
      <c r="F39" s="11">
        <v>34</v>
      </c>
      <c r="G39" s="11"/>
      <c r="H39" s="11"/>
      <c r="I39" s="11"/>
      <c r="J39" s="11"/>
      <c r="K39" s="12"/>
      <c r="L39" s="19"/>
      <c r="M39" s="5"/>
      <c r="N39" s="20"/>
      <c r="O39" s="21">
        <f>IF(F39=0,"",F39/E38)</f>
        <v>0.94444444444444442</v>
      </c>
      <c r="P39" s="22">
        <v>36</v>
      </c>
      <c r="Q39" s="23">
        <f t="shared" si="2"/>
        <v>0.94736842105263153</v>
      </c>
      <c r="R39" s="23">
        <f t="shared" si="3"/>
        <v>5.2631578947368474E-2</v>
      </c>
      <c r="S39" s="78"/>
      <c r="T39" s="78"/>
      <c r="U39" s="78"/>
      <c r="V39" s="78"/>
    </row>
    <row r="40" spans="1:22" ht="15.75" customHeight="1">
      <c r="A40" s="10" t="s">
        <v>39</v>
      </c>
      <c r="B40" s="11"/>
      <c r="C40" s="11"/>
      <c r="D40" s="11"/>
      <c r="E40" s="11"/>
      <c r="F40" s="11"/>
      <c r="G40" s="11">
        <v>34</v>
      </c>
      <c r="H40" s="11"/>
      <c r="I40" s="11"/>
      <c r="J40" s="11"/>
      <c r="K40" s="12"/>
      <c r="L40" s="19"/>
      <c r="M40" s="5"/>
      <c r="N40" s="20"/>
      <c r="O40" s="21">
        <f>IF(G40=0,"",G40/F39)</f>
        <v>1</v>
      </c>
      <c r="P40" s="22">
        <v>36</v>
      </c>
      <c r="Q40" s="23">
        <f t="shared" si="2"/>
        <v>1</v>
      </c>
      <c r="R40" s="23">
        <f t="shared" si="3"/>
        <v>0</v>
      </c>
      <c r="S40" s="78"/>
      <c r="T40" s="78"/>
      <c r="U40" s="78"/>
      <c r="V40" s="78"/>
    </row>
    <row r="41" spans="1:22" ht="15.75" customHeight="1">
      <c r="A41" s="10" t="s">
        <v>40</v>
      </c>
      <c r="B41" s="11"/>
      <c r="C41" s="11"/>
      <c r="D41" s="11"/>
      <c r="E41" s="11"/>
      <c r="F41" s="11"/>
      <c r="G41" s="11"/>
      <c r="H41" s="11">
        <v>32</v>
      </c>
      <c r="I41" s="11"/>
      <c r="J41" s="11"/>
      <c r="K41" s="12"/>
      <c r="L41" s="19"/>
      <c r="M41" s="5"/>
      <c r="N41" s="20"/>
      <c r="O41" s="21">
        <f>IF(H41=0,"",H41/G40)</f>
        <v>0.94117647058823528</v>
      </c>
      <c r="P41" s="22">
        <v>36</v>
      </c>
      <c r="Q41" s="23">
        <f t="shared" si="2"/>
        <v>1</v>
      </c>
      <c r="R41" s="23">
        <f t="shared" si="3"/>
        <v>0</v>
      </c>
      <c r="S41" s="78"/>
      <c r="T41" s="78"/>
      <c r="U41" s="78"/>
      <c r="V41" s="78"/>
    </row>
    <row r="42" spans="1:22" ht="15.75" customHeight="1">
      <c r="A42" s="10" t="s">
        <v>41</v>
      </c>
      <c r="B42" s="11"/>
      <c r="C42" s="11"/>
      <c r="D42" s="11"/>
      <c r="E42" s="11"/>
      <c r="F42" s="11"/>
      <c r="G42" s="11"/>
      <c r="H42" s="11"/>
      <c r="I42" s="11">
        <v>31</v>
      </c>
      <c r="J42" s="11"/>
      <c r="K42" s="12">
        <v>1</v>
      </c>
      <c r="L42" s="19"/>
      <c r="M42" s="5"/>
      <c r="N42" s="20"/>
      <c r="O42" s="21">
        <f>IF(I42=0,"",I42/H41)</f>
        <v>0.96875</v>
      </c>
      <c r="P42" s="22">
        <v>35</v>
      </c>
      <c r="Q42" s="23">
        <f t="shared" si="2"/>
        <v>0.97222222222222221</v>
      </c>
      <c r="R42" s="23">
        <f t="shared" si="3"/>
        <v>2.777777777777779E-2</v>
      </c>
      <c r="S42" s="78"/>
      <c r="T42" s="78"/>
      <c r="U42" s="78"/>
      <c r="V42" s="78"/>
    </row>
    <row r="43" spans="1:22" ht="15.75" customHeight="1">
      <c r="A43" s="10" t="s">
        <v>43</v>
      </c>
      <c r="B43" s="11"/>
      <c r="C43" s="11"/>
      <c r="D43" s="11"/>
      <c r="E43" s="11"/>
      <c r="F43" s="11"/>
      <c r="G43" s="11"/>
      <c r="H43" s="11"/>
      <c r="I43" s="11"/>
      <c r="J43" s="11">
        <v>30</v>
      </c>
      <c r="K43" s="12">
        <v>27</v>
      </c>
      <c r="L43" s="19"/>
      <c r="M43" s="5"/>
      <c r="N43" s="20"/>
      <c r="O43" s="93">
        <f>IF(J43=0,"",J43/I42)</f>
        <v>0.967741935483871</v>
      </c>
      <c r="P43" s="22">
        <v>34</v>
      </c>
      <c r="Q43" s="94">
        <f t="shared" si="2"/>
        <v>0.97142857142857142</v>
      </c>
      <c r="R43" s="94">
        <f t="shared" si="3"/>
        <v>2.8571428571428581E-2</v>
      </c>
      <c r="S43" s="78"/>
      <c r="T43" s="78"/>
      <c r="U43" s="78"/>
      <c r="V43" s="78"/>
    </row>
    <row r="44" spans="1:22" ht="15.75" customHeight="1">
      <c r="A44" s="10" t="s">
        <v>44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2">
        <v>3</v>
      </c>
      <c r="L44" s="19"/>
      <c r="M44" s="5"/>
      <c r="N44" s="6"/>
      <c r="O44" s="83"/>
      <c r="P44" s="22">
        <v>6</v>
      </c>
      <c r="Q44" s="84"/>
      <c r="R44" s="85"/>
      <c r="S44" s="78"/>
      <c r="T44" s="78"/>
      <c r="U44" s="78"/>
      <c r="V44" s="78"/>
    </row>
    <row r="45" spans="1:22" ht="15.75" customHeight="1">
      <c r="A45" s="10" t="s">
        <v>45</v>
      </c>
      <c r="B45" s="11"/>
      <c r="C45" s="11"/>
      <c r="D45" s="11"/>
      <c r="E45" s="11"/>
      <c r="F45" s="11"/>
      <c r="G45" s="11"/>
      <c r="H45" s="11"/>
      <c r="I45" s="11"/>
      <c r="J45" s="11">
        <v>1</v>
      </c>
      <c r="K45" s="12">
        <v>1</v>
      </c>
      <c r="L45" s="19"/>
      <c r="M45" s="5"/>
      <c r="N45" s="6"/>
      <c r="O45" s="27"/>
      <c r="P45" s="25">
        <v>3</v>
      </c>
      <c r="Q45" s="28"/>
      <c r="R45" s="27"/>
      <c r="S45" s="78"/>
      <c r="T45" s="78"/>
      <c r="U45" s="78"/>
      <c r="V45" s="78"/>
    </row>
    <row r="46" spans="1:22" ht="15.75" customHeight="1">
      <c r="A46" s="10" t="s">
        <v>46</v>
      </c>
      <c r="B46" s="11"/>
      <c r="C46" s="11"/>
      <c r="D46" s="11"/>
      <c r="E46" s="11"/>
      <c r="F46" s="11"/>
      <c r="G46" s="11"/>
      <c r="H46" s="11"/>
      <c r="I46" s="11"/>
      <c r="J46" s="11">
        <v>1</v>
      </c>
      <c r="K46" s="12"/>
      <c r="L46" s="19"/>
      <c r="M46" s="5"/>
      <c r="N46" s="6"/>
      <c r="O46" s="27"/>
      <c r="P46" s="25">
        <v>1</v>
      </c>
      <c r="Q46" s="28"/>
      <c r="R46" s="27"/>
      <c r="S46" s="78"/>
      <c r="T46" s="78"/>
      <c r="U46" s="78"/>
      <c r="V46" s="78"/>
    </row>
    <row r="47" spans="1:22" ht="15.75" customHeight="1">
      <c r="A47" s="10" t="s">
        <v>47</v>
      </c>
      <c r="B47" s="11"/>
      <c r="C47" s="11"/>
      <c r="D47" s="11"/>
      <c r="E47" s="11"/>
      <c r="F47" s="11"/>
      <c r="G47" s="11"/>
      <c r="H47" s="11"/>
      <c r="I47" s="11"/>
      <c r="J47" s="11">
        <v>1</v>
      </c>
      <c r="K47" s="12"/>
      <c r="L47" s="19"/>
      <c r="M47" s="5"/>
      <c r="N47" s="6"/>
      <c r="O47" s="27"/>
      <c r="P47" s="25">
        <v>1</v>
      </c>
      <c r="Q47" s="28"/>
      <c r="R47" s="27"/>
      <c r="S47" s="78"/>
      <c r="T47" s="78"/>
      <c r="U47" s="78"/>
      <c r="V47" s="78"/>
    </row>
    <row r="48" spans="1:22" ht="15.75" customHeight="1">
      <c r="A48" s="10" t="s">
        <v>48</v>
      </c>
      <c r="B48" s="11"/>
      <c r="C48" s="11"/>
      <c r="D48" s="11"/>
      <c r="E48" s="11"/>
      <c r="F48" s="11"/>
      <c r="G48" s="11"/>
      <c r="H48" s="11"/>
      <c r="I48" s="11"/>
      <c r="J48" s="11">
        <v>1</v>
      </c>
      <c r="K48" s="12"/>
      <c r="L48" s="19"/>
      <c r="M48" s="5"/>
      <c r="N48" s="6"/>
      <c r="O48" s="27"/>
      <c r="P48" s="25">
        <v>1</v>
      </c>
      <c r="Q48" s="28"/>
      <c r="R48" s="27"/>
      <c r="S48" s="78"/>
      <c r="T48" s="78"/>
      <c r="U48" s="78"/>
      <c r="V48" s="78"/>
    </row>
    <row r="49" spans="1:22" ht="15.75" customHeight="1">
      <c r="A49" s="10" t="s">
        <v>49</v>
      </c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9"/>
      <c r="M49" s="5"/>
      <c r="N49" s="6"/>
      <c r="O49" s="54"/>
      <c r="P49" s="70"/>
      <c r="Q49" s="72"/>
      <c r="R49" s="54"/>
      <c r="S49" s="78"/>
      <c r="T49" s="78"/>
      <c r="U49" s="78"/>
      <c r="V49" s="78"/>
    </row>
    <row r="50" spans="1:22" ht="15.75" customHeight="1">
      <c r="A50" s="10" t="s">
        <v>52</v>
      </c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9"/>
      <c r="M50" s="5"/>
      <c r="N50" s="6"/>
      <c r="O50" s="54"/>
      <c r="P50" s="70"/>
      <c r="Q50" s="72"/>
      <c r="R50" s="54"/>
      <c r="S50" s="78"/>
      <c r="T50" s="78"/>
      <c r="U50" s="78"/>
      <c r="V50" s="78"/>
    </row>
    <row r="51" spans="1:22" ht="15.75" customHeight="1">
      <c r="A51" s="10" t="s">
        <v>54</v>
      </c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9"/>
      <c r="M51" s="5"/>
      <c r="N51" s="6"/>
      <c r="O51" s="54"/>
      <c r="P51" s="70"/>
      <c r="Q51" s="72"/>
      <c r="R51" s="54"/>
      <c r="S51" s="78"/>
      <c r="T51" s="78"/>
      <c r="U51" s="78"/>
      <c r="V51" s="78"/>
    </row>
    <row r="52" spans="1:22" ht="15.75" customHeight="1">
      <c r="A52" s="10" t="s">
        <v>57</v>
      </c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29"/>
      <c r="M52" s="30"/>
      <c r="N52" s="31"/>
      <c r="O52" s="30"/>
      <c r="P52" s="31"/>
      <c r="Q52" s="31"/>
      <c r="R52" s="33"/>
      <c r="S52" s="78"/>
      <c r="T52" s="78"/>
      <c r="U52" s="78"/>
      <c r="V52" s="78"/>
    </row>
    <row r="53" spans="1:22" ht="18.75" customHeight="1">
      <c r="A53" s="34"/>
      <c r="B53" s="6"/>
      <c r="C53" s="6"/>
      <c r="D53" s="6"/>
      <c r="E53" s="6"/>
      <c r="F53" s="139" t="s">
        <v>42</v>
      </c>
      <c r="G53" s="154"/>
      <c r="H53" s="154"/>
      <c r="I53" s="154"/>
      <c r="J53" s="155"/>
      <c r="K53" s="35">
        <f>SUM(K35:K52)</f>
        <v>32</v>
      </c>
      <c r="L53" s="55">
        <f>IF(K43=0,"",(K42+K43)/B35)</f>
        <v>0.65116279069767447</v>
      </c>
      <c r="M53" s="55">
        <f>IF(K53=0,"",K53/B35)</f>
        <v>0.7441860465116279</v>
      </c>
      <c r="N53" s="55">
        <f>IF(K43=0,"",M53-L53)</f>
        <v>9.3023255813953432E-2</v>
      </c>
      <c r="O53" s="5"/>
      <c r="P53" s="6"/>
      <c r="Q53" s="37"/>
      <c r="R53" s="5"/>
      <c r="S53" s="78"/>
      <c r="T53" s="78"/>
      <c r="U53" s="78"/>
      <c r="V53" s="78"/>
    </row>
    <row r="54" spans="1:22" ht="15.75" customHeight="1">
      <c r="L54" s="5"/>
      <c r="M54" s="5"/>
      <c r="O54" s="5"/>
      <c r="S54" s="78"/>
      <c r="T54" s="78"/>
      <c r="U54" s="78"/>
      <c r="V54" s="78"/>
    </row>
    <row r="55" spans="1:22" ht="15.75" customHeight="1">
      <c r="L55" s="5"/>
      <c r="M55" s="5"/>
      <c r="O55" s="5"/>
      <c r="S55" s="78"/>
      <c r="T55" s="78"/>
      <c r="U55" s="78"/>
      <c r="V55" s="78"/>
    </row>
    <row r="56" spans="1:22" ht="26.25" customHeight="1">
      <c r="A56" s="7"/>
      <c r="B56" s="163" t="s">
        <v>4</v>
      </c>
      <c r="C56" s="164"/>
      <c r="D56" s="164"/>
      <c r="E56" s="164"/>
      <c r="F56" s="164"/>
      <c r="G56" s="164"/>
      <c r="H56" s="165" t="s">
        <v>35</v>
      </c>
      <c r="I56" s="166"/>
      <c r="J56" s="166"/>
      <c r="K56" s="6"/>
      <c r="L56" s="5"/>
      <c r="M56" s="5"/>
      <c r="N56" s="6"/>
      <c r="O56" s="5"/>
      <c r="P56" s="6"/>
      <c r="Q56" s="6"/>
      <c r="R56" s="6"/>
      <c r="S56" s="78"/>
      <c r="T56" s="78"/>
      <c r="U56" s="78"/>
      <c r="V56" s="78"/>
    </row>
    <row r="57" spans="1:22" ht="30" customHeight="1">
      <c r="A57" s="142" t="s">
        <v>6</v>
      </c>
      <c r="B57" s="144" t="s">
        <v>7</v>
      </c>
      <c r="C57" s="154"/>
      <c r="D57" s="154"/>
      <c r="E57" s="154"/>
      <c r="F57" s="154"/>
      <c r="G57" s="154"/>
      <c r="H57" s="154"/>
      <c r="I57" s="154"/>
      <c r="J57" s="155"/>
      <c r="K57" s="167" t="s">
        <v>8</v>
      </c>
      <c r="L57" s="137" t="s">
        <v>9</v>
      </c>
      <c r="M57" s="137" t="s">
        <v>10</v>
      </c>
      <c r="N57" s="149" t="s">
        <v>11</v>
      </c>
      <c r="O57" s="137" t="s">
        <v>12</v>
      </c>
      <c r="P57" s="151" t="s">
        <v>13</v>
      </c>
      <c r="Q57" s="151" t="s">
        <v>14</v>
      </c>
      <c r="R57" s="137" t="s">
        <v>15</v>
      </c>
      <c r="S57" s="78"/>
      <c r="T57" s="78"/>
      <c r="U57" s="78"/>
      <c r="V57" s="78"/>
    </row>
    <row r="58" spans="1:22" ht="15.75" customHeight="1">
      <c r="A58" s="153"/>
      <c r="B58" s="9" t="s">
        <v>16</v>
      </c>
      <c r="C58" s="9" t="s">
        <v>17</v>
      </c>
      <c r="D58" s="9" t="s">
        <v>18</v>
      </c>
      <c r="E58" s="9" t="s">
        <v>19</v>
      </c>
      <c r="F58" s="9" t="s">
        <v>20</v>
      </c>
      <c r="G58" s="9" t="s">
        <v>21</v>
      </c>
      <c r="H58" s="9" t="s">
        <v>22</v>
      </c>
      <c r="I58" s="9" t="s">
        <v>23</v>
      </c>
      <c r="J58" s="9" t="s">
        <v>24</v>
      </c>
      <c r="K58" s="153"/>
      <c r="L58" s="153"/>
      <c r="M58" s="153"/>
      <c r="N58" s="153"/>
      <c r="O58" s="153"/>
      <c r="P58" s="153"/>
      <c r="Q58" s="153"/>
      <c r="R58" s="153"/>
      <c r="S58" s="78"/>
      <c r="T58" s="78"/>
      <c r="U58" s="78"/>
      <c r="V58" s="78"/>
    </row>
    <row r="59" spans="1:22" ht="15.75" customHeight="1">
      <c r="A59" s="10" t="s">
        <v>35</v>
      </c>
      <c r="B59" s="11">
        <v>78</v>
      </c>
      <c r="C59" s="11"/>
      <c r="D59" s="11"/>
      <c r="E59" s="11"/>
      <c r="F59" s="11"/>
      <c r="G59" s="11"/>
      <c r="H59" s="11"/>
      <c r="I59" s="11"/>
      <c r="J59" s="11"/>
      <c r="K59" s="12"/>
      <c r="L59" s="13"/>
      <c r="M59" s="14"/>
      <c r="N59" s="15"/>
      <c r="O59" s="16"/>
      <c r="P59" s="17">
        <v>78</v>
      </c>
      <c r="Q59" s="18"/>
      <c r="R59" s="16"/>
      <c r="S59" s="78"/>
      <c r="T59" s="78"/>
      <c r="U59" s="78"/>
      <c r="V59" s="78"/>
    </row>
    <row r="60" spans="1:22" ht="15.75" customHeight="1">
      <c r="A60" s="10" t="s">
        <v>36</v>
      </c>
      <c r="B60" s="11"/>
      <c r="C60" s="11">
        <v>77</v>
      </c>
      <c r="D60" s="11"/>
      <c r="E60" s="11"/>
      <c r="F60" s="11"/>
      <c r="G60" s="11"/>
      <c r="H60" s="11"/>
      <c r="I60" s="11"/>
      <c r="J60" s="11"/>
      <c r="K60" s="12"/>
      <c r="L60" s="19"/>
      <c r="M60" s="5"/>
      <c r="N60" s="20"/>
      <c r="O60" s="21">
        <f>IF(C60=0,"",C60/B59)</f>
        <v>0.98717948717948723</v>
      </c>
      <c r="P60" s="22">
        <v>77</v>
      </c>
      <c r="Q60" s="23">
        <f t="shared" ref="Q60:Q67" si="4">IF(P60=0,"",P60/P59)</f>
        <v>0.98717948717948723</v>
      </c>
      <c r="R60" s="23">
        <f t="shared" ref="R60:R67" si="5">IF(P60=0,"",100%-Q60)</f>
        <v>1.2820512820512775E-2</v>
      </c>
      <c r="S60" s="78"/>
      <c r="T60" s="78"/>
      <c r="U60" s="78"/>
      <c r="V60" s="78"/>
    </row>
    <row r="61" spans="1:22" ht="15.75" customHeight="1">
      <c r="A61" s="10" t="s">
        <v>37</v>
      </c>
      <c r="B61" s="11"/>
      <c r="C61" s="11"/>
      <c r="D61" s="11">
        <v>70</v>
      </c>
      <c r="E61" s="11"/>
      <c r="F61" s="11"/>
      <c r="G61" s="11"/>
      <c r="H61" s="11"/>
      <c r="I61" s="11"/>
      <c r="J61" s="11"/>
      <c r="K61" s="12"/>
      <c r="L61" s="19"/>
      <c r="M61" s="5"/>
      <c r="N61" s="20"/>
      <c r="O61" s="21">
        <f>IF(D61=0,"",D61/C60)</f>
        <v>0.90909090909090906</v>
      </c>
      <c r="P61" s="22">
        <v>71</v>
      </c>
      <c r="Q61" s="23">
        <f t="shared" si="4"/>
        <v>0.92207792207792205</v>
      </c>
      <c r="R61" s="23">
        <f t="shared" si="5"/>
        <v>7.7922077922077948E-2</v>
      </c>
      <c r="S61" s="78"/>
      <c r="T61" s="78"/>
      <c r="U61" s="78"/>
      <c r="V61" s="78"/>
    </row>
    <row r="62" spans="1:22" ht="15.75" customHeight="1">
      <c r="A62" s="10" t="s">
        <v>38</v>
      </c>
      <c r="B62" s="11"/>
      <c r="C62" s="11"/>
      <c r="D62" s="11"/>
      <c r="E62" s="11">
        <v>63</v>
      </c>
      <c r="F62" s="11"/>
      <c r="G62" s="11"/>
      <c r="H62" s="11"/>
      <c r="I62" s="11"/>
      <c r="J62" s="11"/>
      <c r="K62" s="12"/>
      <c r="L62" s="19"/>
      <c r="M62" s="5"/>
      <c r="N62" s="20"/>
      <c r="O62" s="21">
        <f>IF(E62=0,"",E62/D61)</f>
        <v>0.9</v>
      </c>
      <c r="P62" s="22">
        <v>67</v>
      </c>
      <c r="Q62" s="23">
        <f t="shared" si="4"/>
        <v>0.94366197183098588</v>
      </c>
      <c r="R62" s="23">
        <f t="shared" si="5"/>
        <v>5.633802816901412E-2</v>
      </c>
      <c r="S62" s="78"/>
      <c r="T62" s="78"/>
      <c r="U62" s="78"/>
      <c r="V62" s="78"/>
    </row>
    <row r="63" spans="1:22" ht="15.75" customHeight="1">
      <c r="A63" s="10" t="s">
        <v>39</v>
      </c>
      <c r="B63" s="11"/>
      <c r="C63" s="11"/>
      <c r="D63" s="11"/>
      <c r="E63" s="11"/>
      <c r="F63" s="11">
        <v>63</v>
      </c>
      <c r="G63" s="11"/>
      <c r="H63" s="11"/>
      <c r="I63" s="11"/>
      <c r="J63" s="11"/>
      <c r="K63" s="12"/>
      <c r="L63" s="19"/>
      <c r="M63" s="5"/>
      <c r="N63" s="20"/>
      <c r="O63" s="21">
        <f>IF(F63=0,"",F63/E62)</f>
        <v>1</v>
      </c>
      <c r="P63" s="22">
        <v>66</v>
      </c>
      <c r="Q63" s="23">
        <f t="shared" si="4"/>
        <v>0.9850746268656716</v>
      </c>
      <c r="R63" s="23">
        <f t="shared" si="5"/>
        <v>1.4925373134328401E-2</v>
      </c>
      <c r="S63" s="78"/>
      <c r="T63" s="78"/>
      <c r="U63" s="78"/>
      <c r="V63" s="78"/>
    </row>
    <row r="64" spans="1:22" ht="15.75" customHeight="1">
      <c r="A64" s="10" t="s">
        <v>40</v>
      </c>
      <c r="B64" s="11"/>
      <c r="C64" s="11"/>
      <c r="D64" s="11"/>
      <c r="E64" s="11"/>
      <c r="F64" s="11"/>
      <c r="G64" s="11">
        <v>57</v>
      </c>
      <c r="H64" s="11"/>
      <c r="I64" s="11"/>
      <c r="J64" s="11"/>
      <c r="K64" s="12"/>
      <c r="L64" s="19"/>
      <c r="M64" s="5"/>
      <c r="N64" s="20"/>
      <c r="O64" s="21">
        <f>IF(G64=0,"",G64/F63)</f>
        <v>0.90476190476190477</v>
      </c>
      <c r="P64" s="22">
        <v>63</v>
      </c>
      <c r="Q64" s="23">
        <f t="shared" si="4"/>
        <v>0.95454545454545459</v>
      </c>
      <c r="R64" s="23">
        <f t="shared" si="5"/>
        <v>4.5454545454545414E-2</v>
      </c>
      <c r="S64" s="78"/>
      <c r="T64" s="78"/>
      <c r="U64" s="78"/>
      <c r="V64" s="78"/>
    </row>
    <row r="65" spans="1:22" ht="15.75" customHeight="1">
      <c r="A65" s="10" t="s">
        <v>41</v>
      </c>
      <c r="B65" s="11"/>
      <c r="C65" s="11"/>
      <c r="D65" s="11"/>
      <c r="E65" s="11"/>
      <c r="F65" s="11"/>
      <c r="G65" s="11"/>
      <c r="H65" s="11">
        <v>55</v>
      </c>
      <c r="I65" s="11"/>
      <c r="J65" s="11"/>
      <c r="K65" s="12"/>
      <c r="L65" s="19"/>
      <c r="M65" s="5"/>
      <c r="N65" s="20"/>
      <c r="O65" s="21">
        <f>IF(H65=0,"",H65/G64)</f>
        <v>0.96491228070175439</v>
      </c>
      <c r="P65" s="22">
        <v>64</v>
      </c>
      <c r="Q65" s="23">
        <f t="shared" si="4"/>
        <v>1.0158730158730158</v>
      </c>
      <c r="R65" s="23">
        <f t="shared" si="5"/>
        <v>-1.5873015873015817E-2</v>
      </c>
      <c r="S65" s="78"/>
      <c r="T65" s="78"/>
      <c r="U65" s="78"/>
      <c r="V65" s="78"/>
    </row>
    <row r="66" spans="1:22" ht="15.75" customHeight="1">
      <c r="A66" s="10" t="s">
        <v>43</v>
      </c>
      <c r="B66" s="11"/>
      <c r="C66" s="11"/>
      <c r="D66" s="11"/>
      <c r="E66" s="11"/>
      <c r="F66" s="11"/>
      <c r="G66" s="11"/>
      <c r="H66" s="11"/>
      <c r="I66" s="11">
        <v>51</v>
      </c>
      <c r="J66" s="11"/>
      <c r="K66" s="12"/>
      <c r="L66" s="19"/>
      <c r="M66" s="5"/>
      <c r="N66" s="20"/>
      <c r="O66" s="21">
        <f>IF(I66=0,"",I66/H65)</f>
        <v>0.92727272727272725</v>
      </c>
      <c r="P66" s="22">
        <v>63</v>
      </c>
      <c r="Q66" s="23">
        <f t="shared" si="4"/>
        <v>0.984375</v>
      </c>
      <c r="R66" s="23">
        <f t="shared" si="5"/>
        <v>1.5625E-2</v>
      </c>
      <c r="S66" s="78"/>
      <c r="T66" s="78"/>
      <c r="U66" s="78"/>
      <c r="V66" s="78"/>
    </row>
    <row r="67" spans="1:22" ht="15.75" customHeight="1">
      <c r="A67" s="10" t="s">
        <v>44</v>
      </c>
      <c r="B67" s="11"/>
      <c r="C67" s="11"/>
      <c r="D67" s="11"/>
      <c r="E67" s="11"/>
      <c r="F67" s="11"/>
      <c r="G67" s="11"/>
      <c r="H67" s="11"/>
      <c r="I67" s="11"/>
      <c r="J67" s="11">
        <v>47</v>
      </c>
      <c r="K67" s="12">
        <v>37</v>
      </c>
      <c r="L67" s="19"/>
      <c r="M67" s="5"/>
      <c r="N67" s="20"/>
      <c r="O67" s="93">
        <f>IF(J67=0,"",J67/I66)</f>
        <v>0.92156862745098034</v>
      </c>
      <c r="P67" s="22">
        <v>62</v>
      </c>
      <c r="Q67" s="94">
        <f t="shared" si="4"/>
        <v>0.98412698412698407</v>
      </c>
      <c r="R67" s="94">
        <f t="shared" si="5"/>
        <v>1.5873015873015928E-2</v>
      </c>
      <c r="S67" s="78"/>
      <c r="T67" s="78"/>
      <c r="U67" s="78"/>
      <c r="V67" s="78"/>
    </row>
    <row r="68" spans="1:22" ht="15.75" customHeight="1">
      <c r="A68" s="10" t="s">
        <v>45</v>
      </c>
      <c r="B68" s="11"/>
      <c r="C68" s="11"/>
      <c r="D68" s="11"/>
      <c r="E68" s="11"/>
      <c r="F68" s="11"/>
      <c r="G68" s="11"/>
      <c r="H68" s="11"/>
      <c r="I68" s="11"/>
      <c r="J68" s="11">
        <v>8</v>
      </c>
      <c r="K68" s="12">
        <v>8</v>
      </c>
      <c r="L68" s="19"/>
      <c r="M68" s="5"/>
      <c r="N68" s="6"/>
      <c r="O68" s="83"/>
      <c r="P68" s="22">
        <v>18</v>
      </c>
      <c r="Q68" s="84"/>
      <c r="R68" s="85"/>
      <c r="S68" s="78"/>
      <c r="T68" s="78"/>
      <c r="U68" s="78"/>
      <c r="V68" s="78"/>
    </row>
    <row r="69" spans="1:22" ht="15.75" customHeight="1">
      <c r="A69" s="10" t="s">
        <v>46</v>
      </c>
      <c r="B69" s="11"/>
      <c r="C69" s="11"/>
      <c r="D69" s="11"/>
      <c r="E69" s="11"/>
      <c r="F69" s="11"/>
      <c r="G69" s="11"/>
      <c r="H69" s="11"/>
      <c r="I69" s="11"/>
      <c r="J69" s="11">
        <v>5</v>
      </c>
      <c r="K69" s="12">
        <v>2</v>
      </c>
      <c r="L69" s="19"/>
      <c r="M69" s="5"/>
      <c r="N69" s="6"/>
      <c r="O69" s="27"/>
      <c r="P69" s="25">
        <v>12</v>
      </c>
      <c r="Q69" s="28"/>
      <c r="R69" s="27"/>
      <c r="S69" s="78"/>
      <c r="T69" s="78"/>
      <c r="U69" s="78"/>
      <c r="V69" s="78"/>
    </row>
    <row r="70" spans="1:22" ht="15.75" customHeight="1">
      <c r="A70" s="10" t="s">
        <v>47</v>
      </c>
      <c r="B70" s="11"/>
      <c r="C70" s="11"/>
      <c r="D70" s="11"/>
      <c r="E70" s="11"/>
      <c r="F70" s="11"/>
      <c r="G70" s="11"/>
      <c r="H70" s="11"/>
      <c r="I70" s="11"/>
      <c r="J70" s="11">
        <v>3</v>
      </c>
      <c r="K70" s="12">
        <v>3</v>
      </c>
      <c r="L70" s="19"/>
      <c r="M70" s="5"/>
      <c r="N70" s="6"/>
      <c r="O70" s="27"/>
      <c r="P70" s="25">
        <v>8</v>
      </c>
      <c r="Q70" s="28"/>
      <c r="R70" s="27"/>
      <c r="S70" s="78"/>
      <c r="T70" s="78"/>
      <c r="U70" s="78"/>
      <c r="V70" s="78"/>
    </row>
    <row r="71" spans="1:22" ht="15.75" customHeight="1">
      <c r="A71" s="10" t="s">
        <v>48</v>
      </c>
      <c r="B71" s="11"/>
      <c r="C71" s="11"/>
      <c r="D71" s="11"/>
      <c r="E71" s="11"/>
      <c r="F71" s="11"/>
      <c r="G71" s="11"/>
      <c r="H71" s="11"/>
      <c r="I71" s="11"/>
      <c r="J71" s="11">
        <v>3</v>
      </c>
      <c r="K71" s="12"/>
      <c r="L71" s="19"/>
      <c r="M71" s="5"/>
      <c r="N71" s="6"/>
      <c r="O71" s="27"/>
      <c r="P71" s="25">
        <v>6</v>
      </c>
      <c r="Q71" s="28"/>
      <c r="R71" s="27"/>
      <c r="S71" s="78"/>
      <c r="T71" s="78"/>
      <c r="U71" s="78"/>
      <c r="V71" s="78"/>
    </row>
    <row r="72" spans="1:22" ht="15.75" customHeight="1">
      <c r="A72" s="10" t="s">
        <v>49</v>
      </c>
      <c r="B72" s="11"/>
      <c r="C72" s="11"/>
      <c r="D72" s="11"/>
      <c r="E72" s="11"/>
      <c r="F72" s="11"/>
      <c r="G72" s="11"/>
      <c r="H72" s="11"/>
      <c r="I72" s="11"/>
      <c r="J72" s="11">
        <v>2</v>
      </c>
      <c r="K72" s="12">
        <v>1</v>
      </c>
      <c r="L72" s="19"/>
      <c r="M72" s="5"/>
      <c r="N72" s="6"/>
      <c r="O72" s="27"/>
      <c r="P72" s="25">
        <v>2</v>
      </c>
      <c r="Q72" s="28"/>
      <c r="R72" s="27"/>
      <c r="S72" s="78"/>
      <c r="T72" s="78"/>
      <c r="U72" s="78"/>
      <c r="V72" s="78"/>
    </row>
    <row r="73" spans="1:22" ht="15.75" customHeight="1">
      <c r="A73" s="10" t="s">
        <v>50</v>
      </c>
      <c r="B73" s="11"/>
      <c r="C73" s="11"/>
      <c r="D73" s="11"/>
      <c r="E73" s="11"/>
      <c r="F73" s="11"/>
      <c r="G73" s="11"/>
      <c r="H73" s="11"/>
      <c r="I73" s="11"/>
      <c r="J73" s="11">
        <v>1</v>
      </c>
      <c r="K73" s="12"/>
      <c r="L73" s="19"/>
      <c r="M73" s="5"/>
      <c r="N73" s="6"/>
      <c r="O73" s="27"/>
      <c r="P73" s="25">
        <v>1</v>
      </c>
      <c r="Q73" s="28"/>
      <c r="R73" s="27"/>
      <c r="S73" s="78"/>
      <c r="T73" s="78"/>
      <c r="U73" s="78"/>
      <c r="V73" s="78"/>
    </row>
    <row r="74" spans="1:22" ht="15.75" customHeight="1">
      <c r="A74" s="10" t="s">
        <v>51</v>
      </c>
      <c r="B74" s="11"/>
      <c r="C74" s="11"/>
      <c r="D74" s="11"/>
      <c r="E74" s="11"/>
      <c r="F74" s="11"/>
      <c r="G74" s="11"/>
      <c r="H74" s="11"/>
      <c r="I74" s="11"/>
      <c r="J74" s="11">
        <v>1</v>
      </c>
      <c r="K74" s="12">
        <v>1</v>
      </c>
      <c r="L74" s="19"/>
      <c r="M74" s="5"/>
      <c r="N74" s="6"/>
      <c r="O74" s="27"/>
      <c r="P74" s="25">
        <v>1</v>
      </c>
      <c r="Q74" s="28"/>
      <c r="R74" s="27"/>
      <c r="S74" s="78"/>
      <c r="T74" s="78"/>
      <c r="U74" s="78"/>
      <c r="V74" s="78"/>
    </row>
    <row r="75" spans="1:22" ht="15.75" customHeight="1">
      <c r="A75" s="10" t="s">
        <v>50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9"/>
      <c r="M75" s="5"/>
      <c r="N75" s="6"/>
      <c r="O75" s="54"/>
      <c r="P75" s="70"/>
      <c r="Q75" s="72"/>
      <c r="R75" s="54"/>
      <c r="S75" s="78"/>
      <c r="T75" s="78"/>
      <c r="U75" s="78"/>
      <c r="V75" s="78"/>
    </row>
    <row r="76" spans="1:22" ht="15.75" customHeight="1">
      <c r="A76" s="10" t="s">
        <v>51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9"/>
      <c r="M76" s="5"/>
      <c r="N76" s="6"/>
      <c r="O76" s="54"/>
      <c r="P76" s="70"/>
      <c r="Q76" s="72"/>
      <c r="R76" s="54"/>
      <c r="S76" s="78"/>
      <c r="T76" s="78"/>
      <c r="U76" s="78"/>
      <c r="V76" s="78"/>
    </row>
    <row r="77" spans="1:22" ht="20.25" customHeight="1">
      <c r="A77" s="10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  <c r="L77" s="19"/>
      <c r="M77" s="5"/>
      <c r="N77" s="6"/>
      <c r="O77" s="54"/>
      <c r="P77" s="70"/>
      <c r="Q77" s="72"/>
      <c r="R77" s="54"/>
      <c r="S77" s="78"/>
      <c r="T77" s="78"/>
      <c r="U77" s="78"/>
      <c r="V77" s="78"/>
    </row>
    <row r="78" spans="1:22" ht="15.75" customHeight="1">
      <c r="A78" s="10" t="s">
        <v>54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29"/>
      <c r="M78" s="30"/>
      <c r="N78" s="31"/>
      <c r="O78" s="30"/>
      <c r="P78" s="31"/>
      <c r="Q78" s="31"/>
      <c r="R78" s="33"/>
      <c r="S78" s="78"/>
      <c r="T78" s="78"/>
      <c r="U78" s="78"/>
      <c r="V78" s="78"/>
    </row>
    <row r="79" spans="1:22" ht="18.75" customHeight="1">
      <c r="A79" s="34"/>
      <c r="B79" s="6"/>
      <c r="C79" s="6"/>
      <c r="D79" s="6"/>
      <c r="E79" s="6"/>
      <c r="F79" s="139" t="s">
        <v>42</v>
      </c>
      <c r="G79" s="154"/>
      <c r="H79" s="154"/>
      <c r="I79" s="154"/>
      <c r="J79" s="155"/>
      <c r="K79" s="35">
        <f>SUM(K59:K78)</f>
        <v>52</v>
      </c>
      <c r="L79" s="55">
        <f>IF(K67=0,"",K67/B59)</f>
        <v>0.47435897435897434</v>
      </c>
      <c r="M79" s="55">
        <f>IF(K79=0,"",K79/B59)</f>
        <v>0.66666666666666663</v>
      </c>
      <c r="N79" s="55">
        <f>IF(K67=0,"",M79-L79)</f>
        <v>0.19230769230769229</v>
      </c>
      <c r="O79" s="5"/>
      <c r="P79" s="6"/>
      <c r="Q79" s="37"/>
      <c r="R79" s="5"/>
      <c r="S79" s="78"/>
      <c r="T79" s="78"/>
      <c r="U79" s="78"/>
      <c r="V79" s="78"/>
    </row>
    <row r="80" spans="1:22" ht="15.75" customHeight="1">
      <c r="L80" s="5"/>
      <c r="M80" s="5"/>
      <c r="O80" s="5"/>
      <c r="S80" s="78"/>
      <c r="T80" s="78"/>
      <c r="U80" s="78"/>
      <c r="V80" s="78"/>
    </row>
    <row r="81" spans="1:22" ht="15.75" customHeight="1">
      <c r="L81" s="5"/>
      <c r="M81" s="5"/>
      <c r="O81" s="5"/>
      <c r="S81" s="78"/>
      <c r="T81" s="78"/>
      <c r="U81" s="78"/>
      <c r="V81" s="78"/>
    </row>
    <row r="82" spans="1:22" ht="26.25" customHeight="1">
      <c r="A82" s="7"/>
      <c r="B82" s="163" t="s">
        <v>4</v>
      </c>
      <c r="C82" s="164"/>
      <c r="D82" s="164"/>
      <c r="E82" s="164"/>
      <c r="F82" s="164"/>
      <c r="G82" s="164"/>
      <c r="H82" s="165" t="s">
        <v>36</v>
      </c>
      <c r="I82" s="166"/>
      <c r="J82" s="166"/>
      <c r="K82" s="6"/>
      <c r="L82" s="5"/>
      <c r="M82" s="5"/>
      <c r="N82" s="6"/>
      <c r="O82" s="5"/>
      <c r="P82" s="6"/>
      <c r="Q82" s="6"/>
      <c r="R82" s="6"/>
      <c r="S82" s="78"/>
      <c r="T82" s="78"/>
      <c r="U82" s="78"/>
      <c r="V82" s="78"/>
    </row>
    <row r="83" spans="1:22" ht="30" customHeight="1">
      <c r="A83" s="142" t="s">
        <v>6</v>
      </c>
      <c r="B83" s="144" t="s">
        <v>7</v>
      </c>
      <c r="C83" s="154"/>
      <c r="D83" s="154"/>
      <c r="E83" s="154"/>
      <c r="F83" s="154"/>
      <c r="G83" s="154"/>
      <c r="H83" s="154"/>
      <c r="I83" s="154"/>
      <c r="J83" s="155"/>
      <c r="K83" s="167" t="s">
        <v>8</v>
      </c>
      <c r="L83" s="137" t="s">
        <v>9</v>
      </c>
      <c r="M83" s="137" t="s">
        <v>10</v>
      </c>
      <c r="N83" s="149" t="s">
        <v>11</v>
      </c>
      <c r="O83" s="137" t="s">
        <v>12</v>
      </c>
      <c r="P83" s="151" t="s">
        <v>13</v>
      </c>
      <c r="Q83" s="151" t="s">
        <v>14</v>
      </c>
      <c r="R83" s="137" t="s">
        <v>15</v>
      </c>
      <c r="S83" s="78"/>
      <c r="T83" s="78"/>
      <c r="U83" s="78"/>
      <c r="V83" s="78"/>
    </row>
    <row r="84" spans="1:22" ht="15.75" customHeight="1">
      <c r="A84" s="153"/>
      <c r="B84" s="9" t="s">
        <v>16</v>
      </c>
      <c r="C84" s="9" t="s">
        <v>17</v>
      </c>
      <c r="D84" s="9" t="s">
        <v>18</v>
      </c>
      <c r="E84" s="9" t="s">
        <v>19</v>
      </c>
      <c r="F84" s="9" t="s">
        <v>20</v>
      </c>
      <c r="G84" s="9" t="s">
        <v>21</v>
      </c>
      <c r="H84" s="9" t="s">
        <v>22</v>
      </c>
      <c r="I84" s="9" t="s">
        <v>23</v>
      </c>
      <c r="J84" s="9" t="s">
        <v>24</v>
      </c>
      <c r="K84" s="153"/>
      <c r="L84" s="153"/>
      <c r="M84" s="153"/>
      <c r="N84" s="153"/>
      <c r="O84" s="153"/>
      <c r="P84" s="153"/>
      <c r="Q84" s="153"/>
      <c r="R84" s="153"/>
      <c r="S84" s="78"/>
      <c r="T84" s="78"/>
      <c r="U84" s="78"/>
      <c r="V84" s="78"/>
    </row>
    <row r="85" spans="1:22" ht="15.75" customHeight="1">
      <c r="A85" s="10" t="s">
        <v>36</v>
      </c>
      <c r="B85" s="56">
        <v>46</v>
      </c>
      <c r="C85" s="56"/>
      <c r="D85" s="56"/>
      <c r="E85" s="56"/>
      <c r="F85" s="56"/>
      <c r="G85" s="56"/>
      <c r="H85" s="56"/>
      <c r="I85" s="56"/>
      <c r="J85" s="56"/>
      <c r="K85" s="57"/>
      <c r="L85" s="58"/>
      <c r="M85" s="59"/>
      <c r="N85" s="60"/>
      <c r="O85" s="61"/>
      <c r="P85" s="62">
        <v>46</v>
      </c>
      <c r="Q85" s="63"/>
      <c r="R85" s="61"/>
      <c r="S85" s="78"/>
      <c r="T85" s="78"/>
      <c r="U85" s="78"/>
      <c r="V85" s="78"/>
    </row>
    <row r="86" spans="1:22" ht="15.75" customHeight="1">
      <c r="A86" s="10" t="s">
        <v>37</v>
      </c>
      <c r="B86" s="56"/>
      <c r="C86" s="56">
        <v>42</v>
      </c>
      <c r="D86" s="56"/>
      <c r="E86" s="56"/>
      <c r="F86" s="56"/>
      <c r="G86" s="56"/>
      <c r="H86" s="56"/>
      <c r="I86" s="56"/>
      <c r="J86" s="56"/>
      <c r="K86" s="57"/>
      <c r="L86" s="64"/>
      <c r="M86" s="42"/>
      <c r="N86" s="65"/>
      <c r="O86" s="66">
        <f>IF(C86=0,"",C86/B85)</f>
        <v>0.91304347826086951</v>
      </c>
      <c r="P86" s="67">
        <v>42</v>
      </c>
      <c r="Q86" s="68">
        <f t="shared" ref="Q86:Q93" si="6">IF(P86=0,"",P86/P85)</f>
        <v>0.91304347826086951</v>
      </c>
      <c r="R86" s="68">
        <f t="shared" ref="R86:R93" si="7">IF(P86=0,"",100%-Q86)</f>
        <v>8.6956521739130488E-2</v>
      </c>
      <c r="S86" s="78"/>
      <c r="T86" s="78"/>
      <c r="U86" s="78"/>
      <c r="V86" s="78"/>
    </row>
    <row r="87" spans="1:22" ht="15.75" customHeight="1">
      <c r="A87" s="10" t="s">
        <v>38</v>
      </c>
      <c r="B87" s="56"/>
      <c r="C87" s="56"/>
      <c r="D87" s="56">
        <v>42</v>
      </c>
      <c r="E87" s="56"/>
      <c r="F87" s="56"/>
      <c r="G87" s="56"/>
      <c r="H87" s="56"/>
      <c r="I87" s="56"/>
      <c r="J87" s="56"/>
      <c r="K87" s="57"/>
      <c r="L87" s="64"/>
      <c r="M87" s="42"/>
      <c r="N87" s="65"/>
      <c r="O87" s="66">
        <f>IF(D87=0,"",D87/C86)</f>
        <v>1</v>
      </c>
      <c r="P87" s="67">
        <v>44</v>
      </c>
      <c r="Q87" s="68">
        <f t="shared" si="6"/>
        <v>1.0476190476190477</v>
      </c>
      <c r="R87" s="68">
        <f t="shared" si="7"/>
        <v>-4.7619047619047672E-2</v>
      </c>
      <c r="S87" s="78"/>
      <c r="T87" s="78"/>
      <c r="U87" s="78"/>
      <c r="V87" s="78"/>
    </row>
    <row r="88" spans="1:22" ht="15.75" customHeight="1">
      <c r="A88" s="10" t="s">
        <v>39</v>
      </c>
      <c r="B88" s="56"/>
      <c r="C88" s="56"/>
      <c r="D88" s="56"/>
      <c r="E88" s="56">
        <v>39</v>
      </c>
      <c r="F88" s="56"/>
      <c r="G88" s="56"/>
      <c r="H88" s="56"/>
      <c r="I88" s="56"/>
      <c r="J88" s="56"/>
      <c r="K88" s="57"/>
      <c r="L88" s="64"/>
      <c r="M88" s="42"/>
      <c r="N88" s="65"/>
      <c r="O88" s="66">
        <f>IF(E88=0,"",E88/D87)</f>
        <v>0.9285714285714286</v>
      </c>
      <c r="P88" s="67">
        <v>42</v>
      </c>
      <c r="Q88" s="68">
        <f t="shared" si="6"/>
        <v>0.95454545454545459</v>
      </c>
      <c r="R88" s="68">
        <f t="shared" si="7"/>
        <v>4.5454545454545414E-2</v>
      </c>
      <c r="S88" s="78"/>
      <c r="T88" s="78"/>
      <c r="U88" s="78"/>
      <c r="V88" s="78"/>
    </row>
    <row r="89" spans="1:22" ht="15.75" customHeight="1">
      <c r="A89" s="10" t="s">
        <v>40</v>
      </c>
      <c r="B89" s="56"/>
      <c r="C89" s="56"/>
      <c r="D89" s="56"/>
      <c r="E89" s="56"/>
      <c r="F89" s="56">
        <v>39</v>
      </c>
      <c r="G89" s="56"/>
      <c r="H89" s="56"/>
      <c r="I89" s="56"/>
      <c r="J89" s="56"/>
      <c r="K89" s="57"/>
      <c r="L89" s="64"/>
      <c r="M89" s="42"/>
      <c r="N89" s="65"/>
      <c r="O89" s="66">
        <f>IF(F89=0,"",F89/E88)</f>
        <v>1</v>
      </c>
      <c r="P89" s="67">
        <v>43</v>
      </c>
      <c r="Q89" s="68">
        <f t="shared" si="6"/>
        <v>1.0238095238095237</v>
      </c>
      <c r="R89" s="68">
        <f t="shared" si="7"/>
        <v>-2.3809523809523725E-2</v>
      </c>
      <c r="S89" s="78"/>
      <c r="T89" s="78"/>
      <c r="U89" s="78"/>
      <c r="V89" s="78"/>
    </row>
    <row r="90" spans="1:22" ht="15.75" customHeight="1">
      <c r="A90" s="10" t="s">
        <v>41</v>
      </c>
      <c r="B90" s="56"/>
      <c r="C90" s="56"/>
      <c r="D90" s="56"/>
      <c r="E90" s="56"/>
      <c r="F90" s="56"/>
      <c r="G90" s="56">
        <v>38</v>
      </c>
      <c r="H90" s="56"/>
      <c r="I90" s="56"/>
      <c r="J90" s="56"/>
      <c r="K90" s="57"/>
      <c r="L90" s="64"/>
      <c r="M90" s="42"/>
      <c r="N90" s="65"/>
      <c r="O90" s="66">
        <f>IF(G90=0,"",G90/F89)</f>
        <v>0.97435897435897434</v>
      </c>
      <c r="P90" s="67">
        <v>42</v>
      </c>
      <c r="Q90" s="68">
        <f t="shared" si="6"/>
        <v>0.97674418604651159</v>
      </c>
      <c r="R90" s="68">
        <f t="shared" si="7"/>
        <v>2.3255813953488413E-2</v>
      </c>
      <c r="S90" s="78"/>
      <c r="T90" s="78"/>
      <c r="U90" s="78"/>
      <c r="V90" s="78"/>
    </row>
    <row r="91" spans="1:22" ht="15.75" customHeight="1">
      <c r="A91" s="10" t="s">
        <v>43</v>
      </c>
      <c r="B91" s="56"/>
      <c r="C91" s="56"/>
      <c r="D91" s="56"/>
      <c r="E91" s="56"/>
      <c r="F91" s="56"/>
      <c r="G91" s="56"/>
      <c r="H91" s="56">
        <v>37</v>
      </c>
      <c r="I91" s="56"/>
      <c r="J91" s="56"/>
      <c r="K91" s="57"/>
      <c r="L91" s="64"/>
      <c r="M91" s="42"/>
      <c r="N91" s="65"/>
      <c r="O91" s="66">
        <f>IF(H91=0,"",H91/G90)</f>
        <v>0.97368421052631582</v>
      </c>
      <c r="P91" s="67">
        <v>41</v>
      </c>
      <c r="Q91" s="68">
        <f t="shared" si="6"/>
        <v>0.97619047619047616</v>
      </c>
      <c r="R91" s="68">
        <f t="shared" si="7"/>
        <v>2.3809523809523836E-2</v>
      </c>
      <c r="S91" s="78"/>
      <c r="T91" s="78"/>
      <c r="U91" s="78"/>
      <c r="V91" s="78"/>
    </row>
    <row r="92" spans="1:22" ht="15.75" customHeight="1">
      <c r="A92" s="10" t="s">
        <v>44</v>
      </c>
      <c r="B92" s="56"/>
      <c r="C92" s="56"/>
      <c r="D92" s="56"/>
      <c r="E92" s="56"/>
      <c r="F92" s="56"/>
      <c r="G92" s="56"/>
      <c r="H92" s="56"/>
      <c r="I92" s="56">
        <v>36</v>
      </c>
      <c r="J92" s="56"/>
      <c r="K92" s="57"/>
      <c r="L92" s="64"/>
      <c r="M92" s="42"/>
      <c r="N92" s="65"/>
      <c r="O92" s="66">
        <f>IF(I92=0,"",I92/H91)</f>
        <v>0.97297297297297303</v>
      </c>
      <c r="P92" s="67">
        <v>41</v>
      </c>
      <c r="Q92" s="68">
        <f t="shared" si="6"/>
        <v>1</v>
      </c>
      <c r="R92" s="68">
        <f t="shared" si="7"/>
        <v>0</v>
      </c>
      <c r="S92" s="78"/>
      <c r="T92" s="78"/>
      <c r="U92" s="78"/>
      <c r="V92" s="78"/>
    </row>
    <row r="93" spans="1:22" ht="15.75" customHeight="1">
      <c r="A93" s="10" t="s">
        <v>45</v>
      </c>
      <c r="B93" s="56"/>
      <c r="C93" s="56"/>
      <c r="D93" s="56"/>
      <c r="E93" s="56"/>
      <c r="F93" s="56"/>
      <c r="G93" s="56"/>
      <c r="H93" s="56"/>
      <c r="I93" s="56"/>
      <c r="J93" s="56">
        <v>35</v>
      </c>
      <c r="K93" s="57">
        <v>31</v>
      </c>
      <c r="L93" s="64"/>
      <c r="M93" s="42"/>
      <c r="N93" s="65"/>
      <c r="O93" s="81">
        <f>IF(J93=0,"",J93/I92)</f>
        <v>0.97222222222222221</v>
      </c>
      <c r="P93" s="67">
        <v>40</v>
      </c>
      <c r="Q93" s="82">
        <f t="shared" si="6"/>
        <v>0.97560975609756095</v>
      </c>
      <c r="R93" s="82">
        <f t="shared" si="7"/>
        <v>2.4390243902439046E-2</v>
      </c>
      <c r="S93" s="78"/>
      <c r="T93" s="78"/>
      <c r="U93" s="78"/>
      <c r="V93" s="78"/>
    </row>
    <row r="94" spans="1:22" ht="15.75" customHeight="1">
      <c r="A94" s="10" t="s">
        <v>46</v>
      </c>
      <c r="B94" s="56"/>
      <c r="C94" s="56"/>
      <c r="D94" s="56"/>
      <c r="E94" s="56"/>
      <c r="F94" s="56"/>
      <c r="G94" s="56"/>
      <c r="H94" s="56"/>
      <c r="I94" s="56"/>
      <c r="J94" s="56">
        <v>3</v>
      </c>
      <c r="K94" s="57">
        <v>1</v>
      </c>
      <c r="L94" s="64"/>
      <c r="M94" s="42"/>
      <c r="N94" s="43"/>
      <c r="O94" s="95"/>
      <c r="P94" s="67">
        <v>7</v>
      </c>
      <c r="Q94" s="96"/>
      <c r="R94" s="97"/>
      <c r="S94" s="78"/>
      <c r="T94" s="78"/>
      <c r="U94" s="78"/>
      <c r="V94" s="78"/>
    </row>
    <row r="95" spans="1:22" ht="15.75" customHeight="1">
      <c r="A95" s="10" t="s">
        <v>47</v>
      </c>
      <c r="B95" s="56"/>
      <c r="C95" s="56"/>
      <c r="D95" s="56"/>
      <c r="E95" s="56"/>
      <c r="F95" s="56"/>
      <c r="G95" s="56"/>
      <c r="H95" s="56"/>
      <c r="I95" s="56"/>
      <c r="J95" s="56">
        <v>3</v>
      </c>
      <c r="K95" s="57"/>
      <c r="L95" s="64"/>
      <c r="M95" s="42"/>
      <c r="N95" s="43"/>
      <c r="O95" s="54"/>
      <c r="P95" s="70">
        <v>5</v>
      </c>
      <c r="Q95" s="72"/>
      <c r="R95" s="54"/>
      <c r="S95" s="78"/>
      <c r="T95" s="78"/>
      <c r="U95" s="78"/>
      <c r="V95" s="78"/>
    </row>
    <row r="96" spans="1:22" ht="15.75" customHeight="1">
      <c r="A96" s="10" t="s">
        <v>48</v>
      </c>
      <c r="B96" s="56"/>
      <c r="C96" s="56"/>
      <c r="D96" s="56"/>
      <c r="E96" s="56"/>
      <c r="F96" s="56"/>
      <c r="G96" s="56"/>
      <c r="H96" s="56"/>
      <c r="I96" s="56"/>
      <c r="J96" s="56">
        <v>2</v>
      </c>
      <c r="K96" s="57">
        <v>1</v>
      </c>
      <c r="L96" s="64"/>
      <c r="M96" s="42"/>
      <c r="N96" s="43"/>
      <c r="O96" s="54"/>
      <c r="P96" s="70">
        <v>2</v>
      </c>
      <c r="Q96" s="72"/>
      <c r="R96" s="54"/>
      <c r="S96" s="78"/>
      <c r="T96" s="78"/>
      <c r="U96" s="78"/>
      <c r="V96" s="78"/>
    </row>
    <row r="97" spans="1:22" ht="15.75" customHeight="1">
      <c r="A97" s="10" t="s">
        <v>49</v>
      </c>
      <c r="B97" s="56"/>
      <c r="C97" s="56"/>
      <c r="D97" s="56"/>
      <c r="E97" s="56"/>
      <c r="F97" s="56"/>
      <c r="G97" s="56"/>
      <c r="H97" s="56"/>
      <c r="I97" s="56"/>
      <c r="J97" s="56"/>
      <c r="K97" s="57"/>
      <c r="L97" s="64"/>
      <c r="M97" s="42"/>
      <c r="N97" s="43"/>
      <c r="O97" s="54"/>
      <c r="P97" s="70"/>
      <c r="Q97" s="72"/>
      <c r="R97" s="54"/>
      <c r="S97" s="78"/>
      <c r="T97" s="78"/>
      <c r="U97" s="78"/>
      <c r="V97" s="78"/>
    </row>
    <row r="98" spans="1:22" ht="15.75" customHeight="1">
      <c r="A98" s="10" t="s">
        <v>50</v>
      </c>
      <c r="B98" s="56"/>
      <c r="C98" s="56"/>
      <c r="D98" s="56"/>
      <c r="E98" s="56"/>
      <c r="F98" s="56"/>
      <c r="G98" s="56"/>
      <c r="H98" s="56"/>
      <c r="I98" s="56"/>
      <c r="J98" s="56"/>
      <c r="K98" s="57"/>
      <c r="L98" s="64"/>
      <c r="M98" s="42"/>
      <c r="N98" s="43"/>
      <c r="O98" s="54"/>
      <c r="P98" s="70"/>
      <c r="Q98" s="72"/>
      <c r="R98" s="54"/>
      <c r="S98" s="78"/>
      <c r="T98" s="78"/>
      <c r="U98" s="78"/>
      <c r="V98" s="78"/>
    </row>
    <row r="99" spans="1:22" ht="15.75" customHeight="1">
      <c r="A99" s="10" t="s">
        <v>51</v>
      </c>
      <c r="B99" s="56"/>
      <c r="C99" s="56"/>
      <c r="D99" s="56"/>
      <c r="E99" s="56"/>
      <c r="F99" s="56"/>
      <c r="G99" s="56"/>
      <c r="H99" s="56"/>
      <c r="I99" s="56"/>
      <c r="J99" s="56"/>
      <c r="K99" s="57"/>
      <c r="L99" s="64"/>
      <c r="M99" s="42"/>
      <c r="N99" s="43"/>
      <c r="O99" s="54"/>
      <c r="P99" s="70"/>
      <c r="Q99" s="72"/>
      <c r="R99" s="54"/>
      <c r="S99" s="78"/>
      <c r="T99" s="78"/>
      <c r="U99" s="78"/>
      <c r="V99" s="78"/>
    </row>
    <row r="100" spans="1:22" ht="15.75" customHeight="1">
      <c r="A100" s="10" t="s">
        <v>52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7"/>
      <c r="L100" s="64"/>
      <c r="M100" s="42"/>
      <c r="N100" s="43"/>
      <c r="O100" s="54"/>
      <c r="P100" s="70"/>
      <c r="Q100" s="72"/>
      <c r="R100" s="54"/>
      <c r="S100" s="78"/>
      <c r="T100" s="78"/>
      <c r="U100" s="78"/>
      <c r="V100" s="78"/>
    </row>
    <row r="101" spans="1:22" ht="15.75" customHeight="1">
      <c r="A101" s="10" t="s">
        <v>54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7"/>
      <c r="L101" s="73"/>
      <c r="M101" s="74"/>
      <c r="N101" s="75"/>
      <c r="O101" s="30"/>
      <c r="P101" s="31"/>
      <c r="Q101" s="31"/>
      <c r="R101" s="33"/>
      <c r="S101" s="78"/>
      <c r="T101" s="78"/>
      <c r="U101" s="78"/>
      <c r="V101" s="78"/>
    </row>
    <row r="102" spans="1:22" ht="18.75" customHeight="1">
      <c r="A102" s="34"/>
      <c r="B102" s="6"/>
      <c r="C102" s="6"/>
      <c r="D102" s="6"/>
      <c r="E102" s="6"/>
      <c r="F102" s="139" t="s">
        <v>42</v>
      </c>
      <c r="G102" s="154"/>
      <c r="H102" s="154"/>
      <c r="I102" s="154"/>
      <c r="J102" s="155"/>
      <c r="K102" s="35">
        <f>SUM(K85:K101)</f>
        <v>33</v>
      </c>
      <c r="L102" s="55">
        <f>IF(K93=0,"",K93/B85)</f>
        <v>0.67391304347826086</v>
      </c>
      <c r="M102" s="55">
        <f>IF(K102=0,"",K102/B85)</f>
        <v>0.71739130434782605</v>
      </c>
      <c r="N102" s="55">
        <f>IF(K93=0,"",M102-L102)</f>
        <v>4.3478260869565188E-2</v>
      </c>
      <c r="O102" s="5"/>
      <c r="P102" s="6"/>
      <c r="Q102" s="37"/>
      <c r="R102" s="5"/>
      <c r="S102" s="78"/>
      <c r="T102" s="78"/>
      <c r="U102" s="78"/>
      <c r="V102" s="78"/>
    </row>
    <row r="103" spans="1:22" ht="15.75" customHeight="1">
      <c r="L103" s="5"/>
      <c r="M103" s="5"/>
      <c r="O103" s="5"/>
      <c r="S103" s="78"/>
      <c r="T103" s="78"/>
      <c r="U103" s="78"/>
      <c r="V103" s="78"/>
    </row>
    <row r="104" spans="1:22" ht="15.75" customHeight="1">
      <c r="L104" s="5"/>
      <c r="M104" s="5"/>
      <c r="O104" s="5"/>
      <c r="S104" s="78"/>
      <c r="T104" s="78"/>
      <c r="U104" s="78"/>
      <c r="V104" s="78"/>
    </row>
    <row r="105" spans="1:22" ht="26.25" customHeight="1">
      <c r="A105" s="7"/>
      <c r="B105" s="163" t="s">
        <v>4</v>
      </c>
      <c r="C105" s="164"/>
      <c r="D105" s="164"/>
      <c r="E105" s="164"/>
      <c r="F105" s="164"/>
      <c r="G105" s="164"/>
      <c r="H105" s="165" t="s">
        <v>37</v>
      </c>
      <c r="I105" s="166"/>
      <c r="J105" s="166"/>
      <c r="K105" s="6"/>
      <c r="L105" s="5"/>
      <c r="M105" s="5"/>
      <c r="N105" s="6"/>
      <c r="O105" s="5"/>
      <c r="P105" s="6"/>
      <c r="Q105" s="6"/>
      <c r="R105" s="6"/>
      <c r="S105" s="78"/>
      <c r="T105" s="78"/>
      <c r="U105" s="78"/>
      <c r="V105" s="78"/>
    </row>
    <row r="106" spans="1:22" ht="30" customHeight="1">
      <c r="A106" s="142" t="s">
        <v>6</v>
      </c>
      <c r="B106" s="144" t="s">
        <v>7</v>
      </c>
      <c r="C106" s="154"/>
      <c r="D106" s="154"/>
      <c r="E106" s="154"/>
      <c r="F106" s="154"/>
      <c r="G106" s="154"/>
      <c r="H106" s="154"/>
      <c r="I106" s="154"/>
      <c r="J106" s="155"/>
      <c r="K106" s="167" t="s">
        <v>8</v>
      </c>
      <c r="L106" s="137" t="s">
        <v>9</v>
      </c>
      <c r="M106" s="137" t="s">
        <v>10</v>
      </c>
      <c r="N106" s="149" t="s">
        <v>11</v>
      </c>
      <c r="O106" s="137" t="s">
        <v>12</v>
      </c>
      <c r="P106" s="151" t="s">
        <v>13</v>
      </c>
      <c r="Q106" s="151" t="s">
        <v>14</v>
      </c>
      <c r="R106" s="137" t="s">
        <v>15</v>
      </c>
      <c r="S106" s="78"/>
      <c r="T106" s="78"/>
      <c r="U106" s="78"/>
      <c r="V106" s="78"/>
    </row>
    <row r="107" spans="1:22" ht="15.75" customHeight="1">
      <c r="A107" s="153"/>
      <c r="B107" s="9" t="s">
        <v>16</v>
      </c>
      <c r="C107" s="9" t="s">
        <v>17</v>
      </c>
      <c r="D107" s="9" t="s">
        <v>18</v>
      </c>
      <c r="E107" s="9" t="s">
        <v>19</v>
      </c>
      <c r="F107" s="9" t="s">
        <v>20</v>
      </c>
      <c r="G107" s="9" t="s">
        <v>21</v>
      </c>
      <c r="H107" s="9" t="s">
        <v>22</v>
      </c>
      <c r="I107" s="9" t="s">
        <v>23</v>
      </c>
      <c r="J107" s="9" t="s">
        <v>24</v>
      </c>
      <c r="K107" s="153"/>
      <c r="L107" s="153"/>
      <c r="M107" s="153"/>
      <c r="N107" s="153"/>
      <c r="O107" s="153"/>
      <c r="P107" s="153"/>
      <c r="Q107" s="153"/>
      <c r="R107" s="153"/>
      <c r="S107" s="78"/>
      <c r="T107" s="78"/>
      <c r="U107" s="78"/>
      <c r="V107" s="78"/>
    </row>
    <row r="108" spans="1:22" ht="15.75" customHeight="1">
      <c r="A108" s="10" t="s">
        <v>37</v>
      </c>
      <c r="B108" s="56">
        <v>83</v>
      </c>
      <c r="C108" s="56"/>
      <c r="D108" s="56"/>
      <c r="E108" s="56"/>
      <c r="F108" s="56"/>
      <c r="G108" s="56"/>
      <c r="H108" s="56"/>
      <c r="I108" s="56"/>
      <c r="J108" s="56"/>
      <c r="K108" s="57"/>
      <c r="L108" s="58"/>
      <c r="M108" s="59"/>
      <c r="N108" s="60"/>
      <c r="O108" s="61"/>
      <c r="P108" s="62">
        <v>83</v>
      </c>
      <c r="Q108" s="63"/>
      <c r="R108" s="61"/>
      <c r="S108" s="78"/>
      <c r="T108" s="78"/>
      <c r="U108" s="78"/>
      <c r="V108" s="78"/>
    </row>
    <row r="109" spans="1:22" ht="15.75" customHeight="1">
      <c r="A109" s="10" t="s">
        <v>38</v>
      </c>
      <c r="B109" s="56"/>
      <c r="C109" s="56">
        <v>81</v>
      </c>
      <c r="D109" s="56"/>
      <c r="E109" s="56"/>
      <c r="F109" s="56"/>
      <c r="G109" s="56"/>
      <c r="H109" s="56"/>
      <c r="I109" s="56"/>
      <c r="J109" s="56"/>
      <c r="K109" s="57"/>
      <c r="L109" s="64"/>
      <c r="M109" s="42"/>
      <c r="N109" s="65"/>
      <c r="O109" s="66">
        <f>IF(C109=0,"",C109/B108)</f>
        <v>0.97590361445783136</v>
      </c>
      <c r="P109" s="67">
        <v>81</v>
      </c>
      <c r="Q109" s="68">
        <f t="shared" ref="Q109:Q116" si="8">IF(P109=0,"",P109/P108)</f>
        <v>0.97590361445783136</v>
      </c>
      <c r="R109" s="68">
        <f t="shared" ref="R109:R116" si="9">IF(P109=0,"",100%-Q109)</f>
        <v>2.4096385542168641E-2</v>
      </c>
      <c r="S109" s="78"/>
      <c r="T109" s="78"/>
      <c r="U109" s="78"/>
      <c r="V109" s="78"/>
    </row>
    <row r="110" spans="1:22" ht="15.75" customHeight="1">
      <c r="A110" s="10" t="s">
        <v>39</v>
      </c>
      <c r="B110" s="56"/>
      <c r="C110" s="56"/>
      <c r="D110" s="56">
        <v>75</v>
      </c>
      <c r="E110" s="56"/>
      <c r="F110" s="56"/>
      <c r="G110" s="56"/>
      <c r="H110" s="56"/>
      <c r="I110" s="56"/>
      <c r="J110" s="56"/>
      <c r="K110" s="57"/>
      <c r="L110" s="64"/>
      <c r="M110" s="42"/>
      <c r="N110" s="65"/>
      <c r="O110" s="66">
        <f>IF(D110=0,"",D110/C109)</f>
        <v>0.92592592592592593</v>
      </c>
      <c r="P110" s="67">
        <v>75</v>
      </c>
      <c r="Q110" s="68">
        <f t="shared" si="8"/>
        <v>0.92592592592592593</v>
      </c>
      <c r="R110" s="68">
        <f t="shared" si="9"/>
        <v>7.407407407407407E-2</v>
      </c>
      <c r="S110" s="78"/>
      <c r="T110" s="78"/>
      <c r="U110" s="78"/>
      <c r="V110" s="78"/>
    </row>
    <row r="111" spans="1:22" ht="15.75" customHeight="1">
      <c r="A111" s="10" t="s">
        <v>40</v>
      </c>
      <c r="B111" s="56"/>
      <c r="C111" s="56"/>
      <c r="D111" s="56"/>
      <c r="E111" s="56">
        <v>72</v>
      </c>
      <c r="F111" s="56"/>
      <c r="G111" s="56"/>
      <c r="H111" s="56"/>
      <c r="I111" s="56"/>
      <c r="J111" s="56"/>
      <c r="K111" s="57"/>
      <c r="L111" s="64"/>
      <c r="M111" s="42"/>
      <c r="N111" s="65"/>
      <c r="O111" s="66">
        <f>IF(E111=0,"",E111/D110)</f>
        <v>0.96</v>
      </c>
      <c r="P111" s="67">
        <v>73</v>
      </c>
      <c r="Q111" s="68">
        <f t="shared" si="8"/>
        <v>0.97333333333333338</v>
      </c>
      <c r="R111" s="68">
        <f t="shared" si="9"/>
        <v>2.6666666666666616E-2</v>
      </c>
      <c r="S111" s="78"/>
      <c r="T111" s="78"/>
      <c r="U111" s="78"/>
      <c r="V111" s="78"/>
    </row>
    <row r="112" spans="1:22" ht="15.75" customHeight="1">
      <c r="A112" s="10" t="s">
        <v>41</v>
      </c>
      <c r="B112" s="56"/>
      <c r="C112" s="56"/>
      <c r="D112" s="56"/>
      <c r="E112" s="56"/>
      <c r="F112" s="56">
        <v>67</v>
      </c>
      <c r="G112" s="56"/>
      <c r="H112" s="56"/>
      <c r="I112" s="56"/>
      <c r="J112" s="56"/>
      <c r="K112" s="57"/>
      <c r="L112" s="64"/>
      <c r="M112" s="42"/>
      <c r="N112" s="65"/>
      <c r="O112" s="66">
        <f>IF(F112=0,"",F112/E111)</f>
        <v>0.93055555555555558</v>
      </c>
      <c r="P112" s="67">
        <v>75</v>
      </c>
      <c r="Q112" s="68">
        <f t="shared" si="8"/>
        <v>1.0273972602739727</v>
      </c>
      <c r="R112" s="68">
        <f t="shared" si="9"/>
        <v>-2.7397260273972712E-2</v>
      </c>
      <c r="S112" s="78"/>
      <c r="T112" s="78"/>
      <c r="U112" s="78"/>
      <c r="V112" s="78"/>
    </row>
    <row r="113" spans="1:22" ht="15.75" customHeight="1">
      <c r="A113" s="10" t="s">
        <v>43</v>
      </c>
      <c r="B113" s="56"/>
      <c r="C113" s="56"/>
      <c r="D113" s="56"/>
      <c r="E113" s="56"/>
      <c r="F113" s="56"/>
      <c r="G113" s="56">
        <v>63</v>
      </c>
      <c r="H113" s="56"/>
      <c r="I113" s="56"/>
      <c r="J113" s="56"/>
      <c r="K113" s="57"/>
      <c r="L113" s="64"/>
      <c r="M113" s="42"/>
      <c r="N113" s="65"/>
      <c r="O113" s="66">
        <f>IF(G113=0,"",G113/F112)</f>
        <v>0.94029850746268662</v>
      </c>
      <c r="P113" s="67">
        <v>74</v>
      </c>
      <c r="Q113" s="68">
        <f t="shared" si="8"/>
        <v>0.98666666666666669</v>
      </c>
      <c r="R113" s="68">
        <f t="shared" si="9"/>
        <v>1.3333333333333308E-2</v>
      </c>
      <c r="S113" s="78"/>
      <c r="T113" s="78"/>
      <c r="U113" s="78"/>
      <c r="V113" s="78"/>
    </row>
    <row r="114" spans="1:22" ht="15.75" customHeight="1">
      <c r="A114" s="10" t="s">
        <v>44</v>
      </c>
      <c r="B114" s="56"/>
      <c r="C114" s="56"/>
      <c r="D114" s="56"/>
      <c r="E114" s="56"/>
      <c r="F114" s="56"/>
      <c r="G114" s="56"/>
      <c r="H114" s="56">
        <v>62</v>
      </c>
      <c r="I114" s="56"/>
      <c r="J114" s="56"/>
      <c r="K114" s="57"/>
      <c r="L114" s="64"/>
      <c r="M114" s="42"/>
      <c r="N114" s="65"/>
      <c r="O114" s="66">
        <f>IF(H114=0,"",H114/G113)</f>
        <v>0.98412698412698407</v>
      </c>
      <c r="P114" s="67">
        <v>73</v>
      </c>
      <c r="Q114" s="68">
        <f t="shared" si="8"/>
        <v>0.98648648648648651</v>
      </c>
      <c r="R114" s="68">
        <f t="shared" si="9"/>
        <v>1.3513513513513487E-2</v>
      </c>
      <c r="S114" s="78"/>
      <c r="T114" s="78"/>
      <c r="U114" s="78"/>
      <c r="V114" s="78"/>
    </row>
    <row r="115" spans="1:22" ht="15.75" customHeight="1">
      <c r="A115" s="10" t="s">
        <v>45</v>
      </c>
      <c r="B115" s="56"/>
      <c r="C115" s="56"/>
      <c r="D115" s="56"/>
      <c r="E115" s="56"/>
      <c r="F115" s="56"/>
      <c r="G115" s="56"/>
      <c r="H115" s="56"/>
      <c r="I115" s="56">
        <v>60</v>
      </c>
      <c r="J115" s="56"/>
      <c r="K115" s="57"/>
      <c r="L115" s="64"/>
      <c r="M115" s="42"/>
      <c r="N115" s="65"/>
      <c r="O115" s="66">
        <f>IF(I115=0,"",I115/H114)</f>
        <v>0.967741935483871</v>
      </c>
      <c r="P115" s="67">
        <v>73</v>
      </c>
      <c r="Q115" s="68">
        <f t="shared" si="8"/>
        <v>1</v>
      </c>
      <c r="R115" s="68">
        <f t="shared" si="9"/>
        <v>0</v>
      </c>
      <c r="S115" s="78"/>
      <c r="T115" s="78"/>
      <c r="U115" s="78"/>
      <c r="V115" s="78"/>
    </row>
    <row r="116" spans="1:22" ht="15.75" customHeight="1">
      <c r="A116" s="10" t="s">
        <v>46</v>
      </c>
      <c r="B116" s="56"/>
      <c r="C116" s="56"/>
      <c r="D116" s="56"/>
      <c r="E116" s="56"/>
      <c r="F116" s="56"/>
      <c r="G116" s="56"/>
      <c r="H116" s="56"/>
      <c r="I116" s="56"/>
      <c r="J116" s="56">
        <v>56</v>
      </c>
      <c r="K116" s="57">
        <v>23</v>
      </c>
      <c r="L116" s="64"/>
      <c r="M116" s="42"/>
      <c r="N116" s="65"/>
      <c r="O116" s="81">
        <f>IF(J116=0,"",J116/I115)</f>
        <v>0.93333333333333335</v>
      </c>
      <c r="P116" s="67">
        <v>73</v>
      </c>
      <c r="Q116" s="82">
        <f t="shared" si="8"/>
        <v>1</v>
      </c>
      <c r="R116" s="82">
        <f t="shared" si="9"/>
        <v>0</v>
      </c>
      <c r="S116" s="78"/>
      <c r="T116" s="78"/>
      <c r="U116" s="78"/>
      <c r="V116" s="78"/>
    </row>
    <row r="117" spans="1:22" ht="15.75" customHeight="1">
      <c r="A117" s="10" t="s">
        <v>47</v>
      </c>
      <c r="B117" s="56"/>
      <c r="C117" s="56"/>
      <c r="D117" s="56"/>
      <c r="E117" s="56"/>
      <c r="F117" s="56"/>
      <c r="G117" s="56"/>
      <c r="H117" s="56"/>
      <c r="I117" s="56"/>
      <c r="J117" s="56">
        <v>12</v>
      </c>
      <c r="K117" s="57">
        <v>8</v>
      </c>
      <c r="L117" s="64"/>
      <c r="M117" s="42"/>
      <c r="N117" s="43"/>
      <c r="O117" s="95"/>
      <c r="P117" s="67">
        <v>23</v>
      </c>
      <c r="Q117" s="96"/>
      <c r="R117" s="97"/>
      <c r="S117" s="78"/>
      <c r="T117" s="78"/>
      <c r="U117" s="78"/>
      <c r="V117" s="78"/>
    </row>
    <row r="118" spans="1:22" ht="15.75" customHeight="1">
      <c r="A118" s="10" t="s">
        <v>48</v>
      </c>
      <c r="B118" s="56"/>
      <c r="C118" s="56"/>
      <c r="D118" s="56"/>
      <c r="E118" s="56"/>
      <c r="F118" s="56"/>
      <c r="G118" s="56"/>
      <c r="H118" s="56"/>
      <c r="I118" s="56"/>
      <c r="J118" s="56">
        <v>10</v>
      </c>
      <c r="K118" s="57">
        <v>4</v>
      </c>
      <c r="L118" s="64"/>
      <c r="M118" s="42"/>
      <c r="N118" s="43"/>
      <c r="O118" s="54"/>
      <c r="P118" s="70">
        <v>13</v>
      </c>
      <c r="Q118" s="72"/>
      <c r="R118" s="54"/>
      <c r="S118" s="78"/>
      <c r="T118" s="78"/>
      <c r="U118" s="78"/>
      <c r="V118" s="78"/>
    </row>
    <row r="119" spans="1:22" ht="15.75" customHeight="1">
      <c r="A119" s="10" t="s">
        <v>49</v>
      </c>
      <c r="B119" s="56"/>
      <c r="C119" s="56"/>
      <c r="D119" s="56"/>
      <c r="E119" s="56"/>
      <c r="F119" s="56"/>
      <c r="G119" s="56"/>
      <c r="H119" s="56"/>
      <c r="I119" s="56"/>
      <c r="J119" s="56">
        <v>3</v>
      </c>
      <c r="K119" s="57">
        <v>4</v>
      </c>
      <c r="L119" s="64"/>
      <c r="M119" s="42"/>
      <c r="N119" s="43"/>
      <c r="O119" s="54"/>
      <c r="P119" s="70">
        <v>6</v>
      </c>
      <c r="Q119" s="72"/>
      <c r="R119" s="54"/>
      <c r="S119" s="78"/>
      <c r="T119" s="78"/>
      <c r="U119" s="78"/>
      <c r="V119" s="78"/>
    </row>
    <row r="120" spans="1:22" ht="15.75" customHeight="1">
      <c r="A120" s="10" t="s">
        <v>50</v>
      </c>
      <c r="B120" s="56"/>
      <c r="C120" s="56"/>
      <c r="D120" s="56"/>
      <c r="E120" s="56"/>
      <c r="F120" s="56"/>
      <c r="G120" s="56"/>
      <c r="H120" s="56"/>
      <c r="I120" s="56"/>
      <c r="J120" s="56">
        <v>1</v>
      </c>
      <c r="K120" s="57">
        <v>1</v>
      </c>
      <c r="L120" s="64"/>
      <c r="M120" s="42"/>
      <c r="N120" s="43"/>
      <c r="O120" s="54"/>
      <c r="P120" s="70">
        <v>2</v>
      </c>
      <c r="Q120" s="72"/>
      <c r="R120" s="54"/>
      <c r="S120" s="78"/>
      <c r="T120" s="78"/>
      <c r="U120" s="78"/>
      <c r="V120" s="78"/>
    </row>
    <row r="121" spans="1:22" ht="15.75" customHeight="1">
      <c r="A121" s="10" t="s">
        <v>51</v>
      </c>
      <c r="B121" s="56"/>
      <c r="C121" s="56"/>
      <c r="D121" s="56"/>
      <c r="E121" s="56"/>
      <c r="F121" s="56"/>
      <c r="G121" s="56"/>
      <c r="H121" s="56"/>
      <c r="I121" s="56"/>
      <c r="J121" s="56">
        <v>2</v>
      </c>
      <c r="K121" s="57">
        <v>1</v>
      </c>
      <c r="L121" s="64"/>
      <c r="M121" s="42"/>
      <c r="N121" s="43"/>
      <c r="O121" s="54"/>
      <c r="P121" s="70">
        <v>2</v>
      </c>
      <c r="Q121" s="72"/>
      <c r="R121" s="54"/>
      <c r="S121" s="78"/>
      <c r="T121" s="78"/>
      <c r="U121" s="78"/>
      <c r="V121" s="78"/>
    </row>
    <row r="122" spans="1:22" ht="15.75" customHeight="1">
      <c r="A122" s="10" t="s">
        <v>52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7"/>
      <c r="L122" s="64"/>
      <c r="M122" s="42"/>
      <c r="N122" s="43"/>
      <c r="O122" s="42"/>
      <c r="P122" s="43"/>
      <c r="Q122" s="53"/>
      <c r="R122" s="54"/>
      <c r="S122" s="78"/>
      <c r="T122" s="78"/>
      <c r="U122" s="78"/>
      <c r="V122" s="78"/>
    </row>
    <row r="123" spans="1:22" ht="15.75" customHeight="1">
      <c r="A123" s="10" t="s">
        <v>54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7"/>
      <c r="L123" s="64"/>
      <c r="M123" s="42"/>
      <c r="N123" s="43"/>
      <c r="O123" s="44" t="s">
        <v>53</v>
      </c>
      <c r="P123" s="45">
        <v>41</v>
      </c>
      <c r="Q123" s="46">
        <f>K126</f>
        <v>41</v>
      </c>
      <c r="R123" s="47" t="s">
        <v>8</v>
      </c>
      <c r="S123" s="78"/>
      <c r="T123" s="78"/>
      <c r="U123" s="78"/>
      <c r="V123" s="78"/>
    </row>
    <row r="124" spans="1:22" ht="15.75" customHeight="1">
      <c r="A124" s="10" t="s">
        <v>57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7"/>
      <c r="L124" s="64"/>
      <c r="M124" s="42"/>
      <c r="N124" s="43"/>
      <c r="O124" s="48" t="s">
        <v>55</v>
      </c>
      <c r="P124" s="49">
        <f>IF(P123/B108=0,"",P123/B108)</f>
        <v>0.49397590361445781</v>
      </c>
      <c r="Q124" s="50">
        <f>IF(P123/Q123=0,"",P123/Q123)</f>
        <v>1</v>
      </c>
      <c r="R124" s="51" t="s">
        <v>56</v>
      </c>
      <c r="S124" s="78"/>
      <c r="T124" s="78"/>
      <c r="U124" s="78"/>
      <c r="V124" s="78"/>
    </row>
    <row r="125" spans="1:22" ht="15.75" customHeight="1">
      <c r="A125" s="10" t="s">
        <v>58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7"/>
      <c r="L125" s="73"/>
      <c r="M125" s="74"/>
      <c r="N125" s="75"/>
      <c r="O125" s="30"/>
      <c r="P125" s="31"/>
      <c r="Q125" s="31"/>
      <c r="R125" s="33"/>
      <c r="S125" s="78"/>
      <c r="T125" s="78"/>
      <c r="U125" s="78"/>
      <c r="V125" s="78"/>
    </row>
    <row r="126" spans="1:22" ht="18.75" customHeight="1">
      <c r="A126" s="34"/>
      <c r="B126" s="6"/>
      <c r="C126" s="6"/>
      <c r="D126" s="6"/>
      <c r="E126" s="6"/>
      <c r="F126" s="139" t="s">
        <v>42</v>
      </c>
      <c r="G126" s="154"/>
      <c r="H126" s="154"/>
      <c r="I126" s="154"/>
      <c r="J126" s="155"/>
      <c r="K126" s="35">
        <f>SUM(K108:K121)</f>
        <v>41</v>
      </c>
      <c r="L126" s="55">
        <f>IF(K116=0,"",K116/B108)</f>
        <v>0.27710843373493976</v>
      </c>
      <c r="M126" s="55">
        <f>IF(K126=0,"",K126/B108)</f>
        <v>0.49397590361445781</v>
      </c>
      <c r="N126" s="55">
        <f>IF(K116=0,"",M126-L126)</f>
        <v>0.21686746987951805</v>
      </c>
      <c r="O126" s="5"/>
      <c r="P126" s="6"/>
      <c r="Q126" s="37"/>
      <c r="R126" s="5"/>
      <c r="S126" s="78"/>
      <c r="T126" s="78"/>
      <c r="U126" s="78"/>
      <c r="V126" s="78"/>
    </row>
    <row r="127" spans="1:22" ht="15.75" customHeight="1">
      <c r="L127" s="5"/>
      <c r="M127" s="5"/>
      <c r="O127" s="5"/>
      <c r="S127" s="78"/>
      <c r="T127" s="78"/>
      <c r="U127" s="78"/>
      <c r="V127" s="78"/>
    </row>
    <row r="128" spans="1:22" ht="15.75" customHeight="1">
      <c r="L128" s="5"/>
      <c r="M128" s="5"/>
      <c r="O128" s="5"/>
      <c r="S128" s="78"/>
      <c r="T128" s="78"/>
      <c r="U128" s="78"/>
      <c r="V128" s="78"/>
    </row>
    <row r="129" spans="1:22" ht="26.25" customHeight="1">
      <c r="A129" s="7"/>
      <c r="B129" s="163" t="s">
        <v>4</v>
      </c>
      <c r="C129" s="164"/>
      <c r="D129" s="164"/>
      <c r="E129" s="164"/>
      <c r="F129" s="164"/>
      <c r="G129" s="164"/>
      <c r="H129" s="165" t="s">
        <v>38</v>
      </c>
      <c r="I129" s="166"/>
      <c r="J129" s="166"/>
      <c r="K129" s="6"/>
      <c r="L129" s="5"/>
      <c r="M129" s="5"/>
      <c r="N129" s="6"/>
      <c r="O129" s="5"/>
      <c r="P129" s="6"/>
      <c r="Q129" s="6"/>
      <c r="R129" s="6"/>
      <c r="S129" s="78"/>
      <c r="T129" s="78"/>
      <c r="U129" s="78"/>
      <c r="V129" s="78"/>
    </row>
    <row r="130" spans="1:22" ht="30" customHeight="1">
      <c r="A130" s="142" t="s">
        <v>6</v>
      </c>
      <c r="B130" s="144" t="s">
        <v>7</v>
      </c>
      <c r="C130" s="154"/>
      <c r="D130" s="154"/>
      <c r="E130" s="154"/>
      <c r="F130" s="154"/>
      <c r="G130" s="154"/>
      <c r="H130" s="154"/>
      <c r="I130" s="154"/>
      <c r="J130" s="155"/>
      <c r="K130" s="167" t="s">
        <v>8</v>
      </c>
      <c r="L130" s="137" t="s">
        <v>9</v>
      </c>
      <c r="M130" s="137" t="s">
        <v>10</v>
      </c>
      <c r="N130" s="149" t="s">
        <v>11</v>
      </c>
      <c r="O130" s="137" t="s">
        <v>12</v>
      </c>
      <c r="P130" s="151" t="s">
        <v>13</v>
      </c>
      <c r="Q130" s="151" t="s">
        <v>14</v>
      </c>
      <c r="R130" s="137" t="s">
        <v>15</v>
      </c>
      <c r="S130" s="78"/>
      <c r="T130" s="78"/>
      <c r="U130" s="78"/>
      <c r="V130" s="78"/>
    </row>
    <row r="131" spans="1:22" ht="15.75" customHeight="1">
      <c r="A131" s="153"/>
      <c r="B131" s="9" t="s">
        <v>16</v>
      </c>
      <c r="C131" s="9" t="s">
        <v>17</v>
      </c>
      <c r="D131" s="9" t="s">
        <v>18</v>
      </c>
      <c r="E131" s="9" t="s">
        <v>19</v>
      </c>
      <c r="F131" s="9" t="s">
        <v>20</v>
      </c>
      <c r="G131" s="9" t="s">
        <v>21</v>
      </c>
      <c r="H131" s="9" t="s">
        <v>22</v>
      </c>
      <c r="I131" s="9" t="s">
        <v>23</v>
      </c>
      <c r="J131" s="9" t="s">
        <v>24</v>
      </c>
      <c r="K131" s="153"/>
      <c r="L131" s="153"/>
      <c r="M131" s="153"/>
      <c r="N131" s="153"/>
      <c r="O131" s="153"/>
      <c r="P131" s="153"/>
      <c r="Q131" s="153"/>
      <c r="R131" s="153"/>
      <c r="S131" s="78"/>
      <c r="T131" s="78"/>
      <c r="U131" s="78"/>
      <c r="V131" s="78"/>
    </row>
    <row r="132" spans="1:22" ht="15.75" customHeight="1">
      <c r="A132" s="10" t="s">
        <v>38</v>
      </c>
      <c r="B132" s="56">
        <v>36</v>
      </c>
      <c r="C132" s="56"/>
      <c r="D132" s="56"/>
      <c r="E132" s="56"/>
      <c r="F132" s="56"/>
      <c r="G132" s="56"/>
      <c r="H132" s="56"/>
      <c r="I132" s="56"/>
      <c r="J132" s="56"/>
      <c r="K132" s="57"/>
      <c r="L132" s="58"/>
      <c r="M132" s="59"/>
      <c r="N132" s="60"/>
      <c r="O132" s="61"/>
      <c r="P132" s="62">
        <v>36</v>
      </c>
      <c r="Q132" s="63"/>
      <c r="R132" s="61"/>
      <c r="S132" s="78"/>
      <c r="T132" s="78"/>
      <c r="U132" s="78"/>
      <c r="V132" s="78"/>
    </row>
    <row r="133" spans="1:22" ht="15.75" customHeight="1">
      <c r="A133" s="10" t="s">
        <v>39</v>
      </c>
      <c r="B133" s="56"/>
      <c r="C133" s="56">
        <v>32</v>
      </c>
      <c r="D133" s="56"/>
      <c r="E133" s="56"/>
      <c r="F133" s="56"/>
      <c r="G133" s="56"/>
      <c r="H133" s="56"/>
      <c r="I133" s="56"/>
      <c r="J133" s="56"/>
      <c r="K133" s="57"/>
      <c r="L133" s="64"/>
      <c r="M133" s="42"/>
      <c r="N133" s="65"/>
      <c r="O133" s="66">
        <f>IF(C133=0,"",C133/B132)</f>
        <v>0.88888888888888884</v>
      </c>
      <c r="P133" s="67">
        <v>32</v>
      </c>
      <c r="Q133" s="68">
        <f t="shared" ref="Q133:Q140" si="10">IF(P133=0,"",P133/P132)</f>
        <v>0.88888888888888884</v>
      </c>
      <c r="R133" s="68">
        <f t="shared" ref="R133:R140" si="11">IF(P133=0,"",100%-Q133)</f>
        <v>0.11111111111111116</v>
      </c>
      <c r="S133" s="78"/>
      <c r="T133" s="78"/>
      <c r="U133" s="78"/>
      <c r="V133" s="78"/>
    </row>
    <row r="134" spans="1:22" ht="15.75" customHeight="1">
      <c r="A134" s="10" t="s">
        <v>40</v>
      </c>
      <c r="B134" s="56"/>
      <c r="C134" s="56"/>
      <c r="D134" s="56">
        <v>30</v>
      </c>
      <c r="E134" s="56"/>
      <c r="F134" s="56"/>
      <c r="G134" s="56"/>
      <c r="H134" s="56"/>
      <c r="I134" s="56"/>
      <c r="J134" s="56"/>
      <c r="K134" s="57"/>
      <c r="L134" s="64"/>
      <c r="M134" s="42"/>
      <c r="N134" s="65"/>
      <c r="O134" s="66">
        <f>IF(D134=0,"",D134/C133)</f>
        <v>0.9375</v>
      </c>
      <c r="P134" s="67">
        <v>31</v>
      </c>
      <c r="Q134" s="68">
        <f t="shared" si="10"/>
        <v>0.96875</v>
      </c>
      <c r="R134" s="68">
        <f t="shared" si="11"/>
        <v>3.125E-2</v>
      </c>
      <c r="S134" s="52">
        <f>P134/P132</f>
        <v>0.86111111111111116</v>
      </c>
      <c r="T134" s="78"/>
      <c r="U134" s="78"/>
      <c r="V134" s="78"/>
    </row>
    <row r="135" spans="1:22" ht="15.75" customHeight="1">
      <c r="A135" s="10" t="s">
        <v>41</v>
      </c>
      <c r="B135" s="56"/>
      <c r="C135" s="56"/>
      <c r="D135" s="56"/>
      <c r="E135" s="56">
        <v>28</v>
      </c>
      <c r="F135" s="56"/>
      <c r="G135" s="56"/>
      <c r="H135" s="56"/>
      <c r="I135" s="56"/>
      <c r="J135" s="56"/>
      <c r="K135" s="57"/>
      <c r="L135" s="64"/>
      <c r="M135" s="42"/>
      <c r="N135" s="65"/>
      <c r="O135" s="66">
        <f>IF(E135=0,"",E135/D134)</f>
        <v>0.93333333333333335</v>
      </c>
      <c r="P135" s="67">
        <v>30</v>
      </c>
      <c r="Q135" s="68">
        <f t="shared" si="10"/>
        <v>0.967741935483871</v>
      </c>
      <c r="R135" s="68">
        <f t="shared" si="11"/>
        <v>3.2258064516129004E-2</v>
      </c>
      <c r="S135" s="78"/>
      <c r="T135" s="78"/>
      <c r="U135" s="78"/>
      <c r="V135" s="78"/>
    </row>
    <row r="136" spans="1:22" ht="15.75" customHeight="1">
      <c r="A136" s="10" t="s">
        <v>43</v>
      </c>
      <c r="B136" s="56"/>
      <c r="C136" s="56"/>
      <c r="D136" s="56"/>
      <c r="E136" s="56"/>
      <c r="F136" s="56">
        <v>26</v>
      </c>
      <c r="G136" s="56"/>
      <c r="H136" s="56"/>
      <c r="I136" s="56"/>
      <c r="J136" s="56"/>
      <c r="K136" s="57"/>
      <c r="L136" s="64"/>
      <c r="M136" s="42"/>
      <c r="N136" s="65"/>
      <c r="O136" s="66">
        <f>IF(F136=0,"",F136/E135)</f>
        <v>0.9285714285714286</v>
      </c>
      <c r="P136" s="67">
        <v>28</v>
      </c>
      <c r="Q136" s="68">
        <f t="shared" si="10"/>
        <v>0.93333333333333335</v>
      </c>
      <c r="R136" s="68">
        <f t="shared" si="11"/>
        <v>6.6666666666666652E-2</v>
      </c>
      <c r="S136" s="78"/>
      <c r="T136" s="78"/>
      <c r="U136" s="78"/>
      <c r="V136" s="78"/>
    </row>
    <row r="137" spans="1:22" ht="15.75" customHeight="1">
      <c r="A137" s="10" t="s">
        <v>44</v>
      </c>
      <c r="B137" s="56"/>
      <c r="C137" s="56"/>
      <c r="D137" s="56"/>
      <c r="E137" s="56"/>
      <c r="F137" s="56"/>
      <c r="G137" s="56">
        <v>24</v>
      </c>
      <c r="H137" s="56"/>
      <c r="I137" s="56"/>
      <c r="J137" s="56"/>
      <c r="K137" s="57"/>
      <c r="L137" s="64"/>
      <c r="M137" s="42"/>
      <c r="N137" s="65"/>
      <c r="O137" s="66">
        <f>IF(G137=0,"",G137/F136)</f>
        <v>0.92307692307692313</v>
      </c>
      <c r="P137" s="67">
        <v>26</v>
      </c>
      <c r="Q137" s="68">
        <f t="shared" si="10"/>
        <v>0.9285714285714286</v>
      </c>
      <c r="R137" s="68">
        <f t="shared" si="11"/>
        <v>7.1428571428571397E-2</v>
      </c>
      <c r="S137" s="78"/>
      <c r="T137" s="78"/>
      <c r="U137" s="78"/>
      <c r="V137" s="78"/>
    </row>
    <row r="138" spans="1:22" ht="15.75" customHeight="1">
      <c r="A138" s="10" t="s">
        <v>45</v>
      </c>
      <c r="B138" s="56"/>
      <c r="C138" s="56"/>
      <c r="D138" s="56"/>
      <c r="E138" s="56"/>
      <c r="F138" s="56"/>
      <c r="G138" s="56"/>
      <c r="H138" s="56">
        <v>21</v>
      </c>
      <c r="I138" s="56"/>
      <c r="J138" s="56"/>
      <c r="K138" s="57"/>
      <c r="L138" s="64"/>
      <c r="M138" s="42"/>
      <c r="N138" s="65"/>
      <c r="O138" s="66">
        <f>IF(H138=0,"",H138/G137)</f>
        <v>0.875</v>
      </c>
      <c r="P138" s="67">
        <v>27</v>
      </c>
      <c r="Q138" s="68">
        <f t="shared" si="10"/>
        <v>1.0384615384615385</v>
      </c>
      <c r="R138" s="68">
        <f t="shared" si="11"/>
        <v>-3.8461538461538547E-2</v>
      </c>
      <c r="S138" s="78"/>
      <c r="T138" s="78"/>
      <c r="U138" s="78"/>
      <c r="V138" s="78"/>
    </row>
    <row r="139" spans="1:22" ht="15.75" customHeight="1">
      <c r="A139" s="10" t="s">
        <v>46</v>
      </c>
      <c r="B139" s="56"/>
      <c r="C139" s="56"/>
      <c r="D139" s="56"/>
      <c r="E139" s="56"/>
      <c r="F139" s="56"/>
      <c r="G139" s="56"/>
      <c r="H139" s="56"/>
      <c r="I139" s="56">
        <v>21</v>
      </c>
      <c r="J139" s="56"/>
      <c r="K139" s="57"/>
      <c r="L139" s="64"/>
      <c r="M139" s="42"/>
      <c r="N139" s="65"/>
      <c r="O139" s="66">
        <f>IF(I139=0,"",I139/H138)</f>
        <v>1</v>
      </c>
      <c r="P139" s="67">
        <v>25</v>
      </c>
      <c r="Q139" s="68">
        <f t="shared" si="10"/>
        <v>0.92592592592592593</v>
      </c>
      <c r="R139" s="68">
        <f t="shared" si="11"/>
        <v>7.407407407407407E-2</v>
      </c>
      <c r="S139" s="78"/>
      <c r="T139" s="78"/>
      <c r="U139" s="78"/>
      <c r="V139" s="78"/>
    </row>
    <row r="140" spans="1:22" ht="15.75" customHeight="1">
      <c r="A140" s="10" t="s">
        <v>47</v>
      </c>
      <c r="B140" s="56"/>
      <c r="C140" s="56"/>
      <c r="D140" s="56"/>
      <c r="E140" s="56"/>
      <c r="F140" s="56"/>
      <c r="G140" s="56"/>
      <c r="H140" s="56"/>
      <c r="I140" s="56"/>
      <c r="J140" s="56">
        <v>18</v>
      </c>
      <c r="K140" s="57">
        <v>6</v>
      </c>
      <c r="L140" s="64"/>
      <c r="M140" s="42"/>
      <c r="N140" s="65"/>
      <c r="O140" s="81">
        <f>IF(J140=0,"",J140/I139)</f>
        <v>0.8571428571428571</v>
      </c>
      <c r="P140" s="67">
        <v>23</v>
      </c>
      <c r="Q140" s="82">
        <f t="shared" si="10"/>
        <v>0.92</v>
      </c>
      <c r="R140" s="82">
        <f t="shared" si="11"/>
        <v>7.999999999999996E-2</v>
      </c>
      <c r="S140" s="78"/>
      <c r="T140" s="78"/>
      <c r="U140" s="78"/>
      <c r="V140" s="78"/>
    </row>
    <row r="141" spans="1:22" ht="15.75" customHeight="1">
      <c r="A141" s="10" t="s">
        <v>48</v>
      </c>
      <c r="B141" s="56"/>
      <c r="C141" s="56"/>
      <c r="D141" s="56"/>
      <c r="E141" s="56"/>
      <c r="F141" s="56"/>
      <c r="G141" s="56"/>
      <c r="H141" s="56"/>
      <c r="I141" s="56"/>
      <c r="J141" s="56">
        <v>13</v>
      </c>
      <c r="K141" s="57">
        <v>6</v>
      </c>
      <c r="L141" s="64"/>
      <c r="M141" s="42"/>
      <c r="N141" s="43"/>
      <c r="O141" s="95"/>
      <c r="P141" s="67">
        <v>17</v>
      </c>
      <c r="Q141" s="96"/>
      <c r="R141" s="97"/>
      <c r="S141" s="78"/>
      <c r="T141" s="78"/>
      <c r="U141" s="78"/>
      <c r="V141" s="78"/>
    </row>
    <row r="142" spans="1:22" ht="15.75" customHeight="1">
      <c r="A142" s="10" t="s">
        <v>49</v>
      </c>
      <c r="B142" s="56"/>
      <c r="C142" s="56"/>
      <c r="D142" s="56"/>
      <c r="E142" s="56"/>
      <c r="F142" s="56"/>
      <c r="G142" s="56"/>
      <c r="H142" s="56"/>
      <c r="I142" s="56"/>
      <c r="J142" s="56">
        <v>3</v>
      </c>
      <c r="K142" s="57">
        <v>3</v>
      </c>
      <c r="L142" s="64"/>
      <c r="M142" s="42"/>
      <c r="N142" s="43"/>
      <c r="O142" s="54"/>
      <c r="P142" s="70">
        <v>7</v>
      </c>
      <c r="Q142" s="72"/>
      <c r="R142" s="54"/>
      <c r="S142" s="78"/>
      <c r="T142" s="78"/>
      <c r="U142" s="78"/>
      <c r="V142" s="78"/>
    </row>
    <row r="143" spans="1:22" ht="15.75" customHeight="1">
      <c r="A143" s="10" t="s">
        <v>50</v>
      </c>
      <c r="B143" s="56"/>
      <c r="C143" s="56"/>
      <c r="D143" s="56"/>
      <c r="E143" s="56"/>
      <c r="F143" s="56"/>
      <c r="G143" s="56"/>
      <c r="H143" s="56"/>
      <c r="I143" s="56"/>
      <c r="J143" s="56">
        <v>3</v>
      </c>
      <c r="K143" s="57">
        <v>3</v>
      </c>
      <c r="L143" s="64"/>
      <c r="M143" s="42"/>
      <c r="N143" s="43"/>
      <c r="O143" s="54"/>
      <c r="P143" s="70">
        <v>3</v>
      </c>
      <c r="Q143" s="72"/>
      <c r="R143" s="54"/>
      <c r="S143" s="78"/>
      <c r="T143" s="78"/>
      <c r="U143" s="78"/>
      <c r="V143" s="78"/>
    </row>
    <row r="144" spans="1:22" ht="15.75" customHeight="1">
      <c r="A144" s="10" t="s">
        <v>51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7"/>
      <c r="L144" s="64"/>
      <c r="M144" s="42"/>
      <c r="N144" s="43"/>
      <c r="O144" s="54"/>
      <c r="P144" s="70"/>
      <c r="Q144" s="72"/>
      <c r="R144" s="54"/>
      <c r="S144" s="78"/>
      <c r="T144" s="78"/>
      <c r="U144" s="78"/>
      <c r="V144" s="78"/>
    </row>
    <row r="145" spans="1:22" ht="15.75" customHeight="1">
      <c r="A145" s="10" t="s">
        <v>52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7"/>
      <c r="L145" s="64"/>
      <c r="M145" s="42"/>
      <c r="N145" s="43"/>
      <c r="O145" s="42"/>
      <c r="P145" s="43"/>
      <c r="Q145" s="53"/>
      <c r="R145" s="54"/>
      <c r="S145" s="78"/>
      <c r="T145" s="78"/>
      <c r="U145" s="78"/>
      <c r="V145" s="78"/>
    </row>
    <row r="146" spans="1:22" ht="15.75" customHeight="1">
      <c r="A146" s="10" t="s">
        <v>54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7"/>
      <c r="L146" s="64"/>
      <c r="M146" s="42"/>
      <c r="N146" s="43"/>
      <c r="O146" s="44" t="s">
        <v>53</v>
      </c>
      <c r="P146" s="45">
        <v>18</v>
      </c>
      <c r="Q146" s="46">
        <f>K149</f>
        <v>18</v>
      </c>
      <c r="R146" s="47" t="s">
        <v>8</v>
      </c>
      <c r="S146" s="78"/>
      <c r="T146" s="78"/>
      <c r="U146" s="78"/>
      <c r="V146" s="78"/>
    </row>
    <row r="147" spans="1:22" ht="15.75" customHeight="1">
      <c r="A147" s="10" t="s">
        <v>57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7"/>
      <c r="L147" s="64"/>
      <c r="M147" s="42"/>
      <c r="N147" s="43"/>
      <c r="O147" s="48" t="s">
        <v>55</v>
      </c>
      <c r="P147" s="49">
        <f>IF(P146/B132=0,"",P146/B132)</f>
        <v>0.5</v>
      </c>
      <c r="Q147" s="50">
        <f>IF(P146/Q146=0,"",P146/Q146)</f>
        <v>1</v>
      </c>
      <c r="R147" s="51" t="s">
        <v>56</v>
      </c>
      <c r="S147" s="78"/>
      <c r="T147" s="78"/>
      <c r="U147" s="78"/>
      <c r="V147" s="78"/>
    </row>
    <row r="148" spans="1:22" ht="15.75" customHeight="1">
      <c r="A148" s="10" t="s">
        <v>58</v>
      </c>
      <c r="B148" s="56"/>
      <c r="C148" s="56"/>
      <c r="D148" s="56"/>
      <c r="E148" s="56"/>
      <c r="F148" s="56"/>
      <c r="G148" s="56"/>
      <c r="H148" s="56"/>
      <c r="I148" s="56"/>
      <c r="J148" s="56"/>
      <c r="K148" s="57"/>
      <c r="L148" s="73"/>
      <c r="M148" s="74"/>
      <c r="N148" s="75"/>
      <c r="O148" s="30"/>
      <c r="P148" s="31"/>
      <c r="Q148" s="31"/>
      <c r="R148" s="33"/>
      <c r="S148" s="78"/>
      <c r="T148" s="78"/>
      <c r="U148" s="78"/>
      <c r="V148" s="78"/>
    </row>
    <row r="149" spans="1:22" ht="18.75" customHeight="1">
      <c r="A149" s="34"/>
      <c r="B149" s="6"/>
      <c r="C149" s="6"/>
      <c r="D149" s="6"/>
      <c r="E149" s="6"/>
      <c r="F149" s="139" t="s">
        <v>42</v>
      </c>
      <c r="G149" s="154"/>
      <c r="H149" s="154"/>
      <c r="I149" s="154"/>
      <c r="J149" s="155"/>
      <c r="K149" s="35">
        <f>SUM(K132:K145)</f>
        <v>18</v>
      </c>
      <c r="L149" s="55">
        <f>IF(K140=0,"",K140/B132)</f>
        <v>0.16666666666666666</v>
      </c>
      <c r="M149" s="55">
        <f>IF(K149=0,"",K149/B132)</f>
        <v>0.5</v>
      </c>
      <c r="N149" s="55">
        <f>IF(K140=0,"",M149-L149)</f>
        <v>0.33333333333333337</v>
      </c>
      <c r="O149" s="5"/>
      <c r="P149" s="6"/>
      <c r="Q149" s="37"/>
      <c r="R149" s="5"/>
      <c r="S149" s="78"/>
      <c r="T149" s="78"/>
      <c r="U149" s="78"/>
      <c r="V149" s="78"/>
    </row>
    <row r="150" spans="1:22" ht="15.75" customHeight="1">
      <c r="L150" s="5"/>
      <c r="M150" s="5"/>
      <c r="O150" s="5"/>
      <c r="S150" s="78"/>
      <c r="T150" s="78"/>
      <c r="U150" s="78"/>
      <c r="V150" s="78"/>
    </row>
    <row r="151" spans="1:22" ht="15.75" customHeight="1">
      <c r="L151" s="5"/>
      <c r="M151" s="5"/>
      <c r="O151" s="5"/>
      <c r="S151" s="78"/>
      <c r="T151" s="78"/>
      <c r="U151" s="78"/>
      <c r="V151" s="78"/>
    </row>
    <row r="152" spans="1:22" ht="26.25" customHeight="1">
      <c r="A152" s="7"/>
      <c r="B152" s="163" t="s">
        <v>4</v>
      </c>
      <c r="C152" s="164"/>
      <c r="D152" s="164"/>
      <c r="E152" s="164"/>
      <c r="F152" s="164"/>
      <c r="G152" s="164"/>
      <c r="H152" s="165" t="s">
        <v>39</v>
      </c>
      <c r="I152" s="166"/>
      <c r="J152" s="166"/>
      <c r="K152" s="6"/>
      <c r="L152" s="5"/>
      <c r="M152" s="5"/>
      <c r="N152" s="6"/>
      <c r="O152" s="5"/>
      <c r="P152" s="6"/>
      <c r="Q152" s="6"/>
      <c r="R152" s="6"/>
      <c r="S152" s="78"/>
      <c r="T152" s="78"/>
      <c r="U152" s="78"/>
      <c r="V152" s="78"/>
    </row>
    <row r="153" spans="1:22" ht="30" customHeight="1">
      <c r="A153" s="142" t="s">
        <v>6</v>
      </c>
      <c r="B153" s="144" t="s">
        <v>7</v>
      </c>
      <c r="C153" s="154"/>
      <c r="D153" s="154"/>
      <c r="E153" s="154"/>
      <c r="F153" s="154"/>
      <c r="G153" s="154"/>
      <c r="H153" s="154"/>
      <c r="I153" s="154"/>
      <c r="J153" s="155"/>
      <c r="K153" s="167" t="s">
        <v>8</v>
      </c>
      <c r="L153" s="137" t="s">
        <v>9</v>
      </c>
      <c r="M153" s="137" t="s">
        <v>10</v>
      </c>
      <c r="N153" s="149" t="s">
        <v>11</v>
      </c>
      <c r="O153" s="137" t="s">
        <v>12</v>
      </c>
      <c r="P153" s="151" t="s">
        <v>13</v>
      </c>
      <c r="Q153" s="151" t="s">
        <v>14</v>
      </c>
      <c r="R153" s="137" t="s">
        <v>15</v>
      </c>
      <c r="S153" s="78"/>
      <c r="T153" s="78"/>
      <c r="U153" s="78"/>
      <c r="V153" s="78"/>
    </row>
    <row r="154" spans="1:22" ht="15.75" customHeight="1">
      <c r="A154" s="153"/>
      <c r="B154" s="9" t="s">
        <v>16</v>
      </c>
      <c r="C154" s="9" t="s">
        <v>17</v>
      </c>
      <c r="D154" s="9" t="s">
        <v>18</v>
      </c>
      <c r="E154" s="9" t="s">
        <v>19</v>
      </c>
      <c r="F154" s="9" t="s">
        <v>20</v>
      </c>
      <c r="G154" s="9" t="s">
        <v>21</v>
      </c>
      <c r="H154" s="9" t="s">
        <v>22</v>
      </c>
      <c r="I154" s="9" t="s">
        <v>23</v>
      </c>
      <c r="J154" s="9" t="s">
        <v>24</v>
      </c>
      <c r="K154" s="153"/>
      <c r="L154" s="153"/>
      <c r="M154" s="153"/>
      <c r="N154" s="153"/>
      <c r="O154" s="153"/>
      <c r="P154" s="153"/>
      <c r="Q154" s="153"/>
      <c r="R154" s="153"/>
      <c r="S154" s="78"/>
      <c r="T154" s="78"/>
      <c r="U154" s="78"/>
      <c r="V154" s="78"/>
    </row>
    <row r="155" spans="1:22" ht="15.75" customHeight="1">
      <c r="A155" s="10" t="s">
        <v>39</v>
      </c>
      <c r="B155" s="56">
        <v>74</v>
      </c>
      <c r="C155" s="56"/>
      <c r="D155" s="56"/>
      <c r="E155" s="56"/>
      <c r="F155" s="56"/>
      <c r="G155" s="56"/>
      <c r="H155" s="56"/>
      <c r="I155" s="56"/>
      <c r="J155" s="56"/>
      <c r="K155" s="57"/>
      <c r="L155" s="58"/>
      <c r="M155" s="59"/>
      <c r="N155" s="60"/>
      <c r="O155" s="61"/>
      <c r="P155" s="62">
        <v>74</v>
      </c>
      <c r="Q155" s="63"/>
      <c r="R155" s="61"/>
      <c r="S155" s="78"/>
      <c r="T155" s="78"/>
      <c r="U155" s="78"/>
      <c r="V155" s="78"/>
    </row>
    <row r="156" spans="1:22" ht="15.75" customHeight="1">
      <c r="A156" s="10" t="s">
        <v>40</v>
      </c>
      <c r="B156" s="56"/>
      <c r="C156" s="56">
        <v>70</v>
      </c>
      <c r="D156" s="56"/>
      <c r="E156" s="56"/>
      <c r="F156" s="56"/>
      <c r="G156" s="56"/>
      <c r="H156" s="56"/>
      <c r="I156" s="56"/>
      <c r="J156" s="56"/>
      <c r="K156" s="57"/>
      <c r="L156" s="64"/>
      <c r="M156" s="42"/>
      <c r="N156" s="65"/>
      <c r="O156" s="66">
        <f>IF(C156=0,"",C156/B155)</f>
        <v>0.94594594594594594</v>
      </c>
      <c r="P156" s="67">
        <v>70</v>
      </c>
      <c r="Q156" s="68">
        <f t="shared" ref="Q156:Q163" si="12">IF(P156=0,"",P156/P155)</f>
        <v>0.94594594594594594</v>
      </c>
      <c r="R156" s="68">
        <f t="shared" ref="R156:R163" si="13">IF(P156=0,"",100%-Q156)</f>
        <v>5.4054054054054057E-2</v>
      </c>
      <c r="S156" s="78"/>
      <c r="T156" s="78"/>
      <c r="U156" s="78"/>
      <c r="V156" s="78"/>
    </row>
    <row r="157" spans="1:22" ht="15.75" customHeight="1">
      <c r="A157" s="10" t="s">
        <v>41</v>
      </c>
      <c r="B157" s="56"/>
      <c r="C157" s="56"/>
      <c r="D157" s="56">
        <v>69</v>
      </c>
      <c r="E157" s="56"/>
      <c r="F157" s="56"/>
      <c r="G157" s="56"/>
      <c r="H157" s="56"/>
      <c r="I157" s="56"/>
      <c r="J157" s="56"/>
      <c r="K157" s="57"/>
      <c r="L157" s="64"/>
      <c r="M157" s="42"/>
      <c r="N157" s="65"/>
      <c r="O157" s="66">
        <f>IF(D157=0,"",D157/C156)</f>
        <v>0.98571428571428577</v>
      </c>
      <c r="P157" s="67">
        <v>70</v>
      </c>
      <c r="Q157" s="68">
        <f t="shared" si="12"/>
        <v>1</v>
      </c>
      <c r="R157" s="68">
        <f t="shared" si="13"/>
        <v>0</v>
      </c>
      <c r="S157" s="52">
        <f>P157/P155</f>
        <v>0.94594594594594594</v>
      </c>
      <c r="T157" s="78"/>
      <c r="U157" s="78"/>
      <c r="V157" s="78"/>
    </row>
    <row r="158" spans="1:22" ht="15.75" customHeight="1">
      <c r="A158" s="10" t="s">
        <v>43</v>
      </c>
      <c r="B158" s="56"/>
      <c r="C158" s="56"/>
      <c r="D158" s="56"/>
      <c r="E158" s="56">
        <v>64</v>
      </c>
      <c r="F158" s="56"/>
      <c r="G158" s="56"/>
      <c r="H158" s="56"/>
      <c r="I158" s="56"/>
      <c r="J158" s="56"/>
      <c r="K158" s="57"/>
      <c r="L158" s="64"/>
      <c r="M158" s="42"/>
      <c r="N158" s="65"/>
      <c r="O158" s="66">
        <f>IF(E158=0,"",E158/D157)</f>
        <v>0.92753623188405798</v>
      </c>
      <c r="P158" s="67">
        <v>67</v>
      </c>
      <c r="Q158" s="68">
        <f t="shared" si="12"/>
        <v>0.95714285714285718</v>
      </c>
      <c r="R158" s="68">
        <f t="shared" si="13"/>
        <v>4.2857142857142816E-2</v>
      </c>
      <c r="S158" s="78"/>
      <c r="T158" s="78"/>
      <c r="U158" s="78"/>
      <c r="V158" s="78"/>
    </row>
    <row r="159" spans="1:22" ht="15.75" customHeight="1">
      <c r="A159" s="10" t="s">
        <v>44</v>
      </c>
      <c r="B159" s="56"/>
      <c r="C159" s="56"/>
      <c r="D159" s="56"/>
      <c r="E159" s="56"/>
      <c r="F159" s="56">
        <v>64</v>
      </c>
      <c r="G159" s="56"/>
      <c r="H159" s="56"/>
      <c r="I159" s="56"/>
      <c r="J159" s="56"/>
      <c r="K159" s="57"/>
      <c r="L159" s="64"/>
      <c r="M159" s="42"/>
      <c r="N159" s="65"/>
      <c r="O159" s="66">
        <f>IF(F159=0,"",F159/E158)</f>
        <v>1</v>
      </c>
      <c r="P159" s="67">
        <v>66</v>
      </c>
      <c r="Q159" s="68">
        <f t="shared" si="12"/>
        <v>0.9850746268656716</v>
      </c>
      <c r="R159" s="68">
        <f t="shared" si="13"/>
        <v>1.4925373134328401E-2</v>
      </c>
      <c r="S159" s="78"/>
      <c r="T159" s="78"/>
      <c r="U159" s="78"/>
      <c r="V159" s="78"/>
    </row>
    <row r="160" spans="1:22" ht="15.75" customHeight="1">
      <c r="A160" s="10" t="s">
        <v>45</v>
      </c>
      <c r="B160" s="56"/>
      <c r="C160" s="56"/>
      <c r="D160" s="56"/>
      <c r="E160" s="56"/>
      <c r="F160" s="56"/>
      <c r="G160" s="56">
        <v>63</v>
      </c>
      <c r="H160" s="56"/>
      <c r="I160" s="56"/>
      <c r="J160" s="56"/>
      <c r="K160" s="57"/>
      <c r="L160" s="64"/>
      <c r="M160" s="42"/>
      <c r="N160" s="65"/>
      <c r="O160" s="66">
        <f>IF(G160=0,"",G160/F159)</f>
        <v>0.984375</v>
      </c>
      <c r="P160" s="67">
        <v>66</v>
      </c>
      <c r="Q160" s="68">
        <f t="shared" si="12"/>
        <v>1</v>
      </c>
      <c r="R160" s="68">
        <f t="shared" si="13"/>
        <v>0</v>
      </c>
      <c r="S160" s="78"/>
      <c r="T160" s="78"/>
      <c r="U160" s="78"/>
      <c r="V160" s="78"/>
    </row>
    <row r="161" spans="1:22" ht="15.75" customHeight="1">
      <c r="A161" s="10" t="s">
        <v>46</v>
      </c>
      <c r="B161" s="56"/>
      <c r="C161" s="56"/>
      <c r="D161" s="56"/>
      <c r="E161" s="56"/>
      <c r="F161" s="56"/>
      <c r="G161" s="56"/>
      <c r="H161" s="56">
        <v>61</v>
      </c>
      <c r="I161" s="56"/>
      <c r="J161" s="56"/>
      <c r="K161" s="57"/>
      <c r="L161" s="64"/>
      <c r="M161" s="42"/>
      <c r="N161" s="65"/>
      <c r="O161" s="66">
        <f>IF(H161=0,"",H161/G160)</f>
        <v>0.96825396825396826</v>
      </c>
      <c r="P161" s="67">
        <v>66</v>
      </c>
      <c r="Q161" s="68">
        <f t="shared" si="12"/>
        <v>1</v>
      </c>
      <c r="R161" s="68">
        <f t="shared" si="13"/>
        <v>0</v>
      </c>
      <c r="S161" s="78"/>
      <c r="T161" s="78"/>
      <c r="U161" s="78"/>
      <c r="V161" s="78"/>
    </row>
    <row r="162" spans="1:22" ht="15.75" customHeight="1">
      <c r="A162" s="10" t="s">
        <v>47</v>
      </c>
      <c r="B162" s="56"/>
      <c r="C162" s="56"/>
      <c r="D162" s="56"/>
      <c r="E162" s="56"/>
      <c r="F162" s="56"/>
      <c r="G162" s="56"/>
      <c r="H162" s="56"/>
      <c r="I162" s="56">
        <v>61</v>
      </c>
      <c r="J162" s="56"/>
      <c r="K162" s="57"/>
      <c r="L162" s="64"/>
      <c r="M162" s="42"/>
      <c r="N162" s="65"/>
      <c r="O162" s="66">
        <f>IF(I162=0,"",I162/H161)</f>
        <v>1</v>
      </c>
      <c r="P162" s="67">
        <v>67</v>
      </c>
      <c r="Q162" s="68">
        <f t="shared" si="12"/>
        <v>1.0151515151515151</v>
      </c>
      <c r="R162" s="68">
        <f t="shared" si="13"/>
        <v>-1.5151515151515138E-2</v>
      </c>
      <c r="S162" s="78"/>
      <c r="T162" s="78"/>
      <c r="U162" s="78"/>
      <c r="V162" s="78"/>
    </row>
    <row r="163" spans="1:22" ht="15.75" customHeight="1">
      <c r="A163" s="10" t="s">
        <v>48</v>
      </c>
      <c r="B163" s="56"/>
      <c r="C163" s="56"/>
      <c r="D163" s="56"/>
      <c r="E163" s="56"/>
      <c r="F163" s="56"/>
      <c r="G163" s="56"/>
      <c r="H163" s="56"/>
      <c r="I163" s="56"/>
      <c r="J163" s="56">
        <v>59</v>
      </c>
      <c r="K163" s="57">
        <v>33</v>
      </c>
      <c r="L163" s="64"/>
      <c r="M163" s="42"/>
      <c r="N163" s="65"/>
      <c r="O163" s="81">
        <f>IF(J163=0,"",J163/I162)</f>
        <v>0.96721311475409832</v>
      </c>
      <c r="P163" s="67">
        <v>67</v>
      </c>
      <c r="Q163" s="82">
        <f t="shared" si="12"/>
        <v>1</v>
      </c>
      <c r="R163" s="82">
        <f t="shared" si="13"/>
        <v>0</v>
      </c>
      <c r="S163" s="78"/>
      <c r="T163" s="78"/>
      <c r="U163" s="78"/>
      <c r="V163" s="78"/>
    </row>
    <row r="164" spans="1:22" ht="15.75" customHeight="1">
      <c r="A164" s="10" t="s">
        <v>49</v>
      </c>
      <c r="B164" s="56"/>
      <c r="C164" s="56"/>
      <c r="D164" s="56"/>
      <c r="E164" s="56"/>
      <c r="F164" s="56"/>
      <c r="G164" s="56"/>
      <c r="H164" s="56"/>
      <c r="I164" s="56"/>
      <c r="J164" s="56">
        <v>15</v>
      </c>
      <c r="K164" s="57">
        <v>15</v>
      </c>
      <c r="L164" s="64"/>
      <c r="M164" s="42"/>
      <c r="N164" s="43"/>
      <c r="O164" s="95"/>
      <c r="P164" s="67">
        <v>26</v>
      </c>
      <c r="Q164" s="96"/>
      <c r="R164" s="97"/>
      <c r="S164" s="78"/>
      <c r="T164" s="78"/>
      <c r="U164" s="78"/>
      <c r="V164" s="78"/>
    </row>
    <row r="165" spans="1:22" ht="15.75" customHeight="1">
      <c r="A165" s="10" t="s">
        <v>50</v>
      </c>
      <c r="B165" s="56"/>
      <c r="C165" s="56"/>
      <c r="D165" s="56"/>
      <c r="E165" s="56"/>
      <c r="F165" s="56"/>
      <c r="G165" s="56"/>
      <c r="H165" s="56"/>
      <c r="I165" s="56"/>
      <c r="J165" s="56">
        <v>4</v>
      </c>
      <c r="K165" s="57">
        <v>6</v>
      </c>
      <c r="L165" s="64"/>
      <c r="M165" s="42"/>
      <c r="N165" s="43"/>
      <c r="O165" s="54"/>
      <c r="P165" s="70">
        <v>10</v>
      </c>
      <c r="Q165" s="72"/>
      <c r="R165" s="54"/>
      <c r="S165" s="78"/>
      <c r="T165" s="78"/>
      <c r="U165" s="78"/>
      <c r="V165" s="78"/>
    </row>
    <row r="166" spans="1:22" ht="15.75" customHeight="1">
      <c r="A166" s="10" t="s">
        <v>51</v>
      </c>
      <c r="B166" s="56"/>
      <c r="C166" s="56"/>
      <c r="D166" s="56"/>
      <c r="E166" s="56"/>
      <c r="F166" s="56"/>
      <c r="G166" s="56"/>
      <c r="H166" s="56"/>
      <c r="I166" s="56"/>
      <c r="J166" s="56">
        <v>1</v>
      </c>
      <c r="K166" s="57">
        <v>1</v>
      </c>
      <c r="L166" s="64"/>
      <c r="M166" s="42"/>
      <c r="N166" s="43"/>
      <c r="O166" s="54"/>
      <c r="P166" s="70">
        <v>1</v>
      </c>
      <c r="Q166" s="72"/>
      <c r="R166" s="54"/>
      <c r="S166" s="78"/>
      <c r="T166" s="78"/>
      <c r="U166" s="78"/>
      <c r="V166" s="78"/>
    </row>
    <row r="167" spans="1:22" ht="15.75" customHeight="1">
      <c r="A167" s="10" t="s">
        <v>52</v>
      </c>
      <c r="B167" s="56"/>
      <c r="C167" s="56"/>
      <c r="D167" s="56"/>
      <c r="E167" s="56"/>
      <c r="F167" s="56"/>
      <c r="G167" s="56"/>
      <c r="H167" s="56"/>
      <c r="I167" s="56"/>
      <c r="J167" s="56">
        <v>1</v>
      </c>
      <c r="K167" s="57"/>
      <c r="L167" s="64"/>
      <c r="M167" s="42"/>
      <c r="N167" s="43"/>
      <c r="O167" s="54"/>
      <c r="P167" s="70">
        <v>1</v>
      </c>
      <c r="Q167" s="72"/>
      <c r="R167" s="54"/>
      <c r="S167" s="78"/>
      <c r="T167" s="78"/>
      <c r="U167" s="78"/>
      <c r="V167" s="78"/>
    </row>
    <row r="168" spans="1:22" ht="15.75" customHeight="1">
      <c r="A168" s="10" t="s">
        <v>54</v>
      </c>
      <c r="B168" s="56"/>
      <c r="C168" s="56"/>
      <c r="D168" s="56"/>
      <c r="E168" s="56"/>
      <c r="F168" s="56"/>
      <c r="G168" s="56"/>
      <c r="H168" s="56"/>
      <c r="I168" s="56"/>
      <c r="J168" s="56">
        <v>1</v>
      </c>
      <c r="K168" s="57">
        <v>1</v>
      </c>
      <c r="L168" s="64"/>
      <c r="M168" s="42"/>
      <c r="N168" s="43"/>
      <c r="O168" s="54"/>
      <c r="P168" s="70">
        <v>1</v>
      </c>
      <c r="Q168" s="72"/>
      <c r="R168" s="54"/>
      <c r="S168" s="78"/>
      <c r="T168" s="78"/>
      <c r="U168" s="78"/>
      <c r="V168" s="78"/>
    </row>
    <row r="169" spans="1:22" ht="15.75" customHeight="1">
      <c r="A169" s="10" t="s">
        <v>57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7"/>
      <c r="L169" s="64"/>
      <c r="M169" s="42"/>
      <c r="N169" s="43"/>
      <c r="O169" s="42"/>
      <c r="P169" s="43"/>
      <c r="Q169" s="53"/>
      <c r="R169" s="54"/>
      <c r="S169" s="78"/>
      <c r="T169" s="78"/>
      <c r="U169" s="78"/>
      <c r="V169" s="78"/>
    </row>
    <row r="170" spans="1:22" ht="15.75" customHeight="1">
      <c r="A170" s="10" t="s">
        <v>58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7"/>
      <c r="L170" s="64"/>
      <c r="M170" s="42"/>
      <c r="N170" s="43"/>
      <c r="O170" s="44" t="s">
        <v>53</v>
      </c>
      <c r="P170" s="45">
        <v>53</v>
      </c>
      <c r="Q170" s="46">
        <f>K173</f>
        <v>56</v>
      </c>
      <c r="R170" s="47" t="s">
        <v>8</v>
      </c>
      <c r="S170" s="78"/>
      <c r="T170" s="78"/>
      <c r="U170" s="78"/>
      <c r="V170" s="78"/>
    </row>
    <row r="171" spans="1:22" ht="15.75" customHeight="1">
      <c r="A171" s="10" t="s">
        <v>59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7"/>
      <c r="L171" s="64"/>
      <c r="M171" s="42"/>
      <c r="N171" s="43"/>
      <c r="O171" s="48" t="s">
        <v>55</v>
      </c>
      <c r="P171" s="49">
        <f>IF(P170/B155=0,"",P170/B155)</f>
        <v>0.71621621621621623</v>
      </c>
      <c r="Q171" s="50">
        <f>IF(P170/Q170=0,"",P170/Q170)</f>
        <v>0.9464285714285714</v>
      </c>
      <c r="R171" s="51" t="s">
        <v>56</v>
      </c>
      <c r="S171" s="78"/>
      <c r="T171" s="78"/>
      <c r="U171" s="78"/>
      <c r="V171" s="78"/>
    </row>
    <row r="172" spans="1:22" ht="15.75" customHeight="1">
      <c r="A172" s="10" t="s">
        <v>60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7"/>
      <c r="L172" s="73"/>
      <c r="M172" s="74"/>
      <c r="N172" s="75"/>
      <c r="O172" s="30"/>
      <c r="P172" s="31"/>
      <c r="Q172" s="31"/>
      <c r="R172" s="33"/>
      <c r="S172" s="78"/>
      <c r="T172" s="78"/>
      <c r="U172" s="78"/>
      <c r="V172" s="78"/>
    </row>
    <row r="173" spans="1:22" ht="18.75" customHeight="1">
      <c r="A173" s="34"/>
      <c r="B173" s="6"/>
      <c r="C173" s="6"/>
      <c r="D173" s="6"/>
      <c r="E173" s="6"/>
      <c r="F173" s="139" t="s">
        <v>42</v>
      </c>
      <c r="G173" s="154"/>
      <c r="H173" s="154"/>
      <c r="I173" s="154"/>
      <c r="J173" s="155"/>
      <c r="K173" s="35">
        <f>SUM(K155:K172)</f>
        <v>56</v>
      </c>
      <c r="L173" s="55">
        <f>IF(K163=0,"",K163/B155)</f>
        <v>0.44594594594594594</v>
      </c>
      <c r="M173" s="55">
        <f>IF(K173=0,"",K173/B155)</f>
        <v>0.7567567567567568</v>
      </c>
      <c r="N173" s="55">
        <f>IF(K163=0,"",M173-L173)</f>
        <v>0.31081081081081086</v>
      </c>
      <c r="O173" s="5"/>
      <c r="P173" s="6"/>
      <c r="Q173" s="37"/>
      <c r="R173" s="5"/>
      <c r="S173" s="78"/>
      <c r="T173" s="78"/>
      <c r="U173" s="78"/>
      <c r="V173" s="78"/>
    </row>
    <row r="174" spans="1:22" ht="15.75" customHeight="1">
      <c r="L174" s="5"/>
      <c r="M174" s="5"/>
      <c r="O174" s="5"/>
      <c r="S174" s="78"/>
      <c r="T174" s="78"/>
      <c r="U174" s="78"/>
      <c r="V174" s="78"/>
    </row>
    <row r="175" spans="1:22" ht="15.75" customHeight="1">
      <c r="L175" s="5"/>
      <c r="M175" s="5"/>
      <c r="O175" s="5"/>
      <c r="S175" s="78"/>
      <c r="T175" s="78"/>
      <c r="U175" s="78"/>
      <c r="V175" s="78"/>
    </row>
    <row r="176" spans="1:22" ht="26.25" customHeight="1">
      <c r="A176" s="7"/>
      <c r="B176" s="163" t="s">
        <v>4</v>
      </c>
      <c r="C176" s="164"/>
      <c r="D176" s="164"/>
      <c r="E176" s="164"/>
      <c r="F176" s="164"/>
      <c r="G176" s="164"/>
      <c r="H176" s="165" t="s">
        <v>40</v>
      </c>
      <c r="I176" s="166"/>
      <c r="J176" s="166"/>
      <c r="K176" s="6"/>
      <c r="L176" s="5"/>
      <c r="M176" s="5"/>
      <c r="N176" s="6"/>
      <c r="O176" s="5"/>
      <c r="P176" s="6"/>
      <c r="Q176" s="6"/>
      <c r="R176" s="6"/>
      <c r="S176" s="78"/>
      <c r="T176" s="78"/>
      <c r="U176" s="78"/>
      <c r="V176" s="78"/>
    </row>
    <row r="177" spans="1:22" ht="30" customHeight="1">
      <c r="A177" s="142" t="s">
        <v>6</v>
      </c>
      <c r="B177" s="144" t="s">
        <v>7</v>
      </c>
      <c r="C177" s="154"/>
      <c r="D177" s="154"/>
      <c r="E177" s="154"/>
      <c r="F177" s="154"/>
      <c r="G177" s="154"/>
      <c r="H177" s="154"/>
      <c r="I177" s="154"/>
      <c r="J177" s="155"/>
      <c r="K177" s="167" t="s">
        <v>8</v>
      </c>
      <c r="L177" s="137" t="s">
        <v>9</v>
      </c>
      <c r="M177" s="137" t="s">
        <v>10</v>
      </c>
      <c r="N177" s="149" t="s">
        <v>11</v>
      </c>
      <c r="O177" s="137" t="s">
        <v>12</v>
      </c>
      <c r="P177" s="151" t="s">
        <v>13</v>
      </c>
      <c r="Q177" s="151" t="s">
        <v>14</v>
      </c>
      <c r="R177" s="137" t="s">
        <v>15</v>
      </c>
      <c r="S177" s="78"/>
      <c r="T177" s="78"/>
      <c r="U177" s="78"/>
      <c r="V177" s="78"/>
    </row>
    <row r="178" spans="1:22" ht="15.75" customHeight="1">
      <c r="A178" s="153"/>
      <c r="B178" s="9" t="s">
        <v>16</v>
      </c>
      <c r="C178" s="9" t="s">
        <v>17</v>
      </c>
      <c r="D178" s="9" t="s">
        <v>18</v>
      </c>
      <c r="E178" s="9" t="s">
        <v>19</v>
      </c>
      <c r="F178" s="9" t="s">
        <v>20</v>
      </c>
      <c r="G178" s="9" t="s">
        <v>21</v>
      </c>
      <c r="H178" s="9" t="s">
        <v>22</v>
      </c>
      <c r="I178" s="9" t="s">
        <v>23</v>
      </c>
      <c r="J178" s="9" t="s">
        <v>24</v>
      </c>
      <c r="K178" s="153"/>
      <c r="L178" s="153"/>
      <c r="M178" s="153"/>
      <c r="N178" s="153"/>
      <c r="O178" s="153"/>
      <c r="P178" s="153"/>
      <c r="Q178" s="153"/>
      <c r="R178" s="153"/>
      <c r="S178" s="78"/>
      <c r="T178" s="78"/>
      <c r="U178" s="78"/>
      <c r="V178" s="78"/>
    </row>
    <row r="179" spans="1:22" ht="15.75" customHeight="1">
      <c r="A179" s="10" t="s">
        <v>40</v>
      </c>
      <c r="B179" s="56">
        <v>36</v>
      </c>
      <c r="C179" s="56"/>
      <c r="D179" s="56"/>
      <c r="E179" s="56"/>
      <c r="F179" s="56"/>
      <c r="G179" s="56"/>
      <c r="H179" s="56"/>
      <c r="I179" s="56"/>
      <c r="J179" s="56"/>
      <c r="K179" s="57"/>
      <c r="L179" s="58"/>
      <c r="M179" s="59"/>
      <c r="N179" s="60"/>
      <c r="O179" s="61"/>
      <c r="P179" s="62">
        <v>36</v>
      </c>
      <c r="Q179" s="63"/>
      <c r="R179" s="61"/>
      <c r="S179" s="78"/>
      <c r="T179" s="78"/>
      <c r="U179" s="78"/>
      <c r="V179" s="78"/>
    </row>
    <row r="180" spans="1:22" ht="15.75" customHeight="1">
      <c r="A180" s="10" t="s">
        <v>41</v>
      </c>
      <c r="B180" s="56"/>
      <c r="C180" s="56">
        <v>33</v>
      </c>
      <c r="D180" s="56"/>
      <c r="E180" s="56"/>
      <c r="F180" s="56"/>
      <c r="G180" s="56"/>
      <c r="H180" s="56"/>
      <c r="I180" s="56"/>
      <c r="J180" s="56"/>
      <c r="K180" s="57"/>
      <c r="L180" s="64"/>
      <c r="M180" s="42"/>
      <c r="N180" s="65"/>
      <c r="O180" s="66">
        <f>IF(C180=0,"",C180/B179)</f>
        <v>0.91666666666666663</v>
      </c>
      <c r="P180" s="67">
        <v>33</v>
      </c>
      <c r="Q180" s="68">
        <f t="shared" ref="Q180:Q187" si="14">IF(P180=0,"",P180/P179)</f>
        <v>0.91666666666666663</v>
      </c>
      <c r="R180" s="68">
        <f t="shared" ref="R180:R187" si="15">IF(P180=0,"",100%-Q180)</f>
        <v>8.333333333333337E-2</v>
      </c>
      <c r="S180" s="78"/>
      <c r="T180" s="78"/>
      <c r="U180" s="78"/>
      <c r="V180" s="78"/>
    </row>
    <row r="181" spans="1:22" ht="15.75" customHeight="1">
      <c r="A181" s="10" t="s">
        <v>43</v>
      </c>
      <c r="B181" s="56"/>
      <c r="C181" s="56"/>
      <c r="D181" s="56">
        <v>28</v>
      </c>
      <c r="E181" s="56"/>
      <c r="F181" s="56"/>
      <c r="G181" s="56"/>
      <c r="H181" s="56"/>
      <c r="I181" s="56"/>
      <c r="J181" s="56"/>
      <c r="K181" s="57"/>
      <c r="L181" s="64"/>
      <c r="M181" s="42"/>
      <c r="N181" s="65"/>
      <c r="O181" s="66">
        <f>IF(D181=0,"",D181/C180)</f>
        <v>0.84848484848484851</v>
      </c>
      <c r="P181" s="67">
        <v>33</v>
      </c>
      <c r="Q181" s="68">
        <f t="shared" si="14"/>
        <v>1</v>
      </c>
      <c r="R181" s="68">
        <f t="shared" si="15"/>
        <v>0</v>
      </c>
      <c r="S181" s="52">
        <f>P181/P179</f>
        <v>0.91666666666666663</v>
      </c>
      <c r="T181" s="78"/>
      <c r="U181" s="78"/>
      <c r="V181" s="78"/>
    </row>
    <row r="182" spans="1:22" ht="15.75" customHeight="1">
      <c r="A182" s="10" t="s">
        <v>44</v>
      </c>
      <c r="B182" s="56"/>
      <c r="C182" s="56"/>
      <c r="D182" s="56"/>
      <c r="E182" s="56">
        <v>23</v>
      </c>
      <c r="F182" s="56"/>
      <c r="G182" s="56"/>
      <c r="H182" s="56"/>
      <c r="I182" s="56"/>
      <c r="J182" s="56"/>
      <c r="K182" s="57"/>
      <c r="L182" s="64"/>
      <c r="M182" s="42"/>
      <c r="N182" s="65"/>
      <c r="O182" s="66">
        <f>IF(E182=0,"",E182/D181)</f>
        <v>0.8214285714285714</v>
      </c>
      <c r="P182" s="67">
        <v>28</v>
      </c>
      <c r="Q182" s="68">
        <f t="shared" si="14"/>
        <v>0.84848484848484851</v>
      </c>
      <c r="R182" s="68">
        <f t="shared" si="15"/>
        <v>0.15151515151515149</v>
      </c>
      <c r="S182" s="78"/>
      <c r="T182" s="78"/>
      <c r="U182" s="78"/>
      <c r="V182" s="78"/>
    </row>
    <row r="183" spans="1:22" ht="15.75" customHeight="1">
      <c r="A183" s="10" t="s">
        <v>45</v>
      </c>
      <c r="B183" s="56"/>
      <c r="C183" s="56"/>
      <c r="D183" s="56"/>
      <c r="E183" s="56"/>
      <c r="F183" s="56">
        <v>23</v>
      </c>
      <c r="G183" s="56"/>
      <c r="H183" s="56"/>
      <c r="I183" s="56"/>
      <c r="J183" s="56"/>
      <c r="K183" s="57"/>
      <c r="L183" s="64"/>
      <c r="M183" s="42"/>
      <c r="N183" s="65"/>
      <c r="O183" s="66">
        <f>IF(F183=0,"",F183/E182)</f>
        <v>1</v>
      </c>
      <c r="P183" s="67">
        <v>27</v>
      </c>
      <c r="Q183" s="68">
        <f t="shared" si="14"/>
        <v>0.9642857142857143</v>
      </c>
      <c r="R183" s="68">
        <f t="shared" si="15"/>
        <v>3.5714285714285698E-2</v>
      </c>
      <c r="S183" s="78"/>
      <c r="T183" s="78"/>
      <c r="U183" s="78"/>
      <c r="V183" s="78"/>
    </row>
    <row r="184" spans="1:22" ht="15.75" customHeight="1">
      <c r="A184" s="10" t="s">
        <v>46</v>
      </c>
      <c r="B184" s="56"/>
      <c r="C184" s="56"/>
      <c r="D184" s="56"/>
      <c r="E184" s="56"/>
      <c r="F184" s="56"/>
      <c r="G184" s="56">
        <v>22</v>
      </c>
      <c r="H184" s="56"/>
      <c r="I184" s="56"/>
      <c r="J184" s="56"/>
      <c r="K184" s="57"/>
      <c r="L184" s="64"/>
      <c r="M184" s="42"/>
      <c r="N184" s="65"/>
      <c r="O184" s="66">
        <f>IF(G184=0,"",G184/F183)</f>
        <v>0.95652173913043481</v>
      </c>
      <c r="P184" s="67">
        <v>28</v>
      </c>
      <c r="Q184" s="68">
        <f t="shared" si="14"/>
        <v>1.037037037037037</v>
      </c>
      <c r="R184" s="68">
        <f t="shared" si="15"/>
        <v>-3.7037037037036979E-2</v>
      </c>
      <c r="S184" s="78"/>
      <c r="T184" s="78"/>
      <c r="U184" s="78"/>
      <c r="V184" s="78"/>
    </row>
    <row r="185" spans="1:22" ht="15.75" customHeight="1">
      <c r="A185" s="10" t="s">
        <v>47</v>
      </c>
      <c r="B185" s="56"/>
      <c r="C185" s="56"/>
      <c r="D185" s="56"/>
      <c r="E185" s="56"/>
      <c r="F185" s="56"/>
      <c r="G185" s="56"/>
      <c r="H185" s="56">
        <v>22</v>
      </c>
      <c r="I185" s="56"/>
      <c r="J185" s="56"/>
      <c r="K185" s="57"/>
      <c r="L185" s="64"/>
      <c r="M185" s="42"/>
      <c r="N185" s="65"/>
      <c r="O185" s="66">
        <f>IF(H185=0,"",H185/G184)</f>
        <v>1</v>
      </c>
      <c r="P185" s="67">
        <v>27</v>
      </c>
      <c r="Q185" s="68">
        <f t="shared" si="14"/>
        <v>0.9642857142857143</v>
      </c>
      <c r="R185" s="68">
        <f t="shared" si="15"/>
        <v>3.5714285714285698E-2</v>
      </c>
      <c r="S185" s="78"/>
      <c r="T185" s="78"/>
      <c r="U185" s="78"/>
      <c r="V185" s="78"/>
    </row>
    <row r="186" spans="1:22" ht="15.75" customHeight="1">
      <c r="A186" s="10" t="s">
        <v>48</v>
      </c>
      <c r="B186" s="56"/>
      <c r="C186" s="56"/>
      <c r="D186" s="56"/>
      <c r="E186" s="56"/>
      <c r="F186" s="56"/>
      <c r="G186" s="56"/>
      <c r="H186" s="56"/>
      <c r="I186" s="56">
        <v>21</v>
      </c>
      <c r="J186" s="56"/>
      <c r="K186" s="57"/>
      <c r="L186" s="64"/>
      <c r="M186" s="42"/>
      <c r="N186" s="65"/>
      <c r="O186" s="66">
        <f>IF(I186=0,"",I186/H185)</f>
        <v>0.95454545454545459</v>
      </c>
      <c r="P186" s="67">
        <v>26</v>
      </c>
      <c r="Q186" s="68">
        <f t="shared" si="14"/>
        <v>0.96296296296296291</v>
      </c>
      <c r="R186" s="68">
        <f t="shared" si="15"/>
        <v>3.703703703703709E-2</v>
      </c>
      <c r="S186" s="78"/>
      <c r="T186" s="78"/>
      <c r="U186" s="78"/>
      <c r="V186" s="78"/>
    </row>
    <row r="187" spans="1:22" ht="15.75" customHeight="1">
      <c r="A187" s="10" t="s">
        <v>49</v>
      </c>
      <c r="B187" s="56"/>
      <c r="C187" s="56"/>
      <c r="D187" s="56"/>
      <c r="E187" s="56"/>
      <c r="F187" s="56"/>
      <c r="G187" s="56"/>
      <c r="H187" s="56"/>
      <c r="I187" s="56"/>
      <c r="J187" s="56">
        <v>19</v>
      </c>
      <c r="K187" s="57">
        <v>15</v>
      </c>
      <c r="L187" s="64"/>
      <c r="M187" s="42"/>
      <c r="N187" s="65"/>
      <c r="O187" s="81">
        <f>IF(J187=0,"",J187/I186)</f>
        <v>0.90476190476190477</v>
      </c>
      <c r="P187" s="67">
        <v>25</v>
      </c>
      <c r="Q187" s="82">
        <f t="shared" si="14"/>
        <v>0.96153846153846156</v>
      </c>
      <c r="R187" s="82">
        <f t="shared" si="15"/>
        <v>3.8461538461538436E-2</v>
      </c>
      <c r="S187" s="78"/>
      <c r="T187" s="78"/>
      <c r="U187" s="78"/>
      <c r="V187" s="78"/>
    </row>
    <row r="188" spans="1:22" ht="15.75" customHeight="1">
      <c r="A188" s="10" t="s">
        <v>50</v>
      </c>
      <c r="B188" s="56"/>
      <c r="C188" s="56"/>
      <c r="D188" s="56"/>
      <c r="E188" s="56"/>
      <c r="F188" s="56"/>
      <c r="G188" s="56"/>
      <c r="H188" s="56"/>
      <c r="I188" s="56"/>
      <c r="J188" s="56">
        <v>6</v>
      </c>
      <c r="K188" s="57">
        <v>5</v>
      </c>
      <c r="L188" s="64"/>
      <c r="M188" s="42"/>
      <c r="N188" s="43"/>
      <c r="O188" s="95"/>
      <c r="P188" s="67">
        <v>10</v>
      </c>
      <c r="Q188" s="96"/>
      <c r="R188" s="97"/>
      <c r="S188" s="78"/>
      <c r="T188" s="78"/>
      <c r="U188" s="78"/>
      <c r="V188" s="78"/>
    </row>
    <row r="189" spans="1:22" ht="15.75" customHeight="1">
      <c r="A189" s="10" t="s">
        <v>51</v>
      </c>
      <c r="B189" s="56"/>
      <c r="C189" s="56"/>
      <c r="D189" s="56"/>
      <c r="E189" s="56"/>
      <c r="F189" s="56"/>
      <c r="G189" s="56"/>
      <c r="H189" s="56"/>
      <c r="I189" s="56"/>
      <c r="J189" s="56">
        <v>5</v>
      </c>
      <c r="K189" s="57">
        <v>3</v>
      </c>
      <c r="L189" s="64"/>
      <c r="M189" s="42"/>
      <c r="N189" s="43"/>
      <c r="O189" s="54"/>
      <c r="P189" s="70">
        <v>6</v>
      </c>
      <c r="Q189" s="72"/>
      <c r="R189" s="54"/>
      <c r="S189" s="78"/>
      <c r="T189" s="78"/>
      <c r="U189" s="78"/>
      <c r="V189" s="78"/>
    </row>
    <row r="190" spans="1:22" ht="15.75" customHeight="1">
      <c r="A190" s="10" t="s">
        <v>52</v>
      </c>
      <c r="B190" s="56"/>
      <c r="C190" s="56"/>
      <c r="D190" s="56"/>
      <c r="E190" s="56"/>
      <c r="F190" s="56"/>
      <c r="G190" s="56"/>
      <c r="H190" s="56"/>
      <c r="I190" s="56"/>
      <c r="J190" s="56">
        <v>1</v>
      </c>
      <c r="K190" s="57">
        <v>2</v>
      </c>
      <c r="L190" s="64"/>
      <c r="M190" s="42"/>
      <c r="N190" s="43"/>
      <c r="O190" s="54"/>
      <c r="P190" s="70">
        <v>3</v>
      </c>
      <c r="Q190" s="72"/>
      <c r="R190" s="54"/>
      <c r="S190" s="78"/>
      <c r="T190" s="78"/>
      <c r="U190" s="78"/>
      <c r="V190" s="78"/>
    </row>
    <row r="191" spans="1:22" ht="15.75" customHeight="1">
      <c r="A191" s="10" t="s">
        <v>54</v>
      </c>
      <c r="B191" s="56"/>
      <c r="C191" s="56"/>
      <c r="D191" s="56"/>
      <c r="E191" s="56"/>
      <c r="F191" s="56"/>
      <c r="G191" s="56"/>
      <c r="H191" s="56"/>
      <c r="I191" s="56"/>
      <c r="J191" s="56">
        <v>1</v>
      </c>
      <c r="K191" s="57"/>
      <c r="L191" s="64"/>
      <c r="M191" s="42"/>
      <c r="N191" s="43"/>
      <c r="O191" s="54"/>
      <c r="P191" s="70">
        <v>1</v>
      </c>
      <c r="Q191" s="72"/>
      <c r="R191" s="54"/>
      <c r="S191" s="78"/>
      <c r="T191" s="78"/>
      <c r="U191" s="78"/>
      <c r="V191" s="78"/>
    </row>
    <row r="192" spans="1:22" ht="15.75" customHeight="1">
      <c r="A192" s="10" t="s">
        <v>57</v>
      </c>
      <c r="B192" s="56"/>
      <c r="C192" s="56"/>
      <c r="D192" s="56"/>
      <c r="E192" s="56"/>
      <c r="F192" s="56"/>
      <c r="G192" s="56"/>
      <c r="H192" s="56"/>
      <c r="I192" s="56"/>
      <c r="J192" s="56">
        <v>1</v>
      </c>
      <c r="K192" s="57"/>
      <c r="L192" s="64"/>
      <c r="M192" s="42"/>
      <c r="N192" s="43"/>
      <c r="O192" s="54"/>
      <c r="P192" s="70">
        <v>1</v>
      </c>
      <c r="Q192" s="72"/>
      <c r="R192" s="54"/>
      <c r="S192" s="78"/>
      <c r="T192" s="78"/>
      <c r="U192" s="78"/>
      <c r="V192" s="78"/>
    </row>
    <row r="193" spans="1:22" ht="15.75" customHeight="1">
      <c r="A193" s="10" t="s">
        <v>58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7"/>
      <c r="L193" s="64"/>
      <c r="M193" s="42"/>
      <c r="N193" s="43"/>
      <c r="O193" s="42"/>
      <c r="P193" s="43"/>
      <c r="Q193" s="53"/>
      <c r="R193" s="54"/>
      <c r="S193" s="78"/>
      <c r="T193" s="78"/>
      <c r="U193" s="78"/>
      <c r="V193" s="78"/>
    </row>
    <row r="194" spans="1:22" ht="15.75" customHeight="1">
      <c r="A194" s="10" t="s">
        <v>59</v>
      </c>
      <c r="B194" s="56"/>
      <c r="C194" s="56"/>
      <c r="D194" s="56"/>
      <c r="E194" s="56"/>
      <c r="F194" s="56"/>
      <c r="G194" s="56"/>
      <c r="H194" s="56"/>
      <c r="I194" s="56"/>
      <c r="J194" s="56"/>
      <c r="K194" s="57"/>
      <c r="L194" s="64"/>
      <c r="M194" s="42"/>
      <c r="N194" s="43"/>
      <c r="O194" s="44" t="s">
        <v>53</v>
      </c>
      <c r="P194" s="45">
        <v>19</v>
      </c>
      <c r="Q194" s="46">
        <f>K197</f>
        <v>25</v>
      </c>
      <c r="R194" s="47" t="s">
        <v>8</v>
      </c>
      <c r="S194" s="78"/>
      <c r="T194" s="78"/>
      <c r="U194" s="78"/>
      <c r="V194" s="78"/>
    </row>
    <row r="195" spans="1:22" ht="15.75" customHeight="1">
      <c r="A195" s="10" t="s">
        <v>60</v>
      </c>
      <c r="B195" s="56"/>
      <c r="C195" s="56"/>
      <c r="D195" s="56"/>
      <c r="E195" s="56"/>
      <c r="F195" s="56"/>
      <c r="G195" s="56"/>
      <c r="H195" s="56"/>
      <c r="I195" s="56"/>
      <c r="J195" s="56"/>
      <c r="K195" s="57"/>
      <c r="L195" s="64"/>
      <c r="M195" s="42"/>
      <c r="N195" s="43"/>
      <c r="O195" s="48" t="s">
        <v>55</v>
      </c>
      <c r="P195" s="49">
        <f>IF(P194/B179=0,"",P194/B179)</f>
        <v>0.52777777777777779</v>
      </c>
      <c r="Q195" s="50">
        <f>IF(P194/Q194=0,"",P194/Q194)</f>
        <v>0.76</v>
      </c>
      <c r="R195" s="51" t="s">
        <v>56</v>
      </c>
      <c r="S195" s="78"/>
      <c r="T195" s="78"/>
      <c r="U195" s="78"/>
      <c r="V195" s="78"/>
    </row>
    <row r="196" spans="1:22" ht="15.75" customHeight="1">
      <c r="A196" s="10" t="s">
        <v>61</v>
      </c>
      <c r="B196" s="56"/>
      <c r="C196" s="56"/>
      <c r="D196" s="56"/>
      <c r="E196" s="56"/>
      <c r="F196" s="56"/>
      <c r="G196" s="56"/>
      <c r="H196" s="56"/>
      <c r="I196" s="56"/>
      <c r="J196" s="56"/>
      <c r="K196" s="57"/>
      <c r="L196" s="73"/>
      <c r="M196" s="74"/>
      <c r="N196" s="75"/>
      <c r="O196" s="30"/>
      <c r="P196" s="31"/>
      <c r="Q196" s="31"/>
      <c r="R196" s="33"/>
      <c r="S196" s="78"/>
      <c r="T196" s="78"/>
      <c r="U196" s="78"/>
      <c r="V196" s="78"/>
    </row>
    <row r="197" spans="1:22" ht="18.75" customHeight="1">
      <c r="A197" s="34"/>
      <c r="B197" s="6"/>
      <c r="C197" s="6"/>
      <c r="D197" s="6"/>
      <c r="E197" s="6"/>
      <c r="F197" s="139" t="s">
        <v>42</v>
      </c>
      <c r="G197" s="154"/>
      <c r="H197" s="154"/>
      <c r="I197" s="154"/>
      <c r="J197" s="155"/>
      <c r="K197" s="35">
        <f>SUM(K179:K196)</f>
        <v>25</v>
      </c>
      <c r="L197" s="55">
        <f>IF(K187=0,"",K187/B179)</f>
        <v>0.41666666666666669</v>
      </c>
      <c r="M197" s="55">
        <f>IF(K197=0,"",K197/B179)</f>
        <v>0.69444444444444442</v>
      </c>
      <c r="N197" s="55">
        <f>IF(K187=0,"",M197-L197)</f>
        <v>0.27777777777777773</v>
      </c>
      <c r="O197" s="5"/>
      <c r="P197" s="6"/>
      <c r="Q197" s="37"/>
      <c r="R197" s="5"/>
      <c r="S197" s="78"/>
      <c r="T197" s="78"/>
      <c r="U197" s="78"/>
      <c r="V197" s="78"/>
    </row>
    <row r="198" spans="1:22" ht="15.75" customHeight="1">
      <c r="L198" s="5"/>
      <c r="M198" s="5"/>
      <c r="O198" s="5"/>
      <c r="S198" s="78"/>
      <c r="T198" s="78"/>
      <c r="U198" s="78"/>
      <c r="V198" s="78"/>
    </row>
    <row r="199" spans="1:22" ht="15.75" customHeight="1">
      <c r="L199" s="5"/>
      <c r="M199" s="5"/>
      <c r="O199" s="5"/>
      <c r="S199" s="78"/>
      <c r="T199" s="78"/>
      <c r="U199" s="78"/>
      <c r="V199" s="78"/>
    </row>
    <row r="200" spans="1:22" ht="26.25" customHeight="1">
      <c r="A200" s="7"/>
      <c r="B200" s="163" t="s">
        <v>4</v>
      </c>
      <c r="C200" s="164"/>
      <c r="D200" s="164"/>
      <c r="E200" s="164"/>
      <c r="F200" s="164"/>
      <c r="G200" s="164"/>
      <c r="H200" s="165" t="s">
        <v>41</v>
      </c>
      <c r="I200" s="166"/>
      <c r="J200" s="166"/>
      <c r="K200" s="6"/>
      <c r="L200" s="5"/>
      <c r="M200" s="5"/>
      <c r="N200" s="6"/>
      <c r="O200" s="5"/>
      <c r="P200" s="6"/>
      <c r="Q200" s="6"/>
      <c r="R200" s="6"/>
      <c r="S200" s="78"/>
      <c r="T200" s="78"/>
      <c r="U200" s="78"/>
      <c r="V200" s="78"/>
    </row>
    <row r="201" spans="1:22" ht="30" customHeight="1">
      <c r="A201" s="142" t="s">
        <v>6</v>
      </c>
      <c r="B201" s="144" t="s">
        <v>7</v>
      </c>
      <c r="C201" s="154"/>
      <c r="D201" s="154"/>
      <c r="E201" s="154"/>
      <c r="F201" s="154"/>
      <c r="G201" s="154"/>
      <c r="H201" s="154"/>
      <c r="I201" s="154"/>
      <c r="J201" s="155"/>
      <c r="K201" s="167" t="s">
        <v>8</v>
      </c>
      <c r="L201" s="137" t="s">
        <v>9</v>
      </c>
      <c r="M201" s="137" t="s">
        <v>10</v>
      </c>
      <c r="N201" s="149" t="s">
        <v>11</v>
      </c>
      <c r="O201" s="137" t="s">
        <v>12</v>
      </c>
      <c r="P201" s="151" t="s">
        <v>13</v>
      </c>
      <c r="Q201" s="151" t="s">
        <v>14</v>
      </c>
      <c r="R201" s="137" t="s">
        <v>15</v>
      </c>
      <c r="S201" s="78"/>
      <c r="T201" s="78"/>
      <c r="U201" s="78"/>
      <c r="V201" s="78"/>
    </row>
    <row r="202" spans="1:22" ht="15.75" customHeight="1">
      <c r="A202" s="153"/>
      <c r="B202" s="9" t="s">
        <v>16</v>
      </c>
      <c r="C202" s="9" t="s">
        <v>17</v>
      </c>
      <c r="D202" s="9" t="s">
        <v>18</v>
      </c>
      <c r="E202" s="9" t="s">
        <v>19</v>
      </c>
      <c r="F202" s="9" t="s">
        <v>20</v>
      </c>
      <c r="G202" s="9" t="s">
        <v>21</v>
      </c>
      <c r="H202" s="9" t="s">
        <v>22</v>
      </c>
      <c r="I202" s="9" t="s">
        <v>23</v>
      </c>
      <c r="J202" s="9" t="s">
        <v>24</v>
      </c>
      <c r="K202" s="153"/>
      <c r="L202" s="153"/>
      <c r="M202" s="153"/>
      <c r="N202" s="153"/>
      <c r="O202" s="153"/>
      <c r="P202" s="153"/>
      <c r="Q202" s="153"/>
      <c r="R202" s="153"/>
      <c r="S202" s="78"/>
      <c r="T202" s="78"/>
      <c r="U202" s="78"/>
      <c r="V202" s="78"/>
    </row>
    <row r="203" spans="1:22" ht="15.75" customHeight="1">
      <c r="A203" s="10" t="s">
        <v>41</v>
      </c>
      <c r="B203" s="56">
        <v>70</v>
      </c>
      <c r="C203" s="56"/>
      <c r="D203" s="56"/>
      <c r="E203" s="56"/>
      <c r="F203" s="56"/>
      <c r="G203" s="56"/>
      <c r="H203" s="56"/>
      <c r="I203" s="56"/>
      <c r="J203" s="56"/>
      <c r="K203" s="57"/>
      <c r="L203" s="58"/>
      <c r="M203" s="59"/>
      <c r="N203" s="60"/>
      <c r="O203" s="61"/>
      <c r="P203" s="62">
        <v>70</v>
      </c>
      <c r="Q203" s="63"/>
      <c r="R203" s="61"/>
      <c r="S203" s="78"/>
      <c r="T203" s="78"/>
      <c r="U203" s="78"/>
      <c r="V203" s="78"/>
    </row>
    <row r="204" spans="1:22" ht="15.75" customHeight="1">
      <c r="A204" s="10" t="s">
        <v>43</v>
      </c>
      <c r="B204" s="56"/>
      <c r="C204" s="56">
        <v>70</v>
      </c>
      <c r="D204" s="56"/>
      <c r="E204" s="56"/>
      <c r="F204" s="56"/>
      <c r="G204" s="56"/>
      <c r="H204" s="56"/>
      <c r="I204" s="56"/>
      <c r="J204" s="56"/>
      <c r="K204" s="57"/>
      <c r="L204" s="64"/>
      <c r="M204" s="42"/>
      <c r="N204" s="65"/>
      <c r="O204" s="66">
        <f>IF(C204=0,"",C204/B203)</f>
        <v>1</v>
      </c>
      <c r="P204" s="67">
        <v>70</v>
      </c>
      <c r="Q204" s="68">
        <f t="shared" ref="Q204:Q211" si="16">IF(P204=0,"",P204/P203)</f>
        <v>1</v>
      </c>
      <c r="R204" s="68">
        <f t="shared" ref="R204:R211" si="17">IF(P204=0,"",100%-Q204)</f>
        <v>0</v>
      </c>
      <c r="S204" s="78"/>
      <c r="T204" s="78"/>
      <c r="U204" s="78"/>
      <c r="V204" s="78"/>
    </row>
    <row r="205" spans="1:22" ht="15.75" customHeight="1">
      <c r="A205" s="10" t="s">
        <v>44</v>
      </c>
      <c r="B205" s="56"/>
      <c r="C205" s="56"/>
      <c r="D205" s="56">
        <v>66</v>
      </c>
      <c r="E205" s="56"/>
      <c r="F205" s="56"/>
      <c r="G205" s="56"/>
      <c r="H205" s="56"/>
      <c r="I205" s="56"/>
      <c r="J205" s="56"/>
      <c r="K205" s="57"/>
      <c r="L205" s="64"/>
      <c r="M205" s="42"/>
      <c r="N205" s="65"/>
      <c r="O205" s="66">
        <f>IF(D205=0,"",D205/C204)</f>
        <v>0.94285714285714284</v>
      </c>
      <c r="P205" s="67">
        <v>67</v>
      </c>
      <c r="Q205" s="68">
        <f t="shared" si="16"/>
        <v>0.95714285714285718</v>
      </c>
      <c r="R205" s="68">
        <f t="shared" si="17"/>
        <v>4.2857142857142816E-2</v>
      </c>
      <c r="S205" s="52">
        <f>P205/P203</f>
        <v>0.95714285714285718</v>
      </c>
      <c r="T205" s="78"/>
      <c r="U205" s="78"/>
      <c r="V205" s="78"/>
    </row>
    <row r="206" spans="1:22" ht="15.75" customHeight="1">
      <c r="A206" s="10" t="s">
        <v>45</v>
      </c>
      <c r="B206" s="56"/>
      <c r="C206" s="56"/>
      <c r="D206" s="56"/>
      <c r="E206" s="56">
        <v>62</v>
      </c>
      <c r="F206" s="56"/>
      <c r="G206" s="56"/>
      <c r="H206" s="56"/>
      <c r="I206" s="56"/>
      <c r="J206" s="56"/>
      <c r="K206" s="57"/>
      <c r="L206" s="64"/>
      <c r="M206" s="42"/>
      <c r="N206" s="65"/>
      <c r="O206" s="66">
        <f>IF(E206=0,"",E206/D205)</f>
        <v>0.93939393939393945</v>
      </c>
      <c r="P206" s="67">
        <v>66</v>
      </c>
      <c r="Q206" s="68">
        <f t="shared" si="16"/>
        <v>0.9850746268656716</v>
      </c>
      <c r="R206" s="68">
        <f t="shared" si="17"/>
        <v>1.4925373134328401E-2</v>
      </c>
      <c r="S206" s="78"/>
      <c r="T206" s="78"/>
      <c r="U206" s="78"/>
      <c r="V206" s="78"/>
    </row>
    <row r="207" spans="1:22" ht="15.75" customHeight="1">
      <c r="A207" s="10" t="s">
        <v>46</v>
      </c>
      <c r="B207" s="56"/>
      <c r="C207" s="56"/>
      <c r="D207" s="56"/>
      <c r="E207" s="56"/>
      <c r="F207" s="56">
        <v>60</v>
      </c>
      <c r="G207" s="56"/>
      <c r="H207" s="56"/>
      <c r="I207" s="56"/>
      <c r="J207" s="56"/>
      <c r="K207" s="57"/>
      <c r="L207" s="64"/>
      <c r="M207" s="42"/>
      <c r="N207" s="65"/>
      <c r="O207" s="66">
        <f>IF(F207=0,"",F207/E206)</f>
        <v>0.967741935483871</v>
      </c>
      <c r="P207" s="67">
        <v>64</v>
      </c>
      <c r="Q207" s="68">
        <f t="shared" si="16"/>
        <v>0.96969696969696972</v>
      </c>
      <c r="R207" s="68">
        <f t="shared" si="17"/>
        <v>3.0303030303030276E-2</v>
      </c>
      <c r="S207" s="78"/>
      <c r="T207" s="78"/>
      <c r="U207" s="78"/>
      <c r="V207" s="78"/>
    </row>
    <row r="208" spans="1:22" ht="15.75" customHeight="1">
      <c r="A208" s="10" t="s">
        <v>47</v>
      </c>
      <c r="B208" s="56"/>
      <c r="C208" s="56"/>
      <c r="D208" s="56"/>
      <c r="E208" s="56"/>
      <c r="F208" s="56"/>
      <c r="G208" s="56">
        <v>59</v>
      </c>
      <c r="H208" s="56"/>
      <c r="I208" s="56"/>
      <c r="J208" s="56"/>
      <c r="K208" s="57"/>
      <c r="L208" s="64"/>
      <c r="M208" s="42"/>
      <c r="N208" s="65"/>
      <c r="O208" s="66">
        <f>IF(G208=0,"",G208/F207)</f>
        <v>0.98333333333333328</v>
      </c>
      <c r="P208" s="67">
        <v>64</v>
      </c>
      <c r="Q208" s="68">
        <f t="shared" si="16"/>
        <v>1</v>
      </c>
      <c r="R208" s="68">
        <f t="shared" si="17"/>
        <v>0</v>
      </c>
      <c r="S208" s="78"/>
      <c r="T208" s="78"/>
      <c r="U208" s="78"/>
      <c r="V208" s="78"/>
    </row>
    <row r="209" spans="1:22" ht="15.75" customHeight="1">
      <c r="A209" s="10" t="s">
        <v>48</v>
      </c>
      <c r="B209" s="56"/>
      <c r="C209" s="56"/>
      <c r="D209" s="56"/>
      <c r="E209" s="56"/>
      <c r="F209" s="56"/>
      <c r="G209" s="56"/>
      <c r="H209" s="56">
        <v>57</v>
      </c>
      <c r="I209" s="56"/>
      <c r="J209" s="56"/>
      <c r="K209" s="57"/>
      <c r="L209" s="64"/>
      <c r="M209" s="42"/>
      <c r="N209" s="65"/>
      <c r="O209" s="66">
        <f>IF(H209=0,"",H209/G208)</f>
        <v>0.96610169491525422</v>
      </c>
      <c r="P209" s="67">
        <v>65</v>
      </c>
      <c r="Q209" s="68">
        <f t="shared" si="16"/>
        <v>1.015625</v>
      </c>
      <c r="R209" s="68">
        <f t="shared" si="17"/>
        <v>-1.5625E-2</v>
      </c>
      <c r="S209" s="78"/>
      <c r="T209" s="78"/>
      <c r="U209" s="78"/>
      <c r="V209" s="78"/>
    </row>
    <row r="210" spans="1:22" ht="15.75" customHeight="1">
      <c r="A210" s="10" t="s">
        <v>49</v>
      </c>
      <c r="B210" s="56"/>
      <c r="C210" s="56"/>
      <c r="D210" s="56"/>
      <c r="E210" s="56"/>
      <c r="F210" s="56"/>
      <c r="G210" s="56"/>
      <c r="H210" s="56"/>
      <c r="I210" s="56">
        <v>54</v>
      </c>
      <c r="J210" s="56"/>
      <c r="K210" s="57"/>
      <c r="L210" s="64"/>
      <c r="M210" s="42"/>
      <c r="N210" s="65"/>
      <c r="O210" s="66">
        <f>IF(I210=0,"",I210/H209)</f>
        <v>0.94736842105263153</v>
      </c>
      <c r="P210" s="67">
        <v>60</v>
      </c>
      <c r="Q210" s="68">
        <f t="shared" si="16"/>
        <v>0.92307692307692313</v>
      </c>
      <c r="R210" s="68">
        <f t="shared" si="17"/>
        <v>7.6923076923076872E-2</v>
      </c>
      <c r="S210" s="78"/>
      <c r="T210" s="78"/>
      <c r="U210" s="78"/>
      <c r="V210" s="78"/>
    </row>
    <row r="211" spans="1:22" ht="15.75" customHeight="1">
      <c r="A211" s="10" t="s">
        <v>50</v>
      </c>
      <c r="B211" s="56"/>
      <c r="C211" s="56"/>
      <c r="D211" s="56"/>
      <c r="E211" s="56"/>
      <c r="F211" s="56"/>
      <c r="G211" s="56"/>
      <c r="H211" s="56"/>
      <c r="I211" s="56"/>
      <c r="J211" s="56">
        <v>49</v>
      </c>
      <c r="K211" s="57">
        <v>36</v>
      </c>
      <c r="L211" s="64"/>
      <c r="M211" s="42"/>
      <c r="N211" s="65"/>
      <c r="O211" s="81">
        <f>IF(J211=0,"",J211/I210)</f>
        <v>0.90740740740740744</v>
      </c>
      <c r="P211" s="67">
        <v>61</v>
      </c>
      <c r="Q211" s="82">
        <f t="shared" si="16"/>
        <v>1.0166666666666666</v>
      </c>
      <c r="R211" s="82">
        <f t="shared" si="17"/>
        <v>-1.6666666666666607E-2</v>
      </c>
      <c r="S211" s="78"/>
      <c r="T211" s="78"/>
      <c r="U211" s="78"/>
      <c r="V211" s="78"/>
    </row>
    <row r="212" spans="1:22" ht="15.75" customHeight="1">
      <c r="A212" s="10" t="s">
        <v>51</v>
      </c>
      <c r="B212" s="56"/>
      <c r="C212" s="56"/>
      <c r="D212" s="56"/>
      <c r="E212" s="56"/>
      <c r="F212" s="56"/>
      <c r="G212" s="56"/>
      <c r="H212" s="56"/>
      <c r="I212" s="56"/>
      <c r="J212" s="56">
        <v>14</v>
      </c>
      <c r="K212" s="57">
        <v>13</v>
      </c>
      <c r="L212" s="64"/>
      <c r="M212" s="42"/>
      <c r="N212" s="43"/>
      <c r="O212" s="95"/>
      <c r="P212" s="67">
        <v>24</v>
      </c>
      <c r="Q212" s="96"/>
      <c r="R212" s="97"/>
      <c r="S212" s="78"/>
      <c r="T212" s="78"/>
      <c r="U212" s="78"/>
      <c r="V212" s="78"/>
    </row>
    <row r="213" spans="1:22" ht="15.75" customHeight="1">
      <c r="A213" s="10" t="s">
        <v>52</v>
      </c>
      <c r="B213" s="56"/>
      <c r="C213" s="56"/>
      <c r="D213" s="56"/>
      <c r="E213" s="56"/>
      <c r="F213" s="56"/>
      <c r="G213" s="56"/>
      <c r="H213" s="56"/>
      <c r="I213" s="56"/>
      <c r="J213" s="56">
        <v>8</v>
      </c>
      <c r="K213" s="57">
        <v>2</v>
      </c>
      <c r="L213" s="64"/>
      <c r="M213" s="42"/>
      <c r="N213" s="43"/>
      <c r="O213" s="54"/>
      <c r="P213" s="70">
        <v>11</v>
      </c>
      <c r="Q213" s="72"/>
      <c r="R213" s="54"/>
      <c r="S213" s="78"/>
      <c r="T213" s="78"/>
      <c r="U213" s="78"/>
      <c r="V213" s="78"/>
    </row>
    <row r="214" spans="1:22" ht="15.75" customHeight="1">
      <c r="A214" s="10" t="s">
        <v>54</v>
      </c>
      <c r="B214" s="56"/>
      <c r="C214" s="56"/>
      <c r="D214" s="56"/>
      <c r="E214" s="56"/>
      <c r="F214" s="56"/>
      <c r="G214" s="56"/>
      <c r="H214" s="56"/>
      <c r="I214" s="56"/>
      <c r="J214" s="56">
        <v>5</v>
      </c>
      <c r="K214" s="57">
        <v>4</v>
      </c>
      <c r="L214" s="64"/>
      <c r="M214" s="42"/>
      <c r="N214" s="43"/>
      <c r="O214" s="54"/>
      <c r="P214" s="70">
        <v>7</v>
      </c>
      <c r="Q214" s="72"/>
      <c r="R214" s="54"/>
      <c r="S214" s="78"/>
      <c r="T214" s="78"/>
      <c r="U214" s="78"/>
      <c r="V214" s="78"/>
    </row>
    <row r="215" spans="1:22" ht="15.75" customHeight="1">
      <c r="A215" s="10" t="s">
        <v>57</v>
      </c>
      <c r="B215" s="56"/>
      <c r="C215" s="56"/>
      <c r="D215" s="56"/>
      <c r="E215" s="56"/>
      <c r="F215" s="56"/>
      <c r="G215" s="56"/>
      <c r="H215" s="56"/>
      <c r="I215" s="56"/>
      <c r="J215" s="56">
        <v>1</v>
      </c>
      <c r="K215" s="57"/>
      <c r="L215" s="64"/>
      <c r="M215" s="42"/>
      <c r="N215" s="43"/>
      <c r="O215" s="54"/>
      <c r="P215" s="70">
        <v>2</v>
      </c>
      <c r="Q215" s="72"/>
      <c r="R215" s="54"/>
      <c r="S215" s="78"/>
      <c r="T215" s="78"/>
      <c r="U215" s="78"/>
      <c r="V215" s="78"/>
    </row>
    <row r="216" spans="1:22" ht="15.75" customHeight="1">
      <c r="A216" s="10" t="s">
        <v>58</v>
      </c>
      <c r="B216" s="56"/>
      <c r="C216" s="56"/>
      <c r="D216" s="56"/>
      <c r="E216" s="56"/>
      <c r="F216" s="56"/>
      <c r="G216" s="56"/>
      <c r="H216" s="56"/>
      <c r="I216" s="56"/>
      <c r="J216" s="56">
        <v>1</v>
      </c>
      <c r="K216" s="57">
        <v>1</v>
      </c>
      <c r="L216" s="64"/>
      <c r="M216" s="42"/>
      <c r="N216" s="43"/>
      <c r="O216" s="54"/>
      <c r="P216" s="70">
        <v>1</v>
      </c>
      <c r="Q216" s="72"/>
      <c r="R216" s="54"/>
      <c r="S216" s="78"/>
      <c r="T216" s="78"/>
      <c r="U216" s="78"/>
      <c r="V216" s="78"/>
    </row>
    <row r="217" spans="1:22" ht="15.75" customHeight="1">
      <c r="A217" s="10" t="s">
        <v>59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7"/>
      <c r="L217" s="64"/>
      <c r="M217" s="42"/>
      <c r="N217" s="43"/>
      <c r="O217" s="42"/>
      <c r="P217" s="43"/>
      <c r="Q217" s="53"/>
      <c r="R217" s="54"/>
      <c r="S217" s="78"/>
      <c r="T217" s="78"/>
      <c r="U217" s="78"/>
      <c r="V217" s="78"/>
    </row>
    <row r="218" spans="1:22" ht="15.75" customHeight="1">
      <c r="A218" s="10" t="s">
        <v>60</v>
      </c>
      <c r="B218" s="56"/>
      <c r="C218" s="56"/>
      <c r="D218" s="56"/>
      <c r="E218" s="56"/>
      <c r="F218" s="56"/>
      <c r="G218" s="56"/>
      <c r="H218" s="56"/>
      <c r="I218" s="56"/>
      <c r="J218" s="56"/>
      <c r="K218" s="57"/>
      <c r="L218" s="64"/>
      <c r="M218" s="42"/>
      <c r="N218" s="43"/>
      <c r="O218" s="44" t="s">
        <v>53</v>
      </c>
      <c r="P218" s="45">
        <v>49</v>
      </c>
      <c r="Q218" s="46">
        <f>K221</f>
        <v>56</v>
      </c>
      <c r="R218" s="47" t="s">
        <v>8</v>
      </c>
      <c r="S218" s="78"/>
      <c r="T218" s="78"/>
      <c r="U218" s="78"/>
      <c r="V218" s="78"/>
    </row>
    <row r="219" spans="1:22" ht="15.75" customHeight="1">
      <c r="A219" s="10" t="s">
        <v>61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7"/>
      <c r="L219" s="64"/>
      <c r="M219" s="42"/>
      <c r="N219" s="43"/>
      <c r="O219" s="48" t="s">
        <v>55</v>
      </c>
      <c r="P219" s="49">
        <f>IF(P218/B203=0,"",P218/B203)</f>
        <v>0.7</v>
      </c>
      <c r="Q219" s="50">
        <f>IF(P218/Q218=0,"",P218/Q218)</f>
        <v>0.875</v>
      </c>
      <c r="R219" s="51" t="s">
        <v>56</v>
      </c>
      <c r="S219" s="78"/>
      <c r="T219" s="78"/>
      <c r="U219" s="78"/>
      <c r="V219" s="78"/>
    </row>
    <row r="220" spans="1:22" ht="15.75" customHeight="1">
      <c r="A220" s="10" t="s">
        <v>62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7"/>
      <c r="L220" s="73"/>
      <c r="M220" s="74"/>
      <c r="N220" s="75"/>
      <c r="O220" s="30"/>
      <c r="P220" s="31"/>
      <c r="Q220" s="31"/>
      <c r="R220" s="33"/>
      <c r="S220" s="78"/>
      <c r="T220" s="78"/>
      <c r="U220" s="78"/>
      <c r="V220" s="78"/>
    </row>
    <row r="221" spans="1:22" ht="18.75" customHeight="1">
      <c r="A221" s="34"/>
      <c r="B221" s="6"/>
      <c r="C221" s="6"/>
      <c r="D221" s="6"/>
      <c r="E221" s="6"/>
      <c r="F221" s="139" t="s">
        <v>42</v>
      </c>
      <c r="G221" s="154"/>
      <c r="H221" s="154"/>
      <c r="I221" s="154"/>
      <c r="J221" s="155"/>
      <c r="K221" s="35">
        <f>SUM(K203:K220)</f>
        <v>56</v>
      </c>
      <c r="L221" s="55">
        <f>IF(K211=0,"",K211/B203)</f>
        <v>0.51428571428571423</v>
      </c>
      <c r="M221" s="55">
        <f>IF(K221=0,"",K221/B203)</f>
        <v>0.8</v>
      </c>
      <c r="N221" s="55">
        <f>IF(K211=0,"",M221-L221)</f>
        <v>0.28571428571428581</v>
      </c>
      <c r="O221" s="5"/>
      <c r="P221" s="6"/>
      <c r="Q221" s="37"/>
      <c r="R221" s="5"/>
      <c r="S221" s="78"/>
      <c r="T221" s="78"/>
      <c r="U221" s="78"/>
      <c r="V221" s="78"/>
    </row>
    <row r="222" spans="1:22" ht="15.75" customHeight="1">
      <c r="L222" s="5"/>
      <c r="M222" s="5"/>
      <c r="O222" s="5"/>
      <c r="S222" s="78"/>
      <c r="T222" s="78"/>
      <c r="U222" s="78"/>
      <c r="V222" s="78"/>
    </row>
    <row r="223" spans="1:22" ht="15.75" customHeight="1">
      <c r="L223" s="5"/>
      <c r="M223" s="5"/>
      <c r="O223" s="5"/>
      <c r="S223" s="78"/>
      <c r="T223" s="78"/>
      <c r="U223" s="78"/>
      <c r="V223" s="78"/>
    </row>
    <row r="224" spans="1:22" ht="26.25" customHeight="1">
      <c r="A224" s="7"/>
      <c r="B224" s="163" t="s">
        <v>4</v>
      </c>
      <c r="C224" s="164"/>
      <c r="D224" s="164"/>
      <c r="E224" s="164"/>
      <c r="F224" s="164"/>
      <c r="G224" s="164"/>
      <c r="H224" s="165" t="s">
        <v>43</v>
      </c>
      <c r="I224" s="166"/>
      <c r="J224" s="166"/>
      <c r="K224" s="6"/>
      <c r="L224" s="5"/>
      <c r="M224" s="5"/>
      <c r="N224" s="6"/>
      <c r="O224" s="5"/>
      <c r="P224" s="6"/>
      <c r="Q224" s="6"/>
      <c r="R224" s="6"/>
      <c r="S224" s="78"/>
      <c r="T224" s="78"/>
      <c r="U224" s="78"/>
      <c r="V224" s="78"/>
    </row>
    <row r="225" spans="1:22" ht="30" customHeight="1">
      <c r="A225" s="142" t="s">
        <v>6</v>
      </c>
      <c r="B225" s="144" t="s">
        <v>7</v>
      </c>
      <c r="C225" s="154"/>
      <c r="D225" s="154"/>
      <c r="E225" s="154"/>
      <c r="F225" s="154"/>
      <c r="G225" s="154"/>
      <c r="H225" s="154"/>
      <c r="I225" s="154"/>
      <c r="J225" s="155"/>
      <c r="K225" s="167" t="s">
        <v>8</v>
      </c>
      <c r="L225" s="137" t="s">
        <v>9</v>
      </c>
      <c r="M225" s="137" t="s">
        <v>10</v>
      </c>
      <c r="N225" s="149" t="s">
        <v>11</v>
      </c>
      <c r="O225" s="137" t="s">
        <v>12</v>
      </c>
      <c r="P225" s="151" t="s">
        <v>13</v>
      </c>
      <c r="Q225" s="151" t="s">
        <v>14</v>
      </c>
      <c r="R225" s="137" t="s">
        <v>15</v>
      </c>
      <c r="S225" s="78"/>
      <c r="T225" s="78"/>
      <c r="U225" s="78"/>
      <c r="V225" s="78"/>
    </row>
    <row r="226" spans="1:22" ht="15.75" customHeight="1">
      <c r="A226" s="153"/>
      <c r="B226" s="9" t="s">
        <v>16</v>
      </c>
      <c r="C226" s="9" t="s">
        <v>17</v>
      </c>
      <c r="D226" s="9" t="s">
        <v>18</v>
      </c>
      <c r="E226" s="9" t="s">
        <v>19</v>
      </c>
      <c r="F226" s="9" t="s">
        <v>20</v>
      </c>
      <c r="G226" s="9" t="s">
        <v>21</v>
      </c>
      <c r="H226" s="9" t="s">
        <v>22</v>
      </c>
      <c r="I226" s="9" t="s">
        <v>23</v>
      </c>
      <c r="J226" s="9" t="s">
        <v>24</v>
      </c>
      <c r="K226" s="153"/>
      <c r="L226" s="153"/>
      <c r="M226" s="153"/>
      <c r="N226" s="153"/>
      <c r="O226" s="153"/>
      <c r="P226" s="153"/>
      <c r="Q226" s="153"/>
      <c r="R226" s="153"/>
      <c r="S226" s="78"/>
      <c r="T226" s="78"/>
      <c r="U226" s="78"/>
      <c r="V226" s="78"/>
    </row>
    <row r="227" spans="1:22" ht="15.75" customHeight="1">
      <c r="A227" s="10" t="s">
        <v>43</v>
      </c>
      <c r="B227" s="56">
        <v>39</v>
      </c>
      <c r="C227" s="56"/>
      <c r="D227" s="56"/>
      <c r="E227" s="56"/>
      <c r="F227" s="56"/>
      <c r="G227" s="56"/>
      <c r="H227" s="56"/>
      <c r="I227" s="56"/>
      <c r="J227" s="56"/>
      <c r="K227" s="57"/>
      <c r="L227" s="58"/>
      <c r="M227" s="59"/>
      <c r="N227" s="60"/>
      <c r="O227" s="61"/>
      <c r="P227" s="62">
        <v>39</v>
      </c>
      <c r="Q227" s="63"/>
      <c r="R227" s="61"/>
      <c r="S227" s="78"/>
      <c r="T227" s="78"/>
      <c r="U227" s="78"/>
      <c r="V227" s="78"/>
    </row>
    <row r="228" spans="1:22" ht="15.75" customHeight="1">
      <c r="A228" s="10" t="s">
        <v>44</v>
      </c>
      <c r="B228" s="56"/>
      <c r="C228" s="56">
        <v>32</v>
      </c>
      <c r="D228" s="56"/>
      <c r="E228" s="56"/>
      <c r="F228" s="56"/>
      <c r="G228" s="56"/>
      <c r="H228" s="56"/>
      <c r="I228" s="56"/>
      <c r="J228" s="56"/>
      <c r="K228" s="57"/>
      <c r="L228" s="64"/>
      <c r="M228" s="42"/>
      <c r="N228" s="65"/>
      <c r="O228" s="66">
        <f>IF(C228=0,"",C228/B227)</f>
        <v>0.82051282051282048</v>
      </c>
      <c r="P228" s="67">
        <v>32</v>
      </c>
      <c r="Q228" s="68">
        <f t="shared" ref="Q228:Q235" si="18">IF(P228=0,"",P228/P227)</f>
        <v>0.82051282051282048</v>
      </c>
      <c r="R228" s="68">
        <f t="shared" ref="R228:R235" si="19">IF(P228=0,"",100%-Q228)</f>
        <v>0.17948717948717952</v>
      </c>
      <c r="S228" s="78"/>
      <c r="T228" s="78"/>
      <c r="U228" s="78"/>
      <c r="V228" s="78"/>
    </row>
    <row r="229" spans="1:22" ht="15.75" customHeight="1">
      <c r="A229" s="10" t="s">
        <v>45</v>
      </c>
      <c r="B229" s="56"/>
      <c r="C229" s="56"/>
      <c r="D229" s="56">
        <v>30</v>
      </c>
      <c r="E229" s="56"/>
      <c r="F229" s="56"/>
      <c r="G229" s="56"/>
      <c r="H229" s="56"/>
      <c r="I229" s="56"/>
      <c r="J229" s="56"/>
      <c r="K229" s="57"/>
      <c r="L229" s="64"/>
      <c r="M229" s="42"/>
      <c r="N229" s="65"/>
      <c r="O229" s="66">
        <f>IF(D229=0,"",D229/C228)</f>
        <v>0.9375</v>
      </c>
      <c r="P229" s="67">
        <v>30</v>
      </c>
      <c r="Q229" s="68">
        <f t="shared" si="18"/>
        <v>0.9375</v>
      </c>
      <c r="R229" s="68">
        <f t="shared" si="19"/>
        <v>6.25E-2</v>
      </c>
      <c r="S229" s="52">
        <f>P229/P227</f>
        <v>0.76923076923076927</v>
      </c>
      <c r="T229" s="78"/>
      <c r="U229" s="78"/>
      <c r="V229" s="78"/>
    </row>
    <row r="230" spans="1:22" ht="15.75" customHeight="1">
      <c r="A230" s="10" t="s">
        <v>46</v>
      </c>
      <c r="B230" s="56"/>
      <c r="C230" s="56"/>
      <c r="D230" s="56"/>
      <c r="E230" s="56">
        <v>29</v>
      </c>
      <c r="F230" s="56"/>
      <c r="G230" s="56"/>
      <c r="H230" s="56"/>
      <c r="I230" s="56"/>
      <c r="J230" s="56"/>
      <c r="K230" s="57"/>
      <c r="L230" s="64"/>
      <c r="M230" s="42"/>
      <c r="N230" s="65"/>
      <c r="O230" s="66">
        <f>IF(E230=0,"",E230/D229)</f>
        <v>0.96666666666666667</v>
      </c>
      <c r="P230" s="67">
        <v>29</v>
      </c>
      <c r="Q230" s="68">
        <f t="shared" si="18"/>
        <v>0.96666666666666667</v>
      </c>
      <c r="R230" s="68">
        <f t="shared" si="19"/>
        <v>3.3333333333333326E-2</v>
      </c>
      <c r="S230" s="78"/>
      <c r="T230" s="78"/>
      <c r="U230" s="78"/>
      <c r="V230" s="78"/>
    </row>
    <row r="231" spans="1:22" ht="15.75" customHeight="1">
      <c r="A231" s="10" t="s">
        <v>47</v>
      </c>
      <c r="B231" s="56"/>
      <c r="C231" s="56"/>
      <c r="D231" s="56"/>
      <c r="E231" s="56"/>
      <c r="F231" s="56">
        <v>27</v>
      </c>
      <c r="G231" s="56"/>
      <c r="H231" s="56"/>
      <c r="I231" s="56"/>
      <c r="J231" s="56"/>
      <c r="K231" s="57"/>
      <c r="L231" s="64"/>
      <c r="M231" s="42"/>
      <c r="N231" s="65"/>
      <c r="O231" s="66">
        <f>IF(F231=0,"",F231/E230)</f>
        <v>0.93103448275862066</v>
      </c>
      <c r="P231" s="67">
        <v>28</v>
      </c>
      <c r="Q231" s="68">
        <f t="shared" si="18"/>
        <v>0.96551724137931039</v>
      </c>
      <c r="R231" s="68">
        <f t="shared" si="19"/>
        <v>3.4482758620689613E-2</v>
      </c>
      <c r="S231" s="78"/>
      <c r="T231" s="78"/>
      <c r="U231" s="78"/>
      <c r="V231" s="78"/>
    </row>
    <row r="232" spans="1:22" ht="15.75" customHeight="1">
      <c r="A232" s="10" t="s">
        <v>48</v>
      </c>
      <c r="B232" s="56"/>
      <c r="C232" s="56"/>
      <c r="D232" s="56"/>
      <c r="E232" s="56"/>
      <c r="F232" s="56"/>
      <c r="G232" s="56">
        <v>25</v>
      </c>
      <c r="H232" s="56"/>
      <c r="I232" s="56"/>
      <c r="J232" s="56"/>
      <c r="K232" s="57"/>
      <c r="L232" s="64"/>
      <c r="M232" s="42"/>
      <c r="N232" s="65"/>
      <c r="O232" s="66">
        <f>IF(G232=0,"",G232/F231)</f>
        <v>0.92592592592592593</v>
      </c>
      <c r="P232" s="67">
        <v>26</v>
      </c>
      <c r="Q232" s="68">
        <f t="shared" si="18"/>
        <v>0.9285714285714286</v>
      </c>
      <c r="R232" s="68">
        <f t="shared" si="19"/>
        <v>7.1428571428571397E-2</v>
      </c>
      <c r="S232" s="78"/>
      <c r="T232" s="78"/>
      <c r="U232" s="78"/>
      <c r="V232" s="78"/>
    </row>
    <row r="233" spans="1:22" ht="15.75" customHeight="1">
      <c r="A233" s="10" t="s">
        <v>49</v>
      </c>
      <c r="B233" s="56"/>
      <c r="C233" s="56"/>
      <c r="D233" s="56"/>
      <c r="E233" s="56"/>
      <c r="F233" s="56"/>
      <c r="G233" s="56"/>
      <c r="H233" s="56">
        <v>24</v>
      </c>
      <c r="I233" s="56"/>
      <c r="J233" s="56"/>
      <c r="K233" s="57"/>
      <c r="L233" s="64"/>
      <c r="M233" s="42"/>
      <c r="N233" s="65"/>
      <c r="O233" s="66">
        <f>IF(H233=0,"",H233/G232)</f>
        <v>0.96</v>
      </c>
      <c r="P233" s="67">
        <v>27</v>
      </c>
      <c r="Q233" s="68">
        <f t="shared" si="18"/>
        <v>1.0384615384615385</v>
      </c>
      <c r="R233" s="68">
        <f t="shared" si="19"/>
        <v>-3.8461538461538547E-2</v>
      </c>
      <c r="S233" s="78"/>
      <c r="T233" s="78"/>
      <c r="U233" s="78"/>
      <c r="V233" s="78"/>
    </row>
    <row r="234" spans="1:22" ht="15.75" customHeight="1">
      <c r="A234" s="10" t="s">
        <v>50</v>
      </c>
      <c r="B234" s="56"/>
      <c r="C234" s="56"/>
      <c r="D234" s="56"/>
      <c r="E234" s="56"/>
      <c r="F234" s="56"/>
      <c r="G234" s="56"/>
      <c r="H234" s="56"/>
      <c r="I234" s="56">
        <v>20</v>
      </c>
      <c r="J234" s="56"/>
      <c r="K234" s="57"/>
      <c r="L234" s="64"/>
      <c r="M234" s="42"/>
      <c r="N234" s="65"/>
      <c r="O234" s="66">
        <f>IF(I234=0,"",I234/H233)</f>
        <v>0.83333333333333337</v>
      </c>
      <c r="P234" s="67">
        <v>27</v>
      </c>
      <c r="Q234" s="68">
        <f t="shared" si="18"/>
        <v>1</v>
      </c>
      <c r="R234" s="68">
        <f t="shared" si="19"/>
        <v>0</v>
      </c>
      <c r="S234" s="78"/>
      <c r="T234" s="78"/>
      <c r="U234" s="78"/>
      <c r="V234" s="78"/>
    </row>
    <row r="235" spans="1:22" ht="15.75" customHeight="1">
      <c r="A235" s="10" t="s">
        <v>51</v>
      </c>
      <c r="B235" s="56"/>
      <c r="C235" s="56"/>
      <c r="D235" s="56"/>
      <c r="E235" s="56"/>
      <c r="F235" s="56"/>
      <c r="G235" s="56"/>
      <c r="H235" s="56"/>
      <c r="I235" s="56"/>
      <c r="J235" s="56">
        <v>20</v>
      </c>
      <c r="K235" s="57">
        <v>16</v>
      </c>
      <c r="L235" s="64"/>
      <c r="M235" s="42"/>
      <c r="N235" s="65"/>
      <c r="O235" s="81">
        <f>IF(J235=0,"",J235/I234)</f>
        <v>1</v>
      </c>
      <c r="P235" s="67">
        <v>27</v>
      </c>
      <c r="Q235" s="82">
        <f t="shared" si="18"/>
        <v>1</v>
      </c>
      <c r="R235" s="82">
        <f t="shared" si="19"/>
        <v>0</v>
      </c>
      <c r="S235" s="78"/>
      <c r="T235" s="78"/>
      <c r="U235" s="78"/>
      <c r="V235" s="78"/>
    </row>
    <row r="236" spans="1:22" ht="15.75" customHeight="1">
      <c r="A236" s="10" t="s">
        <v>52</v>
      </c>
      <c r="B236" s="56"/>
      <c r="C236" s="56"/>
      <c r="D236" s="56"/>
      <c r="E236" s="56"/>
      <c r="F236" s="56"/>
      <c r="G236" s="56"/>
      <c r="H236" s="56"/>
      <c r="I236" s="56"/>
      <c r="J236" s="56">
        <v>4</v>
      </c>
      <c r="K236" s="57">
        <v>5</v>
      </c>
      <c r="L236" s="64"/>
      <c r="M236" s="42"/>
      <c r="N236" s="43"/>
      <c r="O236" s="95"/>
      <c r="P236" s="67">
        <v>11</v>
      </c>
      <c r="Q236" s="96"/>
      <c r="R236" s="97"/>
      <c r="S236" s="78"/>
      <c r="T236" s="78"/>
      <c r="U236" s="78"/>
      <c r="V236" s="78"/>
    </row>
    <row r="237" spans="1:22" ht="15.75" customHeight="1">
      <c r="A237" s="10" t="s">
        <v>54</v>
      </c>
      <c r="B237" s="56"/>
      <c r="C237" s="56"/>
      <c r="D237" s="56"/>
      <c r="E237" s="56"/>
      <c r="F237" s="56"/>
      <c r="G237" s="56"/>
      <c r="H237" s="56"/>
      <c r="I237" s="56"/>
      <c r="J237" s="56">
        <v>6</v>
      </c>
      <c r="K237" s="57">
        <v>4</v>
      </c>
      <c r="L237" s="64"/>
      <c r="M237" s="42"/>
      <c r="N237" s="43"/>
      <c r="O237" s="54"/>
      <c r="P237" s="70">
        <v>6</v>
      </c>
      <c r="Q237" s="72"/>
      <c r="R237" s="54"/>
      <c r="S237" s="78"/>
      <c r="T237" s="78"/>
      <c r="U237" s="78"/>
      <c r="V237" s="78"/>
    </row>
    <row r="238" spans="1:22" ht="15.75" customHeight="1">
      <c r="A238" s="10" t="s">
        <v>57</v>
      </c>
      <c r="B238" s="56"/>
      <c r="C238" s="56"/>
      <c r="D238" s="56"/>
      <c r="E238" s="56"/>
      <c r="F238" s="56"/>
      <c r="G238" s="56"/>
      <c r="H238" s="56"/>
      <c r="I238" s="56"/>
      <c r="J238" s="56">
        <v>3</v>
      </c>
      <c r="K238" s="57">
        <v>2</v>
      </c>
      <c r="L238" s="64"/>
      <c r="M238" s="42"/>
      <c r="N238" s="43"/>
      <c r="O238" s="54"/>
      <c r="P238" s="70">
        <v>3</v>
      </c>
      <c r="Q238" s="72"/>
      <c r="R238" s="54"/>
      <c r="S238" s="78"/>
      <c r="T238" s="78"/>
      <c r="U238" s="78"/>
      <c r="V238" s="78"/>
    </row>
    <row r="239" spans="1:22" ht="15.75" customHeight="1">
      <c r="A239" s="10" t="s">
        <v>58</v>
      </c>
      <c r="B239" s="56"/>
      <c r="C239" s="56"/>
      <c r="D239" s="56"/>
      <c r="E239" s="56"/>
      <c r="F239" s="56"/>
      <c r="G239" s="56"/>
      <c r="H239" s="56"/>
      <c r="I239" s="56"/>
      <c r="J239" s="56">
        <v>1</v>
      </c>
      <c r="K239" s="57"/>
      <c r="L239" s="64"/>
      <c r="M239" s="42"/>
      <c r="N239" s="43"/>
      <c r="O239" s="54"/>
      <c r="P239" s="70">
        <v>1</v>
      </c>
      <c r="Q239" s="72"/>
      <c r="R239" s="54"/>
      <c r="S239" s="78"/>
      <c r="T239" s="78"/>
      <c r="U239" s="78"/>
      <c r="V239" s="78"/>
    </row>
    <row r="240" spans="1:22" ht="15.75" customHeight="1">
      <c r="A240" s="10" t="s">
        <v>59</v>
      </c>
      <c r="B240" s="56"/>
      <c r="C240" s="56"/>
      <c r="D240" s="56"/>
      <c r="E240" s="56"/>
      <c r="F240" s="56"/>
      <c r="G240" s="56"/>
      <c r="H240" s="56"/>
      <c r="I240" s="56"/>
      <c r="J240" s="56">
        <v>1</v>
      </c>
      <c r="K240" s="57"/>
      <c r="L240" s="64"/>
      <c r="M240" s="42"/>
      <c r="N240" s="43"/>
      <c r="O240" s="54"/>
      <c r="P240" s="70">
        <v>1</v>
      </c>
      <c r="Q240" s="72"/>
      <c r="R240" s="54"/>
      <c r="S240" s="78"/>
      <c r="T240" s="78"/>
      <c r="U240" s="78"/>
      <c r="V240" s="78"/>
    </row>
    <row r="241" spans="1:22" ht="15.75" customHeight="1">
      <c r="A241" s="10" t="s">
        <v>60</v>
      </c>
      <c r="B241" s="56"/>
      <c r="C241" s="56"/>
      <c r="D241" s="56"/>
      <c r="E241" s="56"/>
      <c r="F241" s="56"/>
      <c r="G241" s="56"/>
      <c r="H241" s="56"/>
      <c r="I241" s="56"/>
      <c r="J241" s="56"/>
      <c r="K241" s="57"/>
      <c r="L241" s="64"/>
      <c r="M241" s="42"/>
      <c r="N241" s="43"/>
      <c r="O241" s="42"/>
      <c r="P241" s="43"/>
      <c r="Q241" s="53"/>
      <c r="R241" s="54"/>
      <c r="S241" s="78"/>
      <c r="T241" s="78"/>
      <c r="U241" s="78"/>
      <c r="V241" s="78"/>
    </row>
    <row r="242" spans="1:22" ht="15.75" customHeight="1">
      <c r="A242" s="10" t="s">
        <v>61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7"/>
      <c r="L242" s="64"/>
      <c r="M242" s="42"/>
      <c r="N242" s="43"/>
      <c r="O242" s="44" t="s">
        <v>53</v>
      </c>
      <c r="P242" s="45">
        <v>26</v>
      </c>
      <c r="Q242" s="46">
        <f>K245</f>
        <v>27</v>
      </c>
      <c r="R242" s="47" t="s">
        <v>8</v>
      </c>
      <c r="S242" s="78"/>
      <c r="T242" s="78"/>
      <c r="U242" s="78"/>
      <c r="V242" s="78"/>
    </row>
    <row r="243" spans="1:22" ht="15.75" customHeight="1">
      <c r="A243" s="10" t="s">
        <v>62</v>
      </c>
      <c r="B243" s="56"/>
      <c r="C243" s="56"/>
      <c r="D243" s="56"/>
      <c r="E243" s="56"/>
      <c r="F243" s="56"/>
      <c r="G243" s="56"/>
      <c r="H243" s="56"/>
      <c r="I243" s="56"/>
      <c r="J243" s="56"/>
      <c r="K243" s="57"/>
      <c r="L243" s="64"/>
      <c r="M243" s="42"/>
      <c r="N243" s="43"/>
      <c r="O243" s="48" t="s">
        <v>55</v>
      </c>
      <c r="P243" s="49">
        <f>IF(P242/B227=0,"",P242/B227)</f>
        <v>0.66666666666666663</v>
      </c>
      <c r="Q243" s="50">
        <f>IF(P242/Q242=0,"",P242/Q242)</f>
        <v>0.96296296296296291</v>
      </c>
      <c r="R243" s="51" t="s">
        <v>56</v>
      </c>
      <c r="S243" s="78"/>
      <c r="T243" s="78"/>
      <c r="U243" s="78"/>
      <c r="V243" s="78"/>
    </row>
    <row r="244" spans="1:22" ht="15.75" customHeight="1">
      <c r="A244" s="10">
        <v>1702</v>
      </c>
      <c r="B244" s="56"/>
      <c r="C244" s="56"/>
      <c r="D244" s="56"/>
      <c r="E244" s="56"/>
      <c r="F244" s="56"/>
      <c r="G244" s="56"/>
      <c r="H244" s="56"/>
      <c r="I244" s="56"/>
      <c r="J244" s="56"/>
      <c r="K244" s="57"/>
      <c r="L244" s="73"/>
      <c r="M244" s="74"/>
      <c r="N244" s="75"/>
      <c r="O244" s="30"/>
      <c r="P244" s="31"/>
      <c r="Q244" s="31"/>
      <c r="R244" s="33"/>
      <c r="S244" s="78"/>
      <c r="T244" s="78"/>
      <c r="U244" s="78"/>
      <c r="V244" s="78"/>
    </row>
    <row r="245" spans="1:22" ht="18.75" customHeight="1">
      <c r="A245" s="34"/>
      <c r="B245" s="6"/>
      <c r="C245" s="6"/>
      <c r="D245" s="6"/>
      <c r="E245" s="6"/>
      <c r="F245" s="139" t="s">
        <v>42</v>
      </c>
      <c r="G245" s="154"/>
      <c r="H245" s="154"/>
      <c r="I245" s="154"/>
      <c r="J245" s="155"/>
      <c r="K245" s="35">
        <f>SUM(K227:K240)</f>
        <v>27</v>
      </c>
      <c r="L245" s="55">
        <f>IF(K235=0,"",(K235+K234)/B227)</f>
        <v>0.41025641025641024</v>
      </c>
      <c r="M245" s="55">
        <f>IF(K245=0,"",K245/B227)</f>
        <v>0.69230769230769229</v>
      </c>
      <c r="N245" s="55">
        <f>IF(K235=0,"",M245-L245)</f>
        <v>0.28205128205128205</v>
      </c>
      <c r="O245" s="5"/>
      <c r="P245" s="6"/>
      <c r="Q245" s="37"/>
      <c r="R245" s="5"/>
      <c r="S245" s="78"/>
      <c r="T245" s="78"/>
      <c r="U245" s="78"/>
      <c r="V245" s="78"/>
    </row>
    <row r="246" spans="1:22" ht="15.75" customHeight="1">
      <c r="L246" s="5"/>
      <c r="M246" s="5"/>
      <c r="O246" s="5"/>
      <c r="S246" s="78"/>
      <c r="T246" s="78"/>
      <c r="U246" s="78"/>
      <c r="V246" s="78"/>
    </row>
    <row r="247" spans="1:22" ht="15.75" customHeight="1">
      <c r="K247" s="6"/>
      <c r="L247" s="5"/>
      <c r="M247" s="5"/>
      <c r="O247" s="5"/>
      <c r="S247" s="78"/>
      <c r="T247" s="78"/>
      <c r="U247" s="78"/>
      <c r="V247" s="78"/>
    </row>
    <row r="248" spans="1:22" ht="26.25" customHeight="1">
      <c r="A248" s="7"/>
      <c r="B248" s="163" t="s">
        <v>4</v>
      </c>
      <c r="C248" s="164"/>
      <c r="D248" s="164"/>
      <c r="E248" s="164"/>
      <c r="F248" s="164"/>
      <c r="G248" s="164"/>
      <c r="H248" s="165" t="s">
        <v>44</v>
      </c>
      <c r="I248" s="166"/>
      <c r="J248" s="166"/>
      <c r="K248" s="6"/>
      <c r="L248" s="5"/>
      <c r="M248" s="5"/>
      <c r="N248" s="6"/>
      <c r="O248" s="5"/>
      <c r="P248" s="6"/>
      <c r="Q248" s="6"/>
      <c r="R248" s="6"/>
      <c r="S248" s="78"/>
      <c r="T248" s="78"/>
      <c r="U248" s="78"/>
      <c r="V248" s="78"/>
    </row>
    <row r="249" spans="1:22" ht="30" customHeight="1">
      <c r="A249" s="142" t="s">
        <v>6</v>
      </c>
      <c r="B249" s="144" t="s">
        <v>7</v>
      </c>
      <c r="C249" s="154"/>
      <c r="D249" s="154"/>
      <c r="E249" s="154"/>
      <c r="F249" s="154"/>
      <c r="G249" s="154"/>
      <c r="H249" s="154"/>
      <c r="I249" s="154"/>
      <c r="J249" s="155"/>
      <c r="K249" s="167" t="s">
        <v>8</v>
      </c>
      <c r="L249" s="137" t="s">
        <v>9</v>
      </c>
      <c r="M249" s="137" t="s">
        <v>10</v>
      </c>
      <c r="N249" s="149" t="s">
        <v>11</v>
      </c>
      <c r="O249" s="137" t="s">
        <v>12</v>
      </c>
      <c r="P249" s="151" t="s">
        <v>13</v>
      </c>
      <c r="Q249" s="151" t="s">
        <v>14</v>
      </c>
      <c r="R249" s="137" t="s">
        <v>15</v>
      </c>
      <c r="S249" s="78"/>
      <c r="T249" s="78"/>
      <c r="U249" s="78"/>
      <c r="V249" s="78"/>
    </row>
    <row r="250" spans="1:22" ht="15.75" customHeight="1">
      <c r="A250" s="153"/>
      <c r="B250" s="9" t="s">
        <v>16</v>
      </c>
      <c r="C250" s="9" t="s">
        <v>17</v>
      </c>
      <c r="D250" s="9" t="s">
        <v>18</v>
      </c>
      <c r="E250" s="9" t="s">
        <v>19</v>
      </c>
      <c r="F250" s="9" t="s">
        <v>20</v>
      </c>
      <c r="G250" s="9" t="s">
        <v>21</v>
      </c>
      <c r="H250" s="9" t="s">
        <v>22</v>
      </c>
      <c r="I250" s="9" t="s">
        <v>23</v>
      </c>
      <c r="J250" s="9" t="s">
        <v>24</v>
      </c>
      <c r="K250" s="153"/>
      <c r="L250" s="153"/>
      <c r="M250" s="153"/>
      <c r="N250" s="153"/>
      <c r="O250" s="153"/>
      <c r="P250" s="153"/>
      <c r="Q250" s="153"/>
      <c r="R250" s="153"/>
      <c r="S250" s="78"/>
      <c r="T250" s="78"/>
      <c r="U250" s="78"/>
      <c r="V250" s="78"/>
    </row>
    <row r="251" spans="1:22" ht="15.75" customHeight="1">
      <c r="A251" s="9" t="s">
        <v>44</v>
      </c>
      <c r="B251" s="56">
        <v>69</v>
      </c>
      <c r="C251" s="11"/>
      <c r="D251" s="11"/>
      <c r="E251" s="11"/>
      <c r="F251" s="11"/>
      <c r="G251" s="11"/>
      <c r="H251" s="11"/>
      <c r="I251" s="11"/>
      <c r="J251" s="11"/>
      <c r="K251" s="12"/>
      <c r="L251" s="13"/>
      <c r="M251" s="14"/>
      <c r="N251" s="15"/>
      <c r="O251" s="79"/>
      <c r="P251" s="62">
        <v>69</v>
      </c>
      <c r="Q251" s="80"/>
      <c r="R251" s="79"/>
      <c r="S251" s="78"/>
      <c r="T251" s="78"/>
      <c r="U251" s="78"/>
      <c r="V251" s="78"/>
    </row>
    <row r="252" spans="1:22" ht="15.75" customHeight="1">
      <c r="A252" s="9" t="s">
        <v>45</v>
      </c>
      <c r="B252" s="11"/>
      <c r="C252" s="11">
        <v>63</v>
      </c>
      <c r="D252" s="11"/>
      <c r="E252" s="11"/>
      <c r="F252" s="11"/>
      <c r="G252" s="11"/>
      <c r="H252" s="11"/>
      <c r="I252" s="11"/>
      <c r="J252" s="11"/>
      <c r="K252" s="12"/>
      <c r="L252" s="19"/>
      <c r="M252" s="5"/>
      <c r="N252" s="20"/>
      <c r="O252" s="66">
        <f>IF(C252=0,"",C252/B251)</f>
        <v>0.91304347826086951</v>
      </c>
      <c r="P252" s="67">
        <v>63</v>
      </c>
      <c r="Q252" s="68">
        <f t="shared" ref="Q252:Q259" si="20">IF(P252=0,"",P252/P251)</f>
        <v>0.91304347826086951</v>
      </c>
      <c r="R252" s="68">
        <f t="shared" ref="R252:R259" si="21">IF(P252=0,"",100%-Q252)</f>
        <v>8.6956521739130488E-2</v>
      </c>
      <c r="S252" s="78"/>
      <c r="T252" s="78"/>
      <c r="U252" s="78"/>
      <c r="V252" s="78"/>
    </row>
    <row r="253" spans="1:22" ht="15.75" customHeight="1">
      <c r="A253" s="9" t="s">
        <v>46</v>
      </c>
      <c r="B253" s="11"/>
      <c r="C253" s="11"/>
      <c r="D253" s="11">
        <v>57</v>
      </c>
      <c r="E253" s="11"/>
      <c r="F253" s="11"/>
      <c r="G253" s="11"/>
      <c r="H253" s="11"/>
      <c r="I253" s="11"/>
      <c r="J253" s="11"/>
      <c r="K253" s="12"/>
      <c r="L253" s="19"/>
      <c r="M253" s="5"/>
      <c r="N253" s="20"/>
      <c r="O253" s="66">
        <f>IF(D253=0,"",D253/C252)</f>
        <v>0.90476190476190477</v>
      </c>
      <c r="P253" s="67">
        <v>61</v>
      </c>
      <c r="Q253" s="68">
        <f t="shared" si="20"/>
        <v>0.96825396825396826</v>
      </c>
      <c r="R253" s="68">
        <f t="shared" si="21"/>
        <v>3.1746031746031744E-2</v>
      </c>
      <c r="S253" s="52">
        <f>P253/P251</f>
        <v>0.88405797101449279</v>
      </c>
      <c r="T253" s="78"/>
      <c r="U253" s="78"/>
      <c r="V253" s="78"/>
    </row>
    <row r="254" spans="1:22" ht="15.75" customHeight="1">
      <c r="A254" s="9" t="s">
        <v>47</v>
      </c>
      <c r="B254" s="11"/>
      <c r="C254" s="11"/>
      <c r="D254" s="11"/>
      <c r="E254" s="11">
        <v>52</v>
      </c>
      <c r="F254" s="11"/>
      <c r="G254" s="11"/>
      <c r="H254" s="11"/>
      <c r="I254" s="11"/>
      <c r="J254" s="11"/>
      <c r="K254" s="12"/>
      <c r="L254" s="19"/>
      <c r="M254" s="5"/>
      <c r="N254" s="20"/>
      <c r="O254" s="66">
        <f>IF(E254=0,"",E254/D253)</f>
        <v>0.91228070175438591</v>
      </c>
      <c r="P254" s="67">
        <v>60</v>
      </c>
      <c r="Q254" s="68">
        <f t="shared" si="20"/>
        <v>0.98360655737704916</v>
      </c>
      <c r="R254" s="68">
        <f t="shared" si="21"/>
        <v>1.6393442622950838E-2</v>
      </c>
      <c r="S254" s="78"/>
      <c r="T254" s="78"/>
      <c r="U254" s="78"/>
      <c r="V254" s="78"/>
    </row>
    <row r="255" spans="1:22" ht="15.75" customHeight="1">
      <c r="A255" s="9" t="s">
        <v>48</v>
      </c>
      <c r="B255" s="11"/>
      <c r="C255" s="11"/>
      <c r="D255" s="11"/>
      <c r="E255" s="11"/>
      <c r="F255" s="11">
        <v>51</v>
      </c>
      <c r="G255" s="11"/>
      <c r="H255" s="11"/>
      <c r="I255" s="11"/>
      <c r="J255" s="11"/>
      <c r="K255" s="12"/>
      <c r="L255" s="19"/>
      <c r="M255" s="5"/>
      <c r="N255" s="20"/>
      <c r="O255" s="66">
        <f>IF(F255=0,"",F255/E254)</f>
        <v>0.98076923076923073</v>
      </c>
      <c r="P255" s="67">
        <v>59</v>
      </c>
      <c r="Q255" s="68">
        <f t="shared" si="20"/>
        <v>0.98333333333333328</v>
      </c>
      <c r="R255" s="68">
        <f t="shared" si="21"/>
        <v>1.6666666666666718E-2</v>
      </c>
      <c r="S255" s="78"/>
      <c r="T255" s="78"/>
      <c r="U255" s="78"/>
      <c r="V255" s="78"/>
    </row>
    <row r="256" spans="1:22" ht="15.75" customHeight="1">
      <c r="A256" s="9" t="s">
        <v>49</v>
      </c>
      <c r="B256" s="11"/>
      <c r="C256" s="11"/>
      <c r="D256" s="11"/>
      <c r="E256" s="11"/>
      <c r="F256" s="11"/>
      <c r="G256" s="11">
        <v>51</v>
      </c>
      <c r="H256" s="11"/>
      <c r="I256" s="11"/>
      <c r="J256" s="11"/>
      <c r="K256" s="12"/>
      <c r="L256" s="19"/>
      <c r="M256" s="5"/>
      <c r="N256" s="20"/>
      <c r="O256" s="66">
        <f>IF(G256=0,"",G256/F255)</f>
        <v>1</v>
      </c>
      <c r="P256" s="67">
        <v>58</v>
      </c>
      <c r="Q256" s="68">
        <f t="shared" si="20"/>
        <v>0.98305084745762716</v>
      </c>
      <c r="R256" s="68">
        <f t="shared" si="21"/>
        <v>1.6949152542372836E-2</v>
      </c>
      <c r="S256" s="78"/>
      <c r="T256" s="78"/>
      <c r="U256" s="78"/>
      <c r="V256" s="78"/>
    </row>
    <row r="257" spans="1:22" ht="15.75" customHeight="1">
      <c r="A257" s="9" t="s">
        <v>50</v>
      </c>
      <c r="B257" s="11"/>
      <c r="C257" s="11"/>
      <c r="D257" s="11"/>
      <c r="E257" s="11"/>
      <c r="F257" s="11"/>
      <c r="G257" s="11"/>
      <c r="H257" s="11">
        <v>51</v>
      </c>
      <c r="I257" s="11"/>
      <c r="J257" s="11"/>
      <c r="K257" s="12"/>
      <c r="L257" s="19"/>
      <c r="M257" s="5"/>
      <c r="N257" s="20"/>
      <c r="O257" s="66">
        <f>IF(H257=0,"",H257/G256)</f>
        <v>1</v>
      </c>
      <c r="P257" s="67">
        <v>57</v>
      </c>
      <c r="Q257" s="68">
        <f t="shared" si="20"/>
        <v>0.98275862068965514</v>
      </c>
      <c r="R257" s="68">
        <f t="shared" si="21"/>
        <v>1.7241379310344862E-2</v>
      </c>
      <c r="S257" s="78"/>
      <c r="T257" s="78"/>
      <c r="U257" s="78"/>
      <c r="V257" s="78"/>
    </row>
    <row r="258" spans="1:22" ht="15.75" customHeight="1">
      <c r="A258" s="9" t="s">
        <v>51</v>
      </c>
      <c r="B258" s="11"/>
      <c r="C258" s="11"/>
      <c r="D258" s="11"/>
      <c r="E258" s="11"/>
      <c r="F258" s="11"/>
      <c r="G258" s="11"/>
      <c r="H258" s="11"/>
      <c r="I258" s="11">
        <v>50</v>
      </c>
      <c r="J258" s="11"/>
      <c r="K258" s="12"/>
      <c r="L258" s="19"/>
      <c r="M258" s="5"/>
      <c r="N258" s="20"/>
      <c r="O258" s="66">
        <f>IF(I258=0,"",I258/H257)</f>
        <v>0.98039215686274506</v>
      </c>
      <c r="P258" s="67">
        <v>58</v>
      </c>
      <c r="Q258" s="68">
        <f t="shared" si="20"/>
        <v>1.0175438596491229</v>
      </c>
      <c r="R258" s="68">
        <f t="shared" si="21"/>
        <v>-1.7543859649122862E-2</v>
      </c>
      <c r="S258" s="78"/>
      <c r="T258" s="78"/>
      <c r="U258" s="78"/>
      <c r="V258" s="78"/>
    </row>
    <row r="259" spans="1:22" ht="15.75" customHeight="1">
      <c r="A259" s="9" t="s">
        <v>52</v>
      </c>
      <c r="B259" s="11"/>
      <c r="C259" s="11"/>
      <c r="D259" s="11"/>
      <c r="E259" s="11"/>
      <c r="F259" s="11"/>
      <c r="G259" s="11"/>
      <c r="H259" s="11"/>
      <c r="I259" s="11"/>
      <c r="J259" s="11">
        <v>49</v>
      </c>
      <c r="K259" s="12">
        <v>44</v>
      </c>
      <c r="L259" s="19"/>
      <c r="M259" s="5"/>
      <c r="N259" s="20"/>
      <c r="O259" s="81">
        <f>IF(J259=0,"",J259/I258)</f>
        <v>0.98</v>
      </c>
      <c r="P259" s="67">
        <v>57</v>
      </c>
      <c r="Q259" s="82">
        <f t="shared" si="20"/>
        <v>0.98275862068965514</v>
      </c>
      <c r="R259" s="82">
        <f t="shared" si="21"/>
        <v>1.7241379310344862E-2</v>
      </c>
      <c r="S259" s="78"/>
      <c r="T259" s="78"/>
      <c r="U259" s="78"/>
      <c r="V259" s="78"/>
    </row>
    <row r="260" spans="1:22" ht="15.75" customHeight="1">
      <c r="A260" s="9" t="s">
        <v>54</v>
      </c>
      <c r="B260" s="11"/>
      <c r="C260" s="11"/>
      <c r="D260" s="11"/>
      <c r="E260" s="11"/>
      <c r="F260" s="11"/>
      <c r="G260" s="11"/>
      <c r="H260" s="11"/>
      <c r="I260" s="11"/>
      <c r="J260" s="11">
        <v>7</v>
      </c>
      <c r="K260" s="12">
        <v>5</v>
      </c>
      <c r="L260" s="19"/>
      <c r="M260" s="5"/>
      <c r="N260" s="6"/>
      <c r="O260" s="83"/>
      <c r="P260" s="22">
        <v>13</v>
      </c>
      <c r="Q260" s="84"/>
      <c r="R260" s="85"/>
      <c r="S260" s="78"/>
      <c r="T260" s="78"/>
      <c r="U260" s="78"/>
      <c r="V260" s="78"/>
    </row>
    <row r="261" spans="1:22" ht="15.75" customHeight="1">
      <c r="A261" s="9" t="s">
        <v>57</v>
      </c>
      <c r="B261" s="11"/>
      <c r="C261" s="11"/>
      <c r="D261" s="11"/>
      <c r="E261" s="11"/>
      <c r="F261" s="11"/>
      <c r="G261" s="11"/>
      <c r="H261" s="11"/>
      <c r="I261" s="11"/>
      <c r="J261" s="11">
        <v>5</v>
      </c>
      <c r="K261" s="12">
        <v>4</v>
      </c>
      <c r="L261" s="19"/>
      <c r="M261" s="5"/>
      <c r="N261" s="6"/>
      <c r="O261" s="27"/>
      <c r="P261" s="25">
        <v>6</v>
      </c>
      <c r="Q261" s="28"/>
      <c r="R261" s="27"/>
      <c r="S261" s="78"/>
      <c r="T261" s="78"/>
      <c r="U261" s="78"/>
      <c r="V261" s="78"/>
    </row>
    <row r="262" spans="1:22" ht="15.75" customHeight="1">
      <c r="A262" s="9" t="s">
        <v>58</v>
      </c>
      <c r="B262" s="11"/>
      <c r="C262" s="11"/>
      <c r="D262" s="11"/>
      <c r="E262" s="11"/>
      <c r="F262" s="11"/>
      <c r="G262" s="11"/>
      <c r="H262" s="11"/>
      <c r="I262" s="11"/>
      <c r="J262" s="11">
        <v>1</v>
      </c>
      <c r="K262" s="12">
        <v>1</v>
      </c>
      <c r="L262" s="19"/>
      <c r="M262" s="5"/>
      <c r="N262" s="6"/>
      <c r="O262" s="27"/>
      <c r="P262" s="25">
        <v>1</v>
      </c>
      <c r="Q262" s="28"/>
      <c r="R262" s="27"/>
      <c r="S262" s="78"/>
      <c r="T262" s="78"/>
      <c r="U262" s="78"/>
      <c r="V262" s="78"/>
    </row>
    <row r="263" spans="1:22" ht="15.75" customHeight="1">
      <c r="A263" s="9" t="s">
        <v>59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2"/>
      <c r="L263" s="19"/>
      <c r="M263" s="5"/>
      <c r="N263" s="6"/>
      <c r="O263" s="27"/>
      <c r="P263" s="25"/>
      <c r="Q263" s="28"/>
      <c r="R263" s="27"/>
      <c r="S263" s="78"/>
      <c r="T263" s="78"/>
      <c r="U263" s="78"/>
      <c r="V263" s="78"/>
    </row>
    <row r="264" spans="1:22" ht="15.75" customHeight="1">
      <c r="A264" s="9" t="s">
        <v>60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2"/>
      <c r="L264" s="19"/>
      <c r="M264" s="5"/>
      <c r="N264" s="6"/>
      <c r="O264" s="42"/>
      <c r="P264" s="43"/>
      <c r="Q264" s="53"/>
      <c r="R264" s="54"/>
      <c r="S264" s="78"/>
      <c r="T264" s="78"/>
      <c r="U264" s="78"/>
      <c r="V264" s="78"/>
    </row>
    <row r="265" spans="1:22" ht="15.75" customHeight="1">
      <c r="A265" s="9" t="s">
        <v>61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2"/>
      <c r="L265" s="19"/>
      <c r="M265" s="5"/>
      <c r="N265" s="6"/>
      <c r="O265" s="44" t="s">
        <v>53</v>
      </c>
      <c r="P265" s="45">
        <v>44</v>
      </c>
      <c r="Q265" s="46">
        <f>K268</f>
        <v>54</v>
      </c>
      <c r="R265" s="47" t="s">
        <v>8</v>
      </c>
      <c r="S265" s="78"/>
      <c r="T265" s="78"/>
      <c r="U265" s="78"/>
      <c r="V265" s="78"/>
    </row>
    <row r="266" spans="1:22" ht="15.75" customHeight="1">
      <c r="A266" s="9" t="s">
        <v>62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2"/>
      <c r="L266" s="19"/>
      <c r="M266" s="5"/>
      <c r="N266" s="6"/>
      <c r="O266" s="48" t="s">
        <v>55</v>
      </c>
      <c r="P266" s="49">
        <f>IF(P265/B251=0,"",P265/B251)</f>
        <v>0.6376811594202898</v>
      </c>
      <c r="Q266" s="50">
        <f>IF(P265/Q265=0,"",P265/Q265)</f>
        <v>0.81481481481481477</v>
      </c>
      <c r="R266" s="51" t="s">
        <v>56</v>
      </c>
      <c r="S266" s="78"/>
      <c r="T266" s="78"/>
      <c r="U266" s="78"/>
      <c r="V266" s="78"/>
    </row>
    <row r="267" spans="1:22" ht="15.75" customHeight="1">
      <c r="A267" s="9" t="s">
        <v>63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2"/>
      <c r="L267" s="29"/>
      <c r="M267" s="30"/>
      <c r="N267" s="31"/>
      <c r="O267" s="30"/>
      <c r="P267" s="31"/>
      <c r="Q267" s="31"/>
      <c r="R267" s="33"/>
      <c r="S267" s="78"/>
      <c r="T267" s="78"/>
      <c r="U267" s="78"/>
      <c r="V267" s="78"/>
    </row>
    <row r="268" spans="1:22" ht="18.75" customHeight="1">
      <c r="A268" s="34"/>
      <c r="B268" s="6"/>
      <c r="C268" s="6"/>
      <c r="D268" s="139" t="s">
        <v>42</v>
      </c>
      <c r="E268" s="154"/>
      <c r="F268" s="154"/>
      <c r="G268" s="154"/>
      <c r="H268" s="154"/>
      <c r="I268" s="154"/>
      <c r="J268" s="155"/>
      <c r="K268" s="35">
        <f>SUM(K251:K267)</f>
        <v>54</v>
      </c>
      <c r="L268" s="55">
        <f>IF(K259=0,"",K259/B251)</f>
        <v>0.6376811594202898</v>
      </c>
      <c r="M268" s="55">
        <f>IF(K268=0,"",K268/B251)</f>
        <v>0.78260869565217395</v>
      </c>
      <c r="N268" s="55">
        <f>IF(K259=0,"",M268-L268)</f>
        <v>0.14492753623188415</v>
      </c>
      <c r="O268" s="5"/>
      <c r="P268" s="6"/>
      <c r="Q268" s="37"/>
      <c r="R268" s="5"/>
      <c r="S268" s="78"/>
      <c r="T268" s="78"/>
      <c r="U268" s="78"/>
      <c r="V268" s="78"/>
    </row>
    <row r="269" spans="1:22" ht="15.75" customHeight="1">
      <c r="L269" s="5"/>
      <c r="M269" s="5"/>
      <c r="O269" s="5"/>
      <c r="S269" s="78"/>
      <c r="T269" s="78"/>
      <c r="U269" s="78"/>
      <c r="V269" s="78"/>
    </row>
    <row r="270" spans="1:22" ht="15.75" customHeight="1">
      <c r="L270" s="5"/>
      <c r="M270" s="5"/>
      <c r="O270" s="5"/>
      <c r="S270" s="78"/>
      <c r="T270" s="78"/>
      <c r="U270" s="78"/>
      <c r="V270" s="78"/>
    </row>
    <row r="271" spans="1:22" ht="26.25" customHeight="1">
      <c r="A271" s="7"/>
      <c r="B271" s="163" t="s">
        <v>4</v>
      </c>
      <c r="C271" s="164"/>
      <c r="D271" s="164"/>
      <c r="E271" s="164"/>
      <c r="F271" s="164"/>
      <c r="G271" s="164"/>
      <c r="H271" s="165" t="s">
        <v>45</v>
      </c>
      <c r="I271" s="166"/>
      <c r="J271" s="166"/>
      <c r="K271" s="6"/>
      <c r="L271" s="5"/>
      <c r="M271" s="5"/>
      <c r="N271" s="6"/>
      <c r="O271" s="5"/>
      <c r="P271" s="6"/>
      <c r="Q271" s="6"/>
      <c r="R271" s="6"/>
      <c r="S271" s="78"/>
      <c r="T271" s="78"/>
      <c r="U271" s="78"/>
      <c r="V271" s="78"/>
    </row>
    <row r="272" spans="1:22" ht="30" customHeight="1">
      <c r="A272" s="142" t="s">
        <v>6</v>
      </c>
      <c r="B272" s="144" t="s">
        <v>7</v>
      </c>
      <c r="C272" s="154"/>
      <c r="D272" s="154"/>
      <c r="E272" s="154"/>
      <c r="F272" s="154"/>
      <c r="G272" s="154"/>
      <c r="H272" s="154"/>
      <c r="I272" s="154"/>
      <c r="J272" s="155"/>
      <c r="K272" s="167" t="s">
        <v>8</v>
      </c>
      <c r="L272" s="137" t="s">
        <v>9</v>
      </c>
      <c r="M272" s="137" t="s">
        <v>10</v>
      </c>
      <c r="N272" s="149" t="s">
        <v>11</v>
      </c>
      <c r="O272" s="137" t="s">
        <v>12</v>
      </c>
      <c r="P272" s="151" t="s">
        <v>13</v>
      </c>
      <c r="Q272" s="151" t="s">
        <v>14</v>
      </c>
      <c r="R272" s="137" t="s">
        <v>15</v>
      </c>
      <c r="S272" s="78"/>
      <c r="T272" s="78"/>
      <c r="U272" s="78"/>
      <c r="V272" s="78"/>
    </row>
    <row r="273" spans="1:22" ht="15.75" customHeight="1">
      <c r="A273" s="153"/>
      <c r="B273" s="9" t="s">
        <v>16</v>
      </c>
      <c r="C273" s="9" t="s">
        <v>17</v>
      </c>
      <c r="D273" s="9" t="s">
        <v>18</v>
      </c>
      <c r="E273" s="9" t="s">
        <v>19</v>
      </c>
      <c r="F273" s="9" t="s">
        <v>20</v>
      </c>
      <c r="G273" s="9" t="s">
        <v>21</v>
      </c>
      <c r="H273" s="9" t="s">
        <v>22</v>
      </c>
      <c r="I273" s="9" t="s">
        <v>23</v>
      </c>
      <c r="J273" s="9" t="s">
        <v>24</v>
      </c>
      <c r="K273" s="153"/>
      <c r="L273" s="153"/>
      <c r="M273" s="153"/>
      <c r="N273" s="153"/>
      <c r="O273" s="153"/>
      <c r="P273" s="153"/>
      <c r="Q273" s="153"/>
      <c r="R273" s="153"/>
      <c r="S273" s="78"/>
      <c r="T273" s="78"/>
      <c r="U273" s="78"/>
      <c r="V273" s="78"/>
    </row>
    <row r="274" spans="1:22" ht="15.75" customHeight="1">
      <c r="A274" s="10" t="s">
        <v>45</v>
      </c>
      <c r="B274" s="56">
        <v>39</v>
      </c>
      <c r="C274" s="56"/>
      <c r="D274" s="56"/>
      <c r="E274" s="56"/>
      <c r="F274" s="56"/>
      <c r="G274" s="56"/>
      <c r="H274" s="56"/>
      <c r="I274" s="56"/>
      <c r="J274" s="56"/>
      <c r="K274" s="57"/>
      <c r="L274" s="58"/>
      <c r="M274" s="59"/>
      <c r="N274" s="60"/>
      <c r="O274" s="61"/>
      <c r="P274" s="62">
        <v>39</v>
      </c>
      <c r="Q274" s="63"/>
      <c r="R274" s="61"/>
      <c r="S274" s="78"/>
      <c r="T274" s="78"/>
      <c r="U274" s="78"/>
      <c r="V274" s="78"/>
    </row>
    <row r="275" spans="1:22" ht="15.75" customHeight="1">
      <c r="A275" s="10" t="s">
        <v>46</v>
      </c>
      <c r="B275" s="56"/>
      <c r="C275" s="56">
        <v>35</v>
      </c>
      <c r="D275" s="56"/>
      <c r="E275" s="56"/>
      <c r="F275" s="56"/>
      <c r="G275" s="56"/>
      <c r="H275" s="56"/>
      <c r="I275" s="56"/>
      <c r="J275" s="56"/>
      <c r="K275" s="57"/>
      <c r="L275" s="64"/>
      <c r="M275" s="42"/>
      <c r="N275" s="65"/>
      <c r="O275" s="66">
        <f>IF(C275=0,"",C275/B274)</f>
        <v>0.89743589743589747</v>
      </c>
      <c r="P275" s="67">
        <v>35</v>
      </c>
      <c r="Q275" s="68">
        <f t="shared" ref="Q275:Q282" si="22">IF(P275=0,"",P275/P274)</f>
        <v>0.89743589743589747</v>
      </c>
      <c r="R275" s="68">
        <f t="shared" ref="R275:R282" si="23">IF(P275=0,"",100%-Q275)</f>
        <v>0.10256410256410253</v>
      </c>
      <c r="S275" s="78"/>
      <c r="T275" s="78"/>
      <c r="U275" s="78"/>
      <c r="V275" s="78"/>
    </row>
    <row r="276" spans="1:22" ht="15.75" customHeight="1">
      <c r="A276" s="10" t="s">
        <v>47</v>
      </c>
      <c r="B276" s="56"/>
      <c r="C276" s="56"/>
      <c r="D276" s="56">
        <v>33</v>
      </c>
      <c r="E276" s="56"/>
      <c r="F276" s="56"/>
      <c r="G276" s="56"/>
      <c r="H276" s="56"/>
      <c r="I276" s="56"/>
      <c r="J276" s="56"/>
      <c r="K276" s="57"/>
      <c r="L276" s="64"/>
      <c r="M276" s="42"/>
      <c r="N276" s="65"/>
      <c r="O276" s="66">
        <f>IF(D276=0,"",D276/C275)</f>
        <v>0.94285714285714284</v>
      </c>
      <c r="P276" s="67">
        <v>34</v>
      </c>
      <c r="Q276" s="68">
        <f t="shared" si="22"/>
        <v>0.97142857142857142</v>
      </c>
      <c r="R276" s="68">
        <f t="shared" si="23"/>
        <v>2.8571428571428581E-2</v>
      </c>
      <c r="S276" s="52">
        <f>P276/P274</f>
        <v>0.87179487179487181</v>
      </c>
      <c r="T276" s="78"/>
      <c r="U276" s="78"/>
      <c r="V276" s="78"/>
    </row>
    <row r="277" spans="1:22" ht="15.75" customHeight="1">
      <c r="A277" s="10" t="s">
        <v>48</v>
      </c>
      <c r="B277" s="56"/>
      <c r="C277" s="56"/>
      <c r="D277" s="56"/>
      <c r="E277" s="56">
        <v>28</v>
      </c>
      <c r="F277" s="56"/>
      <c r="G277" s="56"/>
      <c r="H277" s="56"/>
      <c r="I277" s="56"/>
      <c r="J277" s="56"/>
      <c r="K277" s="57"/>
      <c r="L277" s="64"/>
      <c r="M277" s="42"/>
      <c r="N277" s="65"/>
      <c r="O277" s="66">
        <f>IF(E277=0,"",E277/D276)</f>
        <v>0.84848484848484851</v>
      </c>
      <c r="P277" s="67">
        <v>31</v>
      </c>
      <c r="Q277" s="68">
        <f t="shared" si="22"/>
        <v>0.91176470588235292</v>
      </c>
      <c r="R277" s="68">
        <f t="shared" si="23"/>
        <v>8.8235294117647078E-2</v>
      </c>
      <c r="S277" s="78"/>
      <c r="T277" s="78"/>
      <c r="U277" s="78"/>
      <c r="V277" s="78"/>
    </row>
    <row r="278" spans="1:22" ht="15.75" customHeight="1">
      <c r="A278" s="10" t="s">
        <v>49</v>
      </c>
      <c r="B278" s="56"/>
      <c r="C278" s="56"/>
      <c r="D278" s="56"/>
      <c r="E278" s="56"/>
      <c r="F278" s="56">
        <v>28</v>
      </c>
      <c r="G278" s="56"/>
      <c r="H278" s="56"/>
      <c r="I278" s="56"/>
      <c r="J278" s="56"/>
      <c r="K278" s="57"/>
      <c r="L278" s="64"/>
      <c r="M278" s="42"/>
      <c r="N278" s="65"/>
      <c r="O278" s="66">
        <f>IF(F278=0,"",F278/E277)</f>
        <v>1</v>
      </c>
      <c r="P278" s="67">
        <v>31</v>
      </c>
      <c r="Q278" s="68">
        <f t="shared" si="22"/>
        <v>1</v>
      </c>
      <c r="R278" s="68">
        <f t="shared" si="23"/>
        <v>0</v>
      </c>
      <c r="S278" s="78"/>
      <c r="T278" s="78"/>
      <c r="U278" s="78"/>
      <c r="V278" s="78"/>
    </row>
    <row r="279" spans="1:22" ht="15.75" customHeight="1">
      <c r="A279" s="10" t="s">
        <v>50</v>
      </c>
      <c r="B279" s="56"/>
      <c r="C279" s="56"/>
      <c r="D279" s="56"/>
      <c r="E279" s="56"/>
      <c r="F279" s="56"/>
      <c r="G279" s="56">
        <v>27</v>
      </c>
      <c r="H279" s="56"/>
      <c r="I279" s="56"/>
      <c r="J279" s="56"/>
      <c r="K279" s="57"/>
      <c r="L279" s="64"/>
      <c r="M279" s="42"/>
      <c r="N279" s="65"/>
      <c r="O279" s="66">
        <f>IF(G279=0,"",G279/F278)</f>
        <v>0.9642857142857143</v>
      </c>
      <c r="P279" s="67">
        <v>30</v>
      </c>
      <c r="Q279" s="68">
        <f t="shared" si="22"/>
        <v>0.967741935483871</v>
      </c>
      <c r="R279" s="68">
        <f t="shared" si="23"/>
        <v>3.2258064516129004E-2</v>
      </c>
      <c r="S279" s="78"/>
      <c r="T279" s="78"/>
      <c r="U279" s="78"/>
      <c r="V279" s="78"/>
    </row>
    <row r="280" spans="1:22" ht="15.75" customHeight="1">
      <c r="A280" s="10" t="s">
        <v>51</v>
      </c>
      <c r="B280" s="56"/>
      <c r="C280" s="56"/>
      <c r="D280" s="56"/>
      <c r="E280" s="56"/>
      <c r="F280" s="56"/>
      <c r="G280" s="56"/>
      <c r="H280" s="56">
        <v>25</v>
      </c>
      <c r="I280" s="56"/>
      <c r="J280" s="56"/>
      <c r="K280" s="57"/>
      <c r="L280" s="64"/>
      <c r="M280" s="42"/>
      <c r="N280" s="65"/>
      <c r="O280" s="66">
        <f>IF(H280=0,"",H280/G279)</f>
        <v>0.92592592592592593</v>
      </c>
      <c r="P280" s="67">
        <v>28</v>
      </c>
      <c r="Q280" s="68">
        <f t="shared" si="22"/>
        <v>0.93333333333333335</v>
      </c>
      <c r="R280" s="68">
        <f t="shared" si="23"/>
        <v>6.6666666666666652E-2</v>
      </c>
      <c r="S280" s="78"/>
      <c r="T280" s="78"/>
      <c r="U280" s="78"/>
      <c r="V280" s="78"/>
    </row>
    <row r="281" spans="1:22" ht="15.75" customHeight="1">
      <c r="A281" s="10" t="s">
        <v>52</v>
      </c>
      <c r="B281" s="56"/>
      <c r="C281" s="56"/>
      <c r="D281" s="56"/>
      <c r="E281" s="56"/>
      <c r="F281" s="56"/>
      <c r="G281" s="56"/>
      <c r="H281" s="56"/>
      <c r="I281" s="56">
        <v>24</v>
      </c>
      <c r="J281" s="56"/>
      <c r="K281" s="57"/>
      <c r="L281" s="64"/>
      <c r="M281" s="42"/>
      <c r="N281" s="65"/>
      <c r="O281" s="66">
        <f>IF(I281=0,"",I281/H280)</f>
        <v>0.96</v>
      </c>
      <c r="P281" s="67">
        <v>27</v>
      </c>
      <c r="Q281" s="68">
        <f t="shared" si="22"/>
        <v>0.9642857142857143</v>
      </c>
      <c r="R281" s="68">
        <f t="shared" si="23"/>
        <v>3.5714285714285698E-2</v>
      </c>
      <c r="S281" s="78"/>
      <c r="T281" s="78"/>
      <c r="U281" s="78"/>
      <c r="V281" s="78"/>
    </row>
    <row r="282" spans="1:22" ht="15.75" customHeight="1">
      <c r="A282" s="10" t="s">
        <v>54</v>
      </c>
      <c r="B282" s="56"/>
      <c r="C282" s="56"/>
      <c r="D282" s="56"/>
      <c r="E282" s="56"/>
      <c r="F282" s="56"/>
      <c r="G282" s="56"/>
      <c r="H282" s="56"/>
      <c r="I282" s="56"/>
      <c r="J282" s="56">
        <v>24</v>
      </c>
      <c r="K282" s="57">
        <v>24</v>
      </c>
      <c r="L282" s="64"/>
      <c r="M282" s="42"/>
      <c r="N282" s="65"/>
      <c r="O282" s="81">
        <f>IF(J282=0,"",J282/I281)</f>
        <v>1</v>
      </c>
      <c r="P282" s="67">
        <v>27</v>
      </c>
      <c r="Q282" s="82">
        <f t="shared" si="22"/>
        <v>1</v>
      </c>
      <c r="R282" s="82">
        <f t="shared" si="23"/>
        <v>0</v>
      </c>
      <c r="S282" s="78"/>
      <c r="T282" s="78"/>
      <c r="U282" s="78"/>
      <c r="V282" s="78"/>
    </row>
    <row r="283" spans="1:22" ht="15.75" customHeight="1">
      <c r="A283" s="10" t="s">
        <v>57</v>
      </c>
      <c r="B283" s="56"/>
      <c r="C283" s="56"/>
      <c r="D283" s="56"/>
      <c r="E283" s="56"/>
      <c r="F283" s="56"/>
      <c r="G283" s="56"/>
      <c r="H283" s="56"/>
      <c r="I283" s="56"/>
      <c r="J283" s="56">
        <v>2</v>
      </c>
      <c r="K283" s="57">
        <v>1</v>
      </c>
      <c r="L283" s="64"/>
      <c r="M283" s="42"/>
      <c r="N283" s="43"/>
      <c r="O283" s="95"/>
      <c r="P283" s="67">
        <v>4</v>
      </c>
      <c r="Q283" s="96"/>
      <c r="R283" s="97"/>
      <c r="S283" s="78"/>
      <c r="T283" s="78"/>
      <c r="U283" s="78"/>
      <c r="V283" s="78"/>
    </row>
    <row r="284" spans="1:22" ht="15.75" customHeight="1">
      <c r="A284" s="10" t="s">
        <v>58</v>
      </c>
      <c r="B284" s="56"/>
      <c r="C284" s="56"/>
      <c r="D284" s="56"/>
      <c r="E284" s="56"/>
      <c r="F284" s="56"/>
      <c r="G284" s="56"/>
      <c r="H284" s="56"/>
      <c r="I284" s="56"/>
      <c r="J284" s="56">
        <v>1</v>
      </c>
      <c r="K284" s="57"/>
      <c r="L284" s="64"/>
      <c r="M284" s="42"/>
      <c r="N284" s="43"/>
      <c r="O284" s="54"/>
      <c r="P284" s="70">
        <v>3</v>
      </c>
      <c r="Q284" s="72"/>
      <c r="R284" s="54"/>
      <c r="S284" s="78"/>
      <c r="T284" s="78"/>
      <c r="U284" s="78"/>
      <c r="V284" s="78"/>
    </row>
    <row r="285" spans="1:22" ht="15.75" customHeight="1">
      <c r="A285" s="10" t="s">
        <v>59</v>
      </c>
      <c r="B285" s="56"/>
      <c r="C285" s="56"/>
      <c r="D285" s="56"/>
      <c r="E285" s="56"/>
      <c r="F285" s="56"/>
      <c r="G285" s="56"/>
      <c r="H285" s="56"/>
      <c r="I285" s="56"/>
      <c r="J285" s="56">
        <v>3</v>
      </c>
      <c r="K285" s="57">
        <v>2</v>
      </c>
      <c r="L285" s="64"/>
      <c r="M285" s="42"/>
      <c r="N285" s="43"/>
      <c r="O285" s="54"/>
      <c r="P285" s="70">
        <v>3</v>
      </c>
      <c r="Q285" s="72"/>
      <c r="R285" s="54"/>
      <c r="S285" s="78"/>
      <c r="T285" s="78"/>
      <c r="U285" s="78"/>
      <c r="V285" s="78"/>
    </row>
    <row r="286" spans="1:22" ht="15.75" customHeight="1">
      <c r="A286" s="10" t="s">
        <v>60</v>
      </c>
      <c r="B286" s="56"/>
      <c r="C286" s="56"/>
      <c r="D286" s="56"/>
      <c r="E286" s="56"/>
      <c r="F286" s="56"/>
      <c r="G286" s="56"/>
      <c r="H286" s="56"/>
      <c r="I286" s="56"/>
      <c r="J286" s="56">
        <v>1</v>
      </c>
      <c r="K286" s="57"/>
      <c r="L286" s="64"/>
      <c r="M286" s="42"/>
      <c r="N286" s="43"/>
      <c r="O286" s="54"/>
      <c r="P286" s="70"/>
      <c r="Q286" s="72"/>
      <c r="R286" s="54"/>
      <c r="S286" s="78"/>
      <c r="T286" s="78"/>
      <c r="U286" s="78"/>
      <c r="V286" s="78"/>
    </row>
    <row r="287" spans="1:22" ht="15.75" customHeight="1">
      <c r="A287" s="10" t="s">
        <v>61</v>
      </c>
      <c r="B287" s="56"/>
      <c r="C287" s="56"/>
      <c r="D287" s="56"/>
      <c r="E287" s="56"/>
      <c r="F287" s="56"/>
      <c r="G287" s="56"/>
      <c r="H287" s="56"/>
      <c r="I287" s="56"/>
      <c r="J287" s="56">
        <v>1</v>
      </c>
      <c r="K287" s="57"/>
      <c r="L287" s="64"/>
      <c r="M287" s="42"/>
      <c r="N287" s="43"/>
      <c r="O287" s="54"/>
      <c r="P287" s="70">
        <v>1</v>
      </c>
      <c r="Q287" s="72"/>
      <c r="R287" s="54"/>
      <c r="S287" s="78"/>
      <c r="T287" s="78"/>
      <c r="U287" s="78"/>
      <c r="V287" s="78"/>
    </row>
    <row r="288" spans="1:22" ht="15.75" customHeight="1">
      <c r="A288" s="10" t="s">
        <v>63</v>
      </c>
      <c r="B288" s="56"/>
      <c r="C288" s="56"/>
      <c r="D288" s="56"/>
      <c r="E288" s="56"/>
      <c r="F288" s="56"/>
      <c r="G288" s="56"/>
      <c r="H288" s="56"/>
      <c r="I288" s="56"/>
      <c r="J288" s="56">
        <v>1</v>
      </c>
      <c r="K288" s="57">
        <v>1</v>
      </c>
      <c r="L288" s="64"/>
      <c r="M288" s="42"/>
      <c r="N288" s="43"/>
      <c r="O288" s="42"/>
      <c r="P288" s="67">
        <v>1</v>
      </c>
      <c r="Q288" s="53"/>
      <c r="R288" s="54"/>
      <c r="S288" s="78"/>
      <c r="T288" s="78"/>
      <c r="U288" s="78"/>
      <c r="V288" s="78"/>
    </row>
    <row r="289" spans="1:22" ht="15.75" customHeight="1">
      <c r="A289" s="10" t="s">
        <v>64</v>
      </c>
      <c r="B289" s="56"/>
      <c r="C289" s="56"/>
      <c r="D289" s="56"/>
      <c r="E289" s="56"/>
      <c r="F289" s="56"/>
      <c r="G289" s="56"/>
      <c r="H289" s="56"/>
      <c r="I289" s="56"/>
      <c r="J289" s="56"/>
      <c r="K289" s="57"/>
      <c r="L289" s="64"/>
      <c r="M289" s="42"/>
      <c r="N289" s="43"/>
      <c r="O289" s="42"/>
      <c r="P289" s="43"/>
      <c r="Q289" s="53"/>
      <c r="R289" s="54"/>
      <c r="S289" s="78"/>
      <c r="T289" s="78"/>
      <c r="U289" s="78"/>
      <c r="V289" s="78"/>
    </row>
    <row r="290" spans="1:22" ht="15.75" customHeight="1">
      <c r="A290" s="10" t="s">
        <v>65</v>
      </c>
      <c r="B290" s="56"/>
      <c r="C290" s="56"/>
      <c r="D290" s="56"/>
      <c r="E290" s="56"/>
      <c r="F290" s="56"/>
      <c r="G290" s="56"/>
      <c r="H290" s="56"/>
      <c r="I290" s="56"/>
      <c r="J290" s="56"/>
      <c r="K290" s="57"/>
      <c r="L290" s="64"/>
      <c r="M290" s="42"/>
      <c r="N290" s="43"/>
      <c r="O290" s="44" t="s">
        <v>53</v>
      </c>
      <c r="P290" s="45">
        <v>22</v>
      </c>
      <c r="Q290" s="46">
        <f>K293</f>
        <v>28</v>
      </c>
      <c r="R290" s="47" t="s">
        <v>8</v>
      </c>
      <c r="S290" s="78"/>
      <c r="T290" s="78"/>
      <c r="U290" s="78"/>
      <c r="V290" s="78"/>
    </row>
    <row r="291" spans="1:22" ht="15.75" customHeight="1">
      <c r="A291" s="10">
        <v>1901</v>
      </c>
      <c r="B291" s="56"/>
      <c r="C291" s="56"/>
      <c r="D291" s="56"/>
      <c r="E291" s="56"/>
      <c r="F291" s="56"/>
      <c r="G291" s="56"/>
      <c r="H291" s="56"/>
      <c r="I291" s="56"/>
      <c r="J291" s="56"/>
      <c r="K291" s="57"/>
      <c r="L291" s="64"/>
      <c r="M291" s="42"/>
      <c r="N291" s="43"/>
      <c r="O291" s="48" t="s">
        <v>55</v>
      </c>
      <c r="P291" s="49">
        <f>IF(P290/B274=0,"",P290/B274)</f>
        <v>0.5641025641025641</v>
      </c>
      <c r="Q291" s="50">
        <f>IF(P290/Q290=0,"",P290/Q290)</f>
        <v>0.7857142857142857</v>
      </c>
      <c r="R291" s="51" t="s">
        <v>56</v>
      </c>
      <c r="S291" s="78"/>
      <c r="T291" s="78"/>
      <c r="U291" s="78"/>
      <c r="V291" s="78"/>
    </row>
    <row r="292" spans="1:22" ht="15.75" customHeight="1">
      <c r="A292" s="10">
        <v>1902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7"/>
      <c r="L292" s="73"/>
      <c r="M292" s="74"/>
      <c r="N292" s="75"/>
      <c r="O292" s="30"/>
      <c r="P292" s="31"/>
      <c r="Q292" s="31"/>
      <c r="R292" s="33"/>
      <c r="S292" s="78"/>
      <c r="T292" s="78"/>
      <c r="U292" s="78"/>
      <c r="V292" s="78"/>
    </row>
    <row r="293" spans="1:22" ht="18.75" customHeight="1">
      <c r="A293" s="34"/>
      <c r="B293" s="6"/>
      <c r="C293" s="6"/>
      <c r="D293" s="6"/>
      <c r="E293" s="6"/>
      <c r="F293" s="139" t="s">
        <v>42</v>
      </c>
      <c r="G293" s="154"/>
      <c r="H293" s="154"/>
      <c r="I293" s="154"/>
      <c r="J293" s="155"/>
      <c r="K293" s="35">
        <f>SUM(K274:K292)</f>
        <v>28</v>
      </c>
      <c r="L293" s="55">
        <f>IF(K282=0,"",K282/B274)</f>
        <v>0.61538461538461542</v>
      </c>
      <c r="M293" s="55">
        <f>IF(K293=0,"",K293/B274)</f>
        <v>0.71794871794871795</v>
      </c>
      <c r="N293" s="55">
        <f>IF(K282=0,"",M293-L293)</f>
        <v>0.10256410256410253</v>
      </c>
      <c r="O293" s="5"/>
      <c r="P293" s="6"/>
      <c r="Q293" s="37"/>
      <c r="R293" s="5"/>
      <c r="S293" s="78"/>
      <c r="T293" s="78"/>
      <c r="U293" s="78"/>
      <c r="V293" s="78"/>
    </row>
    <row r="294" spans="1:22" ht="15.75" customHeight="1">
      <c r="L294" s="5"/>
      <c r="M294" s="5"/>
      <c r="O294" s="5"/>
      <c r="S294" s="78"/>
      <c r="T294" s="78"/>
      <c r="U294" s="78"/>
      <c r="V294" s="78"/>
    </row>
    <row r="295" spans="1:22" ht="15.75" customHeight="1">
      <c r="L295" s="5"/>
      <c r="M295" s="5"/>
      <c r="O295" s="5"/>
      <c r="S295" s="78"/>
      <c r="T295" s="78"/>
      <c r="U295" s="78"/>
      <c r="V295" s="78"/>
    </row>
    <row r="296" spans="1:22" ht="26.25" customHeight="1">
      <c r="A296" s="7"/>
      <c r="B296" s="163" t="s">
        <v>4</v>
      </c>
      <c r="C296" s="164"/>
      <c r="D296" s="164"/>
      <c r="E296" s="164"/>
      <c r="F296" s="164"/>
      <c r="G296" s="164"/>
      <c r="H296" s="165" t="s">
        <v>46</v>
      </c>
      <c r="I296" s="166"/>
      <c r="J296" s="166"/>
      <c r="K296" s="6"/>
      <c r="L296" s="5"/>
      <c r="M296" s="5"/>
      <c r="N296" s="6"/>
      <c r="O296" s="5"/>
      <c r="P296" s="6"/>
      <c r="Q296" s="6"/>
      <c r="R296" s="6"/>
      <c r="S296" s="78"/>
      <c r="T296" s="78"/>
      <c r="U296" s="78"/>
      <c r="V296" s="78"/>
    </row>
    <row r="297" spans="1:22" ht="30" customHeight="1">
      <c r="A297" s="142" t="s">
        <v>6</v>
      </c>
      <c r="B297" s="144" t="s">
        <v>7</v>
      </c>
      <c r="C297" s="154"/>
      <c r="D297" s="154"/>
      <c r="E297" s="154"/>
      <c r="F297" s="154"/>
      <c r="G297" s="154"/>
      <c r="H297" s="154"/>
      <c r="I297" s="154"/>
      <c r="J297" s="155"/>
      <c r="K297" s="167" t="s">
        <v>8</v>
      </c>
      <c r="L297" s="137" t="s">
        <v>9</v>
      </c>
      <c r="M297" s="137" t="s">
        <v>10</v>
      </c>
      <c r="N297" s="149" t="s">
        <v>11</v>
      </c>
      <c r="O297" s="137" t="s">
        <v>12</v>
      </c>
      <c r="P297" s="151" t="s">
        <v>13</v>
      </c>
      <c r="Q297" s="151" t="s">
        <v>14</v>
      </c>
      <c r="R297" s="137" t="s">
        <v>15</v>
      </c>
      <c r="S297" s="78"/>
      <c r="T297" s="78"/>
      <c r="U297" s="78"/>
      <c r="V297" s="78"/>
    </row>
    <row r="298" spans="1:22" ht="15.75" customHeight="1">
      <c r="A298" s="153"/>
      <c r="B298" s="9" t="s">
        <v>16</v>
      </c>
      <c r="C298" s="9" t="s">
        <v>17</v>
      </c>
      <c r="D298" s="9" t="s">
        <v>18</v>
      </c>
      <c r="E298" s="9" t="s">
        <v>19</v>
      </c>
      <c r="F298" s="9" t="s">
        <v>20</v>
      </c>
      <c r="G298" s="9" t="s">
        <v>21</v>
      </c>
      <c r="H298" s="9" t="s">
        <v>22</v>
      </c>
      <c r="I298" s="9" t="s">
        <v>23</v>
      </c>
      <c r="J298" s="9" t="s">
        <v>24</v>
      </c>
      <c r="K298" s="153"/>
      <c r="L298" s="153"/>
      <c r="M298" s="153"/>
      <c r="N298" s="153"/>
      <c r="O298" s="153"/>
      <c r="P298" s="153"/>
      <c r="Q298" s="153"/>
      <c r="R298" s="153"/>
      <c r="S298" s="78"/>
      <c r="T298" s="78"/>
      <c r="U298" s="78"/>
      <c r="V298" s="78"/>
    </row>
    <row r="299" spans="1:22" ht="15.75" customHeight="1">
      <c r="A299" s="9" t="s">
        <v>46</v>
      </c>
      <c r="B299" s="56">
        <v>74</v>
      </c>
      <c r="C299" s="11"/>
      <c r="D299" s="11"/>
      <c r="E299" s="11"/>
      <c r="F299" s="11"/>
      <c r="G299" s="11"/>
      <c r="H299" s="11"/>
      <c r="I299" s="11"/>
      <c r="J299" s="11"/>
      <c r="K299" s="12"/>
      <c r="L299" s="13"/>
      <c r="M299" s="14"/>
      <c r="N299" s="15"/>
      <c r="O299" s="79"/>
      <c r="P299" s="62">
        <v>74</v>
      </c>
      <c r="Q299" s="80"/>
      <c r="R299" s="79"/>
      <c r="S299" s="78"/>
      <c r="T299" s="78"/>
      <c r="U299" s="78"/>
      <c r="V299" s="78"/>
    </row>
    <row r="300" spans="1:22" ht="15.75" customHeight="1">
      <c r="A300" s="9" t="s">
        <v>47</v>
      </c>
      <c r="B300" s="11"/>
      <c r="C300" s="11">
        <v>67</v>
      </c>
      <c r="D300" s="11"/>
      <c r="E300" s="11"/>
      <c r="F300" s="11"/>
      <c r="G300" s="11"/>
      <c r="H300" s="11"/>
      <c r="I300" s="11"/>
      <c r="J300" s="11"/>
      <c r="K300" s="12"/>
      <c r="L300" s="19"/>
      <c r="M300" s="5"/>
      <c r="N300" s="20"/>
      <c r="O300" s="66">
        <f>IF(C300=0,"",C300/B299)</f>
        <v>0.90540540540540537</v>
      </c>
      <c r="P300" s="67">
        <v>67</v>
      </c>
      <c r="Q300" s="68">
        <f t="shared" ref="Q300:Q307" si="24">IF(P300=0,"",P300/P299)</f>
        <v>0.90540540540540537</v>
      </c>
      <c r="R300" s="68">
        <f t="shared" ref="R300:R307" si="25">IF(P300=0,"",100%-Q300)</f>
        <v>9.4594594594594628E-2</v>
      </c>
      <c r="S300" s="78"/>
      <c r="T300" s="78"/>
      <c r="U300" s="78"/>
      <c r="V300" s="78"/>
    </row>
    <row r="301" spans="1:22" ht="15.75" customHeight="1">
      <c r="A301" s="9" t="s">
        <v>48</v>
      </c>
      <c r="B301" s="11"/>
      <c r="C301" s="11"/>
      <c r="D301" s="11">
        <v>61</v>
      </c>
      <c r="E301" s="11"/>
      <c r="F301" s="11"/>
      <c r="G301" s="11"/>
      <c r="H301" s="11"/>
      <c r="I301" s="11"/>
      <c r="J301" s="11"/>
      <c r="K301" s="12"/>
      <c r="L301" s="19"/>
      <c r="M301" s="5"/>
      <c r="N301" s="20"/>
      <c r="O301" s="66">
        <f>IF(D301=0,"",D301/C300)</f>
        <v>0.91044776119402981</v>
      </c>
      <c r="P301" s="67">
        <v>66</v>
      </c>
      <c r="Q301" s="68">
        <f t="shared" si="24"/>
        <v>0.9850746268656716</v>
      </c>
      <c r="R301" s="68">
        <f t="shared" si="25"/>
        <v>1.4925373134328401E-2</v>
      </c>
      <c r="S301" s="52">
        <f>P301/P299</f>
        <v>0.89189189189189189</v>
      </c>
      <c r="T301" s="78"/>
      <c r="U301" s="78"/>
      <c r="V301" s="78"/>
    </row>
    <row r="302" spans="1:22" ht="15.75" customHeight="1">
      <c r="A302" s="9" t="s">
        <v>49</v>
      </c>
      <c r="B302" s="11"/>
      <c r="C302" s="11"/>
      <c r="D302" s="11"/>
      <c r="E302" s="11">
        <v>59</v>
      </c>
      <c r="F302" s="11"/>
      <c r="G302" s="11"/>
      <c r="H302" s="11"/>
      <c r="I302" s="11"/>
      <c r="J302" s="11"/>
      <c r="K302" s="12"/>
      <c r="L302" s="19"/>
      <c r="M302" s="5"/>
      <c r="N302" s="20"/>
      <c r="O302" s="66">
        <f>IF(E302=0,"",E302/D301)</f>
        <v>0.96721311475409832</v>
      </c>
      <c r="P302" s="67">
        <v>64</v>
      </c>
      <c r="Q302" s="68">
        <f t="shared" si="24"/>
        <v>0.96969696969696972</v>
      </c>
      <c r="R302" s="68">
        <f t="shared" si="25"/>
        <v>3.0303030303030276E-2</v>
      </c>
      <c r="S302" s="78"/>
      <c r="T302" s="78"/>
      <c r="U302" s="78"/>
      <c r="V302" s="78"/>
    </row>
    <row r="303" spans="1:22" ht="15.75" customHeight="1">
      <c r="A303" s="9" t="s">
        <v>50</v>
      </c>
      <c r="B303" s="11"/>
      <c r="C303" s="11"/>
      <c r="D303" s="11"/>
      <c r="E303" s="11"/>
      <c r="F303" s="11">
        <v>58</v>
      </c>
      <c r="G303" s="11"/>
      <c r="H303" s="11"/>
      <c r="I303" s="11"/>
      <c r="J303" s="11"/>
      <c r="K303" s="12"/>
      <c r="L303" s="19"/>
      <c r="M303" s="5"/>
      <c r="N303" s="20"/>
      <c r="O303" s="66">
        <f>IF(F303=0,"",F303/E302)</f>
        <v>0.98305084745762716</v>
      </c>
      <c r="P303" s="67">
        <v>64</v>
      </c>
      <c r="Q303" s="68">
        <f t="shared" si="24"/>
        <v>1</v>
      </c>
      <c r="R303" s="68">
        <f t="shared" si="25"/>
        <v>0</v>
      </c>
      <c r="S303" s="78"/>
      <c r="T303" s="78"/>
      <c r="U303" s="78"/>
      <c r="V303" s="78"/>
    </row>
    <row r="304" spans="1:22" ht="15.75" customHeight="1">
      <c r="A304" s="9" t="s">
        <v>51</v>
      </c>
      <c r="B304" s="11"/>
      <c r="C304" s="11"/>
      <c r="D304" s="11"/>
      <c r="E304" s="11"/>
      <c r="F304" s="11"/>
      <c r="G304" s="11">
        <v>58</v>
      </c>
      <c r="H304" s="11"/>
      <c r="I304" s="11"/>
      <c r="J304" s="11"/>
      <c r="K304" s="12"/>
      <c r="L304" s="19"/>
      <c r="M304" s="5"/>
      <c r="N304" s="20"/>
      <c r="O304" s="66">
        <f>IF(G304=0,"",G304/F303)</f>
        <v>1</v>
      </c>
      <c r="P304" s="67">
        <v>65</v>
      </c>
      <c r="Q304" s="68">
        <f t="shared" si="24"/>
        <v>1.015625</v>
      </c>
      <c r="R304" s="68">
        <f t="shared" si="25"/>
        <v>-1.5625E-2</v>
      </c>
      <c r="S304" s="78"/>
      <c r="T304" s="78"/>
      <c r="U304" s="78"/>
      <c r="V304" s="78"/>
    </row>
    <row r="305" spans="1:22" ht="15.75" customHeight="1">
      <c r="A305" s="9" t="s">
        <v>52</v>
      </c>
      <c r="B305" s="11"/>
      <c r="C305" s="11"/>
      <c r="D305" s="11"/>
      <c r="E305" s="11"/>
      <c r="F305" s="11"/>
      <c r="G305" s="11"/>
      <c r="H305" s="11">
        <v>58</v>
      </c>
      <c r="I305" s="11"/>
      <c r="J305" s="11"/>
      <c r="K305" s="12"/>
      <c r="L305" s="19"/>
      <c r="M305" s="5"/>
      <c r="N305" s="20"/>
      <c r="O305" s="66">
        <f>IF(H305=0,"",H305/G304)</f>
        <v>1</v>
      </c>
      <c r="P305" s="67">
        <v>64</v>
      </c>
      <c r="Q305" s="68">
        <f t="shared" si="24"/>
        <v>0.98461538461538467</v>
      </c>
      <c r="R305" s="68">
        <f t="shared" si="25"/>
        <v>1.538461538461533E-2</v>
      </c>
      <c r="S305" s="78"/>
      <c r="T305" s="78"/>
      <c r="U305" s="78"/>
      <c r="V305" s="78"/>
    </row>
    <row r="306" spans="1:22" ht="15.75" customHeight="1">
      <c r="A306" s="9" t="s">
        <v>54</v>
      </c>
      <c r="B306" s="11"/>
      <c r="C306" s="11"/>
      <c r="D306" s="11"/>
      <c r="E306" s="11"/>
      <c r="F306" s="11"/>
      <c r="G306" s="11"/>
      <c r="H306" s="11"/>
      <c r="I306" s="11">
        <v>58</v>
      </c>
      <c r="J306" s="11"/>
      <c r="K306" s="12"/>
      <c r="L306" s="19"/>
      <c r="M306" s="5"/>
      <c r="N306" s="20"/>
      <c r="O306" s="66">
        <f>IF(I306=0,"",I306/H305)</f>
        <v>1</v>
      </c>
      <c r="P306" s="67">
        <v>63</v>
      </c>
      <c r="Q306" s="68">
        <f t="shared" si="24"/>
        <v>0.984375</v>
      </c>
      <c r="R306" s="68">
        <f t="shared" si="25"/>
        <v>1.5625E-2</v>
      </c>
      <c r="S306" s="78"/>
      <c r="T306" s="78"/>
      <c r="U306" s="78"/>
      <c r="V306" s="78"/>
    </row>
    <row r="307" spans="1:22" ht="15.75" customHeight="1">
      <c r="A307" s="9" t="s">
        <v>57</v>
      </c>
      <c r="B307" s="11"/>
      <c r="C307" s="11"/>
      <c r="D307" s="11"/>
      <c r="E307" s="11"/>
      <c r="F307" s="11"/>
      <c r="G307" s="11"/>
      <c r="H307" s="11"/>
      <c r="I307" s="11"/>
      <c r="J307" s="11">
        <v>51</v>
      </c>
      <c r="K307" s="12">
        <v>36</v>
      </c>
      <c r="L307" s="19"/>
      <c r="M307" s="5"/>
      <c r="N307" s="20"/>
      <c r="O307" s="81">
        <f>IF(J307=0,"",J307/I306)</f>
        <v>0.87931034482758619</v>
      </c>
      <c r="P307" s="67">
        <v>62</v>
      </c>
      <c r="Q307" s="82">
        <f t="shared" si="24"/>
        <v>0.98412698412698407</v>
      </c>
      <c r="R307" s="82">
        <f t="shared" si="25"/>
        <v>1.5873015873015928E-2</v>
      </c>
      <c r="S307" s="78"/>
      <c r="T307" s="78"/>
      <c r="U307" s="78"/>
      <c r="V307" s="78"/>
    </row>
    <row r="308" spans="1:22" ht="15.75" customHeight="1">
      <c r="A308" s="9" t="s">
        <v>58</v>
      </c>
      <c r="B308" s="11"/>
      <c r="C308" s="11"/>
      <c r="D308" s="11"/>
      <c r="E308" s="11"/>
      <c r="F308" s="11"/>
      <c r="G308" s="11"/>
      <c r="H308" s="11"/>
      <c r="I308" s="11"/>
      <c r="J308" s="11">
        <v>24</v>
      </c>
      <c r="K308" s="12">
        <v>20</v>
      </c>
      <c r="L308" s="19"/>
      <c r="M308" s="5"/>
      <c r="N308" s="6"/>
      <c r="O308" s="83"/>
      <c r="P308" s="22">
        <v>26</v>
      </c>
      <c r="Q308" s="84"/>
      <c r="R308" s="85"/>
      <c r="S308" s="78"/>
      <c r="T308" s="78"/>
      <c r="U308" s="78"/>
      <c r="V308" s="78"/>
    </row>
    <row r="309" spans="1:22" ht="15.75" customHeight="1">
      <c r="A309" s="9" t="s">
        <v>59</v>
      </c>
      <c r="B309" s="11"/>
      <c r="C309" s="11"/>
      <c r="D309" s="11"/>
      <c r="E309" s="11"/>
      <c r="F309" s="11"/>
      <c r="G309" s="11"/>
      <c r="H309" s="11"/>
      <c r="I309" s="11"/>
      <c r="J309" s="11">
        <v>4</v>
      </c>
      <c r="K309" s="12">
        <v>4</v>
      </c>
      <c r="L309" s="19"/>
      <c r="M309" s="5"/>
      <c r="N309" s="6"/>
      <c r="O309" s="27"/>
      <c r="P309" s="25">
        <v>5</v>
      </c>
      <c r="Q309" s="28"/>
      <c r="R309" s="27"/>
      <c r="S309" s="78"/>
      <c r="T309" s="78"/>
      <c r="U309" s="78"/>
      <c r="V309" s="78"/>
    </row>
    <row r="310" spans="1:22" ht="15.75" customHeight="1">
      <c r="A310" s="9" t="s">
        <v>60</v>
      </c>
      <c r="B310" s="11"/>
      <c r="C310" s="11"/>
      <c r="D310" s="11"/>
      <c r="E310" s="11"/>
      <c r="F310" s="11"/>
      <c r="G310" s="11"/>
      <c r="H310" s="11"/>
      <c r="I310" s="11"/>
      <c r="J310" s="11">
        <v>2</v>
      </c>
      <c r="K310" s="12">
        <v>1</v>
      </c>
      <c r="L310" s="19"/>
      <c r="M310" s="5"/>
      <c r="N310" s="6"/>
      <c r="O310" s="27"/>
      <c r="P310" s="25">
        <v>2</v>
      </c>
      <c r="Q310" s="28"/>
      <c r="R310" s="27"/>
      <c r="S310" s="78"/>
      <c r="T310" s="78"/>
      <c r="U310" s="78"/>
      <c r="V310" s="78"/>
    </row>
    <row r="311" spans="1:22" ht="15.75" customHeight="1">
      <c r="A311" s="9" t="s">
        <v>61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2"/>
      <c r="L311" s="19"/>
      <c r="M311" s="5"/>
      <c r="N311" s="6"/>
      <c r="O311" s="27"/>
      <c r="P311" s="25"/>
      <c r="Q311" s="28"/>
      <c r="R311" s="27"/>
      <c r="S311" s="78"/>
      <c r="T311" s="78"/>
      <c r="U311" s="78"/>
      <c r="V311" s="78"/>
    </row>
    <row r="312" spans="1:22" ht="15.75" customHeight="1">
      <c r="A312" s="9" t="s">
        <v>62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2"/>
      <c r="L312" s="19"/>
      <c r="M312" s="5"/>
      <c r="N312" s="6"/>
      <c r="O312" s="42"/>
      <c r="P312" s="43"/>
      <c r="Q312" s="53"/>
      <c r="R312" s="54"/>
      <c r="S312" s="78"/>
      <c r="T312" s="78"/>
      <c r="U312" s="78"/>
      <c r="V312" s="78"/>
    </row>
    <row r="313" spans="1:22" ht="15.75" customHeight="1">
      <c r="A313" s="9" t="s">
        <v>63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2"/>
      <c r="L313" s="19"/>
      <c r="M313" s="5"/>
      <c r="N313" s="6"/>
      <c r="O313" s="44" t="s">
        <v>53</v>
      </c>
      <c r="P313" s="45">
        <v>52</v>
      </c>
      <c r="Q313" s="46">
        <f>K316</f>
        <v>61</v>
      </c>
      <c r="R313" s="47" t="s">
        <v>8</v>
      </c>
      <c r="S313" s="78"/>
      <c r="T313" s="78"/>
      <c r="U313" s="78"/>
      <c r="V313" s="78"/>
    </row>
    <row r="314" spans="1:22" ht="15.75" customHeight="1">
      <c r="A314" s="9" t="s">
        <v>64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2"/>
      <c r="L314" s="19"/>
      <c r="M314" s="5"/>
      <c r="N314" s="6"/>
      <c r="O314" s="48" t="s">
        <v>55</v>
      </c>
      <c r="P314" s="49">
        <f>IF(P313/B299=0,"",P313/B299)</f>
        <v>0.70270270270270274</v>
      </c>
      <c r="Q314" s="50">
        <f>IF(P313/Q313=0,"",P313/Q313)</f>
        <v>0.85245901639344257</v>
      </c>
      <c r="R314" s="51" t="s">
        <v>56</v>
      </c>
      <c r="S314" s="78"/>
      <c r="T314" s="78"/>
      <c r="U314" s="78"/>
      <c r="V314" s="78"/>
    </row>
    <row r="315" spans="1:22" ht="15.75" customHeight="1">
      <c r="A315" s="9" t="s">
        <v>65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2"/>
      <c r="L315" s="29"/>
      <c r="M315" s="30"/>
      <c r="N315" s="31"/>
      <c r="O315" s="30"/>
      <c r="P315" s="31"/>
      <c r="Q315" s="31"/>
      <c r="R315" s="33"/>
      <c r="S315" s="78"/>
      <c r="T315" s="78"/>
      <c r="U315" s="78"/>
      <c r="V315" s="78"/>
    </row>
    <row r="316" spans="1:22" ht="18.75" customHeight="1">
      <c r="A316" s="34"/>
      <c r="B316" s="6"/>
      <c r="C316" s="6"/>
      <c r="D316" s="139" t="s">
        <v>42</v>
      </c>
      <c r="E316" s="154"/>
      <c r="F316" s="154"/>
      <c r="G316" s="154"/>
      <c r="H316" s="154"/>
      <c r="I316" s="154"/>
      <c r="J316" s="155"/>
      <c r="K316" s="35">
        <f>SUM(K299:K312)</f>
        <v>61</v>
      </c>
      <c r="L316" s="55">
        <f>IF(K307=0,"",K307/B299)</f>
        <v>0.48648648648648651</v>
      </c>
      <c r="M316" s="55">
        <f>IF(K316=0,"",K316/B299)</f>
        <v>0.82432432432432434</v>
      </c>
      <c r="N316" s="55">
        <f>IF(K307=0,"",M316-L316)</f>
        <v>0.33783783783783783</v>
      </c>
      <c r="O316" s="5"/>
      <c r="P316" s="6"/>
      <c r="Q316" s="37"/>
      <c r="R316" s="5"/>
      <c r="S316" s="78"/>
      <c r="T316" s="78"/>
      <c r="U316" s="78"/>
      <c r="V316" s="78"/>
    </row>
    <row r="317" spans="1:22" ht="15.75" customHeight="1">
      <c r="L317" s="5"/>
      <c r="M317" s="5"/>
      <c r="O317" s="5"/>
      <c r="S317" s="78"/>
      <c r="T317" s="78"/>
      <c r="U317" s="78"/>
      <c r="V317" s="78"/>
    </row>
    <row r="318" spans="1:22" ht="15.75" customHeight="1">
      <c r="L318" s="5"/>
      <c r="M318" s="5"/>
      <c r="O318" s="5"/>
      <c r="S318" s="78"/>
      <c r="T318" s="78"/>
      <c r="U318" s="78"/>
      <c r="V318" s="78"/>
    </row>
    <row r="319" spans="1:22" ht="26.25" customHeight="1">
      <c r="A319" s="7"/>
      <c r="B319" s="163" t="s">
        <v>4</v>
      </c>
      <c r="C319" s="164"/>
      <c r="D319" s="164"/>
      <c r="E319" s="164"/>
      <c r="F319" s="164"/>
      <c r="G319" s="164"/>
      <c r="H319" s="165" t="s">
        <v>47</v>
      </c>
      <c r="I319" s="166"/>
      <c r="J319" s="166"/>
      <c r="K319" s="6"/>
      <c r="L319" s="5"/>
      <c r="M319" s="5"/>
      <c r="N319" s="6"/>
      <c r="O319" s="5"/>
      <c r="P319" s="6"/>
      <c r="Q319" s="6"/>
      <c r="R319" s="6"/>
      <c r="S319" s="78"/>
      <c r="T319" s="78"/>
      <c r="U319" s="78"/>
      <c r="V319" s="78"/>
    </row>
    <row r="320" spans="1:22" ht="30" customHeight="1">
      <c r="A320" s="142" t="s">
        <v>6</v>
      </c>
      <c r="B320" s="144" t="s">
        <v>7</v>
      </c>
      <c r="C320" s="154"/>
      <c r="D320" s="154"/>
      <c r="E320" s="154"/>
      <c r="F320" s="154"/>
      <c r="G320" s="154"/>
      <c r="H320" s="154"/>
      <c r="I320" s="154"/>
      <c r="J320" s="155"/>
      <c r="K320" s="167" t="s">
        <v>8</v>
      </c>
      <c r="L320" s="137" t="s">
        <v>9</v>
      </c>
      <c r="M320" s="137" t="s">
        <v>10</v>
      </c>
      <c r="N320" s="149" t="s">
        <v>11</v>
      </c>
      <c r="O320" s="137" t="s">
        <v>12</v>
      </c>
      <c r="P320" s="151" t="s">
        <v>13</v>
      </c>
      <c r="Q320" s="151" t="s">
        <v>14</v>
      </c>
      <c r="R320" s="137" t="s">
        <v>15</v>
      </c>
      <c r="S320" s="78"/>
      <c r="T320" s="78"/>
      <c r="U320" s="78"/>
      <c r="V320" s="78"/>
    </row>
    <row r="321" spans="1:22" ht="15.75" customHeight="1">
      <c r="A321" s="153"/>
      <c r="B321" s="9" t="s">
        <v>16</v>
      </c>
      <c r="C321" s="9" t="s">
        <v>17</v>
      </c>
      <c r="D321" s="9" t="s">
        <v>18</v>
      </c>
      <c r="E321" s="9" t="s">
        <v>19</v>
      </c>
      <c r="F321" s="9" t="s">
        <v>20</v>
      </c>
      <c r="G321" s="9" t="s">
        <v>21</v>
      </c>
      <c r="H321" s="9" t="s">
        <v>22</v>
      </c>
      <c r="I321" s="9" t="s">
        <v>23</v>
      </c>
      <c r="J321" s="9" t="s">
        <v>24</v>
      </c>
      <c r="K321" s="153"/>
      <c r="L321" s="153"/>
      <c r="M321" s="153"/>
      <c r="N321" s="153"/>
      <c r="O321" s="153"/>
      <c r="P321" s="153"/>
      <c r="Q321" s="153"/>
      <c r="R321" s="153"/>
      <c r="S321" s="78"/>
      <c r="T321" s="78"/>
      <c r="U321" s="78"/>
      <c r="V321" s="78"/>
    </row>
    <row r="322" spans="1:22" ht="15.75" customHeight="1">
      <c r="A322" s="9" t="s">
        <v>47</v>
      </c>
      <c r="B322" s="56">
        <v>81</v>
      </c>
      <c r="C322" s="11"/>
      <c r="D322" s="11"/>
      <c r="E322" s="11"/>
      <c r="F322" s="11"/>
      <c r="G322" s="11"/>
      <c r="H322" s="11"/>
      <c r="I322" s="11"/>
      <c r="J322" s="11"/>
      <c r="K322" s="12"/>
      <c r="L322" s="13"/>
      <c r="M322" s="14"/>
      <c r="N322" s="15"/>
      <c r="O322" s="79"/>
      <c r="P322" s="62">
        <v>81</v>
      </c>
      <c r="Q322" s="80"/>
      <c r="R322" s="79"/>
      <c r="S322" s="78"/>
      <c r="T322" s="78"/>
      <c r="U322" s="78"/>
      <c r="V322" s="78"/>
    </row>
    <row r="323" spans="1:22" ht="15.75" customHeight="1">
      <c r="A323" s="9" t="s">
        <v>48</v>
      </c>
      <c r="B323" s="11"/>
      <c r="C323" s="11">
        <v>71</v>
      </c>
      <c r="D323" s="11"/>
      <c r="E323" s="11"/>
      <c r="F323" s="11"/>
      <c r="G323" s="11"/>
      <c r="H323" s="11"/>
      <c r="I323" s="11"/>
      <c r="J323" s="11"/>
      <c r="K323" s="12"/>
      <c r="L323" s="19"/>
      <c r="M323" s="5"/>
      <c r="N323" s="20"/>
      <c r="O323" s="66">
        <f>IF(C323=0,"",C323/B322)</f>
        <v>0.87654320987654322</v>
      </c>
      <c r="P323" s="67">
        <v>73</v>
      </c>
      <c r="Q323" s="68">
        <f t="shared" ref="Q323:Q330" si="26">IF(P323=0,"",P323/P322)</f>
        <v>0.90123456790123457</v>
      </c>
      <c r="R323" s="68">
        <f t="shared" ref="R323:R330" si="27">IF(P323=0,"",100%-Q323)</f>
        <v>9.8765432098765427E-2</v>
      </c>
      <c r="S323" s="78"/>
      <c r="T323" s="78"/>
      <c r="U323" s="78"/>
      <c r="V323" s="78"/>
    </row>
    <row r="324" spans="1:22" ht="15.75" customHeight="1">
      <c r="A324" s="9" t="s">
        <v>49</v>
      </c>
      <c r="B324" s="11"/>
      <c r="C324" s="11"/>
      <c r="D324" s="11">
        <v>62</v>
      </c>
      <c r="E324" s="11"/>
      <c r="F324" s="11"/>
      <c r="G324" s="11"/>
      <c r="H324" s="11"/>
      <c r="I324" s="11"/>
      <c r="J324" s="11"/>
      <c r="K324" s="12"/>
      <c r="L324" s="19"/>
      <c r="M324" s="5"/>
      <c r="N324" s="20"/>
      <c r="O324" s="66">
        <f>IF(D324=0,"",D324/C323)</f>
        <v>0.87323943661971826</v>
      </c>
      <c r="P324" s="67">
        <v>66</v>
      </c>
      <c r="Q324" s="68">
        <f t="shared" si="26"/>
        <v>0.90410958904109584</v>
      </c>
      <c r="R324" s="68">
        <f t="shared" si="27"/>
        <v>9.589041095890416E-2</v>
      </c>
      <c r="S324" s="52">
        <f>P324/P322</f>
        <v>0.81481481481481477</v>
      </c>
      <c r="T324" s="78"/>
      <c r="U324" s="78"/>
      <c r="V324" s="78"/>
    </row>
    <row r="325" spans="1:22" ht="15.75" customHeight="1">
      <c r="A325" s="9" t="s">
        <v>50</v>
      </c>
      <c r="B325" s="11"/>
      <c r="C325" s="11"/>
      <c r="D325" s="11"/>
      <c r="E325" s="11">
        <v>54</v>
      </c>
      <c r="F325" s="11"/>
      <c r="G325" s="11"/>
      <c r="H325" s="11"/>
      <c r="I325" s="11"/>
      <c r="J325" s="11"/>
      <c r="K325" s="12"/>
      <c r="L325" s="19"/>
      <c r="M325" s="5"/>
      <c r="N325" s="20"/>
      <c r="O325" s="66">
        <f>IF(E325=0,"",E325/D324)</f>
        <v>0.87096774193548387</v>
      </c>
      <c r="P325" s="67">
        <v>63</v>
      </c>
      <c r="Q325" s="68">
        <f t="shared" si="26"/>
        <v>0.95454545454545459</v>
      </c>
      <c r="R325" s="68">
        <f t="shared" si="27"/>
        <v>4.5454545454545414E-2</v>
      </c>
      <c r="S325" s="78"/>
      <c r="T325" s="78"/>
      <c r="U325" s="78"/>
      <c r="V325" s="78"/>
    </row>
    <row r="326" spans="1:22" ht="15.75" customHeight="1">
      <c r="A326" s="9" t="s">
        <v>51</v>
      </c>
      <c r="B326" s="11"/>
      <c r="C326" s="11"/>
      <c r="D326" s="11"/>
      <c r="E326" s="11"/>
      <c r="F326" s="11">
        <v>52</v>
      </c>
      <c r="G326" s="11"/>
      <c r="H326" s="11"/>
      <c r="I326" s="11"/>
      <c r="J326" s="11"/>
      <c r="K326" s="12"/>
      <c r="L326" s="19"/>
      <c r="M326" s="5"/>
      <c r="N326" s="20"/>
      <c r="O326" s="66">
        <f>IF(F326=0,"",F326/E325)</f>
        <v>0.96296296296296291</v>
      </c>
      <c r="P326" s="67">
        <v>59</v>
      </c>
      <c r="Q326" s="68">
        <f t="shared" si="26"/>
        <v>0.93650793650793651</v>
      </c>
      <c r="R326" s="68">
        <f t="shared" si="27"/>
        <v>6.3492063492063489E-2</v>
      </c>
      <c r="S326" s="78"/>
      <c r="T326" s="78"/>
      <c r="U326" s="78"/>
      <c r="V326" s="78"/>
    </row>
    <row r="327" spans="1:22" ht="15.75" customHeight="1">
      <c r="A327" s="9" t="s">
        <v>52</v>
      </c>
      <c r="B327" s="11"/>
      <c r="C327" s="11"/>
      <c r="D327" s="11"/>
      <c r="E327" s="11"/>
      <c r="F327" s="11"/>
      <c r="G327" s="11">
        <v>45</v>
      </c>
      <c r="H327" s="11"/>
      <c r="I327" s="11"/>
      <c r="J327" s="11"/>
      <c r="K327" s="12"/>
      <c r="L327" s="19"/>
      <c r="M327" s="5"/>
      <c r="N327" s="20"/>
      <c r="O327" s="66">
        <f>IF(G327=0,"",G327/F326)</f>
        <v>0.86538461538461542</v>
      </c>
      <c r="P327" s="67">
        <v>58</v>
      </c>
      <c r="Q327" s="68">
        <f t="shared" si="26"/>
        <v>0.98305084745762716</v>
      </c>
      <c r="R327" s="68">
        <f t="shared" si="27"/>
        <v>1.6949152542372836E-2</v>
      </c>
      <c r="S327" s="78"/>
      <c r="T327" s="78"/>
      <c r="U327" s="78"/>
      <c r="V327" s="78"/>
    </row>
    <row r="328" spans="1:22" ht="15.75" customHeight="1">
      <c r="A328" s="9" t="s">
        <v>54</v>
      </c>
      <c r="B328" s="11"/>
      <c r="C328" s="11"/>
      <c r="D328" s="11"/>
      <c r="E328" s="11"/>
      <c r="F328" s="11"/>
      <c r="G328" s="11"/>
      <c r="H328" s="11">
        <v>41</v>
      </c>
      <c r="I328" s="11"/>
      <c r="J328" s="11"/>
      <c r="K328" s="12"/>
      <c r="L328" s="19"/>
      <c r="M328" s="5"/>
      <c r="N328" s="20"/>
      <c r="O328" s="66">
        <f>IF(H328=0,"",H328/G327)</f>
        <v>0.91111111111111109</v>
      </c>
      <c r="P328" s="67">
        <v>56</v>
      </c>
      <c r="Q328" s="68">
        <f t="shared" si="26"/>
        <v>0.96551724137931039</v>
      </c>
      <c r="R328" s="68">
        <f t="shared" si="27"/>
        <v>3.4482758620689613E-2</v>
      </c>
      <c r="S328" s="78"/>
      <c r="T328" s="78"/>
      <c r="U328" s="78"/>
      <c r="V328" s="78"/>
    </row>
    <row r="329" spans="1:22" ht="15.75" customHeight="1">
      <c r="A329" s="9" t="s">
        <v>57</v>
      </c>
      <c r="B329" s="11"/>
      <c r="C329" s="11"/>
      <c r="D329" s="11"/>
      <c r="E329" s="11"/>
      <c r="F329" s="11"/>
      <c r="G329" s="11"/>
      <c r="H329" s="11"/>
      <c r="I329" s="11">
        <v>41</v>
      </c>
      <c r="J329" s="11"/>
      <c r="K329" s="12"/>
      <c r="L329" s="19"/>
      <c r="M329" s="5"/>
      <c r="N329" s="20"/>
      <c r="O329" s="66">
        <f>IF(I329=0,"",I329/H328)</f>
        <v>1</v>
      </c>
      <c r="P329" s="67">
        <v>55</v>
      </c>
      <c r="Q329" s="68">
        <f t="shared" si="26"/>
        <v>0.9821428571428571</v>
      </c>
      <c r="R329" s="68">
        <f t="shared" si="27"/>
        <v>1.7857142857142905E-2</v>
      </c>
      <c r="S329" s="78"/>
      <c r="T329" s="78"/>
      <c r="U329" s="78"/>
      <c r="V329" s="78"/>
    </row>
    <row r="330" spans="1:22" ht="15.75" customHeight="1">
      <c r="A330" s="9" t="s">
        <v>58</v>
      </c>
      <c r="B330" s="11"/>
      <c r="C330" s="11"/>
      <c r="D330" s="11"/>
      <c r="E330" s="11"/>
      <c r="F330" s="11"/>
      <c r="G330" s="11"/>
      <c r="H330" s="11"/>
      <c r="I330" s="11"/>
      <c r="J330" s="11">
        <v>41</v>
      </c>
      <c r="K330" s="12">
        <v>33</v>
      </c>
      <c r="L330" s="19"/>
      <c r="M330" s="5"/>
      <c r="N330" s="20"/>
      <c r="O330" s="81">
        <f>IF(J330=0,"",J330/I329)</f>
        <v>1</v>
      </c>
      <c r="P330" s="67">
        <v>53</v>
      </c>
      <c r="Q330" s="82">
        <f t="shared" si="26"/>
        <v>0.96363636363636362</v>
      </c>
      <c r="R330" s="82">
        <f t="shared" si="27"/>
        <v>3.6363636363636376E-2</v>
      </c>
      <c r="S330" s="78"/>
      <c r="T330" s="78"/>
      <c r="U330" s="78"/>
      <c r="V330" s="78"/>
    </row>
    <row r="331" spans="1:22" ht="15.75" customHeight="1">
      <c r="A331" s="9" t="s">
        <v>59</v>
      </c>
      <c r="B331" s="11"/>
      <c r="C331" s="11"/>
      <c r="D331" s="11"/>
      <c r="E331" s="11"/>
      <c r="F331" s="11"/>
      <c r="G331" s="11"/>
      <c r="H331" s="11"/>
      <c r="I331" s="11"/>
      <c r="J331" s="11">
        <v>16</v>
      </c>
      <c r="K331" s="12">
        <v>12</v>
      </c>
      <c r="L331" s="19"/>
      <c r="M331" s="5"/>
      <c r="N331" s="6"/>
      <c r="O331" s="83"/>
      <c r="P331" s="22">
        <v>20</v>
      </c>
      <c r="Q331" s="84"/>
      <c r="R331" s="85"/>
      <c r="S331" s="78"/>
      <c r="T331" s="78"/>
      <c r="U331" s="78"/>
      <c r="V331" s="78"/>
    </row>
    <row r="332" spans="1:22" ht="15.75" customHeight="1">
      <c r="A332" s="9" t="s">
        <v>60</v>
      </c>
      <c r="B332" s="11"/>
      <c r="C332" s="11"/>
      <c r="D332" s="11"/>
      <c r="E332" s="11"/>
      <c r="F332" s="11"/>
      <c r="G332" s="11"/>
      <c r="H332" s="11"/>
      <c r="I332" s="11"/>
      <c r="J332" s="11">
        <v>4</v>
      </c>
      <c r="K332" s="12">
        <v>3</v>
      </c>
      <c r="L332" s="19"/>
      <c r="M332" s="5"/>
      <c r="N332" s="6"/>
      <c r="O332" s="27"/>
      <c r="P332" s="25">
        <v>6</v>
      </c>
      <c r="Q332" s="28"/>
      <c r="R332" s="27"/>
      <c r="S332" s="78"/>
      <c r="T332" s="78"/>
      <c r="U332" s="78"/>
      <c r="V332" s="78"/>
    </row>
    <row r="333" spans="1:22" ht="15.75" customHeight="1">
      <c r="A333" s="9" t="s">
        <v>61</v>
      </c>
      <c r="B333" s="11"/>
      <c r="C333" s="11"/>
      <c r="D333" s="11"/>
      <c r="E333" s="11"/>
      <c r="F333" s="11"/>
      <c r="G333" s="11"/>
      <c r="H333" s="11"/>
      <c r="I333" s="11"/>
      <c r="J333" s="11">
        <v>2</v>
      </c>
      <c r="K333" s="12">
        <v>1</v>
      </c>
      <c r="L333" s="19"/>
      <c r="M333" s="5"/>
      <c r="N333" s="6"/>
      <c r="O333" s="27"/>
      <c r="P333" s="25">
        <v>2</v>
      </c>
      <c r="Q333" s="28"/>
      <c r="R333" s="27"/>
      <c r="S333" s="78"/>
      <c r="T333" s="78"/>
      <c r="U333" s="78"/>
      <c r="V333" s="78"/>
    </row>
    <row r="334" spans="1:22" ht="15.75" customHeight="1">
      <c r="A334" s="9" t="s">
        <v>62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2"/>
      <c r="L334" s="19"/>
      <c r="M334" s="5"/>
      <c r="N334" s="6"/>
      <c r="O334" s="27"/>
      <c r="P334" s="25"/>
      <c r="Q334" s="28"/>
      <c r="R334" s="27"/>
      <c r="S334" s="78"/>
      <c r="T334" s="78"/>
      <c r="U334" s="78"/>
      <c r="V334" s="78"/>
    </row>
    <row r="335" spans="1:22" ht="15.75" customHeight="1">
      <c r="A335" s="9" t="s">
        <v>63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2"/>
      <c r="L335" s="19"/>
      <c r="M335" s="5"/>
      <c r="N335" s="6"/>
      <c r="O335" s="42"/>
      <c r="P335" s="43"/>
      <c r="Q335" s="53"/>
      <c r="R335" s="54"/>
      <c r="S335" s="78"/>
      <c r="T335" s="78"/>
      <c r="U335" s="78"/>
      <c r="V335" s="78"/>
    </row>
    <row r="336" spans="1:22" ht="15.75" customHeight="1">
      <c r="A336" s="9" t="s">
        <v>64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2"/>
      <c r="L336" s="19"/>
      <c r="M336" s="5"/>
      <c r="N336" s="6"/>
      <c r="O336" s="44" t="s">
        <v>53</v>
      </c>
      <c r="P336" s="45">
        <v>43</v>
      </c>
      <c r="Q336" s="46">
        <f>K339</f>
        <v>49</v>
      </c>
      <c r="R336" s="47" t="s">
        <v>8</v>
      </c>
      <c r="S336" s="78"/>
      <c r="T336" s="78"/>
      <c r="U336" s="78"/>
      <c r="V336" s="78"/>
    </row>
    <row r="337" spans="1:22" ht="15.75" customHeight="1">
      <c r="A337" s="9" t="s">
        <v>65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2"/>
      <c r="L337" s="19"/>
      <c r="M337" s="5"/>
      <c r="N337" s="6"/>
      <c r="O337" s="48" t="s">
        <v>55</v>
      </c>
      <c r="P337" s="49">
        <f>IF(P336/B322=0,"",P336/B322)</f>
        <v>0.53086419753086422</v>
      </c>
      <c r="Q337" s="50">
        <f>IF(P336/Q336=0,"",P336/Q336)</f>
        <v>0.87755102040816324</v>
      </c>
      <c r="R337" s="51" t="s">
        <v>56</v>
      </c>
      <c r="S337" s="78"/>
      <c r="T337" s="78"/>
      <c r="U337" s="78"/>
      <c r="V337" s="78"/>
    </row>
    <row r="338" spans="1:22" ht="15.75" customHeight="1">
      <c r="A338" s="9" t="s">
        <v>66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2"/>
      <c r="L338" s="29"/>
      <c r="M338" s="30"/>
      <c r="N338" s="31"/>
      <c r="O338" s="30"/>
      <c r="P338" s="31"/>
      <c r="Q338" s="31"/>
      <c r="R338" s="33"/>
      <c r="S338" s="78"/>
      <c r="T338" s="78"/>
      <c r="U338" s="78"/>
      <c r="V338" s="78"/>
    </row>
    <row r="339" spans="1:22" ht="18" customHeight="1">
      <c r="A339" s="34"/>
      <c r="B339" s="6"/>
      <c r="C339" s="6"/>
      <c r="D339" s="139" t="s">
        <v>42</v>
      </c>
      <c r="E339" s="154"/>
      <c r="F339" s="154"/>
      <c r="G339" s="154"/>
      <c r="H339" s="154"/>
      <c r="I339" s="154"/>
      <c r="J339" s="155"/>
      <c r="K339" s="35">
        <f>SUM(K322:K335)</f>
        <v>49</v>
      </c>
      <c r="L339" s="55">
        <f>IF(K330=0,"",K330/B322)</f>
        <v>0.40740740740740738</v>
      </c>
      <c r="M339" s="55">
        <f>IF(K339=0,"",K339/B322)</f>
        <v>0.60493827160493829</v>
      </c>
      <c r="N339" s="55">
        <f>IF(K330=0,"",M339-L339)</f>
        <v>0.19753086419753091</v>
      </c>
      <c r="O339" s="5"/>
      <c r="P339" s="6"/>
      <c r="Q339" s="37"/>
      <c r="R339" s="5"/>
      <c r="S339" s="78"/>
      <c r="T339" s="78"/>
      <c r="U339" s="78"/>
      <c r="V339" s="78"/>
    </row>
    <row r="340" spans="1:22" ht="15.75" customHeight="1">
      <c r="L340" s="5"/>
      <c r="M340" s="5"/>
      <c r="O340" s="5"/>
      <c r="S340" s="78"/>
      <c r="T340" s="78"/>
      <c r="U340" s="78"/>
      <c r="V340" s="78"/>
    </row>
    <row r="341" spans="1:22" ht="15.75" customHeight="1">
      <c r="L341" s="5"/>
      <c r="M341" s="5"/>
      <c r="O341" s="5"/>
      <c r="S341" s="78"/>
      <c r="T341" s="78"/>
      <c r="U341" s="78"/>
      <c r="V341" s="78"/>
    </row>
    <row r="342" spans="1:22" ht="26.25" customHeight="1">
      <c r="A342" s="7"/>
      <c r="B342" s="163" t="s">
        <v>4</v>
      </c>
      <c r="C342" s="164"/>
      <c r="D342" s="164"/>
      <c r="E342" s="164"/>
      <c r="F342" s="164"/>
      <c r="G342" s="164"/>
      <c r="H342" s="165" t="s">
        <v>48</v>
      </c>
      <c r="I342" s="166"/>
      <c r="J342" s="166"/>
      <c r="K342" s="6"/>
      <c r="L342" s="5"/>
      <c r="M342" s="5"/>
      <c r="N342" s="6"/>
      <c r="O342" s="5"/>
      <c r="P342" s="6"/>
      <c r="Q342" s="6"/>
      <c r="R342" s="6"/>
      <c r="S342" s="78"/>
      <c r="T342" s="78"/>
      <c r="U342" s="78"/>
      <c r="V342" s="78"/>
    </row>
    <row r="343" spans="1:22" ht="30" customHeight="1">
      <c r="A343" s="142" t="s">
        <v>6</v>
      </c>
      <c r="B343" s="144" t="s">
        <v>7</v>
      </c>
      <c r="C343" s="154"/>
      <c r="D343" s="154"/>
      <c r="E343" s="154"/>
      <c r="F343" s="154"/>
      <c r="G343" s="154"/>
      <c r="H343" s="154"/>
      <c r="I343" s="154"/>
      <c r="J343" s="155"/>
      <c r="K343" s="167" t="s">
        <v>8</v>
      </c>
      <c r="L343" s="137" t="s">
        <v>9</v>
      </c>
      <c r="M343" s="137" t="s">
        <v>10</v>
      </c>
      <c r="N343" s="149" t="s">
        <v>11</v>
      </c>
      <c r="O343" s="137" t="s">
        <v>12</v>
      </c>
      <c r="P343" s="151" t="s">
        <v>13</v>
      </c>
      <c r="Q343" s="151" t="s">
        <v>14</v>
      </c>
      <c r="R343" s="137" t="s">
        <v>15</v>
      </c>
      <c r="S343" s="78"/>
      <c r="T343" s="78"/>
      <c r="U343" s="78"/>
      <c r="V343" s="78"/>
    </row>
    <row r="344" spans="1:22" ht="15.75" customHeight="1">
      <c r="A344" s="153"/>
      <c r="B344" s="9" t="s">
        <v>16</v>
      </c>
      <c r="C344" s="9" t="s">
        <v>17</v>
      </c>
      <c r="D344" s="9" t="s">
        <v>18</v>
      </c>
      <c r="E344" s="9" t="s">
        <v>19</v>
      </c>
      <c r="F344" s="9" t="s">
        <v>20</v>
      </c>
      <c r="G344" s="9" t="s">
        <v>21</v>
      </c>
      <c r="H344" s="9" t="s">
        <v>22</v>
      </c>
      <c r="I344" s="9" t="s">
        <v>23</v>
      </c>
      <c r="J344" s="9" t="s">
        <v>24</v>
      </c>
      <c r="K344" s="153"/>
      <c r="L344" s="153"/>
      <c r="M344" s="153"/>
      <c r="N344" s="153"/>
      <c r="O344" s="153"/>
      <c r="P344" s="153"/>
      <c r="Q344" s="153"/>
      <c r="R344" s="153"/>
      <c r="S344" s="78"/>
      <c r="T344" s="78"/>
      <c r="U344" s="78"/>
      <c r="V344" s="78"/>
    </row>
    <row r="345" spans="1:22" ht="15.75" customHeight="1">
      <c r="A345" s="9" t="s">
        <v>48</v>
      </c>
      <c r="B345" s="56">
        <v>69</v>
      </c>
      <c r="C345" s="11"/>
      <c r="D345" s="11"/>
      <c r="E345" s="11"/>
      <c r="F345" s="11"/>
      <c r="G345" s="11"/>
      <c r="H345" s="11"/>
      <c r="I345" s="11"/>
      <c r="J345" s="11"/>
      <c r="K345" s="12"/>
      <c r="L345" s="13"/>
      <c r="M345" s="14"/>
      <c r="N345" s="15"/>
      <c r="O345" s="79"/>
      <c r="P345" s="62">
        <v>69</v>
      </c>
      <c r="Q345" s="80"/>
      <c r="R345" s="79"/>
      <c r="S345" s="78"/>
      <c r="T345" s="78"/>
      <c r="U345" s="78"/>
      <c r="V345" s="78"/>
    </row>
    <row r="346" spans="1:22" ht="15.75" customHeight="1">
      <c r="A346" s="9" t="s">
        <v>49</v>
      </c>
      <c r="B346" s="11"/>
      <c r="C346" s="11">
        <v>64</v>
      </c>
      <c r="D346" s="11"/>
      <c r="E346" s="11"/>
      <c r="F346" s="11"/>
      <c r="G346" s="11"/>
      <c r="H346" s="11"/>
      <c r="I346" s="11"/>
      <c r="J346" s="11"/>
      <c r="K346" s="12"/>
      <c r="L346" s="19"/>
      <c r="M346" s="5"/>
      <c r="N346" s="20"/>
      <c r="O346" s="66">
        <f>IF(C346=0,"",C346/B345)</f>
        <v>0.92753623188405798</v>
      </c>
      <c r="P346" s="67">
        <v>65</v>
      </c>
      <c r="Q346" s="68">
        <f t="shared" ref="Q346:Q353" si="28">IF(P346=0,"",P346/P345)</f>
        <v>0.94202898550724634</v>
      </c>
      <c r="R346" s="68">
        <f t="shared" ref="R346:R353" si="29">IF(P346=0,"",100%-Q346)</f>
        <v>5.7971014492753659E-2</v>
      </c>
      <c r="S346" s="78"/>
      <c r="T346" s="78"/>
      <c r="U346" s="78"/>
      <c r="V346" s="78"/>
    </row>
    <row r="347" spans="1:22" ht="15.75" customHeight="1">
      <c r="A347" s="9" t="s">
        <v>50</v>
      </c>
      <c r="B347" s="11"/>
      <c r="C347" s="11"/>
      <c r="D347" s="11">
        <v>57</v>
      </c>
      <c r="E347" s="11"/>
      <c r="F347" s="11"/>
      <c r="G347" s="11"/>
      <c r="H347" s="11"/>
      <c r="I347" s="11"/>
      <c r="J347" s="11"/>
      <c r="K347" s="12"/>
      <c r="L347" s="19"/>
      <c r="M347" s="5"/>
      <c r="N347" s="20"/>
      <c r="O347" s="66">
        <f>IF(D347=0,"",D347/C346)</f>
        <v>0.890625</v>
      </c>
      <c r="P347" s="67">
        <v>63</v>
      </c>
      <c r="Q347" s="68">
        <f t="shared" si="28"/>
        <v>0.96923076923076923</v>
      </c>
      <c r="R347" s="68">
        <f t="shared" si="29"/>
        <v>3.0769230769230771E-2</v>
      </c>
      <c r="S347" s="52">
        <f>P347/P345</f>
        <v>0.91304347826086951</v>
      </c>
      <c r="T347" s="78"/>
      <c r="U347" s="78"/>
      <c r="V347" s="78"/>
    </row>
    <row r="348" spans="1:22" ht="15.75" customHeight="1">
      <c r="A348" s="9" t="s">
        <v>51</v>
      </c>
      <c r="B348" s="11"/>
      <c r="C348" s="11"/>
      <c r="D348" s="11"/>
      <c r="E348" s="11">
        <v>55</v>
      </c>
      <c r="F348" s="11"/>
      <c r="G348" s="11"/>
      <c r="H348" s="11"/>
      <c r="I348" s="11"/>
      <c r="J348" s="11"/>
      <c r="K348" s="12"/>
      <c r="L348" s="19"/>
      <c r="M348" s="5"/>
      <c r="N348" s="20"/>
      <c r="O348" s="66">
        <f>IF(E348=0,"",E348/D347)</f>
        <v>0.96491228070175439</v>
      </c>
      <c r="P348" s="67">
        <v>61</v>
      </c>
      <c r="Q348" s="68">
        <f t="shared" si="28"/>
        <v>0.96825396825396826</v>
      </c>
      <c r="R348" s="68">
        <f t="shared" si="29"/>
        <v>3.1746031746031744E-2</v>
      </c>
      <c r="S348" s="78"/>
      <c r="T348" s="78"/>
      <c r="U348" s="78"/>
      <c r="V348" s="78"/>
    </row>
    <row r="349" spans="1:22" ht="15.75" customHeight="1">
      <c r="A349" s="9" t="s">
        <v>52</v>
      </c>
      <c r="B349" s="11"/>
      <c r="C349" s="11"/>
      <c r="D349" s="11"/>
      <c r="E349" s="11"/>
      <c r="F349" s="11">
        <v>53</v>
      </c>
      <c r="G349" s="11"/>
      <c r="H349" s="11"/>
      <c r="I349" s="11"/>
      <c r="J349" s="11"/>
      <c r="K349" s="12"/>
      <c r="L349" s="19"/>
      <c r="M349" s="5"/>
      <c r="N349" s="20"/>
      <c r="O349" s="66">
        <f>IF(F349=0,"",F349/E348)</f>
        <v>0.96363636363636362</v>
      </c>
      <c r="P349" s="67">
        <v>59</v>
      </c>
      <c r="Q349" s="68">
        <f t="shared" si="28"/>
        <v>0.96721311475409832</v>
      </c>
      <c r="R349" s="68">
        <f t="shared" si="29"/>
        <v>3.2786885245901676E-2</v>
      </c>
      <c r="S349" s="78"/>
      <c r="T349" s="78"/>
      <c r="U349" s="78"/>
      <c r="V349" s="78"/>
    </row>
    <row r="350" spans="1:22" ht="15.75" customHeight="1">
      <c r="A350" s="9" t="s">
        <v>54</v>
      </c>
      <c r="B350" s="11"/>
      <c r="C350" s="11"/>
      <c r="D350" s="11"/>
      <c r="E350" s="11"/>
      <c r="F350" s="11"/>
      <c r="G350" s="11">
        <v>52</v>
      </c>
      <c r="H350" s="11"/>
      <c r="I350" s="11"/>
      <c r="J350" s="11"/>
      <c r="K350" s="12"/>
      <c r="L350" s="19"/>
      <c r="M350" s="5"/>
      <c r="N350" s="20"/>
      <c r="O350" s="66">
        <f>IF(G350=0,"",G350/F349)</f>
        <v>0.98113207547169812</v>
      </c>
      <c r="P350" s="67">
        <v>59</v>
      </c>
      <c r="Q350" s="68">
        <f t="shared" si="28"/>
        <v>1</v>
      </c>
      <c r="R350" s="68">
        <f t="shared" si="29"/>
        <v>0</v>
      </c>
      <c r="S350" s="78"/>
      <c r="T350" s="78"/>
      <c r="U350" s="78"/>
      <c r="V350" s="78"/>
    </row>
    <row r="351" spans="1:22" ht="15.75" customHeight="1">
      <c r="A351" s="9" t="s">
        <v>57</v>
      </c>
      <c r="B351" s="11"/>
      <c r="C351" s="11"/>
      <c r="D351" s="11"/>
      <c r="E351" s="11"/>
      <c r="F351" s="11"/>
      <c r="G351" s="11"/>
      <c r="H351" s="11">
        <v>49</v>
      </c>
      <c r="I351" s="11"/>
      <c r="J351" s="11"/>
      <c r="K351" s="12"/>
      <c r="L351" s="19"/>
      <c r="M351" s="5"/>
      <c r="N351" s="20"/>
      <c r="O351" s="66">
        <f>IF(H351=0,"",H351/G350)</f>
        <v>0.94230769230769229</v>
      </c>
      <c r="P351" s="67">
        <v>56</v>
      </c>
      <c r="Q351" s="68">
        <f t="shared" si="28"/>
        <v>0.94915254237288138</v>
      </c>
      <c r="R351" s="68">
        <f t="shared" si="29"/>
        <v>5.084745762711862E-2</v>
      </c>
      <c r="S351" s="78"/>
      <c r="T351" s="78"/>
      <c r="U351" s="78"/>
      <c r="V351" s="78"/>
    </row>
    <row r="352" spans="1:22" ht="15.75" customHeight="1">
      <c r="A352" s="9" t="s">
        <v>58</v>
      </c>
      <c r="B352" s="11"/>
      <c r="C352" s="11"/>
      <c r="D352" s="11"/>
      <c r="E352" s="11"/>
      <c r="F352" s="11"/>
      <c r="G352" s="11"/>
      <c r="H352" s="11"/>
      <c r="I352" s="11">
        <v>49</v>
      </c>
      <c r="J352" s="11"/>
      <c r="K352" s="12">
        <v>1</v>
      </c>
      <c r="L352" s="19"/>
      <c r="M352" s="5"/>
      <c r="N352" s="20"/>
      <c r="O352" s="66">
        <f>IF(I352=0,"",I352/H351)</f>
        <v>1</v>
      </c>
      <c r="P352" s="67">
        <v>56</v>
      </c>
      <c r="Q352" s="68">
        <f t="shared" si="28"/>
        <v>1</v>
      </c>
      <c r="R352" s="68">
        <f t="shared" si="29"/>
        <v>0</v>
      </c>
      <c r="S352" s="78"/>
      <c r="T352" s="78"/>
      <c r="U352" s="78"/>
      <c r="V352" s="78"/>
    </row>
    <row r="353" spans="1:22" ht="15.75" customHeight="1">
      <c r="A353" s="9" t="s">
        <v>59</v>
      </c>
      <c r="B353" s="11"/>
      <c r="C353" s="11"/>
      <c r="D353" s="11"/>
      <c r="E353" s="11"/>
      <c r="F353" s="11"/>
      <c r="G353" s="11"/>
      <c r="H353" s="11"/>
      <c r="I353" s="11"/>
      <c r="J353" s="11">
        <v>44</v>
      </c>
      <c r="K353" s="12">
        <v>39</v>
      </c>
      <c r="L353" s="19"/>
      <c r="M353" s="5"/>
      <c r="N353" s="20"/>
      <c r="O353" s="81">
        <f>IF(J353=0,"",J353/I352)</f>
        <v>0.89795918367346939</v>
      </c>
      <c r="P353" s="67">
        <v>55</v>
      </c>
      <c r="Q353" s="82">
        <f t="shared" si="28"/>
        <v>0.9821428571428571</v>
      </c>
      <c r="R353" s="82">
        <f t="shared" si="29"/>
        <v>1.7857142857142905E-2</v>
      </c>
      <c r="S353" s="78"/>
      <c r="T353" s="78"/>
      <c r="U353" s="78"/>
      <c r="V353" s="78"/>
    </row>
    <row r="354" spans="1:22" ht="15.75" customHeight="1">
      <c r="A354" s="9" t="s">
        <v>60</v>
      </c>
      <c r="B354" s="11"/>
      <c r="C354" s="11"/>
      <c r="D354" s="11"/>
      <c r="E354" s="11"/>
      <c r="F354" s="11"/>
      <c r="G354" s="11"/>
      <c r="H354" s="11"/>
      <c r="I354" s="11"/>
      <c r="J354" s="11">
        <v>10</v>
      </c>
      <c r="K354" s="12">
        <v>7</v>
      </c>
      <c r="L354" s="19"/>
      <c r="M354" s="5"/>
      <c r="N354" s="6"/>
      <c r="O354" s="83"/>
      <c r="P354" s="22">
        <v>15</v>
      </c>
      <c r="Q354" s="84"/>
      <c r="R354" s="85"/>
      <c r="S354" s="78"/>
      <c r="T354" s="78"/>
      <c r="U354" s="78"/>
      <c r="V354" s="78"/>
    </row>
    <row r="355" spans="1:22" ht="15.75" customHeight="1">
      <c r="A355" s="9" t="s">
        <v>61</v>
      </c>
      <c r="B355" s="11"/>
      <c r="C355" s="11"/>
      <c r="D355" s="11"/>
      <c r="E355" s="11"/>
      <c r="F355" s="11"/>
      <c r="G355" s="11"/>
      <c r="H355" s="11"/>
      <c r="I355" s="11"/>
      <c r="J355" s="11">
        <v>5</v>
      </c>
      <c r="K355" s="12">
        <v>2</v>
      </c>
      <c r="L355" s="19"/>
      <c r="M355" s="5"/>
      <c r="N355" s="6"/>
      <c r="O355" s="27"/>
      <c r="P355" s="25">
        <v>7</v>
      </c>
      <c r="Q355" s="28"/>
      <c r="R355" s="27"/>
      <c r="S355" s="78"/>
      <c r="T355" s="78"/>
      <c r="U355" s="78"/>
      <c r="V355" s="78"/>
    </row>
    <row r="356" spans="1:22" ht="15.75" customHeight="1">
      <c r="A356" s="9" t="s">
        <v>62</v>
      </c>
      <c r="B356" s="11"/>
      <c r="C356" s="11"/>
      <c r="D356" s="11"/>
      <c r="E356" s="11"/>
      <c r="F356" s="11"/>
      <c r="G356" s="11"/>
      <c r="H356" s="11"/>
      <c r="I356" s="11"/>
      <c r="J356" s="11">
        <v>4</v>
      </c>
      <c r="K356" s="12">
        <v>1</v>
      </c>
      <c r="L356" s="19"/>
      <c r="M356" s="5"/>
      <c r="N356" s="6"/>
      <c r="O356" s="27"/>
      <c r="P356" s="25">
        <v>4</v>
      </c>
      <c r="Q356" s="28"/>
      <c r="R356" s="27"/>
      <c r="S356" s="78"/>
      <c r="T356" s="78"/>
      <c r="U356" s="78"/>
      <c r="V356" s="78"/>
    </row>
    <row r="357" spans="1:22" ht="15.75" customHeight="1">
      <c r="A357" s="9" t="s">
        <v>63</v>
      </c>
      <c r="B357" s="11"/>
      <c r="C357" s="11"/>
      <c r="D357" s="11"/>
      <c r="E357" s="11"/>
      <c r="F357" s="11"/>
      <c r="G357" s="11"/>
      <c r="H357" s="11"/>
      <c r="I357" s="11"/>
      <c r="J357" s="11">
        <v>1</v>
      </c>
      <c r="K357" s="12">
        <v>2</v>
      </c>
      <c r="L357" s="19"/>
      <c r="M357" s="5"/>
      <c r="N357" s="6"/>
      <c r="O357" s="27"/>
      <c r="P357" s="25">
        <v>3</v>
      </c>
      <c r="Q357" s="28"/>
      <c r="R357" s="27"/>
      <c r="S357" s="78"/>
      <c r="T357" s="78"/>
      <c r="U357" s="78"/>
      <c r="V357" s="78"/>
    </row>
    <row r="358" spans="1:22" ht="15.75" customHeight="1">
      <c r="A358" s="9" t="s">
        <v>64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2"/>
      <c r="L358" s="19"/>
      <c r="M358" s="5"/>
      <c r="N358" s="6"/>
      <c r="O358" s="42"/>
      <c r="P358" s="43"/>
      <c r="Q358" s="53"/>
      <c r="R358" s="54"/>
      <c r="S358" s="78"/>
      <c r="T358" s="78"/>
      <c r="U358" s="78"/>
      <c r="V358" s="78"/>
    </row>
    <row r="359" spans="1:22" ht="15.75" customHeight="1">
      <c r="A359" s="9" t="s">
        <v>65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2"/>
      <c r="L359" s="19"/>
      <c r="M359" s="5"/>
      <c r="N359" s="6"/>
      <c r="O359" s="44" t="s">
        <v>53</v>
      </c>
      <c r="P359" s="45">
        <v>48</v>
      </c>
      <c r="Q359" s="46">
        <f>K362</f>
        <v>52</v>
      </c>
      <c r="R359" s="47" t="s">
        <v>8</v>
      </c>
      <c r="S359" s="78"/>
      <c r="T359" s="78"/>
      <c r="U359" s="78"/>
      <c r="V359" s="78"/>
    </row>
    <row r="360" spans="1:22" ht="15.75" customHeight="1">
      <c r="A360" s="9" t="s">
        <v>66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2"/>
      <c r="L360" s="19"/>
      <c r="M360" s="5"/>
      <c r="N360" s="6"/>
      <c r="O360" s="48" t="s">
        <v>55</v>
      </c>
      <c r="P360" s="49">
        <f>IF(P359/B345=0,"",P359/B345)</f>
        <v>0.69565217391304346</v>
      </c>
      <c r="Q360" s="50">
        <f>IF(P359/Q359=0,"",P359/Q359)</f>
        <v>0.92307692307692313</v>
      </c>
      <c r="R360" s="51" t="s">
        <v>56</v>
      </c>
      <c r="S360" s="78"/>
      <c r="T360" s="78"/>
      <c r="U360" s="78"/>
      <c r="V360" s="78"/>
    </row>
    <row r="361" spans="1:22" ht="15.75" customHeight="1">
      <c r="A361" s="9" t="s">
        <v>67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2"/>
      <c r="L361" s="29"/>
      <c r="M361" s="30"/>
      <c r="N361" s="31"/>
      <c r="O361" s="30"/>
      <c r="P361" s="31"/>
      <c r="Q361" s="31"/>
      <c r="R361" s="33"/>
      <c r="S361" s="78"/>
      <c r="T361" s="78"/>
      <c r="U361" s="78"/>
      <c r="V361" s="78"/>
    </row>
    <row r="362" spans="1:22" ht="18" customHeight="1">
      <c r="A362" s="34"/>
      <c r="B362" s="6"/>
      <c r="C362" s="6"/>
      <c r="D362" s="139" t="s">
        <v>42</v>
      </c>
      <c r="E362" s="154"/>
      <c r="F362" s="154"/>
      <c r="G362" s="154"/>
      <c r="H362" s="154"/>
      <c r="I362" s="154"/>
      <c r="J362" s="155"/>
      <c r="K362" s="35">
        <f>SUM(K345:K358)</f>
        <v>52</v>
      </c>
      <c r="L362" s="55">
        <f>IF(K353=0,"",(K352+K353)/B345)</f>
        <v>0.57971014492753625</v>
      </c>
      <c r="M362" s="55">
        <f>IF(K362=0,"",K362/B345)</f>
        <v>0.75362318840579712</v>
      </c>
      <c r="N362" s="55">
        <f>IF(K353=0,"",M362-L362)</f>
        <v>0.17391304347826086</v>
      </c>
      <c r="O362" s="5"/>
      <c r="P362" s="6"/>
      <c r="Q362" s="37"/>
      <c r="R362" s="5"/>
      <c r="S362" s="78"/>
      <c r="T362" s="78"/>
      <c r="U362" s="78"/>
      <c r="V362" s="78"/>
    </row>
    <row r="363" spans="1:22" ht="15.75" customHeight="1">
      <c r="L363" s="5"/>
      <c r="M363" s="5"/>
      <c r="O363" s="5"/>
      <c r="S363" s="78"/>
      <c r="T363" s="78"/>
      <c r="U363" s="78"/>
      <c r="V363" s="78"/>
    </row>
    <row r="364" spans="1:22" ht="15.75" customHeight="1">
      <c r="L364" s="5"/>
      <c r="M364" s="5"/>
      <c r="O364" s="5"/>
      <c r="S364" s="78"/>
      <c r="T364" s="78"/>
      <c r="U364" s="78"/>
      <c r="V364" s="78"/>
    </row>
    <row r="365" spans="1:22" ht="26.25" customHeight="1">
      <c r="A365" s="7"/>
      <c r="B365" s="163" t="s">
        <v>4</v>
      </c>
      <c r="C365" s="164"/>
      <c r="D365" s="164"/>
      <c r="E365" s="164"/>
      <c r="F365" s="164"/>
      <c r="G365" s="164"/>
      <c r="H365" s="165" t="s">
        <v>49</v>
      </c>
      <c r="I365" s="166"/>
      <c r="J365" s="166"/>
      <c r="K365" s="6"/>
      <c r="L365" s="5"/>
      <c r="M365" s="5"/>
      <c r="N365" s="6"/>
      <c r="O365" s="5"/>
      <c r="P365" s="6"/>
      <c r="Q365" s="6"/>
      <c r="R365" s="6"/>
      <c r="S365" s="78"/>
      <c r="T365" s="78"/>
      <c r="U365" s="78"/>
      <c r="V365" s="78"/>
    </row>
    <row r="366" spans="1:22" ht="30" customHeight="1">
      <c r="A366" s="142" t="s">
        <v>6</v>
      </c>
      <c r="B366" s="144" t="s">
        <v>7</v>
      </c>
      <c r="C366" s="154"/>
      <c r="D366" s="154"/>
      <c r="E366" s="154"/>
      <c r="F366" s="154"/>
      <c r="G366" s="154"/>
      <c r="H366" s="154"/>
      <c r="I366" s="154"/>
      <c r="J366" s="155"/>
      <c r="K366" s="167" t="s">
        <v>8</v>
      </c>
      <c r="L366" s="137" t="s">
        <v>9</v>
      </c>
      <c r="M366" s="137" t="s">
        <v>10</v>
      </c>
      <c r="N366" s="149" t="s">
        <v>11</v>
      </c>
      <c r="O366" s="137" t="s">
        <v>12</v>
      </c>
      <c r="P366" s="151" t="s">
        <v>13</v>
      </c>
      <c r="Q366" s="151" t="s">
        <v>14</v>
      </c>
      <c r="R366" s="137" t="s">
        <v>15</v>
      </c>
      <c r="S366" s="78"/>
      <c r="T366" s="78"/>
      <c r="U366" s="78"/>
      <c r="V366" s="78"/>
    </row>
    <row r="367" spans="1:22" ht="15.75" customHeight="1">
      <c r="A367" s="153"/>
      <c r="B367" s="9" t="s">
        <v>16</v>
      </c>
      <c r="C367" s="9" t="s">
        <v>17</v>
      </c>
      <c r="D367" s="9" t="s">
        <v>18</v>
      </c>
      <c r="E367" s="9" t="s">
        <v>19</v>
      </c>
      <c r="F367" s="9" t="s">
        <v>20</v>
      </c>
      <c r="G367" s="9" t="s">
        <v>21</v>
      </c>
      <c r="H367" s="9" t="s">
        <v>22</v>
      </c>
      <c r="I367" s="9" t="s">
        <v>23</v>
      </c>
      <c r="J367" s="9" t="s">
        <v>24</v>
      </c>
      <c r="K367" s="153"/>
      <c r="L367" s="153"/>
      <c r="M367" s="153"/>
      <c r="N367" s="153"/>
      <c r="O367" s="153"/>
      <c r="P367" s="153"/>
      <c r="Q367" s="153"/>
      <c r="R367" s="153"/>
      <c r="S367" s="78"/>
      <c r="T367" s="78"/>
      <c r="U367" s="78"/>
      <c r="V367" s="78"/>
    </row>
    <row r="368" spans="1:22" ht="15.75" customHeight="1">
      <c r="A368" s="9" t="s">
        <v>49</v>
      </c>
      <c r="B368" s="56">
        <v>78</v>
      </c>
      <c r="C368" s="11"/>
      <c r="D368" s="11"/>
      <c r="E368" s="11"/>
      <c r="F368" s="11"/>
      <c r="G368" s="11"/>
      <c r="H368" s="11"/>
      <c r="I368" s="11"/>
      <c r="J368" s="11"/>
      <c r="K368" s="12"/>
      <c r="L368" s="13"/>
      <c r="M368" s="14"/>
      <c r="N368" s="15"/>
      <c r="O368" s="79"/>
      <c r="P368" s="62">
        <v>78</v>
      </c>
      <c r="Q368" s="80"/>
      <c r="R368" s="79"/>
      <c r="S368" s="78"/>
      <c r="T368" s="78"/>
      <c r="U368" s="78"/>
      <c r="V368" s="78"/>
    </row>
    <row r="369" spans="1:22" ht="15.75" customHeight="1">
      <c r="A369" s="9" t="s">
        <v>50</v>
      </c>
      <c r="B369" s="11"/>
      <c r="C369" s="11">
        <v>68</v>
      </c>
      <c r="D369" s="11"/>
      <c r="E369" s="11"/>
      <c r="F369" s="11"/>
      <c r="G369" s="11"/>
      <c r="H369" s="11"/>
      <c r="I369" s="11"/>
      <c r="J369" s="11"/>
      <c r="K369" s="12"/>
      <c r="L369" s="19"/>
      <c r="M369" s="5"/>
      <c r="N369" s="20"/>
      <c r="O369" s="66">
        <f>IF(C369=0,"",C369/B368)</f>
        <v>0.87179487179487181</v>
      </c>
      <c r="P369" s="67">
        <v>69</v>
      </c>
      <c r="Q369" s="68">
        <f t="shared" ref="Q369:Q376" si="30">IF(P369=0,"",P369/P368)</f>
        <v>0.88461538461538458</v>
      </c>
      <c r="R369" s="68">
        <f t="shared" ref="R369:R376" si="31">IF(P369=0,"",100%-Q369)</f>
        <v>0.11538461538461542</v>
      </c>
      <c r="S369" s="78"/>
      <c r="T369" s="78"/>
      <c r="U369" s="78"/>
      <c r="V369" s="78"/>
    </row>
    <row r="370" spans="1:22" ht="15.75" customHeight="1">
      <c r="A370" s="9" t="s">
        <v>51</v>
      </c>
      <c r="B370" s="11"/>
      <c r="C370" s="11"/>
      <c r="D370" s="11">
        <v>58</v>
      </c>
      <c r="E370" s="11"/>
      <c r="F370" s="11"/>
      <c r="G370" s="11"/>
      <c r="H370" s="11"/>
      <c r="I370" s="11"/>
      <c r="J370" s="11"/>
      <c r="K370" s="12"/>
      <c r="L370" s="19"/>
      <c r="M370" s="5"/>
      <c r="N370" s="20"/>
      <c r="O370" s="66">
        <f>IF(D370=0,"",D370/C369)</f>
        <v>0.8529411764705882</v>
      </c>
      <c r="P370" s="67">
        <v>67</v>
      </c>
      <c r="Q370" s="68">
        <f t="shared" si="30"/>
        <v>0.97101449275362317</v>
      </c>
      <c r="R370" s="68">
        <f t="shared" si="31"/>
        <v>2.8985507246376829E-2</v>
      </c>
      <c r="S370" s="52">
        <f>P370/P368</f>
        <v>0.85897435897435892</v>
      </c>
      <c r="T370" s="78"/>
      <c r="U370" s="78"/>
      <c r="V370" s="78"/>
    </row>
    <row r="371" spans="1:22" ht="15.75" customHeight="1">
      <c r="A371" s="9" t="s">
        <v>52</v>
      </c>
      <c r="B371" s="11"/>
      <c r="C371" s="11"/>
      <c r="D371" s="11"/>
      <c r="E371" s="11">
        <v>53</v>
      </c>
      <c r="F371" s="11"/>
      <c r="G371" s="11"/>
      <c r="H371" s="11"/>
      <c r="I371" s="11"/>
      <c r="J371" s="11"/>
      <c r="K371" s="12"/>
      <c r="L371" s="19"/>
      <c r="M371" s="5"/>
      <c r="N371" s="20"/>
      <c r="O371" s="66">
        <f>IF(E371=0,"",E371/D370)</f>
        <v>0.91379310344827591</v>
      </c>
      <c r="P371" s="67">
        <v>64</v>
      </c>
      <c r="Q371" s="68">
        <f t="shared" si="30"/>
        <v>0.95522388059701491</v>
      </c>
      <c r="R371" s="68">
        <f t="shared" si="31"/>
        <v>4.4776119402985093E-2</v>
      </c>
      <c r="S371" s="78"/>
      <c r="T371" s="78"/>
      <c r="U371" s="78"/>
      <c r="V371" s="78"/>
    </row>
    <row r="372" spans="1:22" ht="15.75" customHeight="1">
      <c r="A372" s="9" t="s">
        <v>54</v>
      </c>
      <c r="B372" s="11"/>
      <c r="C372" s="11"/>
      <c r="D372" s="11"/>
      <c r="E372" s="11"/>
      <c r="F372" s="11">
        <v>53</v>
      </c>
      <c r="G372" s="11"/>
      <c r="H372" s="11"/>
      <c r="I372" s="11"/>
      <c r="J372" s="11"/>
      <c r="K372" s="12"/>
      <c r="L372" s="19"/>
      <c r="M372" s="5"/>
      <c r="N372" s="20"/>
      <c r="O372" s="66">
        <f>IF(F372=0,"",F372/E371)</f>
        <v>1</v>
      </c>
      <c r="P372" s="67">
        <v>60</v>
      </c>
      <c r="Q372" s="68">
        <f t="shared" si="30"/>
        <v>0.9375</v>
      </c>
      <c r="R372" s="68">
        <f t="shared" si="31"/>
        <v>6.25E-2</v>
      </c>
      <c r="S372" s="78"/>
      <c r="T372" s="78"/>
      <c r="U372" s="78"/>
      <c r="V372" s="78"/>
    </row>
    <row r="373" spans="1:22" ht="15.75" customHeight="1">
      <c r="A373" s="9" t="s">
        <v>57</v>
      </c>
      <c r="B373" s="11"/>
      <c r="C373" s="11"/>
      <c r="D373" s="11"/>
      <c r="E373" s="11"/>
      <c r="F373" s="11"/>
      <c r="G373" s="11">
        <v>52</v>
      </c>
      <c r="H373" s="11"/>
      <c r="I373" s="11"/>
      <c r="J373" s="11"/>
      <c r="K373" s="12"/>
      <c r="L373" s="19"/>
      <c r="M373" s="5"/>
      <c r="N373" s="20"/>
      <c r="O373" s="66">
        <f>IF(G373=0,"",G373/F372)</f>
        <v>0.98113207547169812</v>
      </c>
      <c r="P373" s="67">
        <v>59</v>
      </c>
      <c r="Q373" s="68">
        <f t="shared" si="30"/>
        <v>0.98333333333333328</v>
      </c>
      <c r="R373" s="68">
        <f t="shared" si="31"/>
        <v>1.6666666666666718E-2</v>
      </c>
      <c r="S373" s="78"/>
      <c r="T373" s="78"/>
      <c r="U373" s="78"/>
      <c r="V373" s="78"/>
    </row>
    <row r="374" spans="1:22" ht="15.75" customHeight="1">
      <c r="A374" s="9" t="s">
        <v>58</v>
      </c>
      <c r="B374" s="11"/>
      <c r="C374" s="11"/>
      <c r="D374" s="11"/>
      <c r="E374" s="11"/>
      <c r="F374" s="11"/>
      <c r="G374" s="11"/>
      <c r="H374" s="11">
        <v>51</v>
      </c>
      <c r="I374" s="11"/>
      <c r="J374" s="11"/>
      <c r="K374" s="12"/>
      <c r="L374" s="19"/>
      <c r="M374" s="5"/>
      <c r="N374" s="20"/>
      <c r="O374" s="66">
        <f>IF(H374=0,"",H374/G373)</f>
        <v>0.98076923076923073</v>
      </c>
      <c r="P374" s="67">
        <v>59</v>
      </c>
      <c r="Q374" s="68">
        <f t="shared" si="30"/>
        <v>1</v>
      </c>
      <c r="R374" s="68">
        <f t="shared" si="31"/>
        <v>0</v>
      </c>
      <c r="S374" s="78"/>
      <c r="T374" s="78"/>
      <c r="U374" s="78"/>
      <c r="V374" s="78"/>
    </row>
    <row r="375" spans="1:22" ht="15.75" customHeight="1">
      <c r="A375" s="9" t="s">
        <v>59</v>
      </c>
      <c r="B375" s="11"/>
      <c r="C375" s="11"/>
      <c r="D375" s="11"/>
      <c r="E375" s="11"/>
      <c r="F375" s="11"/>
      <c r="G375" s="11"/>
      <c r="H375" s="11"/>
      <c r="I375" s="11">
        <v>51</v>
      </c>
      <c r="J375" s="11"/>
      <c r="K375" s="12"/>
      <c r="L375" s="19"/>
      <c r="M375" s="5"/>
      <c r="N375" s="20"/>
      <c r="O375" s="66">
        <f>IF(I375=0,"",I375/H374)</f>
        <v>1</v>
      </c>
      <c r="P375" s="67">
        <v>59</v>
      </c>
      <c r="Q375" s="68">
        <f t="shared" si="30"/>
        <v>1</v>
      </c>
      <c r="R375" s="68">
        <f t="shared" si="31"/>
        <v>0</v>
      </c>
      <c r="S375" s="78"/>
      <c r="T375" s="78"/>
      <c r="U375" s="78"/>
      <c r="V375" s="78"/>
    </row>
    <row r="376" spans="1:22" ht="15.75" customHeight="1">
      <c r="A376" s="9" t="s">
        <v>60</v>
      </c>
      <c r="B376" s="11"/>
      <c r="C376" s="11"/>
      <c r="D376" s="11"/>
      <c r="E376" s="11"/>
      <c r="F376" s="11"/>
      <c r="G376" s="11"/>
      <c r="H376" s="11"/>
      <c r="I376" s="11"/>
      <c r="J376" s="11">
        <v>48</v>
      </c>
      <c r="K376" s="12">
        <v>40</v>
      </c>
      <c r="L376" s="19"/>
      <c r="M376" s="5"/>
      <c r="N376" s="20"/>
      <c r="O376" s="81">
        <f>IF(J376=0,"",J376/I375)</f>
        <v>0.94117647058823528</v>
      </c>
      <c r="P376" s="67">
        <v>56</v>
      </c>
      <c r="Q376" s="82">
        <f t="shared" si="30"/>
        <v>0.94915254237288138</v>
      </c>
      <c r="R376" s="82">
        <f t="shared" si="31"/>
        <v>5.084745762711862E-2</v>
      </c>
      <c r="S376" s="78"/>
      <c r="T376" s="78"/>
      <c r="U376" s="78"/>
      <c r="V376" s="78"/>
    </row>
    <row r="377" spans="1:22" ht="15.75" customHeight="1">
      <c r="A377" s="9" t="s">
        <v>61</v>
      </c>
      <c r="B377" s="11"/>
      <c r="C377" s="11"/>
      <c r="D377" s="11"/>
      <c r="E377" s="11"/>
      <c r="F377" s="11"/>
      <c r="G377" s="11"/>
      <c r="H377" s="11"/>
      <c r="I377" s="11"/>
      <c r="J377" s="11">
        <v>9</v>
      </c>
      <c r="K377" s="12">
        <v>6</v>
      </c>
      <c r="L377" s="19"/>
      <c r="M377" s="5"/>
      <c r="N377" s="6"/>
      <c r="O377" s="83"/>
      <c r="P377" s="22">
        <v>14</v>
      </c>
      <c r="Q377" s="84"/>
      <c r="R377" s="85"/>
      <c r="S377" s="78"/>
      <c r="T377" s="78"/>
      <c r="U377" s="78"/>
      <c r="V377" s="78"/>
    </row>
    <row r="378" spans="1:22" ht="15.75" customHeight="1">
      <c r="A378" s="9" t="s">
        <v>62</v>
      </c>
      <c r="B378" s="11"/>
      <c r="C378" s="11"/>
      <c r="D378" s="11"/>
      <c r="E378" s="11"/>
      <c r="F378" s="11"/>
      <c r="G378" s="11"/>
      <c r="H378" s="11"/>
      <c r="I378" s="11"/>
      <c r="J378" s="11">
        <v>3</v>
      </c>
      <c r="K378" s="12">
        <v>5</v>
      </c>
      <c r="L378" s="19"/>
      <c r="M378" s="5"/>
      <c r="N378" s="6"/>
      <c r="O378" s="27"/>
      <c r="P378" s="25">
        <v>8</v>
      </c>
      <c r="Q378" s="28"/>
      <c r="R378" s="27"/>
      <c r="S378" s="78"/>
      <c r="T378" s="78"/>
      <c r="U378" s="78"/>
      <c r="V378" s="78"/>
    </row>
    <row r="379" spans="1:22" ht="15.75" customHeight="1">
      <c r="A379" s="9" t="s">
        <v>63</v>
      </c>
      <c r="B379" s="11"/>
      <c r="C379" s="11"/>
      <c r="D379" s="11"/>
      <c r="E379" s="11"/>
      <c r="F379" s="11"/>
      <c r="G379" s="11"/>
      <c r="H379" s="11"/>
      <c r="I379" s="11"/>
      <c r="J379" s="11">
        <v>0</v>
      </c>
      <c r="K379" s="12"/>
      <c r="L379" s="19"/>
      <c r="M379" s="5"/>
      <c r="N379" s="6"/>
      <c r="O379" s="27"/>
      <c r="P379" s="25">
        <v>2</v>
      </c>
      <c r="Q379" s="28"/>
      <c r="R379" s="27"/>
      <c r="S379" s="78"/>
      <c r="T379" s="78"/>
      <c r="U379" s="78"/>
      <c r="V379" s="78"/>
    </row>
    <row r="380" spans="1:22" ht="15.75" customHeight="1">
      <c r="A380" s="9" t="s">
        <v>64</v>
      </c>
      <c r="B380" s="11"/>
      <c r="C380" s="11"/>
      <c r="D380" s="11"/>
      <c r="E380" s="11"/>
      <c r="F380" s="11"/>
      <c r="G380" s="11"/>
      <c r="H380" s="11"/>
      <c r="I380" s="11"/>
      <c r="J380" s="11">
        <v>1</v>
      </c>
      <c r="K380" s="12">
        <v>1</v>
      </c>
      <c r="L380" s="19"/>
      <c r="M380" s="5"/>
      <c r="N380" s="6"/>
      <c r="O380" s="27"/>
      <c r="P380" s="25">
        <v>1</v>
      </c>
      <c r="Q380" s="28"/>
      <c r="R380" s="27"/>
      <c r="S380" s="78"/>
      <c r="T380" s="78"/>
      <c r="U380" s="78"/>
      <c r="V380" s="78"/>
    </row>
    <row r="381" spans="1:22" ht="15.75" customHeight="1">
      <c r="A381" s="9" t="s">
        <v>65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2"/>
      <c r="L381" s="19"/>
      <c r="M381" s="5"/>
      <c r="N381" s="6"/>
      <c r="O381" s="42"/>
      <c r="P381" s="43"/>
      <c r="Q381" s="53"/>
      <c r="R381" s="54"/>
      <c r="S381" s="78"/>
      <c r="T381" s="78"/>
      <c r="U381" s="78"/>
      <c r="V381" s="78"/>
    </row>
    <row r="382" spans="1:22" ht="15.75" customHeight="1">
      <c r="A382" s="9" t="s">
        <v>66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2"/>
      <c r="L382" s="19"/>
      <c r="M382" s="5"/>
      <c r="N382" s="6"/>
      <c r="O382" s="44" t="s">
        <v>53</v>
      </c>
      <c r="P382" s="45">
        <v>52</v>
      </c>
      <c r="Q382" s="46">
        <f>K385</f>
        <v>52</v>
      </c>
      <c r="R382" s="47" t="s">
        <v>8</v>
      </c>
      <c r="S382" s="78"/>
      <c r="T382" s="78"/>
      <c r="U382" s="78"/>
      <c r="V382" s="78"/>
    </row>
    <row r="383" spans="1:22" ht="15.75" customHeight="1">
      <c r="A383" s="9" t="s">
        <v>67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2"/>
      <c r="L383" s="19"/>
      <c r="M383" s="5"/>
      <c r="N383" s="6"/>
      <c r="O383" s="48" t="s">
        <v>55</v>
      </c>
      <c r="P383" s="49">
        <f>IF(P382/B368=0,"",P382/B368)</f>
        <v>0.66666666666666663</v>
      </c>
      <c r="Q383" s="50">
        <f>IF(P382/Q382=0,"",P382/Q382)</f>
        <v>1</v>
      </c>
      <c r="R383" s="51" t="s">
        <v>56</v>
      </c>
      <c r="S383" s="78"/>
      <c r="T383" s="78"/>
      <c r="U383" s="78"/>
      <c r="V383" s="78"/>
    </row>
    <row r="384" spans="1:22" ht="15.75" customHeight="1">
      <c r="A384" s="9" t="s">
        <v>68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2"/>
      <c r="L384" s="29"/>
      <c r="M384" s="30"/>
      <c r="N384" s="31"/>
      <c r="O384" s="30"/>
      <c r="P384" s="31"/>
      <c r="Q384" s="31"/>
      <c r="R384" s="33"/>
      <c r="S384" s="78"/>
      <c r="T384" s="78"/>
      <c r="U384" s="78"/>
      <c r="V384" s="78"/>
    </row>
    <row r="385" spans="1:22" ht="18.75" customHeight="1">
      <c r="A385" s="34"/>
      <c r="B385" s="6"/>
      <c r="C385" s="6"/>
      <c r="D385" s="139" t="s">
        <v>42</v>
      </c>
      <c r="E385" s="154"/>
      <c r="F385" s="154"/>
      <c r="G385" s="154"/>
      <c r="H385" s="154"/>
      <c r="I385" s="154"/>
      <c r="J385" s="155"/>
      <c r="K385" s="35">
        <f>SUM(K368:K381)</f>
        <v>52</v>
      </c>
      <c r="L385" s="55">
        <f>IF(K376=0,"",K376/B368)</f>
        <v>0.51282051282051277</v>
      </c>
      <c r="M385" s="55">
        <f>IF(K385=0,"",K385/B368)</f>
        <v>0.66666666666666663</v>
      </c>
      <c r="N385" s="55">
        <f>IF(K376=0,"",M385-L385)</f>
        <v>0.15384615384615385</v>
      </c>
      <c r="O385" s="5"/>
      <c r="P385" s="6"/>
      <c r="Q385" s="37"/>
      <c r="R385" s="5"/>
      <c r="S385" s="78"/>
      <c r="T385" s="78"/>
      <c r="U385" s="78"/>
      <c r="V385" s="78"/>
    </row>
    <row r="386" spans="1:22" ht="15.75" customHeight="1">
      <c r="L386" s="5"/>
      <c r="M386" s="5"/>
      <c r="O386" s="5"/>
      <c r="S386" s="78"/>
      <c r="T386" s="78"/>
      <c r="U386" s="78"/>
      <c r="V386" s="78"/>
    </row>
    <row r="387" spans="1:22" ht="15.75" customHeight="1">
      <c r="L387" s="5"/>
      <c r="M387" s="5"/>
      <c r="O387" s="5"/>
      <c r="S387" s="78"/>
      <c r="T387" s="78"/>
      <c r="U387" s="78"/>
      <c r="V387" s="78"/>
    </row>
    <row r="388" spans="1:22" ht="26.25" customHeight="1">
      <c r="A388" s="7"/>
      <c r="B388" s="163" t="s">
        <v>4</v>
      </c>
      <c r="C388" s="164"/>
      <c r="D388" s="164"/>
      <c r="E388" s="164"/>
      <c r="F388" s="164"/>
      <c r="G388" s="164"/>
      <c r="H388" s="165" t="s">
        <v>50</v>
      </c>
      <c r="I388" s="166"/>
      <c r="J388" s="166"/>
      <c r="K388" s="6"/>
      <c r="L388" s="5"/>
      <c r="M388" s="5"/>
      <c r="N388" s="6"/>
      <c r="O388" s="5"/>
      <c r="P388" s="6"/>
      <c r="Q388" s="6"/>
      <c r="R388" s="6"/>
      <c r="S388" s="78"/>
      <c r="T388" s="78"/>
      <c r="U388" s="78"/>
      <c r="V388" s="78"/>
    </row>
    <row r="389" spans="1:22" ht="30" customHeight="1">
      <c r="A389" s="142" t="s">
        <v>6</v>
      </c>
      <c r="B389" s="144" t="s">
        <v>7</v>
      </c>
      <c r="C389" s="154"/>
      <c r="D389" s="154"/>
      <c r="E389" s="154"/>
      <c r="F389" s="154"/>
      <c r="G389" s="154"/>
      <c r="H389" s="154"/>
      <c r="I389" s="154"/>
      <c r="J389" s="155"/>
      <c r="K389" s="167" t="s">
        <v>8</v>
      </c>
      <c r="L389" s="137" t="s">
        <v>9</v>
      </c>
      <c r="M389" s="137" t="s">
        <v>10</v>
      </c>
      <c r="N389" s="149" t="s">
        <v>11</v>
      </c>
      <c r="O389" s="137" t="s">
        <v>12</v>
      </c>
      <c r="P389" s="151" t="s">
        <v>13</v>
      </c>
      <c r="Q389" s="151" t="s">
        <v>14</v>
      </c>
      <c r="R389" s="137" t="s">
        <v>15</v>
      </c>
      <c r="S389" s="78"/>
      <c r="T389" s="78"/>
      <c r="U389" s="78"/>
      <c r="V389" s="78"/>
    </row>
    <row r="390" spans="1:22" ht="15.75" customHeight="1">
      <c r="A390" s="153"/>
      <c r="B390" s="9" t="s">
        <v>16</v>
      </c>
      <c r="C390" s="9" t="s">
        <v>17</v>
      </c>
      <c r="D390" s="9" t="s">
        <v>18</v>
      </c>
      <c r="E390" s="9" t="s">
        <v>19</v>
      </c>
      <c r="F390" s="9" t="s">
        <v>20</v>
      </c>
      <c r="G390" s="9" t="s">
        <v>21</v>
      </c>
      <c r="H390" s="9" t="s">
        <v>22</v>
      </c>
      <c r="I390" s="9" t="s">
        <v>23</v>
      </c>
      <c r="J390" s="9" t="s">
        <v>24</v>
      </c>
      <c r="K390" s="153"/>
      <c r="L390" s="153"/>
      <c r="M390" s="153"/>
      <c r="N390" s="153"/>
      <c r="O390" s="153"/>
      <c r="P390" s="153"/>
      <c r="Q390" s="153"/>
      <c r="R390" s="153"/>
      <c r="S390" s="78"/>
      <c r="T390" s="78"/>
      <c r="U390" s="78"/>
      <c r="V390" s="78"/>
    </row>
    <row r="391" spans="1:22" ht="15.75" customHeight="1">
      <c r="A391" s="9" t="s">
        <v>50</v>
      </c>
      <c r="B391" s="56">
        <v>70</v>
      </c>
      <c r="C391" s="11"/>
      <c r="D391" s="11"/>
      <c r="E391" s="11"/>
      <c r="F391" s="11"/>
      <c r="G391" s="11"/>
      <c r="H391" s="11"/>
      <c r="I391" s="11"/>
      <c r="J391" s="11"/>
      <c r="K391" s="12"/>
      <c r="L391" s="13"/>
      <c r="M391" s="14"/>
      <c r="N391" s="15"/>
      <c r="O391" s="79"/>
      <c r="P391" s="62">
        <v>70</v>
      </c>
      <c r="Q391" s="80"/>
      <c r="R391" s="79"/>
      <c r="S391" s="78"/>
      <c r="T391" s="78"/>
      <c r="U391" s="78"/>
      <c r="V391" s="78"/>
    </row>
    <row r="392" spans="1:22" ht="15.75" customHeight="1">
      <c r="A392" s="9" t="s">
        <v>51</v>
      </c>
      <c r="B392" s="11"/>
      <c r="C392" s="11">
        <v>56</v>
      </c>
      <c r="D392" s="11"/>
      <c r="E392" s="11"/>
      <c r="F392" s="11"/>
      <c r="G392" s="11"/>
      <c r="H392" s="11"/>
      <c r="I392" s="11"/>
      <c r="J392" s="11"/>
      <c r="K392" s="12"/>
      <c r="L392" s="19"/>
      <c r="M392" s="5"/>
      <c r="N392" s="20"/>
      <c r="O392" s="66">
        <f>IF(C392=0,"",C392/B391)</f>
        <v>0.8</v>
      </c>
      <c r="P392" s="67">
        <v>56</v>
      </c>
      <c r="Q392" s="68">
        <f t="shared" ref="Q392:Q399" si="32">IF(P392=0,"",P392/P391)</f>
        <v>0.8</v>
      </c>
      <c r="R392" s="68">
        <f t="shared" ref="R392:R399" si="33">IF(P392=0,"",100%-Q392)</f>
        <v>0.19999999999999996</v>
      </c>
      <c r="S392" s="78"/>
      <c r="T392" s="78"/>
      <c r="U392" s="78"/>
      <c r="V392" s="78"/>
    </row>
    <row r="393" spans="1:22" ht="15.75" customHeight="1">
      <c r="A393" s="9" t="s">
        <v>52</v>
      </c>
      <c r="B393" s="11"/>
      <c r="C393" s="11"/>
      <c r="D393" s="11">
        <v>53</v>
      </c>
      <c r="E393" s="11"/>
      <c r="F393" s="11"/>
      <c r="G393" s="11"/>
      <c r="H393" s="11"/>
      <c r="I393" s="11"/>
      <c r="J393" s="11"/>
      <c r="K393" s="12"/>
      <c r="L393" s="19"/>
      <c r="M393" s="5"/>
      <c r="N393" s="20"/>
      <c r="O393" s="66">
        <f>IF(D393=0,"",D393/C392)</f>
        <v>0.9464285714285714</v>
      </c>
      <c r="P393" s="67">
        <v>55</v>
      </c>
      <c r="Q393" s="68">
        <f t="shared" si="32"/>
        <v>0.9821428571428571</v>
      </c>
      <c r="R393" s="68">
        <f t="shared" si="33"/>
        <v>1.7857142857142905E-2</v>
      </c>
      <c r="S393" s="52">
        <f>P393/P391</f>
        <v>0.7857142857142857</v>
      </c>
      <c r="T393" s="78"/>
      <c r="U393" s="78"/>
      <c r="V393" s="78"/>
    </row>
    <row r="394" spans="1:22" ht="15.75" customHeight="1">
      <c r="A394" s="9" t="s">
        <v>54</v>
      </c>
      <c r="B394" s="11"/>
      <c r="C394" s="11"/>
      <c r="D394" s="11"/>
      <c r="E394" s="11">
        <v>52</v>
      </c>
      <c r="F394" s="11"/>
      <c r="G394" s="11"/>
      <c r="H394" s="11"/>
      <c r="I394" s="11"/>
      <c r="J394" s="11"/>
      <c r="K394" s="12"/>
      <c r="L394" s="19"/>
      <c r="M394" s="5"/>
      <c r="N394" s="20"/>
      <c r="O394" s="66">
        <f>IF(E394=0,"",E394/D393)</f>
        <v>0.98113207547169812</v>
      </c>
      <c r="P394" s="67">
        <v>55</v>
      </c>
      <c r="Q394" s="68">
        <f t="shared" si="32"/>
        <v>1</v>
      </c>
      <c r="R394" s="68">
        <f t="shared" si="33"/>
        <v>0</v>
      </c>
      <c r="S394" s="78"/>
      <c r="T394" s="78"/>
      <c r="U394" s="78"/>
      <c r="V394" s="78"/>
    </row>
    <row r="395" spans="1:22" ht="15.75" customHeight="1">
      <c r="A395" s="9" t="s">
        <v>57</v>
      </c>
      <c r="B395" s="11"/>
      <c r="C395" s="11"/>
      <c r="D395" s="11"/>
      <c r="E395" s="11"/>
      <c r="F395" s="11">
        <v>51</v>
      </c>
      <c r="G395" s="11"/>
      <c r="H395" s="11"/>
      <c r="I395" s="11"/>
      <c r="J395" s="11"/>
      <c r="K395" s="12"/>
      <c r="L395" s="19"/>
      <c r="M395" s="5"/>
      <c r="N395" s="20"/>
      <c r="O395" s="66">
        <f>IF(F395=0,"",F395/E394)</f>
        <v>0.98076923076923073</v>
      </c>
      <c r="P395" s="67">
        <v>54</v>
      </c>
      <c r="Q395" s="68">
        <f t="shared" si="32"/>
        <v>0.98181818181818181</v>
      </c>
      <c r="R395" s="68">
        <f t="shared" si="33"/>
        <v>1.8181818181818188E-2</v>
      </c>
      <c r="S395" s="78"/>
      <c r="T395" s="78"/>
      <c r="U395" s="78"/>
      <c r="V395" s="78"/>
    </row>
    <row r="396" spans="1:22" ht="15.75" customHeight="1">
      <c r="A396" s="9" t="s">
        <v>58</v>
      </c>
      <c r="B396" s="11"/>
      <c r="C396" s="11"/>
      <c r="D396" s="11"/>
      <c r="E396" s="11"/>
      <c r="F396" s="11"/>
      <c r="G396" s="11">
        <v>49</v>
      </c>
      <c r="H396" s="11"/>
      <c r="I396" s="11"/>
      <c r="J396" s="11"/>
      <c r="K396" s="12"/>
      <c r="L396" s="19"/>
      <c r="M396" s="5"/>
      <c r="N396" s="20"/>
      <c r="O396" s="66">
        <f>IF(G396=0,"",G396/F395)</f>
        <v>0.96078431372549022</v>
      </c>
      <c r="P396" s="67">
        <v>54</v>
      </c>
      <c r="Q396" s="68">
        <f t="shared" si="32"/>
        <v>1</v>
      </c>
      <c r="R396" s="68">
        <f t="shared" si="33"/>
        <v>0</v>
      </c>
      <c r="S396" s="78"/>
      <c r="T396" s="78"/>
      <c r="U396" s="78"/>
      <c r="V396" s="78"/>
    </row>
    <row r="397" spans="1:22" ht="15.75" customHeight="1">
      <c r="A397" s="9" t="s">
        <v>59</v>
      </c>
      <c r="B397" s="11"/>
      <c r="C397" s="11"/>
      <c r="D397" s="11"/>
      <c r="E397" s="11"/>
      <c r="F397" s="11"/>
      <c r="G397" s="11"/>
      <c r="H397" s="11">
        <v>47</v>
      </c>
      <c r="I397" s="11"/>
      <c r="J397" s="11"/>
      <c r="K397" s="12"/>
      <c r="L397" s="19"/>
      <c r="M397" s="5"/>
      <c r="N397" s="20"/>
      <c r="O397" s="66">
        <f>IF(H397=0,"",H397/G396)</f>
        <v>0.95918367346938771</v>
      </c>
      <c r="P397" s="67">
        <v>53</v>
      </c>
      <c r="Q397" s="68">
        <f t="shared" si="32"/>
        <v>0.98148148148148151</v>
      </c>
      <c r="R397" s="68">
        <f t="shared" si="33"/>
        <v>1.851851851851849E-2</v>
      </c>
      <c r="S397" s="78"/>
      <c r="T397" s="78"/>
      <c r="U397" s="78"/>
      <c r="V397" s="78"/>
    </row>
    <row r="398" spans="1:22" ht="15.75" customHeight="1">
      <c r="A398" s="9" t="s">
        <v>60</v>
      </c>
      <c r="B398" s="11"/>
      <c r="C398" s="11"/>
      <c r="D398" s="11"/>
      <c r="E398" s="11"/>
      <c r="F398" s="11"/>
      <c r="G398" s="11"/>
      <c r="H398" s="11"/>
      <c r="I398" s="11">
        <v>45</v>
      </c>
      <c r="J398" s="11"/>
      <c r="K398" s="12"/>
      <c r="L398" s="19"/>
      <c r="M398" s="5"/>
      <c r="N398" s="20"/>
      <c r="O398" s="66">
        <f>IF(I398=0,"",I398/H397)</f>
        <v>0.95744680851063835</v>
      </c>
      <c r="P398" s="67">
        <v>52</v>
      </c>
      <c r="Q398" s="68">
        <f t="shared" si="32"/>
        <v>0.98113207547169812</v>
      </c>
      <c r="R398" s="68">
        <f t="shared" si="33"/>
        <v>1.8867924528301883E-2</v>
      </c>
      <c r="S398" s="78"/>
      <c r="T398" s="78"/>
      <c r="U398" s="78"/>
      <c r="V398" s="78"/>
    </row>
    <row r="399" spans="1:22" ht="15.75" customHeight="1">
      <c r="A399" s="9" t="s">
        <v>61</v>
      </c>
      <c r="B399" s="11"/>
      <c r="C399" s="11"/>
      <c r="D399" s="11"/>
      <c r="E399" s="11"/>
      <c r="F399" s="11"/>
      <c r="G399" s="11"/>
      <c r="H399" s="11"/>
      <c r="I399" s="11"/>
      <c r="J399" s="11">
        <v>45</v>
      </c>
      <c r="K399" s="12">
        <v>38</v>
      </c>
      <c r="L399" s="19"/>
      <c r="M399" s="5"/>
      <c r="N399" s="20"/>
      <c r="O399" s="81">
        <f>IF(J399=0,"",J399/I398)</f>
        <v>1</v>
      </c>
      <c r="P399" s="67">
        <v>52</v>
      </c>
      <c r="Q399" s="82">
        <f t="shared" si="32"/>
        <v>1</v>
      </c>
      <c r="R399" s="82">
        <f t="shared" si="33"/>
        <v>0</v>
      </c>
      <c r="S399" s="78"/>
      <c r="T399" s="78"/>
      <c r="U399" s="78"/>
      <c r="V399" s="78"/>
    </row>
    <row r="400" spans="1:22" ht="15.75" customHeight="1">
      <c r="A400" s="9" t="s">
        <v>62</v>
      </c>
      <c r="B400" s="11"/>
      <c r="C400" s="11"/>
      <c r="D400" s="11"/>
      <c r="E400" s="11"/>
      <c r="F400" s="11"/>
      <c r="G400" s="11"/>
      <c r="H400" s="11"/>
      <c r="I400" s="11"/>
      <c r="J400" s="11">
        <v>4</v>
      </c>
      <c r="K400" s="12">
        <v>2</v>
      </c>
      <c r="L400" s="19"/>
      <c r="M400" s="5"/>
      <c r="N400" s="6"/>
      <c r="O400" s="83"/>
      <c r="P400" s="22">
        <v>7</v>
      </c>
      <c r="Q400" s="84"/>
      <c r="R400" s="85"/>
      <c r="S400" s="78"/>
      <c r="T400" s="78"/>
      <c r="U400" s="78"/>
      <c r="V400" s="78"/>
    </row>
    <row r="401" spans="1:22" ht="15.75" customHeight="1">
      <c r="A401" s="9" t="s">
        <v>63</v>
      </c>
      <c r="B401" s="11"/>
      <c r="C401" s="11"/>
      <c r="D401" s="11"/>
      <c r="E401" s="11"/>
      <c r="F401" s="11"/>
      <c r="G401" s="11"/>
      <c r="H401" s="11"/>
      <c r="I401" s="11"/>
      <c r="J401" s="11">
        <v>5</v>
      </c>
      <c r="K401" s="12">
        <v>2</v>
      </c>
      <c r="L401" s="19"/>
      <c r="M401" s="5"/>
      <c r="N401" s="6"/>
      <c r="O401" s="27"/>
      <c r="P401" s="25">
        <v>6</v>
      </c>
      <c r="Q401" s="28"/>
      <c r="R401" s="27"/>
      <c r="S401" s="78"/>
      <c r="T401" s="78"/>
      <c r="U401" s="78"/>
      <c r="V401" s="78"/>
    </row>
    <row r="402" spans="1:22" ht="15.75" customHeight="1">
      <c r="A402" s="9" t="s">
        <v>64</v>
      </c>
      <c r="B402" s="11"/>
      <c r="C402" s="11"/>
      <c r="D402" s="11"/>
      <c r="E402" s="11"/>
      <c r="F402" s="11"/>
      <c r="G402" s="11"/>
      <c r="H402" s="11"/>
      <c r="I402" s="11"/>
      <c r="J402" s="11">
        <v>3</v>
      </c>
      <c r="K402" s="12"/>
      <c r="L402" s="19"/>
      <c r="M402" s="5"/>
      <c r="N402" s="6"/>
      <c r="O402" s="27"/>
      <c r="P402" s="25">
        <v>3</v>
      </c>
      <c r="Q402" s="28"/>
      <c r="R402" s="27"/>
      <c r="S402" s="78"/>
      <c r="T402" s="78"/>
      <c r="U402" s="78"/>
      <c r="V402" s="78"/>
    </row>
    <row r="403" spans="1:22" ht="15.75" customHeight="1">
      <c r="A403" s="9" t="s">
        <v>65</v>
      </c>
      <c r="B403" s="11"/>
      <c r="C403" s="11"/>
      <c r="D403" s="11"/>
      <c r="E403" s="11"/>
      <c r="F403" s="11"/>
      <c r="G403" s="11"/>
      <c r="H403" s="11"/>
      <c r="I403" s="11"/>
      <c r="J403" s="11">
        <v>3</v>
      </c>
      <c r="K403" s="12">
        <v>2</v>
      </c>
      <c r="L403" s="19"/>
      <c r="M403" s="5"/>
      <c r="N403" s="6"/>
      <c r="O403" s="27"/>
      <c r="P403" s="25">
        <v>3</v>
      </c>
      <c r="Q403" s="28"/>
      <c r="R403" s="27"/>
      <c r="S403" s="78"/>
      <c r="T403" s="78"/>
      <c r="U403" s="78"/>
      <c r="V403" s="78"/>
    </row>
    <row r="404" spans="1:22" ht="15.75" customHeight="1">
      <c r="A404" s="9" t="s">
        <v>66</v>
      </c>
      <c r="B404" s="11"/>
      <c r="C404" s="11"/>
      <c r="D404" s="11"/>
      <c r="E404" s="11"/>
      <c r="F404" s="11"/>
      <c r="G404" s="11"/>
      <c r="H404" s="11"/>
      <c r="I404" s="11"/>
      <c r="J404" s="11">
        <v>1</v>
      </c>
      <c r="K404" s="12"/>
      <c r="L404" s="19"/>
      <c r="M404" s="5"/>
      <c r="N404" s="6"/>
      <c r="O404" s="42"/>
      <c r="P404" s="43"/>
      <c r="Q404" s="53"/>
      <c r="R404" s="54"/>
      <c r="S404" s="78"/>
      <c r="T404" s="78"/>
      <c r="U404" s="78"/>
      <c r="V404" s="78"/>
    </row>
    <row r="405" spans="1:22" ht="15.75" customHeight="1">
      <c r="A405" s="9" t="s">
        <v>67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2"/>
      <c r="L405" s="19"/>
      <c r="M405" s="5"/>
      <c r="N405" s="6"/>
      <c r="O405" s="44" t="s">
        <v>53</v>
      </c>
      <c r="P405" s="45">
        <v>44</v>
      </c>
      <c r="Q405" s="46">
        <f>K408</f>
        <v>44</v>
      </c>
      <c r="R405" s="47" t="s">
        <v>8</v>
      </c>
      <c r="S405" s="78"/>
      <c r="T405" s="78"/>
      <c r="U405" s="78"/>
      <c r="V405" s="78"/>
    </row>
    <row r="406" spans="1:22" ht="15.75" customHeight="1">
      <c r="A406" s="9" t="s">
        <v>68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2"/>
      <c r="L406" s="19"/>
      <c r="M406" s="5"/>
      <c r="N406" s="6"/>
      <c r="O406" s="48" t="s">
        <v>55</v>
      </c>
      <c r="P406" s="49">
        <f>IF(P405/B391=0,"",P405/B391)</f>
        <v>0.62857142857142856</v>
      </c>
      <c r="Q406" s="50">
        <f>IF(P405/Q405=0,"",P405/Q405)</f>
        <v>1</v>
      </c>
      <c r="R406" s="51" t="s">
        <v>56</v>
      </c>
      <c r="S406" s="78"/>
      <c r="T406" s="78"/>
      <c r="U406" s="78"/>
      <c r="V406" s="78"/>
    </row>
    <row r="407" spans="1:22" ht="15.75" customHeight="1">
      <c r="A407" s="9" t="s">
        <v>69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2"/>
      <c r="L407" s="29"/>
      <c r="M407" s="30"/>
      <c r="N407" s="31"/>
      <c r="O407" s="30"/>
      <c r="P407" s="31"/>
      <c r="Q407" s="31"/>
      <c r="R407" s="33"/>
      <c r="S407" s="78"/>
      <c r="T407" s="78"/>
      <c r="U407" s="78"/>
      <c r="V407" s="78"/>
    </row>
    <row r="408" spans="1:22" ht="18.75" customHeight="1">
      <c r="A408" s="34"/>
      <c r="B408" s="6"/>
      <c r="C408" s="6"/>
      <c r="D408" s="139" t="s">
        <v>42</v>
      </c>
      <c r="E408" s="154"/>
      <c r="F408" s="154"/>
      <c r="G408" s="154"/>
      <c r="H408" s="154"/>
      <c r="I408" s="154"/>
      <c r="J408" s="155"/>
      <c r="K408" s="35">
        <f>SUM(K391:K404)</f>
        <v>44</v>
      </c>
      <c r="L408" s="55">
        <f>IF(K399=0,"",K399/B391)</f>
        <v>0.54285714285714282</v>
      </c>
      <c r="M408" s="55">
        <f>IF(K408=0,"",K408/B391)</f>
        <v>0.62857142857142856</v>
      </c>
      <c r="N408" s="55">
        <f>IF(K399=0,"",M408-L408)</f>
        <v>8.5714285714285743E-2</v>
      </c>
      <c r="O408" s="5"/>
      <c r="P408" s="6"/>
      <c r="Q408" s="37"/>
      <c r="R408" s="5"/>
      <c r="S408" s="78"/>
      <c r="T408" s="78"/>
      <c r="U408" s="78"/>
      <c r="V408" s="78"/>
    </row>
    <row r="409" spans="1:22" ht="15.75" customHeight="1">
      <c r="L409" s="5"/>
      <c r="M409" s="5"/>
      <c r="O409" s="5"/>
      <c r="S409" s="78"/>
      <c r="T409" s="78"/>
      <c r="U409" s="78"/>
      <c r="V409" s="78"/>
    </row>
    <row r="410" spans="1:22" ht="15.75" customHeight="1">
      <c r="L410" s="5"/>
      <c r="M410" s="5"/>
      <c r="O410" s="5"/>
      <c r="S410" s="78"/>
      <c r="T410" s="78"/>
      <c r="U410" s="78"/>
      <c r="V410" s="78"/>
    </row>
    <row r="411" spans="1:22" ht="26.25" customHeight="1">
      <c r="A411" s="7"/>
      <c r="B411" s="163" t="s">
        <v>4</v>
      </c>
      <c r="C411" s="164"/>
      <c r="D411" s="164"/>
      <c r="E411" s="164"/>
      <c r="F411" s="164"/>
      <c r="G411" s="164"/>
      <c r="H411" s="165" t="s">
        <v>51</v>
      </c>
      <c r="I411" s="166"/>
      <c r="J411" s="166"/>
      <c r="K411" s="6"/>
      <c r="L411" s="5"/>
      <c r="M411" s="5"/>
      <c r="N411" s="6"/>
      <c r="O411" s="5"/>
      <c r="P411" s="6"/>
      <c r="Q411" s="6"/>
      <c r="R411" s="6"/>
      <c r="S411" s="78"/>
      <c r="T411" s="78"/>
      <c r="U411" s="78"/>
      <c r="V411" s="78"/>
    </row>
    <row r="412" spans="1:22" ht="30" customHeight="1">
      <c r="A412" s="142" t="s">
        <v>6</v>
      </c>
      <c r="B412" s="144" t="s">
        <v>7</v>
      </c>
      <c r="C412" s="154"/>
      <c r="D412" s="154"/>
      <c r="E412" s="154"/>
      <c r="F412" s="154"/>
      <c r="G412" s="154"/>
      <c r="H412" s="154"/>
      <c r="I412" s="154"/>
      <c r="J412" s="155"/>
      <c r="K412" s="167" t="s">
        <v>8</v>
      </c>
      <c r="L412" s="137" t="s">
        <v>9</v>
      </c>
      <c r="M412" s="137" t="s">
        <v>10</v>
      </c>
      <c r="N412" s="149" t="s">
        <v>11</v>
      </c>
      <c r="O412" s="137" t="s">
        <v>12</v>
      </c>
      <c r="P412" s="151" t="s">
        <v>13</v>
      </c>
      <c r="Q412" s="151" t="s">
        <v>14</v>
      </c>
      <c r="R412" s="137" t="s">
        <v>15</v>
      </c>
      <c r="S412" s="78"/>
      <c r="T412" s="78"/>
      <c r="U412" s="78"/>
      <c r="V412" s="78"/>
    </row>
    <row r="413" spans="1:22" ht="15.75" customHeight="1">
      <c r="A413" s="153"/>
      <c r="B413" s="9" t="s">
        <v>16</v>
      </c>
      <c r="C413" s="9" t="s">
        <v>17</v>
      </c>
      <c r="D413" s="9" t="s">
        <v>18</v>
      </c>
      <c r="E413" s="9" t="s">
        <v>19</v>
      </c>
      <c r="F413" s="9" t="s">
        <v>20</v>
      </c>
      <c r="G413" s="9" t="s">
        <v>21</v>
      </c>
      <c r="H413" s="9" t="s">
        <v>22</v>
      </c>
      <c r="I413" s="9" t="s">
        <v>23</v>
      </c>
      <c r="J413" s="9" t="s">
        <v>24</v>
      </c>
      <c r="K413" s="153"/>
      <c r="L413" s="153"/>
      <c r="M413" s="153"/>
      <c r="N413" s="153"/>
      <c r="O413" s="153"/>
      <c r="P413" s="153"/>
      <c r="Q413" s="153"/>
      <c r="R413" s="153"/>
      <c r="S413" s="78"/>
      <c r="T413" s="78"/>
      <c r="U413" s="78"/>
      <c r="V413" s="78"/>
    </row>
    <row r="414" spans="1:22" ht="15.75" customHeight="1">
      <c r="A414" s="9" t="s">
        <v>51</v>
      </c>
      <c r="B414" s="56">
        <v>80</v>
      </c>
      <c r="C414" s="11"/>
      <c r="D414" s="11"/>
      <c r="E414" s="11"/>
      <c r="F414" s="11"/>
      <c r="G414" s="11"/>
      <c r="H414" s="11"/>
      <c r="I414" s="11"/>
      <c r="J414" s="11"/>
      <c r="K414" s="12"/>
      <c r="L414" s="13"/>
      <c r="M414" s="14"/>
      <c r="N414" s="15"/>
      <c r="O414" s="79"/>
      <c r="P414" s="62">
        <v>80</v>
      </c>
      <c r="Q414" s="80"/>
      <c r="R414" s="79"/>
      <c r="S414" s="78"/>
      <c r="T414" s="78"/>
      <c r="U414" s="78"/>
      <c r="V414" s="78"/>
    </row>
    <row r="415" spans="1:22" ht="15.75" customHeight="1">
      <c r="A415" s="9" t="s">
        <v>52</v>
      </c>
      <c r="B415" s="11"/>
      <c r="C415" s="11">
        <v>68</v>
      </c>
      <c r="D415" s="11"/>
      <c r="E415" s="11"/>
      <c r="F415" s="11"/>
      <c r="G415" s="11"/>
      <c r="H415" s="11"/>
      <c r="I415" s="11"/>
      <c r="J415" s="11"/>
      <c r="K415" s="12"/>
      <c r="L415" s="19"/>
      <c r="M415" s="5"/>
      <c r="N415" s="20"/>
      <c r="O415" s="66">
        <f>IF(C415=0,"",C415/B414)</f>
        <v>0.85</v>
      </c>
      <c r="P415" s="67">
        <v>68</v>
      </c>
      <c r="Q415" s="68">
        <f t="shared" ref="Q415:Q422" si="34">IF(P415=0,"",P415/P414)</f>
        <v>0.85</v>
      </c>
      <c r="R415" s="68">
        <f t="shared" ref="R415:R422" si="35">IF(P415=0,"",100%-Q415)</f>
        <v>0.15000000000000002</v>
      </c>
      <c r="S415" s="78"/>
      <c r="T415" s="78"/>
      <c r="U415" s="78"/>
      <c r="V415" s="78"/>
    </row>
    <row r="416" spans="1:22" ht="15.75" customHeight="1">
      <c r="A416" s="9" t="s">
        <v>54</v>
      </c>
      <c r="B416" s="11"/>
      <c r="C416" s="11"/>
      <c r="D416" s="11">
        <v>59</v>
      </c>
      <c r="E416" s="11"/>
      <c r="F416" s="11"/>
      <c r="G416" s="11"/>
      <c r="H416" s="11"/>
      <c r="I416" s="11"/>
      <c r="J416" s="11"/>
      <c r="K416" s="12"/>
      <c r="L416" s="19"/>
      <c r="M416" s="5"/>
      <c r="N416" s="20"/>
      <c r="O416" s="66">
        <f>IF(D416=0,"",D416/C415)</f>
        <v>0.86764705882352944</v>
      </c>
      <c r="P416" s="67">
        <v>65</v>
      </c>
      <c r="Q416" s="68">
        <f t="shared" si="34"/>
        <v>0.95588235294117652</v>
      </c>
      <c r="R416" s="68">
        <f t="shared" si="35"/>
        <v>4.4117647058823484E-2</v>
      </c>
      <c r="S416" s="52">
        <f>P416/P414</f>
        <v>0.8125</v>
      </c>
      <c r="T416" s="78"/>
      <c r="U416" s="78"/>
      <c r="V416" s="78"/>
    </row>
    <row r="417" spans="1:22" ht="15.75" customHeight="1">
      <c r="A417" s="9" t="s">
        <v>57</v>
      </c>
      <c r="B417" s="11"/>
      <c r="C417" s="11"/>
      <c r="D417" s="11"/>
      <c r="E417" s="11">
        <v>55</v>
      </c>
      <c r="F417" s="11"/>
      <c r="G417" s="11"/>
      <c r="H417" s="11"/>
      <c r="I417" s="11"/>
      <c r="J417" s="11"/>
      <c r="K417" s="12"/>
      <c r="L417" s="19"/>
      <c r="M417" s="5"/>
      <c r="N417" s="20"/>
      <c r="O417" s="66">
        <f>IF(E417=0,"",E417/D416)</f>
        <v>0.93220338983050843</v>
      </c>
      <c r="P417" s="67">
        <v>59</v>
      </c>
      <c r="Q417" s="68">
        <f t="shared" si="34"/>
        <v>0.90769230769230769</v>
      </c>
      <c r="R417" s="68">
        <f t="shared" si="35"/>
        <v>9.2307692307692313E-2</v>
      </c>
      <c r="S417" s="78"/>
      <c r="T417" s="78"/>
      <c r="U417" s="78"/>
      <c r="V417" s="78"/>
    </row>
    <row r="418" spans="1:22" ht="15.75" customHeight="1">
      <c r="A418" s="9" t="s">
        <v>58</v>
      </c>
      <c r="B418" s="11"/>
      <c r="C418" s="11"/>
      <c r="D418" s="11"/>
      <c r="E418" s="11"/>
      <c r="F418" s="11">
        <v>49</v>
      </c>
      <c r="G418" s="11"/>
      <c r="H418" s="11"/>
      <c r="I418" s="11"/>
      <c r="J418" s="11"/>
      <c r="K418" s="12"/>
      <c r="L418" s="19"/>
      <c r="M418" s="5"/>
      <c r="N418" s="20"/>
      <c r="O418" s="66">
        <f>IF(F418=0,"",F418/E417)</f>
        <v>0.89090909090909087</v>
      </c>
      <c r="P418" s="67">
        <v>58</v>
      </c>
      <c r="Q418" s="68">
        <f t="shared" si="34"/>
        <v>0.98305084745762716</v>
      </c>
      <c r="R418" s="68">
        <f t="shared" si="35"/>
        <v>1.6949152542372836E-2</v>
      </c>
      <c r="S418" s="78"/>
      <c r="T418" s="78"/>
      <c r="U418" s="78"/>
      <c r="V418" s="78"/>
    </row>
    <row r="419" spans="1:22" ht="15.75" customHeight="1">
      <c r="A419" s="9" t="s">
        <v>59</v>
      </c>
      <c r="B419" s="11"/>
      <c r="C419" s="11"/>
      <c r="D419" s="11"/>
      <c r="E419" s="11"/>
      <c r="F419" s="11"/>
      <c r="G419" s="11">
        <v>45</v>
      </c>
      <c r="H419" s="11"/>
      <c r="I419" s="11"/>
      <c r="J419" s="11"/>
      <c r="K419" s="12"/>
      <c r="L419" s="19"/>
      <c r="M419" s="5"/>
      <c r="N419" s="20"/>
      <c r="O419" s="66">
        <f>IF(G419=0,"",G419/F418)</f>
        <v>0.91836734693877553</v>
      </c>
      <c r="P419" s="67">
        <v>56</v>
      </c>
      <c r="Q419" s="68">
        <f t="shared" si="34"/>
        <v>0.96551724137931039</v>
      </c>
      <c r="R419" s="68">
        <f t="shared" si="35"/>
        <v>3.4482758620689613E-2</v>
      </c>
      <c r="S419" s="78"/>
      <c r="T419" s="78"/>
      <c r="U419" s="78"/>
      <c r="V419" s="78"/>
    </row>
    <row r="420" spans="1:22" ht="15.75" customHeight="1">
      <c r="A420" s="9" t="s">
        <v>60</v>
      </c>
      <c r="B420" s="11"/>
      <c r="C420" s="11"/>
      <c r="D420" s="11"/>
      <c r="E420" s="11"/>
      <c r="F420" s="11"/>
      <c r="G420" s="11"/>
      <c r="H420" s="11">
        <v>44</v>
      </c>
      <c r="I420" s="11"/>
      <c r="J420" s="11"/>
      <c r="K420" s="12"/>
      <c r="L420" s="19"/>
      <c r="M420" s="5"/>
      <c r="N420" s="20"/>
      <c r="O420" s="66">
        <f>IF(H420=0,"",H420/G419)</f>
        <v>0.97777777777777775</v>
      </c>
      <c r="P420" s="67">
        <v>53</v>
      </c>
      <c r="Q420" s="68">
        <f t="shared" si="34"/>
        <v>0.9464285714285714</v>
      </c>
      <c r="R420" s="68">
        <f t="shared" si="35"/>
        <v>5.3571428571428603E-2</v>
      </c>
      <c r="S420" s="78"/>
      <c r="T420" s="78"/>
      <c r="U420" s="78"/>
      <c r="V420" s="78"/>
    </row>
    <row r="421" spans="1:22" ht="15.75" customHeight="1">
      <c r="A421" s="9" t="s">
        <v>61</v>
      </c>
      <c r="B421" s="11"/>
      <c r="C421" s="11"/>
      <c r="D421" s="11"/>
      <c r="E421" s="11"/>
      <c r="F421" s="11"/>
      <c r="G421" s="11"/>
      <c r="H421" s="11"/>
      <c r="I421" s="11">
        <v>40</v>
      </c>
      <c r="J421" s="11"/>
      <c r="K421" s="12"/>
      <c r="L421" s="19"/>
      <c r="M421" s="5"/>
      <c r="N421" s="20"/>
      <c r="O421" s="66">
        <f>IF(I421=0,"",I421/H420)</f>
        <v>0.90909090909090906</v>
      </c>
      <c r="P421" s="67">
        <v>52</v>
      </c>
      <c r="Q421" s="68">
        <f t="shared" si="34"/>
        <v>0.98113207547169812</v>
      </c>
      <c r="R421" s="68">
        <f t="shared" si="35"/>
        <v>1.8867924528301883E-2</v>
      </c>
      <c r="S421" s="78"/>
      <c r="T421" s="78"/>
      <c r="U421" s="78"/>
      <c r="V421" s="78"/>
    </row>
    <row r="422" spans="1:22" ht="15.75" customHeight="1">
      <c r="A422" s="9" t="s">
        <v>62</v>
      </c>
      <c r="B422" s="11"/>
      <c r="C422" s="11"/>
      <c r="D422" s="11"/>
      <c r="E422" s="11"/>
      <c r="F422" s="11"/>
      <c r="G422" s="11"/>
      <c r="H422" s="11"/>
      <c r="I422" s="11"/>
      <c r="J422" s="11">
        <v>37</v>
      </c>
      <c r="K422" s="12">
        <v>30</v>
      </c>
      <c r="L422" s="19"/>
      <c r="M422" s="5"/>
      <c r="N422" s="20"/>
      <c r="O422" s="81">
        <f>IF(J422=0,"",J422/I421)</f>
        <v>0.92500000000000004</v>
      </c>
      <c r="P422" s="67">
        <v>52</v>
      </c>
      <c r="Q422" s="82">
        <f t="shared" si="34"/>
        <v>1</v>
      </c>
      <c r="R422" s="82">
        <f t="shared" si="35"/>
        <v>0</v>
      </c>
      <c r="S422" s="78"/>
      <c r="T422" s="78"/>
      <c r="U422" s="78"/>
      <c r="V422" s="78"/>
    </row>
    <row r="423" spans="1:22" ht="15.75" customHeight="1">
      <c r="A423" s="9" t="s">
        <v>63</v>
      </c>
      <c r="B423" s="11"/>
      <c r="C423" s="11"/>
      <c r="D423" s="11"/>
      <c r="E423" s="11"/>
      <c r="F423" s="11"/>
      <c r="G423" s="11"/>
      <c r="H423" s="11"/>
      <c r="I423" s="11"/>
      <c r="J423" s="11">
        <v>12</v>
      </c>
      <c r="K423" s="12">
        <v>14</v>
      </c>
      <c r="L423" s="19"/>
      <c r="M423" s="5"/>
      <c r="N423" s="6"/>
      <c r="O423" s="83"/>
      <c r="P423" s="22">
        <v>19</v>
      </c>
      <c r="Q423" s="84"/>
      <c r="R423" s="85"/>
      <c r="S423" s="78"/>
      <c r="T423" s="78"/>
      <c r="U423" s="78"/>
      <c r="V423" s="78"/>
    </row>
    <row r="424" spans="1:22" ht="15.75" customHeight="1">
      <c r="A424" s="9" t="s">
        <v>64</v>
      </c>
      <c r="B424" s="11"/>
      <c r="C424" s="11"/>
      <c r="D424" s="11"/>
      <c r="E424" s="11"/>
      <c r="F424" s="11"/>
      <c r="G424" s="11"/>
      <c r="H424" s="11"/>
      <c r="I424" s="11"/>
      <c r="J424" s="11">
        <v>3</v>
      </c>
      <c r="K424" s="12">
        <v>2</v>
      </c>
      <c r="L424" s="19"/>
      <c r="M424" s="5"/>
      <c r="N424" s="6"/>
      <c r="O424" s="27"/>
      <c r="P424" s="25">
        <v>5</v>
      </c>
      <c r="Q424" s="28"/>
      <c r="R424" s="27"/>
      <c r="S424" s="78"/>
      <c r="T424" s="78"/>
      <c r="U424" s="78"/>
      <c r="V424" s="78"/>
    </row>
    <row r="425" spans="1:22" ht="15.75" customHeight="1">
      <c r="A425" s="9" t="s">
        <v>65</v>
      </c>
      <c r="B425" s="11"/>
      <c r="C425" s="11"/>
      <c r="D425" s="11"/>
      <c r="E425" s="11"/>
      <c r="F425" s="11"/>
      <c r="G425" s="11"/>
      <c r="H425" s="11"/>
      <c r="I425" s="11"/>
      <c r="J425" s="11">
        <v>1</v>
      </c>
      <c r="K425" s="12">
        <v>1</v>
      </c>
      <c r="L425" s="19"/>
      <c r="M425" s="5"/>
      <c r="N425" s="6"/>
      <c r="O425" s="27"/>
      <c r="P425" s="25">
        <v>1</v>
      </c>
      <c r="Q425" s="28"/>
      <c r="R425" s="27"/>
      <c r="S425" s="78"/>
      <c r="T425" s="78"/>
      <c r="U425" s="78"/>
      <c r="V425" s="78"/>
    </row>
    <row r="426" spans="1:22" ht="15.75" customHeight="1">
      <c r="A426" s="9" t="s">
        <v>66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2"/>
      <c r="L426" s="19"/>
      <c r="M426" s="5"/>
      <c r="N426" s="6"/>
      <c r="O426" s="27"/>
      <c r="P426" s="25"/>
      <c r="Q426" s="28"/>
      <c r="R426" s="27"/>
      <c r="S426" s="78"/>
      <c r="T426" s="78"/>
      <c r="U426" s="78"/>
      <c r="V426" s="78"/>
    </row>
    <row r="427" spans="1:22" ht="15.75" customHeight="1">
      <c r="A427" s="9" t="s">
        <v>67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2"/>
      <c r="L427" s="19"/>
      <c r="M427" s="5"/>
      <c r="N427" s="6"/>
      <c r="O427" s="42"/>
      <c r="P427" s="43"/>
      <c r="Q427" s="53"/>
      <c r="R427" s="54"/>
      <c r="S427" s="78"/>
      <c r="T427" s="78"/>
      <c r="U427" s="78"/>
      <c r="V427" s="78"/>
    </row>
    <row r="428" spans="1:22" ht="15.75" customHeight="1">
      <c r="A428" s="9" t="s">
        <v>68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2"/>
      <c r="L428" s="19"/>
      <c r="M428" s="5"/>
      <c r="N428" s="6"/>
      <c r="O428" s="44" t="s">
        <v>53</v>
      </c>
      <c r="P428" s="45">
        <v>43</v>
      </c>
      <c r="Q428" s="46">
        <f>K431</f>
        <v>47</v>
      </c>
      <c r="R428" s="47" t="s">
        <v>8</v>
      </c>
      <c r="S428" s="78"/>
      <c r="T428" s="78"/>
      <c r="U428" s="78"/>
      <c r="V428" s="78"/>
    </row>
    <row r="429" spans="1:22" ht="15.75" customHeight="1">
      <c r="A429" s="9" t="s">
        <v>69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2"/>
      <c r="L429" s="19"/>
      <c r="M429" s="5"/>
      <c r="N429" s="6"/>
      <c r="O429" s="48" t="s">
        <v>55</v>
      </c>
      <c r="P429" s="49">
        <f>IF(P428/B414=0,"",P428/B414)</f>
        <v>0.53749999999999998</v>
      </c>
      <c r="Q429" s="50">
        <f>IF(P428/Q428=0,"",P428/Q428)</f>
        <v>0.91489361702127658</v>
      </c>
      <c r="R429" s="51" t="s">
        <v>56</v>
      </c>
      <c r="S429" s="78"/>
      <c r="T429" s="78"/>
      <c r="U429" s="78"/>
      <c r="V429" s="78"/>
    </row>
    <row r="430" spans="1:22" ht="15.75" customHeight="1">
      <c r="A430" s="9" t="s">
        <v>70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2"/>
      <c r="L430" s="29"/>
      <c r="M430" s="30"/>
      <c r="N430" s="31"/>
      <c r="O430" s="30"/>
      <c r="P430" s="31"/>
      <c r="Q430" s="31"/>
      <c r="R430" s="33"/>
      <c r="S430" s="78"/>
      <c r="T430" s="78"/>
      <c r="U430" s="78"/>
      <c r="V430" s="78"/>
    </row>
    <row r="431" spans="1:22" ht="18.75" customHeight="1">
      <c r="A431" s="34"/>
      <c r="B431" s="6"/>
      <c r="C431" s="6"/>
      <c r="D431" s="139" t="s">
        <v>42</v>
      </c>
      <c r="E431" s="154"/>
      <c r="F431" s="154"/>
      <c r="G431" s="154"/>
      <c r="H431" s="154"/>
      <c r="I431" s="154"/>
      <c r="J431" s="155"/>
      <c r="K431" s="35">
        <f>SUM(K414:K427)</f>
        <v>47</v>
      </c>
      <c r="L431" s="55">
        <f>IF(K422=0,"",K422/B414)</f>
        <v>0.375</v>
      </c>
      <c r="M431" s="55">
        <f>IF(K431=0,"",K431/B414)</f>
        <v>0.58750000000000002</v>
      </c>
      <c r="N431" s="55">
        <f>IF(K422=0,"",M431-L431)</f>
        <v>0.21250000000000002</v>
      </c>
      <c r="O431" s="5"/>
      <c r="P431" s="6"/>
      <c r="Q431" s="37"/>
      <c r="R431" s="5"/>
      <c r="S431" s="78"/>
      <c r="T431" s="78"/>
      <c r="U431" s="78"/>
      <c r="V431" s="78"/>
    </row>
    <row r="432" spans="1:22" ht="15.75" customHeight="1">
      <c r="L432" s="5"/>
      <c r="M432" s="5"/>
      <c r="O432" s="5"/>
      <c r="S432" s="78"/>
      <c r="T432" s="78"/>
      <c r="U432" s="78"/>
      <c r="V432" s="78"/>
    </row>
    <row r="433" spans="1:22" ht="15.75" customHeight="1">
      <c r="L433" s="5"/>
      <c r="M433" s="5"/>
      <c r="O433" s="5"/>
      <c r="S433" s="78"/>
      <c r="T433" s="78"/>
      <c r="U433" s="78"/>
      <c r="V433" s="78"/>
    </row>
    <row r="434" spans="1:22" ht="26.25" customHeight="1">
      <c r="A434" s="7"/>
      <c r="B434" s="163" t="s">
        <v>4</v>
      </c>
      <c r="C434" s="164"/>
      <c r="D434" s="164"/>
      <c r="E434" s="164"/>
      <c r="F434" s="164"/>
      <c r="G434" s="164"/>
      <c r="H434" s="165" t="s">
        <v>52</v>
      </c>
      <c r="I434" s="166"/>
      <c r="J434" s="166"/>
      <c r="K434" s="6"/>
      <c r="L434" s="5"/>
      <c r="M434" s="5"/>
      <c r="N434" s="6"/>
      <c r="O434" s="5"/>
      <c r="P434" s="6"/>
      <c r="Q434" s="6"/>
      <c r="R434" s="6"/>
      <c r="S434" s="78"/>
      <c r="T434" s="78"/>
      <c r="U434" s="78"/>
      <c r="V434" s="78"/>
    </row>
    <row r="435" spans="1:22" ht="30" customHeight="1">
      <c r="A435" s="142" t="s">
        <v>6</v>
      </c>
      <c r="B435" s="144" t="s">
        <v>7</v>
      </c>
      <c r="C435" s="154"/>
      <c r="D435" s="154"/>
      <c r="E435" s="154"/>
      <c r="F435" s="154"/>
      <c r="G435" s="154"/>
      <c r="H435" s="154"/>
      <c r="I435" s="154"/>
      <c r="J435" s="155"/>
      <c r="K435" s="167" t="s">
        <v>8</v>
      </c>
      <c r="L435" s="137" t="s">
        <v>9</v>
      </c>
      <c r="M435" s="137" t="s">
        <v>10</v>
      </c>
      <c r="N435" s="149" t="s">
        <v>11</v>
      </c>
      <c r="O435" s="137" t="s">
        <v>12</v>
      </c>
      <c r="P435" s="151" t="s">
        <v>13</v>
      </c>
      <c r="Q435" s="151" t="s">
        <v>14</v>
      </c>
      <c r="R435" s="137" t="s">
        <v>15</v>
      </c>
      <c r="S435" s="78"/>
      <c r="T435" s="78"/>
      <c r="U435" s="78"/>
      <c r="V435" s="78"/>
    </row>
    <row r="436" spans="1:22" ht="15.75" customHeight="1">
      <c r="A436" s="153"/>
      <c r="B436" s="9" t="s">
        <v>16</v>
      </c>
      <c r="C436" s="9" t="s">
        <v>17</v>
      </c>
      <c r="D436" s="9" t="s">
        <v>18</v>
      </c>
      <c r="E436" s="9" t="s">
        <v>19</v>
      </c>
      <c r="F436" s="9" t="s">
        <v>20</v>
      </c>
      <c r="G436" s="9" t="s">
        <v>21</v>
      </c>
      <c r="H436" s="9" t="s">
        <v>22</v>
      </c>
      <c r="I436" s="9" t="s">
        <v>23</v>
      </c>
      <c r="J436" s="9" t="s">
        <v>24</v>
      </c>
      <c r="K436" s="153"/>
      <c r="L436" s="153"/>
      <c r="M436" s="153"/>
      <c r="N436" s="153"/>
      <c r="O436" s="153"/>
      <c r="P436" s="153"/>
      <c r="Q436" s="153"/>
      <c r="R436" s="153"/>
      <c r="S436" s="78"/>
      <c r="T436" s="78"/>
      <c r="U436" s="78"/>
      <c r="V436" s="78"/>
    </row>
    <row r="437" spans="1:22" ht="15.75" customHeight="1">
      <c r="A437" s="9" t="s">
        <v>52</v>
      </c>
      <c r="B437" s="56">
        <v>77</v>
      </c>
      <c r="C437" s="11"/>
      <c r="D437" s="11"/>
      <c r="E437" s="11"/>
      <c r="F437" s="11"/>
      <c r="G437" s="11"/>
      <c r="H437" s="11"/>
      <c r="I437" s="11"/>
      <c r="J437" s="11"/>
      <c r="K437" s="12"/>
      <c r="L437" s="13"/>
      <c r="M437" s="14"/>
      <c r="N437" s="15"/>
      <c r="O437" s="79"/>
      <c r="P437" s="62">
        <v>77</v>
      </c>
      <c r="Q437" s="80"/>
      <c r="R437" s="79"/>
      <c r="S437" s="78"/>
      <c r="T437" s="78"/>
      <c r="U437" s="78"/>
      <c r="V437" s="78"/>
    </row>
    <row r="438" spans="1:22" ht="15.75" customHeight="1">
      <c r="A438" s="9" t="s">
        <v>54</v>
      </c>
      <c r="B438" s="11"/>
      <c r="C438" s="11">
        <v>73</v>
      </c>
      <c r="D438" s="11"/>
      <c r="E438" s="11"/>
      <c r="F438" s="11"/>
      <c r="G438" s="11"/>
      <c r="H438" s="11"/>
      <c r="I438" s="11"/>
      <c r="J438" s="11"/>
      <c r="K438" s="12"/>
      <c r="L438" s="19"/>
      <c r="M438" s="5"/>
      <c r="N438" s="20"/>
      <c r="O438" s="66">
        <f>IF(C438=0,"",C438/B437)</f>
        <v>0.94805194805194803</v>
      </c>
      <c r="P438" s="67">
        <v>73</v>
      </c>
      <c r="Q438" s="68">
        <f t="shared" ref="Q438:Q445" si="36">IF(P438=0,"",P438/P437)</f>
        <v>0.94805194805194803</v>
      </c>
      <c r="R438" s="68">
        <f t="shared" ref="R438:R445" si="37">IF(P438=0,"",100%-Q438)</f>
        <v>5.1948051948051965E-2</v>
      </c>
      <c r="S438" s="78"/>
      <c r="T438" s="78"/>
      <c r="U438" s="78"/>
      <c r="V438" s="78"/>
    </row>
    <row r="439" spans="1:22" ht="15.75" customHeight="1">
      <c r="A439" s="9" t="s">
        <v>57</v>
      </c>
      <c r="B439" s="11"/>
      <c r="C439" s="11"/>
      <c r="D439" s="11">
        <v>63</v>
      </c>
      <c r="E439" s="11"/>
      <c r="F439" s="11"/>
      <c r="G439" s="11"/>
      <c r="H439" s="11"/>
      <c r="I439" s="11"/>
      <c r="J439" s="11"/>
      <c r="K439" s="12"/>
      <c r="L439" s="19"/>
      <c r="M439" s="5"/>
      <c r="N439" s="20"/>
      <c r="O439" s="66">
        <f>IF(D439=0,"",D439/C438)</f>
        <v>0.86301369863013699</v>
      </c>
      <c r="P439" s="67">
        <v>69</v>
      </c>
      <c r="Q439" s="68">
        <f t="shared" si="36"/>
        <v>0.9452054794520548</v>
      </c>
      <c r="R439" s="68">
        <f t="shared" si="37"/>
        <v>5.4794520547945202E-2</v>
      </c>
      <c r="S439" s="52">
        <f>P439/P437</f>
        <v>0.89610389610389607</v>
      </c>
      <c r="T439" s="78"/>
      <c r="U439" s="78"/>
      <c r="V439" s="78"/>
    </row>
    <row r="440" spans="1:22" ht="15.75" customHeight="1">
      <c r="A440" s="9" t="s">
        <v>58</v>
      </c>
      <c r="B440" s="11"/>
      <c r="C440" s="11"/>
      <c r="D440" s="11"/>
      <c r="E440" s="11">
        <v>56</v>
      </c>
      <c r="F440" s="11"/>
      <c r="G440" s="11"/>
      <c r="H440" s="11"/>
      <c r="I440" s="11"/>
      <c r="J440" s="11"/>
      <c r="K440" s="12"/>
      <c r="L440" s="19"/>
      <c r="M440" s="5"/>
      <c r="N440" s="20"/>
      <c r="O440" s="66">
        <f>IF(E440=0,"",E440/D439)</f>
        <v>0.88888888888888884</v>
      </c>
      <c r="P440" s="67">
        <v>65</v>
      </c>
      <c r="Q440" s="68">
        <f t="shared" si="36"/>
        <v>0.94202898550724634</v>
      </c>
      <c r="R440" s="68">
        <f t="shared" si="37"/>
        <v>5.7971014492753659E-2</v>
      </c>
      <c r="S440" s="78"/>
      <c r="T440" s="78"/>
      <c r="U440" s="78"/>
      <c r="V440" s="78"/>
    </row>
    <row r="441" spans="1:22" ht="15.75" customHeight="1">
      <c r="A441" s="9" t="s">
        <v>59</v>
      </c>
      <c r="B441" s="11"/>
      <c r="C441" s="11"/>
      <c r="D441" s="11"/>
      <c r="E441" s="11"/>
      <c r="F441" s="11">
        <v>53</v>
      </c>
      <c r="G441" s="11"/>
      <c r="H441" s="11"/>
      <c r="I441" s="11"/>
      <c r="J441" s="11"/>
      <c r="K441" s="12"/>
      <c r="L441" s="19"/>
      <c r="M441" s="5"/>
      <c r="N441" s="20"/>
      <c r="O441" s="66">
        <f>IF(F441=0,"",F441/E440)</f>
        <v>0.9464285714285714</v>
      </c>
      <c r="P441" s="67">
        <v>64</v>
      </c>
      <c r="Q441" s="68">
        <f t="shared" si="36"/>
        <v>0.98461538461538467</v>
      </c>
      <c r="R441" s="68">
        <f t="shared" si="37"/>
        <v>1.538461538461533E-2</v>
      </c>
      <c r="S441" s="78"/>
      <c r="T441" s="78"/>
      <c r="U441" s="78"/>
      <c r="V441" s="78"/>
    </row>
    <row r="442" spans="1:22" ht="15.75" customHeight="1">
      <c r="A442" s="9" t="s">
        <v>60</v>
      </c>
      <c r="B442" s="11"/>
      <c r="C442" s="11"/>
      <c r="D442" s="11"/>
      <c r="E442" s="11"/>
      <c r="F442" s="11"/>
      <c r="G442" s="11">
        <v>55</v>
      </c>
      <c r="H442" s="11"/>
      <c r="I442" s="11"/>
      <c r="J442" s="11"/>
      <c r="K442" s="12"/>
      <c r="L442" s="19"/>
      <c r="M442" s="5"/>
      <c r="N442" s="20"/>
      <c r="O442" s="66">
        <f>IF(G442=0,"",G442/F441)</f>
        <v>1.0377358490566038</v>
      </c>
      <c r="P442" s="67">
        <v>62</v>
      </c>
      <c r="Q442" s="68">
        <f t="shared" si="36"/>
        <v>0.96875</v>
      </c>
      <c r="R442" s="68">
        <f t="shared" si="37"/>
        <v>3.125E-2</v>
      </c>
      <c r="S442" s="78"/>
      <c r="T442" s="78"/>
      <c r="U442" s="78"/>
      <c r="V442" s="78"/>
    </row>
    <row r="443" spans="1:22" ht="15.75" customHeight="1">
      <c r="A443" s="9" t="s">
        <v>61</v>
      </c>
      <c r="B443" s="11"/>
      <c r="C443" s="11"/>
      <c r="D443" s="11"/>
      <c r="E443" s="11"/>
      <c r="F443" s="11"/>
      <c r="G443" s="11"/>
      <c r="H443" s="11">
        <v>51</v>
      </c>
      <c r="I443" s="11"/>
      <c r="J443" s="11"/>
      <c r="K443" s="12"/>
      <c r="L443" s="19"/>
      <c r="M443" s="5"/>
      <c r="N443" s="20"/>
      <c r="O443" s="66">
        <f>IF(H443=0,"",H443/G442)</f>
        <v>0.92727272727272725</v>
      </c>
      <c r="P443" s="67">
        <v>61</v>
      </c>
      <c r="Q443" s="68">
        <f t="shared" si="36"/>
        <v>0.9838709677419355</v>
      </c>
      <c r="R443" s="68">
        <f t="shared" si="37"/>
        <v>1.6129032258064502E-2</v>
      </c>
      <c r="S443" s="78"/>
      <c r="T443" s="78"/>
      <c r="U443" s="78"/>
      <c r="V443" s="78"/>
    </row>
    <row r="444" spans="1:22" ht="15.75" customHeight="1">
      <c r="A444" s="9" t="s">
        <v>62</v>
      </c>
      <c r="B444" s="11"/>
      <c r="C444" s="11"/>
      <c r="D444" s="11"/>
      <c r="E444" s="11"/>
      <c r="F444" s="11"/>
      <c r="G444" s="11"/>
      <c r="H444" s="11"/>
      <c r="I444" s="11">
        <v>49</v>
      </c>
      <c r="J444" s="11"/>
      <c r="K444" s="12"/>
      <c r="L444" s="19"/>
      <c r="M444" s="5"/>
      <c r="N444" s="20"/>
      <c r="O444" s="66">
        <f>IF(I444=0,"",I444/H443)</f>
        <v>0.96078431372549022</v>
      </c>
      <c r="P444" s="67">
        <v>61</v>
      </c>
      <c r="Q444" s="68">
        <f t="shared" si="36"/>
        <v>1</v>
      </c>
      <c r="R444" s="68">
        <f t="shared" si="37"/>
        <v>0</v>
      </c>
      <c r="S444" s="78"/>
      <c r="T444" s="78"/>
      <c r="U444" s="78"/>
      <c r="V444" s="78"/>
    </row>
    <row r="445" spans="1:22" ht="15.75" customHeight="1">
      <c r="A445" s="9" t="s">
        <v>63</v>
      </c>
      <c r="B445" s="11"/>
      <c r="C445" s="11"/>
      <c r="D445" s="11"/>
      <c r="E445" s="11"/>
      <c r="F445" s="11"/>
      <c r="G445" s="11"/>
      <c r="H445" s="11"/>
      <c r="I445" s="11"/>
      <c r="J445" s="11">
        <v>43</v>
      </c>
      <c r="K445" s="12">
        <v>35</v>
      </c>
      <c r="L445" s="19"/>
      <c r="M445" s="5"/>
      <c r="N445" s="20"/>
      <c r="O445" s="81">
        <f>IF(J445=0,"",J445/I444)</f>
        <v>0.87755102040816324</v>
      </c>
      <c r="P445" s="67">
        <v>60</v>
      </c>
      <c r="Q445" s="82">
        <f t="shared" si="36"/>
        <v>0.98360655737704916</v>
      </c>
      <c r="R445" s="82">
        <f t="shared" si="37"/>
        <v>1.6393442622950838E-2</v>
      </c>
      <c r="S445" s="78"/>
      <c r="T445" s="78"/>
      <c r="U445" s="78"/>
      <c r="V445" s="78"/>
    </row>
    <row r="446" spans="1:22" ht="15.75" customHeight="1">
      <c r="A446" s="9" t="s">
        <v>64</v>
      </c>
      <c r="B446" s="11"/>
      <c r="C446" s="11"/>
      <c r="D446" s="11"/>
      <c r="E446" s="11"/>
      <c r="F446" s="11"/>
      <c r="G446" s="11"/>
      <c r="H446" s="11"/>
      <c r="I446" s="11"/>
      <c r="J446" s="11">
        <v>19</v>
      </c>
      <c r="K446" s="12">
        <v>14</v>
      </c>
      <c r="L446" s="19"/>
      <c r="M446" s="5"/>
      <c r="N446" s="6"/>
      <c r="O446" s="83"/>
      <c r="P446" s="22">
        <v>23</v>
      </c>
      <c r="Q446" s="84"/>
      <c r="R446" s="85"/>
      <c r="S446" s="78"/>
      <c r="T446" s="78"/>
      <c r="U446" s="78"/>
      <c r="V446" s="78"/>
    </row>
    <row r="447" spans="1:22" ht="15.75" customHeight="1">
      <c r="A447" s="9" t="s">
        <v>65</v>
      </c>
      <c r="B447" s="11"/>
      <c r="C447" s="11"/>
      <c r="D447" s="11"/>
      <c r="E447" s="11"/>
      <c r="F447" s="11"/>
      <c r="G447" s="11"/>
      <c r="H447" s="11"/>
      <c r="I447" s="11"/>
      <c r="J447" s="11">
        <v>4</v>
      </c>
      <c r="K447" s="12">
        <v>5</v>
      </c>
      <c r="L447" s="19"/>
      <c r="M447" s="5"/>
      <c r="N447" s="6"/>
      <c r="O447" s="27"/>
      <c r="P447" s="25">
        <v>8</v>
      </c>
      <c r="Q447" s="28"/>
      <c r="R447" s="27"/>
      <c r="S447" s="78"/>
      <c r="T447" s="78"/>
      <c r="U447" s="78"/>
      <c r="V447" s="78"/>
    </row>
    <row r="448" spans="1:22" ht="15.75" customHeight="1">
      <c r="A448" s="9" t="s">
        <v>66</v>
      </c>
      <c r="B448" s="11"/>
      <c r="C448" s="11"/>
      <c r="D448" s="11"/>
      <c r="E448" s="11"/>
      <c r="F448" s="11"/>
      <c r="G448" s="11"/>
      <c r="H448" s="11"/>
      <c r="I448" s="11"/>
      <c r="J448" s="11">
        <v>1</v>
      </c>
      <c r="K448" s="12">
        <v>1</v>
      </c>
      <c r="L448" s="19"/>
      <c r="M448" s="5"/>
      <c r="N448" s="6"/>
      <c r="O448" s="27"/>
      <c r="P448" s="25">
        <v>2</v>
      </c>
      <c r="Q448" s="28"/>
      <c r="R448" s="27"/>
      <c r="S448" s="78"/>
      <c r="T448" s="78"/>
      <c r="U448" s="78"/>
      <c r="V448" s="78"/>
    </row>
    <row r="449" spans="1:22" ht="15.75" customHeight="1">
      <c r="A449" s="9" t="s">
        <v>67</v>
      </c>
      <c r="B449" s="11"/>
      <c r="C449" s="11"/>
      <c r="D449" s="11"/>
      <c r="E449" s="11"/>
      <c r="F449" s="11"/>
      <c r="G449" s="11"/>
      <c r="H449" s="11"/>
      <c r="I449" s="11"/>
      <c r="J449" s="11">
        <v>1</v>
      </c>
      <c r="K449" s="12"/>
      <c r="L449" s="19"/>
      <c r="M449" s="5"/>
      <c r="N449" s="6"/>
      <c r="O449" s="27"/>
      <c r="P449" s="25">
        <v>1</v>
      </c>
      <c r="Q449" s="28"/>
      <c r="R449" s="27"/>
      <c r="S449" s="78"/>
      <c r="T449" s="78"/>
      <c r="U449" s="78"/>
      <c r="V449" s="78"/>
    </row>
    <row r="450" spans="1:22" ht="15.75" customHeight="1">
      <c r="A450" s="9" t="s">
        <v>68</v>
      </c>
      <c r="B450" s="11"/>
      <c r="C450" s="11"/>
      <c r="D450" s="11"/>
      <c r="E450" s="11"/>
      <c r="F450" s="11"/>
      <c r="G450" s="11"/>
      <c r="H450" s="11"/>
      <c r="I450" s="11"/>
      <c r="J450" s="11">
        <v>1</v>
      </c>
      <c r="K450" s="12">
        <v>1</v>
      </c>
      <c r="L450" s="19"/>
      <c r="M450" s="5"/>
      <c r="N450" s="6"/>
      <c r="O450" s="42"/>
      <c r="P450" s="43">
        <v>1</v>
      </c>
      <c r="Q450" s="53"/>
      <c r="R450" s="54"/>
      <c r="S450" s="78"/>
      <c r="T450" s="78"/>
      <c r="U450" s="78"/>
      <c r="V450" s="78"/>
    </row>
    <row r="451" spans="1:22" ht="15.75" customHeight="1">
      <c r="A451" s="9" t="s">
        <v>69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2"/>
      <c r="L451" s="19"/>
      <c r="M451" s="5"/>
      <c r="N451" s="6"/>
      <c r="O451" s="44" t="s">
        <v>53</v>
      </c>
      <c r="P451" s="45">
        <v>51</v>
      </c>
      <c r="Q451" s="46">
        <f>K454</f>
        <v>56</v>
      </c>
      <c r="R451" s="47" t="s">
        <v>8</v>
      </c>
      <c r="S451" s="78"/>
      <c r="T451" s="78"/>
      <c r="U451" s="78"/>
      <c r="V451" s="78"/>
    </row>
    <row r="452" spans="1:22" ht="15.75" customHeight="1">
      <c r="A452" s="9" t="s">
        <v>70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2"/>
      <c r="L452" s="19"/>
      <c r="M452" s="5"/>
      <c r="N452" s="6"/>
      <c r="O452" s="48" t="s">
        <v>55</v>
      </c>
      <c r="P452" s="49">
        <f>IF(P451/B437=0,"",P451/B437)</f>
        <v>0.66233766233766234</v>
      </c>
      <c r="Q452" s="50">
        <f>IF(P451/Q451=0,"",P451/Q451)</f>
        <v>0.9107142857142857</v>
      </c>
      <c r="R452" s="51" t="s">
        <v>56</v>
      </c>
      <c r="S452" s="78"/>
      <c r="T452" s="78"/>
      <c r="U452" s="78"/>
      <c r="V452" s="78"/>
    </row>
    <row r="453" spans="1:22" ht="15.75" customHeight="1">
      <c r="A453" s="9" t="s">
        <v>71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2"/>
      <c r="L453" s="29"/>
      <c r="M453" s="30"/>
      <c r="N453" s="31"/>
      <c r="O453" s="30"/>
      <c r="P453" s="31"/>
      <c r="Q453" s="31"/>
      <c r="R453" s="33"/>
      <c r="S453" s="78"/>
      <c r="T453" s="78"/>
      <c r="U453" s="78"/>
      <c r="V453" s="78"/>
    </row>
    <row r="454" spans="1:22" ht="18.75" customHeight="1">
      <c r="A454" s="34"/>
      <c r="B454" s="6"/>
      <c r="C454" s="6"/>
      <c r="D454" s="139" t="s">
        <v>42</v>
      </c>
      <c r="E454" s="154"/>
      <c r="F454" s="154"/>
      <c r="G454" s="154"/>
      <c r="H454" s="154"/>
      <c r="I454" s="154"/>
      <c r="J454" s="155"/>
      <c r="K454" s="35">
        <f>SUM(K437:K450)</f>
        <v>56</v>
      </c>
      <c r="L454" s="55">
        <f>IF(K445=0,"",K445/B437)</f>
        <v>0.45454545454545453</v>
      </c>
      <c r="M454" s="55">
        <f>IF(K454=0,"",K454/B437)</f>
        <v>0.72727272727272729</v>
      </c>
      <c r="N454" s="55">
        <f>IF(K445=0,"",M454-L454)</f>
        <v>0.27272727272727276</v>
      </c>
      <c r="O454" s="5"/>
      <c r="P454" s="6"/>
      <c r="Q454" s="37"/>
      <c r="R454" s="5"/>
      <c r="S454" s="78"/>
      <c r="T454" s="78"/>
      <c r="U454" s="78"/>
      <c r="V454" s="78"/>
    </row>
    <row r="455" spans="1:22" ht="15.75" customHeight="1">
      <c r="L455" s="5"/>
      <c r="M455" s="5"/>
      <c r="O455" s="5"/>
      <c r="S455" s="78"/>
      <c r="T455" s="78"/>
      <c r="U455" s="78"/>
      <c r="V455" s="78"/>
    </row>
    <row r="456" spans="1:22" ht="15.75" customHeight="1">
      <c r="L456" s="5"/>
      <c r="M456" s="5"/>
      <c r="O456" s="5"/>
      <c r="S456" s="78"/>
      <c r="T456" s="78"/>
      <c r="U456" s="78"/>
      <c r="V456" s="78"/>
    </row>
    <row r="457" spans="1:22" ht="26.25" customHeight="1">
      <c r="A457" s="7"/>
      <c r="B457" s="163" t="s">
        <v>4</v>
      </c>
      <c r="C457" s="164"/>
      <c r="D457" s="164"/>
      <c r="E457" s="164"/>
      <c r="F457" s="164"/>
      <c r="G457" s="164"/>
      <c r="H457" s="165" t="s">
        <v>54</v>
      </c>
      <c r="I457" s="166"/>
      <c r="J457" s="166"/>
      <c r="K457" s="6"/>
      <c r="L457" s="5"/>
      <c r="M457" s="5"/>
      <c r="N457" s="6"/>
      <c r="O457" s="5"/>
      <c r="P457" s="6"/>
      <c r="Q457" s="6"/>
      <c r="R457" s="6"/>
      <c r="S457" s="78"/>
      <c r="T457" s="78"/>
      <c r="U457" s="78"/>
      <c r="V457" s="78"/>
    </row>
    <row r="458" spans="1:22" ht="30" customHeight="1">
      <c r="A458" s="142" t="s">
        <v>6</v>
      </c>
      <c r="B458" s="144" t="s">
        <v>7</v>
      </c>
      <c r="C458" s="154"/>
      <c r="D458" s="154"/>
      <c r="E458" s="154"/>
      <c r="F458" s="154"/>
      <c r="G458" s="154"/>
      <c r="H458" s="154"/>
      <c r="I458" s="154"/>
      <c r="J458" s="155"/>
      <c r="K458" s="167" t="s">
        <v>8</v>
      </c>
      <c r="L458" s="137" t="s">
        <v>9</v>
      </c>
      <c r="M458" s="137" t="s">
        <v>10</v>
      </c>
      <c r="N458" s="149" t="s">
        <v>11</v>
      </c>
      <c r="O458" s="137" t="s">
        <v>12</v>
      </c>
      <c r="P458" s="151" t="s">
        <v>13</v>
      </c>
      <c r="Q458" s="151" t="s">
        <v>14</v>
      </c>
      <c r="R458" s="137" t="s">
        <v>15</v>
      </c>
      <c r="S458" s="78"/>
      <c r="T458" s="78"/>
      <c r="U458" s="78"/>
      <c r="V458" s="78"/>
    </row>
    <row r="459" spans="1:22" ht="15.75" customHeight="1">
      <c r="A459" s="153"/>
      <c r="B459" s="9" t="s">
        <v>16</v>
      </c>
      <c r="C459" s="9" t="s">
        <v>17</v>
      </c>
      <c r="D459" s="9" t="s">
        <v>18</v>
      </c>
      <c r="E459" s="9" t="s">
        <v>19</v>
      </c>
      <c r="F459" s="9" t="s">
        <v>20</v>
      </c>
      <c r="G459" s="9" t="s">
        <v>21</v>
      </c>
      <c r="H459" s="9" t="s">
        <v>22</v>
      </c>
      <c r="I459" s="9" t="s">
        <v>23</v>
      </c>
      <c r="J459" s="9" t="s">
        <v>24</v>
      </c>
      <c r="K459" s="153"/>
      <c r="L459" s="153"/>
      <c r="M459" s="153"/>
      <c r="N459" s="153"/>
      <c r="O459" s="153"/>
      <c r="P459" s="153"/>
      <c r="Q459" s="153"/>
      <c r="R459" s="153"/>
      <c r="S459" s="78"/>
      <c r="T459" s="78"/>
      <c r="U459" s="78"/>
      <c r="V459" s="78"/>
    </row>
    <row r="460" spans="1:22" ht="15.75" customHeight="1">
      <c r="A460" s="9" t="s">
        <v>54</v>
      </c>
      <c r="B460" s="56">
        <v>65</v>
      </c>
      <c r="C460" s="11"/>
      <c r="D460" s="11"/>
      <c r="E460" s="11"/>
      <c r="F460" s="11"/>
      <c r="G460" s="11"/>
      <c r="H460" s="11"/>
      <c r="I460" s="11"/>
      <c r="J460" s="11"/>
      <c r="K460" s="12"/>
      <c r="L460" s="13"/>
      <c r="M460" s="14"/>
      <c r="N460" s="15"/>
      <c r="O460" s="79"/>
      <c r="P460" s="62">
        <v>65</v>
      </c>
      <c r="Q460" s="80"/>
      <c r="R460" s="79"/>
      <c r="S460" s="78"/>
      <c r="T460" s="78"/>
      <c r="U460" s="78"/>
      <c r="V460" s="78"/>
    </row>
    <row r="461" spans="1:22" ht="15.75" customHeight="1">
      <c r="A461" s="9" t="s">
        <v>57</v>
      </c>
      <c r="B461" s="11"/>
      <c r="C461" s="11">
        <v>61</v>
      </c>
      <c r="D461" s="11"/>
      <c r="E461" s="11"/>
      <c r="F461" s="11"/>
      <c r="G461" s="11"/>
      <c r="H461" s="11"/>
      <c r="I461" s="11"/>
      <c r="J461" s="11"/>
      <c r="K461" s="12"/>
      <c r="L461" s="19"/>
      <c r="M461" s="5"/>
      <c r="N461" s="20"/>
      <c r="O461" s="66">
        <f>IF(C461=0,"",C461/B460)</f>
        <v>0.93846153846153846</v>
      </c>
      <c r="P461" s="67">
        <v>62</v>
      </c>
      <c r="Q461" s="68">
        <f t="shared" ref="Q461:Q468" si="38">IF(P461=0,"",P461/P460)</f>
        <v>0.9538461538461539</v>
      </c>
      <c r="R461" s="68">
        <f t="shared" ref="R461:R468" si="39">IF(P461=0,"",100%-Q461)</f>
        <v>4.6153846153846101E-2</v>
      </c>
      <c r="S461" s="78"/>
      <c r="T461" s="78"/>
      <c r="U461" s="78"/>
      <c r="V461" s="78"/>
    </row>
    <row r="462" spans="1:22" ht="15.75" customHeight="1">
      <c r="A462" s="9" t="s">
        <v>58</v>
      </c>
      <c r="B462" s="11"/>
      <c r="C462" s="11"/>
      <c r="D462" s="11">
        <v>53</v>
      </c>
      <c r="E462" s="11"/>
      <c r="F462" s="11"/>
      <c r="G462" s="11"/>
      <c r="H462" s="11"/>
      <c r="I462" s="11"/>
      <c r="J462" s="11"/>
      <c r="K462" s="12"/>
      <c r="L462" s="19"/>
      <c r="M462" s="5"/>
      <c r="N462" s="20"/>
      <c r="O462" s="66">
        <f>IF(D462=0,"",D462/C461)</f>
        <v>0.86885245901639341</v>
      </c>
      <c r="P462" s="67">
        <v>58</v>
      </c>
      <c r="Q462" s="68">
        <f t="shared" si="38"/>
        <v>0.93548387096774188</v>
      </c>
      <c r="R462" s="68">
        <f t="shared" si="39"/>
        <v>6.4516129032258118E-2</v>
      </c>
      <c r="S462" s="52">
        <f>P462/P460</f>
        <v>0.89230769230769236</v>
      </c>
      <c r="T462" s="78"/>
      <c r="U462" s="78"/>
      <c r="V462" s="78"/>
    </row>
    <row r="463" spans="1:22" ht="15.75" customHeight="1">
      <c r="A463" s="9" t="s">
        <v>59</v>
      </c>
      <c r="B463" s="11"/>
      <c r="C463" s="11"/>
      <c r="D463" s="11"/>
      <c r="E463" s="11">
        <v>46</v>
      </c>
      <c r="F463" s="11"/>
      <c r="G463" s="11"/>
      <c r="H463" s="11"/>
      <c r="I463" s="11"/>
      <c r="J463" s="11"/>
      <c r="K463" s="12"/>
      <c r="L463" s="19"/>
      <c r="M463" s="5"/>
      <c r="N463" s="20"/>
      <c r="O463" s="66">
        <f>IF(E463=0,"",E463/D462)</f>
        <v>0.86792452830188682</v>
      </c>
      <c r="P463" s="67">
        <v>56</v>
      </c>
      <c r="Q463" s="68">
        <f t="shared" si="38"/>
        <v>0.96551724137931039</v>
      </c>
      <c r="R463" s="68">
        <f t="shared" si="39"/>
        <v>3.4482758620689613E-2</v>
      </c>
      <c r="S463" s="78"/>
      <c r="T463" s="78"/>
      <c r="U463" s="78"/>
      <c r="V463" s="78"/>
    </row>
    <row r="464" spans="1:22" ht="15.75" customHeight="1">
      <c r="A464" s="9" t="s">
        <v>60</v>
      </c>
      <c r="B464" s="11"/>
      <c r="C464" s="11"/>
      <c r="D464" s="11"/>
      <c r="E464" s="11"/>
      <c r="F464" s="11">
        <v>44</v>
      </c>
      <c r="G464" s="11"/>
      <c r="H464" s="11"/>
      <c r="I464" s="11"/>
      <c r="J464" s="11"/>
      <c r="K464" s="12"/>
      <c r="L464" s="19"/>
      <c r="M464" s="5"/>
      <c r="N464" s="20"/>
      <c r="O464" s="66">
        <f>IF(F464=0,"",F464/E463)</f>
        <v>0.95652173913043481</v>
      </c>
      <c r="P464" s="67">
        <v>52</v>
      </c>
      <c r="Q464" s="68">
        <f t="shared" si="38"/>
        <v>0.9285714285714286</v>
      </c>
      <c r="R464" s="68">
        <f t="shared" si="39"/>
        <v>7.1428571428571397E-2</v>
      </c>
      <c r="S464" s="78"/>
      <c r="T464" s="78"/>
      <c r="U464" s="78"/>
      <c r="V464" s="78"/>
    </row>
    <row r="465" spans="1:22" ht="15.75" customHeight="1">
      <c r="A465" s="9" t="s">
        <v>61</v>
      </c>
      <c r="B465" s="11"/>
      <c r="C465" s="11"/>
      <c r="D465" s="11"/>
      <c r="E465" s="11"/>
      <c r="F465" s="11"/>
      <c r="G465" s="11">
        <v>42</v>
      </c>
      <c r="H465" s="11"/>
      <c r="I465" s="11"/>
      <c r="J465" s="11"/>
      <c r="K465" s="12"/>
      <c r="L465" s="19"/>
      <c r="M465" s="5"/>
      <c r="N465" s="20"/>
      <c r="O465" s="66">
        <f>IF(G465=0,"",G465/F464)</f>
        <v>0.95454545454545459</v>
      </c>
      <c r="P465" s="67">
        <v>50</v>
      </c>
      <c r="Q465" s="68">
        <f t="shared" si="38"/>
        <v>0.96153846153846156</v>
      </c>
      <c r="R465" s="68">
        <f t="shared" si="39"/>
        <v>3.8461538461538436E-2</v>
      </c>
      <c r="S465" s="78"/>
      <c r="T465" s="78"/>
      <c r="U465" s="78"/>
      <c r="V465" s="78"/>
    </row>
    <row r="466" spans="1:22" ht="15.75" customHeight="1">
      <c r="A466" s="9" t="s">
        <v>62</v>
      </c>
      <c r="B466" s="11"/>
      <c r="C466" s="11"/>
      <c r="D466" s="11"/>
      <c r="E466" s="11"/>
      <c r="F466" s="11"/>
      <c r="G466" s="11"/>
      <c r="H466" s="11">
        <v>40</v>
      </c>
      <c r="I466" s="11"/>
      <c r="J466" s="11"/>
      <c r="K466" s="12"/>
      <c r="L466" s="19"/>
      <c r="M466" s="5"/>
      <c r="N466" s="20"/>
      <c r="O466" s="66">
        <f>IF(H466=0,"",H466/G465)</f>
        <v>0.95238095238095233</v>
      </c>
      <c r="P466" s="67">
        <v>49</v>
      </c>
      <c r="Q466" s="68">
        <f t="shared" si="38"/>
        <v>0.98</v>
      </c>
      <c r="R466" s="68">
        <f t="shared" si="39"/>
        <v>2.0000000000000018E-2</v>
      </c>
      <c r="S466" s="78"/>
      <c r="T466" s="78"/>
      <c r="U466" s="78"/>
      <c r="V466" s="78"/>
    </row>
    <row r="467" spans="1:22" ht="15.75" customHeight="1">
      <c r="A467" s="9" t="s">
        <v>63</v>
      </c>
      <c r="B467" s="11"/>
      <c r="C467" s="11"/>
      <c r="D467" s="11"/>
      <c r="E467" s="11"/>
      <c r="F467" s="11"/>
      <c r="G467" s="11"/>
      <c r="H467" s="11"/>
      <c r="I467" s="11">
        <v>40</v>
      </c>
      <c r="J467" s="11"/>
      <c r="K467" s="12"/>
      <c r="L467" s="19"/>
      <c r="M467" s="5"/>
      <c r="N467" s="20"/>
      <c r="O467" s="66">
        <f>IF(I467=0,"",I467/H466)</f>
        <v>1</v>
      </c>
      <c r="P467" s="67">
        <v>47</v>
      </c>
      <c r="Q467" s="68">
        <f t="shared" si="38"/>
        <v>0.95918367346938771</v>
      </c>
      <c r="R467" s="68">
        <f t="shared" si="39"/>
        <v>4.081632653061229E-2</v>
      </c>
      <c r="S467" s="78"/>
      <c r="T467" s="78"/>
      <c r="U467" s="78"/>
      <c r="V467" s="78"/>
    </row>
    <row r="468" spans="1:22" ht="15.75" customHeight="1">
      <c r="A468" s="9" t="s">
        <v>64</v>
      </c>
      <c r="B468" s="11"/>
      <c r="C468" s="11"/>
      <c r="D468" s="11"/>
      <c r="E468" s="11"/>
      <c r="F468" s="11"/>
      <c r="G468" s="11"/>
      <c r="H468" s="11"/>
      <c r="I468" s="11"/>
      <c r="J468" s="11">
        <v>38</v>
      </c>
      <c r="K468" s="12">
        <v>29</v>
      </c>
      <c r="L468" s="19"/>
      <c r="M468" s="5"/>
      <c r="N468" s="20"/>
      <c r="O468" s="81">
        <f>IF(J468=0,"",J468/I467)</f>
        <v>0.95</v>
      </c>
      <c r="P468" s="67">
        <v>46</v>
      </c>
      <c r="Q468" s="82">
        <f t="shared" si="38"/>
        <v>0.97872340425531912</v>
      </c>
      <c r="R468" s="82">
        <f t="shared" si="39"/>
        <v>2.1276595744680882E-2</v>
      </c>
      <c r="S468" s="78"/>
      <c r="T468" s="78"/>
      <c r="U468" s="78"/>
      <c r="V468" s="78"/>
    </row>
    <row r="469" spans="1:22" ht="15.75" customHeight="1">
      <c r="A469" s="9" t="s">
        <v>65</v>
      </c>
      <c r="B469" s="11"/>
      <c r="C469" s="11"/>
      <c r="D469" s="11"/>
      <c r="E469" s="11"/>
      <c r="F469" s="11"/>
      <c r="G469" s="11"/>
      <c r="H469" s="11"/>
      <c r="I469" s="11"/>
      <c r="J469" s="11">
        <v>13</v>
      </c>
      <c r="K469" s="12">
        <v>9</v>
      </c>
      <c r="L469" s="19"/>
      <c r="M469" s="5"/>
      <c r="N469" s="6"/>
      <c r="O469" s="83"/>
      <c r="P469" s="22">
        <v>14</v>
      </c>
      <c r="Q469" s="84"/>
      <c r="R469" s="85"/>
      <c r="S469" s="78"/>
      <c r="T469" s="78"/>
      <c r="U469" s="78"/>
      <c r="V469" s="78"/>
    </row>
    <row r="470" spans="1:22" ht="15.75" customHeight="1">
      <c r="A470" s="9" t="s">
        <v>66</v>
      </c>
      <c r="B470" s="11"/>
      <c r="C470" s="11"/>
      <c r="D470" s="11"/>
      <c r="E470" s="11"/>
      <c r="F470" s="11"/>
      <c r="G470" s="11"/>
      <c r="H470" s="11"/>
      <c r="I470" s="11"/>
      <c r="J470" s="11">
        <v>2</v>
      </c>
      <c r="K470" s="12">
        <v>2</v>
      </c>
      <c r="L470" s="19"/>
      <c r="M470" s="5"/>
      <c r="N470" s="6"/>
      <c r="O470" s="27"/>
      <c r="P470" s="25">
        <v>2</v>
      </c>
      <c r="Q470" s="28"/>
      <c r="R470" s="27"/>
      <c r="S470" s="78"/>
      <c r="T470" s="78"/>
      <c r="U470" s="78"/>
      <c r="V470" s="78"/>
    </row>
    <row r="471" spans="1:22" ht="15.75" customHeight="1">
      <c r="A471" s="9" t="s">
        <v>67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2"/>
      <c r="L471" s="19"/>
      <c r="M471" s="5"/>
      <c r="N471" s="6"/>
      <c r="O471" s="27"/>
      <c r="P471" s="25"/>
      <c r="Q471" s="28"/>
      <c r="R471" s="27"/>
      <c r="S471" s="78"/>
      <c r="T471" s="78"/>
      <c r="U471" s="78"/>
      <c r="V471" s="78"/>
    </row>
    <row r="472" spans="1:22" ht="15.75" customHeight="1">
      <c r="A472" s="9" t="s">
        <v>68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2"/>
      <c r="L472" s="19"/>
      <c r="M472" s="5"/>
      <c r="N472" s="6"/>
      <c r="O472" s="27"/>
      <c r="P472" s="25"/>
      <c r="Q472" s="28"/>
      <c r="R472" s="27"/>
      <c r="S472" s="78"/>
      <c r="T472" s="78"/>
      <c r="U472" s="78"/>
      <c r="V472" s="78"/>
    </row>
    <row r="473" spans="1:22" ht="15.75" customHeight="1">
      <c r="A473" s="9" t="s">
        <v>69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2"/>
      <c r="L473" s="19"/>
      <c r="M473" s="5"/>
      <c r="N473" s="6"/>
      <c r="O473" s="42"/>
      <c r="P473" s="43"/>
      <c r="Q473" s="53"/>
      <c r="R473" s="54"/>
      <c r="S473" s="78"/>
      <c r="T473" s="78"/>
      <c r="U473" s="78"/>
      <c r="V473" s="78"/>
    </row>
    <row r="474" spans="1:22" ht="15.75" customHeight="1">
      <c r="A474" s="9" t="s">
        <v>70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2"/>
      <c r="L474" s="19"/>
      <c r="M474" s="5"/>
      <c r="N474" s="6"/>
      <c r="O474" s="44" t="s">
        <v>53</v>
      </c>
      <c r="P474" s="45">
        <v>29</v>
      </c>
      <c r="Q474" s="46">
        <f>IF(SUM(K462:K470)=0,"",SUM(K462:K470))</f>
        <v>40</v>
      </c>
      <c r="R474" s="47" t="s">
        <v>8</v>
      </c>
      <c r="S474" s="78"/>
      <c r="T474" s="78"/>
      <c r="U474" s="78"/>
      <c r="V474" s="78"/>
    </row>
    <row r="475" spans="1:22" ht="15.75" customHeight="1">
      <c r="A475" s="9" t="s">
        <v>71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2"/>
      <c r="L475" s="19"/>
      <c r="M475" s="5"/>
      <c r="N475" s="6"/>
      <c r="O475" s="48" t="s">
        <v>55</v>
      </c>
      <c r="P475" s="49">
        <f>IF(P474/B460=0,"",P474/B460)</f>
        <v>0.44615384615384618</v>
      </c>
      <c r="Q475" s="50">
        <f>IF(P474/Q474=0,"",P474/Q474)</f>
        <v>0.72499999999999998</v>
      </c>
      <c r="R475" s="51" t="s">
        <v>56</v>
      </c>
      <c r="S475" s="78"/>
      <c r="T475" s="78"/>
      <c r="U475" s="78"/>
      <c r="V475" s="78"/>
    </row>
    <row r="476" spans="1:22" ht="15.75" customHeight="1">
      <c r="A476" s="9" t="s">
        <v>73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2"/>
      <c r="L476" s="29"/>
      <c r="M476" s="30"/>
      <c r="N476" s="31"/>
      <c r="O476" s="30"/>
      <c r="P476" s="31"/>
      <c r="Q476" s="31"/>
      <c r="R476" s="33"/>
      <c r="S476" s="78"/>
      <c r="T476" s="78"/>
      <c r="U476" s="78"/>
      <c r="V476" s="78"/>
    </row>
    <row r="477" spans="1:22" ht="18.75" customHeight="1">
      <c r="A477" s="34"/>
      <c r="B477" s="6"/>
      <c r="C477" s="6"/>
      <c r="D477" s="139" t="s">
        <v>42</v>
      </c>
      <c r="E477" s="154"/>
      <c r="F477" s="154"/>
      <c r="G477" s="154"/>
      <c r="H477" s="154"/>
      <c r="I477" s="154"/>
      <c r="J477" s="155"/>
      <c r="K477" s="35">
        <f>SUM(K460:K473)</f>
        <v>40</v>
      </c>
      <c r="L477" s="55">
        <f>IF(K468=0,"",K468/B460)</f>
        <v>0.44615384615384618</v>
      </c>
      <c r="M477" s="55">
        <f>IF(K477=0,"",K477/B460)</f>
        <v>0.61538461538461542</v>
      </c>
      <c r="N477" s="55">
        <f>IF(K468=0,"",M477-L477)</f>
        <v>0.16923076923076924</v>
      </c>
      <c r="O477" s="5"/>
      <c r="P477" s="6"/>
      <c r="Q477" s="37"/>
      <c r="R477" s="5"/>
      <c r="S477" s="78"/>
      <c r="T477" s="78"/>
      <c r="U477" s="78"/>
      <c r="V477" s="78"/>
    </row>
    <row r="478" spans="1:22" ht="15.75" customHeight="1">
      <c r="L478" s="5"/>
      <c r="M478" s="5"/>
      <c r="O478" s="5"/>
      <c r="S478" s="78"/>
      <c r="T478" s="78"/>
      <c r="U478" s="78"/>
      <c r="V478" s="78"/>
    </row>
    <row r="479" spans="1:22" ht="15.75" customHeight="1">
      <c r="L479" s="5"/>
      <c r="M479" s="5"/>
      <c r="O479" s="5"/>
      <c r="S479" s="78"/>
      <c r="T479" s="78"/>
      <c r="U479" s="78"/>
      <c r="V479" s="78"/>
    </row>
    <row r="480" spans="1:22" ht="26.25" customHeight="1">
      <c r="A480" s="7"/>
      <c r="B480" s="163" t="s">
        <v>4</v>
      </c>
      <c r="C480" s="164"/>
      <c r="D480" s="164"/>
      <c r="E480" s="164"/>
      <c r="F480" s="164"/>
      <c r="G480" s="164"/>
      <c r="H480" s="165" t="s">
        <v>57</v>
      </c>
      <c r="I480" s="166"/>
      <c r="J480" s="166"/>
      <c r="K480" s="6"/>
      <c r="L480" s="5"/>
      <c r="M480" s="5"/>
      <c r="N480" s="6"/>
      <c r="O480" s="5"/>
      <c r="P480" s="6"/>
      <c r="Q480" s="6"/>
      <c r="R480" s="6"/>
      <c r="S480" s="78"/>
      <c r="T480" s="78"/>
      <c r="U480" s="78"/>
      <c r="V480" s="78"/>
    </row>
    <row r="481" spans="1:22" ht="30" customHeight="1">
      <c r="A481" s="142" t="s">
        <v>6</v>
      </c>
      <c r="B481" s="144" t="s">
        <v>7</v>
      </c>
      <c r="C481" s="154"/>
      <c r="D481" s="154"/>
      <c r="E481" s="154"/>
      <c r="F481" s="154"/>
      <c r="G481" s="154"/>
      <c r="H481" s="154"/>
      <c r="I481" s="154"/>
      <c r="J481" s="155"/>
      <c r="K481" s="167" t="s">
        <v>8</v>
      </c>
      <c r="L481" s="137" t="s">
        <v>9</v>
      </c>
      <c r="M481" s="137" t="s">
        <v>10</v>
      </c>
      <c r="N481" s="149" t="s">
        <v>11</v>
      </c>
      <c r="O481" s="137" t="s">
        <v>12</v>
      </c>
      <c r="P481" s="151" t="s">
        <v>13</v>
      </c>
      <c r="Q481" s="151" t="s">
        <v>14</v>
      </c>
      <c r="R481" s="137" t="s">
        <v>15</v>
      </c>
      <c r="S481" s="78"/>
      <c r="T481" s="78"/>
      <c r="U481" s="78"/>
      <c r="V481" s="78"/>
    </row>
    <row r="482" spans="1:22" ht="15.75" customHeight="1">
      <c r="A482" s="153"/>
      <c r="B482" s="9" t="s">
        <v>16</v>
      </c>
      <c r="C482" s="9" t="s">
        <v>17</v>
      </c>
      <c r="D482" s="9" t="s">
        <v>18</v>
      </c>
      <c r="E482" s="9" t="s">
        <v>19</v>
      </c>
      <c r="F482" s="9" t="s">
        <v>20</v>
      </c>
      <c r="G482" s="9" t="s">
        <v>21</v>
      </c>
      <c r="H482" s="9" t="s">
        <v>22</v>
      </c>
      <c r="I482" s="9" t="s">
        <v>23</v>
      </c>
      <c r="J482" s="9" t="s">
        <v>24</v>
      </c>
      <c r="K482" s="153"/>
      <c r="L482" s="153"/>
      <c r="M482" s="153"/>
      <c r="N482" s="153"/>
      <c r="O482" s="153"/>
      <c r="P482" s="153"/>
      <c r="Q482" s="153"/>
      <c r="R482" s="153"/>
      <c r="S482" s="78"/>
      <c r="T482" s="78"/>
      <c r="U482" s="78"/>
      <c r="V482" s="78"/>
    </row>
    <row r="483" spans="1:22" ht="15.75" customHeight="1">
      <c r="A483" s="9" t="s">
        <v>57</v>
      </c>
      <c r="B483" s="56">
        <v>56</v>
      </c>
      <c r="C483" s="11"/>
      <c r="D483" s="11"/>
      <c r="E483" s="11"/>
      <c r="F483" s="11"/>
      <c r="G483" s="11"/>
      <c r="H483" s="11"/>
      <c r="I483" s="11"/>
      <c r="J483" s="11"/>
      <c r="K483" s="12"/>
      <c r="L483" s="13"/>
      <c r="M483" s="14"/>
      <c r="N483" s="15"/>
      <c r="O483" s="79"/>
      <c r="P483" s="62">
        <v>56</v>
      </c>
      <c r="Q483" s="80"/>
      <c r="R483" s="79"/>
      <c r="S483" s="78"/>
      <c r="T483" s="78"/>
      <c r="U483" s="78"/>
      <c r="V483" s="78"/>
    </row>
    <row r="484" spans="1:22" ht="15.75" customHeight="1">
      <c r="A484" s="9" t="s">
        <v>58</v>
      </c>
      <c r="B484" s="11"/>
      <c r="C484" s="11">
        <v>53</v>
      </c>
      <c r="D484" s="11"/>
      <c r="E484" s="11"/>
      <c r="F484" s="11"/>
      <c r="G484" s="11"/>
      <c r="H484" s="11"/>
      <c r="I484" s="11"/>
      <c r="J484" s="11"/>
      <c r="K484" s="12"/>
      <c r="L484" s="19"/>
      <c r="M484" s="5"/>
      <c r="N484" s="20"/>
      <c r="O484" s="66">
        <f>IF(C484=0,"",C484/B483)</f>
        <v>0.9464285714285714</v>
      </c>
      <c r="P484" s="67">
        <v>53</v>
      </c>
      <c r="Q484" s="68">
        <f t="shared" ref="Q484:Q491" si="40">IF(P484=0,"",P484/P483)</f>
        <v>0.9464285714285714</v>
      </c>
      <c r="R484" s="68">
        <f t="shared" ref="R484:R491" si="41">IF(P484=0,"",100%-Q484)</f>
        <v>5.3571428571428603E-2</v>
      </c>
      <c r="S484" s="78"/>
      <c r="T484" s="78"/>
      <c r="U484" s="78"/>
      <c r="V484" s="78"/>
    </row>
    <row r="485" spans="1:22" ht="15.75" customHeight="1">
      <c r="A485" s="9" t="s">
        <v>59</v>
      </c>
      <c r="B485" s="11"/>
      <c r="C485" s="11"/>
      <c r="D485" s="11">
        <v>42</v>
      </c>
      <c r="E485" s="11"/>
      <c r="F485" s="11"/>
      <c r="G485" s="11"/>
      <c r="H485" s="11"/>
      <c r="I485" s="11"/>
      <c r="J485" s="11"/>
      <c r="K485" s="12"/>
      <c r="L485" s="19"/>
      <c r="M485" s="5"/>
      <c r="N485" s="20"/>
      <c r="O485" s="66">
        <f>IF(D485=0,"",D485/C484)</f>
        <v>0.79245283018867929</v>
      </c>
      <c r="P485" s="67">
        <v>47</v>
      </c>
      <c r="Q485" s="68">
        <f t="shared" si="40"/>
        <v>0.8867924528301887</v>
      </c>
      <c r="R485" s="68">
        <f t="shared" si="41"/>
        <v>0.1132075471698113</v>
      </c>
      <c r="S485" s="52">
        <f>P485/P483</f>
        <v>0.8392857142857143</v>
      </c>
      <c r="T485" s="78"/>
      <c r="U485" s="78"/>
      <c r="V485" s="78"/>
    </row>
    <row r="486" spans="1:22" ht="15.75" customHeight="1">
      <c r="A486" s="9" t="s">
        <v>60</v>
      </c>
      <c r="B486" s="11"/>
      <c r="C486" s="11"/>
      <c r="D486" s="11"/>
      <c r="E486" s="11">
        <v>39</v>
      </c>
      <c r="F486" s="11"/>
      <c r="G486" s="11"/>
      <c r="H486" s="11"/>
      <c r="I486" s="11"/>
      <c r="J486" s="11"/>
      <c r="K486" s="12"/>
      <c r="L486" s="19"/>
      <c r="M486" s="5"/>
      <c r="N486" s="20"/>
      <c r="O486" s="66">
        <f>IF(E486=0,"",E486/D485)</f>
        <v>0.9285714285714286</v>
      </c>
      <c r="P486" s="67">
        <v>44</v>
      </c>
      <c r="Q486" s="68">
        <f t="shared" si="40"/>
        <v>0.93617021276595747</v>
      </c>
      <c r="R486" s="68">
        <f t="shared" si="41"/>
        <v>6.3829787234042534E-2</v>
      </c>
      <c r="S486" s="78"/>
      <c r="T486" s="78"/>
      <c r="U486" s="78"/>
      <c r="V486" s="78"/>
    </row>
    <row r="487" spans="1:22" ht="15.75" customHeight="1">
      <c r="A487" s="9" t="s">
        <v>61</v>
      </c>
      <c r="B487" s="11"/>
      <c r="C487" s="11"/>
      <c r="D487" s="11"/>
      <c r="E487" s="11"/>
      <c r="F487" s="11">
        <v>39</v>
      </c>
      <c r="G487" s="11"/>
      <c r="H487" s="11"/>
      <c r="I487" s="11"/>
      <c r="J487" s="11"/>
      <c r="K487" s="12"/>
      <c r="L487" s="19"/>
      <c r="M487" s="5"/>
      <c r="N487" s="20"/>
      <c r="O487" s="66">
        <f>IF(F487=0,"",F487/E486)</f>
        <v>1</v>
      </c>
      <c r="P487" s="67">
        <v>45</v>
      </c>
      <c r="Q487" s="68">
        <f t="shared" si="40"/>
        <v>1.0227272727272727</v>
      </c>
      <c r="R487" s="68">
        <f t="shared" si="41"/>
        <v>-2.2727272727272707E-2</v>
      </c>
      <c r="S487" s="78"/>
      <c r="T487" s="78"/>
      <c r="U487" s="78"/>
      <c r="V487" s="78"/>
    </row>
    <row r="488" spans="1:22" ht="15.75" customHeight="1">
      <c r="A488" s="9" t="s">
        <v>62</v>
      </c>
      <c r="B488" s="11"/>
      <c r="C488" s="11"/>
      <c r="D488" s="11"/>
      <c r="E488" s="11"/>
      <c r="F488" s="11"/>
      <c r="G488" s="11">
        <v>37</v>
      </c>
      <c r="H488" s="11"/>
      <c r="I488" s="11"/>
      <c r="J488" s="11"/>
      <c r="K488" s="12"/>
      <c r="L488" s="19"/>
      <c r="M488" s="5"/>
      <c r="N488" s="20"/>
      <c r="O488" s="66">
        <f>IF(G488=0,"",G488/F487)</f>
        <v>0.94871794871794868</v>
      </c>
      <c r="P488" s="67">
        <v>45</v>
      </c>
      <c r="Q488" s="68">
        <f t="shared" si="40"/>
        <v>1</v>
      </c>
      <c r="R488" s="68">
        <f t="shared" si="41"/>
        <v>0</v>
      </c>
      <c r="S488" s="78"/>
      <c r="T488" s="78"/>
      <c r="U488" s="78"/>
      <c r="V488" s="78"/>
    </row>
    <row r="489" spans="1:22" ht="15.75" customHeight="1">
      <c r="A489" s="9" t="s">
        <v>63</v>
      </c>
      <c r="B489" s="11"/>
      <c r="C489" s="11"/>
      <c r="D489" s="11"/>
      <c r="E489" s="11"/>
      <c r="F489" s="11"/>
      <c r="G489" s="11"/>
      <c r="H489" s="11">
        <v>35</v>
      </c>
      <c r="I489" s="11"/>
      <c r="J489" s="11"/>
      <c r="K489" s="12"/>
      <c r="L489" s="19"/>
      <c r="M489" s="5"/>
      <c r="N489" s="20"/>
      <c r="O489" s="66">
        <f>IF(H489=0,"",H489/G488)</f>
        <v>0.94594594594594594</v>
      </c>
      <c r="P489" s="67">
        <v>44</v>
      </c>
      <c r="Q489" s="68">
        <f t="shared" si="40"/>
        <v>0.97777777777777775</v>
      </c>
      <c r="R489" s="68">
        <f t="shared" si="41"/>
        <v>2.2222222222222254E-2</v>
      </c>
      <c r="S489" s="78"/>
      <c r="T489" s="78"/>
      <c r="U489" s="78"/>
      <c r="V489" s="78"/>
    </row>
    <row r="490" spans="1:22" ht="15.75" customHeight="1">
      <c r="A490" s="9" t="s">
        <v>64</v>
      </c>
      <c r="B490" s="11"/>
      <c r="C490" s="11"/>
      <c r="D490" s="11"/>
      <c r="E490" s="11"/>
      <c r="F490" s="11"/>
      <c r="G490" s="11"/>
      <c r="H490" s="11"/>
      <c r="I490" s="11">
        <v>34</v>
      </c>
      <c r="J490" s="11"/>
      <c r="K490" s="12"/>
      <c r="L490" s="19"/>
      <c r="M490" s="5"/>
      <c r="N490" s="20"/>
      <c r="O490" s="66">
        <f>IF(I490=0,"",I490/H489)</f>
        <v>0.97142857142857142</v>
      </c>
      <c r="P490" s="67">
        <v>43</v>
      </c>
      <c r="Q490" s="68">
        <f t="shared" si="40"/>
        <v>0.97727272727272729</v>
      </c>
      <c r="R490" s="68">
        <f t="shared" si="41"/>
        <v>2.2727272727272707E-2</v>
      </c>
      <c r="S490" s="78"/>
      <c r="T490" s="78"/>
      <c r="U490" s="78"/>
      <c r="V490" s="78"/>
    </row>
    <row r="491" spans="1:22" ht="15.75" customHeight="1">
      <c r="A491" s="9" t="s">
        <v>65</v>
      </c>
      <c r="B491" s="11"/>
      <c r="C491" s="11"/>
      <c r="D491" s="11"/>
      <c r="E491" s="11"/>
      <c r="F491" s="11"/>
      <c r="G491" s="11"/>
      <c r="H491" s="11"/>
      <c r="I491" s="11"/>
      <c r="J491" s="11">
        <v>33</v>
      </c>
      <c r="K491" s="12">
        <v>28</v>
      </c>
      <c r="L491" s="19"/>
      <c r="M491" s="5"/>
      <c r="N491" s="20"/>
      <c r="O491" s="81">
        <f>IF(J491=0,"",J491/I490)</f>
        <v>0.97058823529411764</v>
      </c>
      <c r="P491" s="67">
        <v>42</v>
      </c>
      <c r="Q491" s="82">
        <f t="shared" si="40"/>
        <v>0.97674418604651159</v>
      </c>
      <c r="R491" s="82">
        <f t="shared" si="41"/>
        <v>2.3255813953488413E-2</v>
      </c>
      <c r="S491" s="78"/>
      <c r="T491" s="78"/>
      <c r="U491" s="78"/>
      <c r="V491" s="78"/>
    </row>
    <row r="492" spans="1:22" ht="15.75" customHeight="1">
      <c r="A492" s="9" t="s">
        <v>66</v>
      </c>
      <c r="B492" s="11"/>
      <c r="C492" s="11"/>
      <c r="D492" s="11"/>
      <c r="E492" s="11"/>
      <c r="F492" s="11"/>
      <c r="G492" s="11"/>
      <c r="H492" s="11"/>
      <c r="I492" s="11"/>
      <c r="J492" s="11">
        <v>8</v>
      </c>
      <c r="K492" s="12">
        <v>7</v>
      </c>
      <c r="L492" s="19"/>
      <c r="M492" s="5"/>
      <c r="N492" s="6"/>
      <c r="O492" s="83"/>
      <c r="P492" s="22">
        <v>11</v>
      </c>
      <c r="Q492" s="84"/>
      <c r="R492" s="85"/>
      <c r="S492" s="78"/>
      <c r="T492" s="78"/>
      <c r="U492" s="78"/>
      <c r="V492" s="78"/>
    </row>
    <row r="493" spans="1:22" ht="15.75" customHeight="1">
      <c r="A493" s="9" t="s">
        <v>67</v>
      </c>
      <c r="B493" s="11"/>
      <c r="C493" s="11"/>
      <c r="D493" s="11"/>
      <c r="E493" s="11"/>
      <c r="F493" s="11"/>
      <c r="G493" s="11"/>
      <c r="H493" s="11"/>
      <c r="I493" s="11"/>
      <c r="J493" s="11">
        <v>2</v>
      </c>
      <c r="K493" s="12">
        <v>2</v>
      </c>
      <c r="L493" s="19"/>
      <c r="M493" s="5"/>
      <c r="N493" s="6"/>
      <c r="O493" s="27"/>
      <c r="P493" s="25">
        <v>2</v>
      </c>
      <c r="Q493" s="28"/>
      <c r="R493" s="27"/>
      <c r="S493" s="78"/>
      <c r="T493" s="78"/>
      <c r="U493" s="78"/>
      <c r="V493" s="78"/>
    </row>
    <row r="494" spans="1:22" ht="15.75" customHeight="1">
      <c r="A494" s="9" t="s">
        <v>68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2"/>
      <c r="L494" s="19"/>
      <c r="M494" s="5"/>
      <c r="N494" s="6"/>
      <c r="O494" s="27"/>
      <c r="P494" s="25"/>
      <c r="Q494" s="28"/>
      <c r="R494" s="27"/>
      <c r="S494" s="78"/>
      <c r="T494" s="78"/>
      <c r="U494" s="78"/>
      <c r="V494" s="78"/>
    </row>
    <row r="495" spans="1:22" ht="15.75" customHeight="1">
      <c r="A495" s="9" t="s">
        <v>69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2"/>
      <c r="L495" s="19"/>
      <c r="M495" s="5"/>
      <c r="N495" s="6"/>
      <c r="O495" s="27"/>
      <c r="P495" s="25"/>
      <c r="Q495" s="28"/>
      <c r="R495" s="27"/>
      <c r="S495" s="78"/>
      <c r="T495" s="78"/>
      <c r="U495" s="78"/>
      <c r="V495" s="78"/>
    </row>
    <row r="496" spans="1:22" ht="15.75" customHeight="1">
      <c r="A496" s="9" t="s">
        <v>70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2"/>
      <c r="L496" s="19"/>
      <c r="M496" s="5"/>
      <c r="N496" s="6"/>
      <c r="O496" s="42"/>
      <c r="P496" s="43"/>
      <c r="Q496" s="53"/>
      <c r="R496" s="54"/>
      <c r="S496" s="78"/>
      <c r="T496" s="78"/>
      <c r="U496" s="78"/>
      <c r="V496" s="78"/>
    </row>
    <row r="497" spans="1:22" ht="15.75" customHeight="1">
      <c r="A497" s="9" t="s">
        <v>71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2"/>
      <c r="L497" s="19"/>
      <c r="M497" s="5"/>
      <c r="N497" s="6"/>
      <c r="O497" s="44" t="s">
        <v>53</v>
      </c>
      <c r="P497" s="45">
        <v>31</v>
      </c>
      <c r="Q497" s="46">
        <f>IF(SUM(K485:K493)=0,"",SUM(K485:K493))</f>
        <v>37</v>
      </c>
      <c r="R497" s="47" t="s">
        <v>8</v>
      </c>
      <c r="S497" s="78"/>
      <c r="T497" s="78"/>
      <c r="U497" s="78"/>
      <c r="V497" s="78"/>
    </row>
    <row r="498" spans="1:22" ht="15.75" customHeight="1">
      <c r="A498" s="9" t="s">
        <v>73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2"/>
      <c r="L498" s="19"/>
      <c r="M498" s="5"/>
      <c r="N498" s="6"/>
      <c r="O498" s="48" t="s">
        <v>55</v>
      </c>
      <c r="P498" s="49">
        <f>IF(P497/B483=0,"",P497/B483)</f>
        <v>0.5535714285714286</v>
      </c>
      <c r="Q498" s="50">
        <f>IF(P497/Q497=0,"",P497/Q497)</f>
        <v>0.83783783783783783</v>
      </c>
      <c r="R498" s="51" t="s">
        <v>56</v>
      </c>
      <c r="S498" s="78"/>
      <c r="T498" s="78"/>
      <c r="U498" s="78"/>
      <c r="V498" s="78"/>
    </row>
    <row r="499" spans="1:22" ht="15.75" customHeight="1">
      <c r="A499" s="9" t="s">
        <v>74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2"/>
      <c r="L499" s="29"/>
      <c r="M499" s="30"/>
      <c r="N499" s="31"/>
      <c r="O499" s="30"/>
      <c r="P499" s="31"/>
      <c r="Q499" s="31"/>
      <c r="R499" s="33"/>
      <c r="S499" s="78"/>
      <c r="T499" s="78"/>
      <c r="U499" s="78"/>
      <c r="V499" s="78"/>
    </row>
    <row r="500" spans="1:22" ht="18.75" customHeight="1">
      <c r="A500" s="34"/>
      <c r="B500" s="6"/>
      <c r="C500" s="6"/>
      <c r="D500" s="139" t="s">
        <v>42</v>
      </c>
      <c r="E500" s="154"/>
      <c r="F500" s="154"/>
      <c r="G500" s="154"/>
      <c r="H500" s="154"/>
      <c r="I500" s="154"/>
      <c r="J500" s="155"/>
      <c r="K500" s="35">
        <f>SUM(K483:K496)</f>
        <v>37</v>
      </c>
      <c r="L500" s="55">
        <f>IF(K491=0,"",K491/B483)</f>
        <v>0.5</v>
      </c>
      <c r="M500" s="55">
        <f>IF(K500=0,"",K500/B483)</f>
        <v>0.6607142857142857</v>
      </c>
      <c r="N500" s="55">
        <f>IF(K491=0,"",M500-L500)</f>
        <v>0.1607142857142857</v>
      </c>
      <c r="O500" s="5"/>
      <c r="P500" s="6"/>
      <c r="Q500" s="37"/>
      <c r="R500" s="5"/>
      <c r="S500" s="78"/>
      <c r="T500" s="78"/>
      <c r="U500" s="78"/>
      <c r="V500" s="78"/>
    </row>
    <row r="501" spans="1:22" ht="15.75" customHeight="1">
      <c r="L501" s="5"/>
      <c r="M501" s="5"/>
      <c r="O501" s="5"/>
      <c r="S501" s="78"/>
      <c r="T501" s="78"/>
      <c r="U501" s="78"/>
      <c r="V501" s="78"/>
    </row>
    <row r="502" spans="1:22" ht="15.75" customHeight="1">
      <c r="L502" s="5"/>
      <c r="M502" s="5"/>
      <c r="O502" s="5"/>
      <c r="S502" s="78"/>
      <c r="T502" s="78"/>
      <c r="U502" s="78"/>
      <c r="V502" s="78"/>
    </row>
    <row r="503" spans="1:22" ht="26.25" customHeight="1">
      <c r="A503" s="7"/>
      <c r="B503" s="163" t="s">
        <v>4</v>
      </c>
      <c r="C503" s="164"/>
      <c r="D503" s="164"/>
      <c r="E503" s="164"/>
      <c r="F503" s="164"/>
      <c r="G503" s="164"/>
      <c r="H503" s="165" t="s">
        <v>58</v>
      </c>
      <c r="I503" s="166"/>
      <c r="J503" s="166"/>
      <c r="K503" s="6"/>
      <c r="L503" s="5"/>
      <c r="M503" s="5"/>
      <c r="N503" s="6"/>
      <c r="O503" s="5"/>
      <c r="P503" s="6"/>
      <c r="Q503" s="6"/>
      <c r="R503" s="6"/>
      <c r="S503" s="78"/>
      <c r="T503" s="78"/>
      <c r="U503" s="78"/>
      <c r="V503" s="78"/>
    </row>
    <row r="504" spans="1:22" ht="30" customHeight="1">
      <c r="A504" s="142" t="s">
        <v>6</v>
      </c>
      <c r="B504" s="144" t="s">
        <v>7</v>
      </c>
      <c r="C504" s="154"/>
      <c r="D504" s="154"/>
      <c r="E504" s="154"/>
      <c r="F504" s="154"/>
      <c r="G504" s="154"/>
      <c r="H504" s="154"/>
      <c r="I504" s="154"/>
      <c r="J504" s="155"/>
      <c r="K504" s="167" t="s">
        <v>8</v>
      </c>
      <c r="L504" s="137" t="s">
        <v>9</v>
      </c>
      <c r="M504" s="137" t="s">
        <v>10</v>
      </c>
      <c r="N504" s="149" t="s">
        <v>11</v>
      </c>
      <c r="O504" s="137" t="s">
        <v>12</v>
      </c>
      <c r="P504" s="151" t="s">
        <v>13</v>
      </c>
      <c r="Q504" s="151" t="s">
        <v>14</v>
      </c>
      <c r="R504" s="137" t="s">
        <v>15</v>
      </c>
      <c r="S504" s="78"/>
      <c r="T504" s="78"/>
      <c r="U504" s="78"/>
      <c r="V504" s="78"/>
    </row>
    <row r="505" spans="1:22" ht="15.75" customHeight="1">
      <c r="A505" s="153"/>
      <c r="B505" s="9" t="s">
        <v>16</v>
      </c>
      <c r="C505" s="9" t="s">
        <v>17</v>
      </c>
      <c r="D505" s="9" t="s">
        <v>18</v>
      </c>
      <c r="E505" s="9" t="s">
        <v>19</v>
      </c>
      <c r="F505" s="9" t="s">
        <v>20</v>
      </c>
      <c r="G505" s="9" t="s">
        <v>21</v>
      </c>
      <c r="H505" s="9" t="s">
        <v>22</v>
      </c>
      <c r="I505" s="9" t="s">
        <v>23</v>
      </c>
      <c r="J505" s="9" t="s">
        <v>24</v>
      </c>
      <c r="K505" s="153"/>
      <c r="L505" s="153"/>
      <c r="M505" s="153"/>
      <c r="N505" s="153"/>
      <c r="O505" s="153"/>
      <c r="P505" s="153"/>
      <c r="Q505" s="153"/>
      <c r="R505" s="153"/>
      <c r="S505" s="78"/>
      <c r="T505" s="78"/>
      <c r="U505" s="78"/>
      <c r="V505" s="78"/>
    </row>
    <row r="506" spans="1:22" ht="15.75" customHeight="1">
      <c r="A506" s="9" t="s">
        <v>58</v>
      </c>
      <c r="B506" s="56">
        <v>80</v>
      </c>
      <c r="C506" s="11"/>
      <c r="D506" s="11"/>
      <c r="E506" s="11"/>
      <c r="F506" s="11"/>
      <c r="G506" s="11"/>
      <c r="H506" s="11"/>
      <c r="I506" s="11"/>
      <c r="J506" s="11"/>
      <c r="K506" s="12"/>
      <c r="L506" s="13"/>
      <c r="M506" s="14"/>
      <c r="N506" s="15"/>
      <c r="O506" s="79"/>
      <c r="P506" s="62">
        <v>80</v>
      </c>
      <c r="Q506" s="80"/>
      <c r="R506" s="79"/>
      <c r="S506" s="78"/>
      <c r="T506" s="78"/>
      <c r="U506" s="78"/>
      <c r="V506" s="78"/>
    </row>
    <row r="507" spans="1:22" ht="15.75" customHeight="1">
      <c r="A507" s="9" t="s">
        <v>59</v>
      </c>
      <c r="B507" s="11"/>
      <c r="C507" s="11">
        <v>74</v>
      </c>
      <c r="D507" s="11"/>
      <c r="E507" s="11"/>
      <c r="F507" s="11"/>
      <c r="G507" s="11"/>
      <c r="H507" s="11"/>
      <c r="I507" s="11"/>
      <c r="J507" s="11"/>
      <c r="K507" s="12"/>
      <c r="L507" s="19"/>
      <c r="M507" s="5"/>
      <c r="N507" s="20"/>
      <c r="O507" s="66">
        <f>IF(C507=0,"",C507/B506)</f>
        <v>0.92500000000000004</v>
      </c>
      <c r="P507" s="67">
        <v>74</v>
      </c>
      <c r="Q507" s="68">
        <f t="shared" ref="Q507:Q514" si="42">IF(P507=0,"",P507/P506)</f>
        <v>0.92500000000000004</v>
      </c>
      <c r="R507" s="68">
        <f t="shared" ref="R507:R514" si="43">IF(P507=0,"",100%-Q507)</f>
        <v>7.4999999999999956E-2</v>
      </c>
      <c r="S507" s="78"/>
      <c r="T507" s="78"/>
      <c r="U507" s="78"/>
      <c r="V507" s="78"/>
    </row>
    <row r="508" spans="1:22" ht="15.75" customHeight="1">
      <c r="A508" s="9" t="s">
        <v>60</v>
      </c>
      <c r="B508" s="11"/>
      <c r="C508" s="11"/>
      <c r="D508" s="11">
        <v>61</v>
      </c>
      <c r="E508" s="11"/>
      <c r="F508" s="11"/>
      <c r="G508" s="11"/>
      <c r="H508" s="11"/>
      <c r="I508" s="11"/>
      <c r="J508" s="11"/>
      <c r="K508" s="12"/>
      <c r="L508" s="19"/>
      <c r="M508" s="5"/>
      <c r="N508" s="20"/>
      <c r="O508" s="66">
        <f>IF(D508=0,"",D508/C507)</f>
        <v>0.82432432432432434</v>
      </c>
      <c r="P508" s="67">
        <v>72</v>
      </c>
      <c r="Q508" s="68">
        <f t="shared" si="42"/>
        <v>0.97297297297297303</v>
      </c>
      <c r="R508" s="68">
        <f t="shared" si="43"/>
        <v>2.7027027027026973E-2</v>
      </c>
      <c r="S508" s="86">
        <f>P508/P506</f>
        <v>0.9</v>
      </c>
      <c r="T508" s="78"/>
      <c r="U508" s="78"/>
      <c r="V508" s="78"/>
    </row>
    <row r="509" spans="1:22" ht="15.75" customHeight="1">
      <c r="A509" s="9" t="s">
        <v>61</v>
      </c>
      <c r="B509" s="11"/>
      <c r="C509" s="11"/>
      <c r="D509" s="11"/>
      <c r="E509" s="11">
        <v>56</v>
      </c>
      <c r="F509" s="11"/>
      <c r="G509" s="11"/>
      <c r="H509" s="11"/>
      <c r="I509" s="11"/>
      <c r="J509" s="11"/>
      <c r="K509" s="12"/>
      <c r="L509" s="19"/>
      <c r="M509" s="5"/>
      <c r="N509" s="20"/>
      <c r="O509" s="66">
        <f>IF(E509=0,"",E509/D508)</f>
        <v>0.91803278688524592</v>
      </c>
      <c r="P509" s="67">
        <v>66</v>
      </c>
      <c r="Q509" s="68">
        <f t="shared" si="42"/>
        <v>0.91666666666666663</v>
      </c>
      <c r="R509" s="68">
        <f t="shared" si="43"/>
        <v>8.333333333333337E-2</v>
      </c>
      <c r="T509" s="78"/>
      <c r="U509" s="78"/>
      <c r="V509" s="78"/>
    </row>
    <row r="510" spans="1:22" ht="15.75" customHeight="1">
      <c r="A510" s="9" t="s">
        <v>62</v>
      </c>
      <c r="B510" s="11"/>
      <c r="C510" s="11"/>
      <c r="D510" s="11"/>
      <c r="E510" s="11"/>
      <c r="F510" s="11">
        <v>55</v>
      </c>
      <c r="G510" s="11"/>
      <c r="H510" s="11"/>
      <c r="I510" s="11"/>
      <c r="J510" s="11"/>
      <c r="K510" s="12"/>
      <c r="L510" s="19"/>
      <c r="M510" s="5"/>
      <c r="N510" s="20"/>
      <c r="O510" s="66">
        <f>IF(F510=0,"",F510/E509)</f>
        <v>0.9821428571428571</v>
      </c>
      <c r="P510" s="67">
        <v>60</v>
      </c>
      <c r="Q510" s="68">
        <f t="shared" si="42"/>
        <v>0.90909090909090906</v>
      </c>
      <c r="R510" s="68">
        <f t="shared" si="43"/>
        <v>9.0909090909090939E-2</v>
      </c>
      <c r="S510" s="7"/>
      <c r="T510" s="78"/>
      <c r="U510" s="78"/>
      <c r="V510" s="78"/>
    </row>
    <row r="511" spans="1:22" ht="15.75" customHeight="1">
      <c r="A511" s="9" t="s">
        <v>63</v>
      </c>
      <c r="B511" s="11"/>
      <c r="C511" s="11"/>
      <c r="D511" s="11"/>
      <c r="E511" s="11"/>
      <c r="F511" s="11"/>
      <c r="G511" s="11">
        <v>51</v>
      </c>
      <c r="H511" s="11"/>
      <c r="I511" s="11"/>
      <c r="J511" s="11"/>
      <c r="K511" s="12"/>
      <c r="L511" s="19"/>
      <c r="M511" s="5"/>
      <c r="N511" s="20"/>
      <c r="O511" s="66">
        <f>IF(G511=0,"",G511/F510)</f>
        <v>0.92727272727272725</v>
      </c>
      <c r="P511" s="67">
        <v>56</v>
      </c>
      <c r="Q511" s="68">
        <f t="shared" si="42"/>
        <v>0.93333333333333335</v>
      </c>
      <c r="R511" s="68">
        <f t="shared" si="43"/>
        <v>6.6666666666666652E-2</v>
      </c>
      <c r="S511" s="7"/>
      <c r="T511" s="78"/>
      <c r="U511" s="78"/>
      <c r="V511" s="78"/>
    </row>
    <row r="512" spans="1:22" ht="15.75" customHeight="1">
      <c r="A512" s="9" t="s">
        <v>64</v>
      </c>
      <c r="B512" s="11"/>
      <c r="C512" s="11"/>
      <c r="D512" s="11"/>
      <c r="E512" s="11"/>
      <c r="F512" s="11"/>
      <c r="G512" s="11"/>
      <c r="H512" s="11">
        <v>49</v>
      </c>
      <c r="I512" s="11"/>
      <c r="J512" s="11"/>
      <c r="K512" s="12"/>
      <c r="L512" s="19"/>
      <c r="M512" s="5"/>
      <c r="N512" s="20"/>
      <c r="O512" s="66">
        <f>IF(H512=0,"",H512/G511)</f>
        <v>0.96078431372549022</v>
      </c>
      <c r="P512" s="67">
        <v>56</v>
      </c>
      <c r="Q512" s="68">
        <f t="shared" si="42"/>
        <v>1</v>
      </c>
      <c r="R512" s="68">
        <f t="shared" si="43"/>
        <v>0</v>
      </c>
      <c r="S512" s="7"/>
      <c r="T512" s="78"/>
      <c r="U512" s="78"/>
      <c r="V512" s="78"/>
    </row>
    <row r="513" spans="1:22" ht="15.75" customHeight="1">
      <c r="A513" s="9" t="s">
        <v>65</v>
      </c>
      <c r="B513" s="11"/>
      <c r="C513" s="11"/>
      <c r="D513" s="11"/>
      <c r="E513" s="11"/>
      <c r="F513" s="11"/>
      <c r="G513" s="11"/>
      <c r="H513" s="11"/>
      <c r="I513" s="11">
        <v>47</v>
      </c>
      <c r="J513" s="11"/>
      <c r="K513" s="12"/>
      <c r="L513" s="19"/>
      <c r="M513" s="5"/>
      <c r="N513" s="20"/>
      <c r="O513" s="66">
        <f>IF(I513=0,"",I513/H512)</f>
        <v>0.95918367346938771</v>
      </c>
      <c r="P513" s="67">
        <v>52</v>
      </c>
      <c r="Q513" s="68">
        <f t="shared" si="42"/>
        <v>0.9285714285714286</v>
      </c>
      <c r="R513" s="68">
        <f t="shared" si="43"/>
        <v>7.1428571428571397E-2</v>
      </c>
      <c r="S513" s="7"/>
      <c r="T513" s="78"/>
      <c r="U513" s="78"/>
      <c r="V513" s="78"/>
    </row>
    <row r="514" spans="1:22" ht="15.75" customHeight="1">
      <c r="A514" s="9" t="s">
        <v>66</v>
      </c>
      <c r="B514" s="11"/>
      <c r="C514" s="11"/>
      <c r="D514" s="11"/>
      <c r="E514" s="11"/>
      <c r="F514" s="11"/>
      <c r="G514" s="11"/>
      <c r="H514" s="11"/>
      <c r="I514" s="11"/>
      <c r="J514" s="11">
        <v>44</v>
      </c>
      <c r="K514" s="12">
        <v>42</v>
      </c>
      <c r="L514" s="19"/>
      <c r="M514" s="5"/>
      <c r="N514" s="20"/>
      <c r="O514" s="81">
        <f>IF(J514=0,"",J514/I513)</f>
        <v>0.93617021276595747</v>
      </c>
      <c r="P514" s="67">
        <v>52</v>
      </c>
      <c r="Q514" s="82">
        <f t="shared" si="42"/>
        <v>1</v>
      </c>
      <c r="R514" s="82">
        <f t="shared" si="43"/>
        <v>0</v>
      </c>
      <c r="S514" s="7"/>
      <c r="T514" s="78"/>
      <c r="U514" s="78"/>
      <c r="V514" s="78"/>
    </row>
    <row r="515" spans="1:22" ht="15.75" customHeight="1">
      <c r="A515" s="9" t="s">
        <v>67</v>
      </c>
      <c r="B515" s="11"/>
      <c r="C515" s="11"/>
      <c r="D515" s="11"/>
      <c r="E515" s="11"/>
      <c r="F515" s="11"/>
      <c r="G515" s="11"/>
      <c r="H515" s="11"/>
      <c r="I515" s="11"/>
      <c r="J515" s="11">
        <v>8</v>
      </c>
      <c r="K515" s="12">
        <v>5</v>
      </c>
      <c r="L515" s="19"/>
      <c r="M515" s="5"/>
      <c r="N515" s="6"/>
      <c r="O515" s="83"/>
      <c r="P515" s="22">
        <v>10</v>
      </c>
      <c r="Q515" s="84"/>
      <c r="R515" s="85"/>
      <c r="S515" s="7"/>
      <c r="T515" s="78"/>
      <c r="U515" s="78"/>
      <c r="V515" s="78"/>
    </row>
    <row r="516" spans="1:22" ht="15.75" customHeight="1">
      <c r="A516" s="9" t="s">
        <v>68</v>
      </c>
      <c r="B516" s="11"/>
      <c r="C516" s="11"/>
      <c r="D516" s="11"/>
      <c r="E516" s="11"/>
      <c r="F516" s="11"/>
      <c r="G516" s="11"/>
      <c r="H516" s="11"/>
      <c r="I516" s="11"/>
      <c r="J516" s="11">
        <v>4</v>
      </c>
      <c r="K516" s="12">
        <v>4</v>
      </c>
      <c r="L516" s="19"/>
      <c r="M516" s="5"/>
      <c r="N516" s="6"/>
      <c r="O516" s="27"/>
      <c r="P516" s="25">
        <v>5</v>
      </c>
      <c r="Q516" s="28"/>
      <c r="R516" s="27"/>
      <c r="S516" s="7"/>
      <c r="T516" s="78"/>
      <c r="U516" s="78"/>
      <c r="V516" s="78"/>
    </row>
    <row r="517" spans="1:22" ht="15.75" customHeight="1">
      <c r="A517" s="9" t="s">
        <v>69</v>
      </c>
      <c r="B517" s="11"/>
      <c r="C517" s="11"/>
      <c r="D517" s="11"/>
      <c r="E517" s="11"/>
      <c r="F517" s="11"/>
      <c r="G517" s="11"/>
      <c r="H517" s="11"/>
      <c r="I517" s="11"/>
      <c r="J517" s="11"/>
      <c r="K517" s="12"/>
      <c r="L517" s="19"/>
      <c r="M517" s="5"/>
      <c r="N517" s="6"/>
      <c r="O517" s="27"/>
      <c r="P517" s="25"/>
      <c r="Q517" s="28"/>
      <c r="R517" s="27"/>
      <c r="S517" s="7"/>
      <c r="T517" s="78"/>
      <c r="U517" s="78"/>
      <c r="V517" s="78"/>
    </row>
    <row r="518" spans="1:22" ht="15.75" customHeight="1">
      <c r="A518" s="9" t="s">
        <v>70</v>
      </c>
      <c r="B518" s="11"/>
      <c r="C518" s="11"/>
      <c r="D518" s="11"/>
      <c r="E518" s="11"/>
      <c r="F518" s="11"/>
      <c r="G518" s="11"/>
      <c r="H518" s="11"/>
      <c r="I518" s="11"/>
      <c r="J518" s="11"/>
      <c r="K518" s="12"/>
      <c r="L518" s="19"/>
      <c r="M518" s="5"/>
      <c r="N518" s="6"/>
      <c r="O518" s="27"/>
      <c r="P518" s="25"/>
      <c r="Q518" s="28"/>
      <c r="R518" s="27"/>
      <c r="S518" s="86"/>
      <c r="T518" s="78"/>
      <c r="U518" s="78"/>
      <c r="V518" s="78"/>
    </row>
    <row r="519" spans="1:22" ht="15.75" customHeight="1">
      <c r="A519" s="9" t="s">
        <v>71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2"/>
      <c r="L519" s="19"/>
      <c r="M519" s="5"/>
      <c r="N519" s="6"/>
      <c r="O519" s="42"/>
      <c r="P519" s="43"/>
      <c r="Q519" s="53"/>
      <c r="R519" s="54"/>
      <c r="S519" s="78"/>
      <c r="T519" s="78"/>
      <c r="U519" s="78"/>
      <c r="V519" s="78"/>
    </row>
    <row r="520" spans="1:22" ht="15.75" customHeight="1">
      <c r="A520" s="9" t="s">
        <v>73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2"/>
      <c r="L520" s="19"/>
      <c r="M520" s="5"/>
      <c r="N520" s="6"/>
      <c r="O520" s="44" t="s">
        <v>53</v>
      </c>
      <c r="P520" s="45">
        <v>39</v>
      </c>
      <c r="Q520" s="46">
        <f>IF(SUM(K508:K516)=0,"",SUM(K508:K516))</f>
        <v>51</v>
      </c>
      <c r="R520" s="47" t="s">
        <v>8</v>
      </c>
      <c r="S520" s="78"/>
      <c r="T520" s="78"/>
      <c r="U520" s="78"/>
      <c r="V520" s="78"/>
    </row>
    <row r="521" spans="1:22" ht="15.75" customHeight="1">
      <c r="A521" s="9" t="s">
        <v>74</v>
      </c>
      <c r="B521" s="11"/>
      <c r="C521" s="11"/>
      <c r="D521" s="11"/>
      <c r="E521" s="11"/>
      <c r="F521" s="11"/>
      <c r="G521" s="11"/>
      <c r="H521" s="11"/>
      <c r="I521" s="11"/>
      <c r="J521" s="11"/>
      <c r="K521" s="12"/>
      <c r="L521" s="19"/>
      <c r="M521" s="5"/>
      <c r="N521" s="6"/>
      <c r="O521" s="48" t="s">
        <v>55</v>
      </c>
      <c r="P521" s="49">
        <f>IF(P520/B506=0,"",P520/B506)</f>
        <v>0.48749999999999999</v>
      </c>
      <c r="Q521" s="50">
        <f>IF(P520/Q520=0,"",P520/Q520)</f>
        <v>0.76470588235294112</v>
      </c>
      <c r="R521" s="51" t="s">
        <v>56</v>
      </c>
      <c r="S521" s="78"/>
      <c r="T521" s="78"/>
      <c r="U521" s="78"/>
      <c r="V521" s="78"/>
    </row>
    <row r="522" spans="1:22" ht="15.75" customHeight="1">
      <c r="A522" s="9" t="s">
        <v>75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2"/>
      <c r="L522" s="29"/>
      <c r="M522" s="30"/>
      <c r="N522" s="31"/>
      <c r="O522" s="30"/>
      <c r="P522" s="31"/>
      <c r="Q522" s="31"/>
      <c r="R522" s="33"/>
      <c r="S522" s="78"/>
      <c r="T522" s="78"/>
      <c r="U522" s="78"/>
      <c r="V522" s="78"/>
    </row>
    <row r="523" spans="1:22" ht="18.75" customHeight="1">
      <c r="A523" s="34"/>
      <c r="B523" s="6"/>
      <c r="C523" s="6"/>
      <c r="D523" s="139" t="s">
        <v>42</v>
      </c>
      <c r="E523" s="154"/>
      <c r="F523" s="154"/>
      <c r="G523" s="154"/>
      <c r="H523" s="154"/>
      <c r="I523" s="154"/>
      <c r="J523" s="155"/>
      <c r="K523" s="35">
        <f>SUM(K506:K519)</f>
        <v>51</v>
      </c>
      <c r="L523" s="55">
        <f>IF(K514=0,"",K514/B506)</f>
        <v>0.52500000000000002</v>
      </c>
      <c r="M523" s="55">
        <f>IF(K523=0,"",K523/B506)</f>
        <v>0.63749999999999996</v>
      </c>
      <c r="N523" s="55">
        <f>IF(K514=0,"",M523-L523)</f>
        <v>0.11249999999999993</v>
      </c>
      <c r="O523" s="5"/>
      <c r="P523" s="6"/>
      <c r="Q523" s="37"/>
      <c r="R523" s="5"/>
      <c r="S523" s="78"/>
      <c r="T523" s="78"/>
      <c r="U523" s="78"/>
      <c r="V523" s="78"/>
    </row>
    <row r="524" spans="1:22" ht="15.75" customHeight="1">
      <c r="L524" s="5"/>
      <c r="M524" s="5"/>
      <c r="O524" s="5"/>
      <c r="S524" s="78"/>
      <c r="T524" s="78"/>
      <c r="U524" s="78"/>
      <c r="V524" s="78"/>
    </row>
    <row r="525" spans="1:22" ht="15.75" customHeight="1">
      <c r="L525" s="5"/>
      <c r="M525" s="5"/>
      <c r="O525" s="5"/>
      <c r="S525" s="78"/>
      <c r="T525" s="78"/>
      <c r="U525" s="78"/>
      <c r="V525" s="78"/>
    </row>
    <row r="526" spans="1:22" ht="26.25" customHeight="1">
      <c r="A526" s="7"/>
      <c r="B526" s="163" t="s">
        <v>4</v>
      </c>
      <c r="C526" s="164"/>
      <c r="D526" s="164"/>
      <c r="E526" s="164"/>
      <c r="F526" s="164"/>
      <c r="G526" s="164"/>
      <c r="H526" s="165" t="s">
        <v>59</v>
      </c>
      <c r="I526" s="166"/>
      <c r="J526" s="166"/>
      <c r="K526" s="6"/>
      <c r="L526" s="5"/>
      <c r="M526" s="5"/>
      <c r="N526" s="6"/>
      <c r="O526" s="5"/>
      <c r="P526" s="6"/>
      <c r="Q526" s="6"/>
      <c r="R526" s="6"/>
      <c r="S526" s="78"/>
      <c r="T526" s="78"/>
      <c r="U526" s="78"/>
      <c r="V526" s="78"/>
    </row>
    <row r="527" spans="1:22" ht="30" customHeight="1">
      <c r="A527" s="142" t="s">
        <v>6</v>
      </c>
      <c r="B527" s="144" t="s">
        <v>7</v>
      </c>
      <c r="C527" s="154"/>
      <c r="D527" s="154"/>
      <c r="E527" s="154"/>
      <c r="F527" s="154"/>
      <c r="G527" s="154"/>
      <c r="H527" s="154"/>
      <c r="I527" s="154"/>
      <c r="J527" s="155"/>
      <c r="K527" s="167" t="s">
        <v>8</v>
      </c>
      <c r="L527" s="137" t="s">
        <v>9</v>
      </c>
      <c r="M527" s="137" t="s">
        <v>10</v>
      </c>
      <c r="N527" s="149" t="s">
        <v>11</v>
      </c>
      <c r="O527" s="137" t="s">
        <v>12</v>
      </c>
      <c r="P527" s="151" t="s">
        <v>13</v>
      </c>
      <c r="Q527" s="151" t="s">
        <v>14</v>
      </c>
      <c r="R527" s="137" t="s">
        <v>15</v>
      </c>
      <c r="S527" s="78"/>
      <c r="T527" s="78"/>
      <c r="U527" s="78"/>
      <c r="V527" s="78"/>
    </row>
    <row r="528" spans="1:22" ht="15.75" customHeight="1">
      <c r="A528" s="153"/>
      <c r="B528" s="9" t="s">
        <v>16</v>
      </c>
      <c r="C528" s="9" t="s">
        <v>17</v>
      </c>
      <c r="D528" s="9" t="s">
        <v>18</v>
      </c>
      <c r="E528" s="9" t="s">
        <v>19</v>
      </c>
      <c r="F528" s="9" t="s">
        <v>20</v>
      </c>
      <c r="G528" s="9" t="s">
        <v>21</v>
      </c>
      <c r="H528" s="9" t="s">
        <v>22</v>
      </c>
      <c r="I528" s="9" t="s">
        <v>23</v>
      </c>
      <c r="J528" s="9" t="s">
        <v>24</v>
      </c>
      <c r="K528" s="153"/>
      <c r="L528" s="153"/>
      <c r="M528" s="153"/>
      <c r="N528" s="153"/>
      <c r="O528" s="153"/>
      <c r="P528" s="153"/>
      <c r="Q528" s="153"/>
      <c r="R528" s="153"/>
      <c r="S528" s="78"/>
      <c r="T528" s="78"/>
      <c r="U528" s="78"/>
      <c r="V528" s="78"/>
    </row>
    <row r="529" spans="1:22" ht="15.75" customHeight="1">
      <c r="A529" s="9" t="s">
        <v>59</v>
      </c>
      <c r="B529" s="56">
        <v>74</v>
      </c>
      <c r="C529" s="11"/>
      <c r="D529" s="11"/>
      <c r="E529" s="11"/>
      <c r="F529" s="11"/>
      <c r="G529" s="11"/>
      <c r="H529" s="11"/>
      <c r="I529" s="11"/>
      <c r="J529" s="11"/>
      <c r="K529" s="12"/>
      <c r="L529" s="13"/>
      <c r="M529" s="14"/>
      <c r="N529" s="15"/>
      <c r="O529" s="79"/>
      <c r="P529" s="62">
        <v>74</v>
      </c>
      <c r="Q529" s="80"/>
      <c r="R529" s="79"/>
      <c r="S529" s="78"/>
      <c r="T529" s="78"/>
      <c r="U529" s="78"/>
      <c r="V529" s="78"/>
    </row>
    <row r="530" spans="1:22" ht="15.75" customHeight="1">
      <c r="A530" s="9" t="s">
        <v>60</v>
      </c>
      <c r="B530" s="11"/>
      <c r="C530" s="11">
        <v>66</v>
      </c>
      <c r="D530" s="11"/>
      <c r="E530" s="11"/>
      <c r="F530" s="11"/>
      <c r="G530" s="11"/>
      <c r="H530" s="11"/>
      <c r="I530" s="11"/>
      <c r="J530" s="11"/>
      <c r="K530" s="12"/>
      <c r="L530" s="19"/>
      <c r="M530" s="5"/>
      <c r="N530" s="20"/>
      <c r="O530" s="66">
        <f>IF(C530=0,"",C530/B529)</f>
        <v>0.89189189189189189</v>
      </c>
      <c r="P530" s="67">
        <v>67</v>
      </c>
      <c r="Q530" s="68">
        <f t="shared" ref="Q530:Q537" si="44">IF(P530=0,"",P530/P529)</f>
        <v>0.90540540540540537</v>
      </c>
      <c r="R530" s="68">
        <f t="shared" ref="R530:R537" si="45">IF(P530=0,"",100%-Q530)</f>
        <v>9.4594594594594628E-2</v>
      </c>
      <c r="S530" s="78"/>
      <c r="T530" s="78"/>
      <c r="U530" s="78"/>
      <c r="V530" s="78"/>
    </row>
    <row r="531" spans="1:22" ht="15.75" customHeight="1">
      <c r="A531" s="9" t="s">
        <v>61</v>
      </c>
      <c r="B531" s="11"/>
      <c r="C531" s="11"/>
      <c r="D531" s="11">
        <v>59</v>
      </c>
      <c r="E531" s="11"/>
      <c r="F531" s="11"/>
      <c r="G531" s="11"/>
      <c r="H531" s="11"/>
      <c r="I531" s="11"/>
      <c r="J531" s="11"/>
      <c r="K531" s="12"/>
      <c r="L531" s="19"/>
      <c r="M531" s="5"/>
      <c r="N531" s="20"/>
      <c r="O531" s="66">
        <f>IF(D531=0,"",D531/C530)</f>
        <v>0.89393939393939392</v>
      </c>
      <c r="P531" s="67">
        <v>65</v>
      </c>
      <c r="Q531" s="68">
        <f t="shared" si="44"/>
        <v>0.97014925373134331</v>
      </c>
      <c r="R531" s="68">
        <f t="shared" si="45"/>
        <v>2.9850746268656692E-2</v>
      </c>
      <c r="S531" s="52">
        <f>P531/P529</f>
        <v>0.8783783783783784</v>
      </c>
      <c r="T531" s="78"/>
      <c r="U531" s="78"/>
      <c r="V531" s="78"/>
    </row>
    <row r="532" spans="1:22" ht="15.75" customHeight="1">
      <c r="A532" s="9" t="s">
        <v>62</v>
      </c>
      <c r="B532" s="11"/>
      <c r="C532" s="11"/>
      <c r="D532" s="11"/>
      <c r="E532" s="11">
        <v>55</v>
      </c>
      <c r="F532" s="11"/>
      <c r="G532" s="11"/>
      <c r="H532" s="11"/>
      <c r="I532" s="11"/>
      <c r="J532" s="11"/>
      <c r="K532" s="12"/>
      <c r="L532" s="19"/>
      <c r="M532" s="5"/>
      <c r="N532" s="20"/>
      <c r="O532" s="66">
        <f>IF(E532=0,"",E532/D531)</f>
        <v>0.93220338983050843</v>
      </c>
      <c r="P532" s="67">
        <v>60</v>
      </c>
      <c r="Q532" s="68">
        <f t="shared" si="44"/>
        <v>0.92307692307692313</v>
      </c>
      <c r="R532" s="68">
        <f t="shared" si="45"/>
        <v>7.6923076923076872E-2</v>
      </c>
      <c r="S532" s="78"/>
      <c r="T532" s="78"/>
      <c r="U532" s="78"/>
      <c r="V532" s="78"/>
    </row>
    <row r="533" spans="1:22" ht="15.75" customHeight="1">
      <c r="A533" s="9" t="s">
        <v>63</v>
      </c>
      <c r="B533" s="11"/>
      <c r="C533" s="11"/>
      <c r="D533" s="11"/>
      <c r="E533" s="11"/>
      <c r="F533" s="11">
        <v>54</v>
      </c>
      <c r="G533" s="11"/>
      <c r="H533" s="11"/>
      <c r="I533" s="11"/>
      <c r="J533" s="11"/>
      <c r="K533" s="12"/>
      <c r="L533" s="19"/>
      <c r="M533" s="5"/>
      <c r="N533" s="20"/>
      <c r="O533" s="66">
        <f>IF(F533=0,"",F533/E532)</f>
        <v>0.98181818181818181</v>
      </c>
      <c r="P533" s="67">
        <v>58</v>
      </c>
      <c r="Q533" s="68">
        <f t="shared" si="44"/>
        <v>0.96666666666666667</v>
      </c>
      <c r="R533" s="68">
        <f t="shared" si="45"/>
        <v>3.3333333333333326E-2</v>
      </c>
      <c r="S533" s="78"/>
      <c r="T533" s="78"/>
      <c r="U533" s="78"/>
      <c r="V533" s="78"/>
    </row>
    <row r="534" spans="1:22" ht="15.75" customHeight="1">
      <c r="A534" s="9" t="s">
        <v>64</v>
      </c>
      <c r="B534" s="11"/>
      <c r="C534" s="11"/>
      <c r="D534" s="11"/>
      <c r="E534" s="11"/>
      <c r="F534" s="11"/>
      <c r="G534" s="11">
        <v>52</v>
      </c>
      <c r="H534" s="11"/>
      <c r="I534" s="11"/>
      <c r="J534" s="11"/>
      <c r="K534" s="12"/>
      <c r="L534" s="19"/>
      <c r="M534" s="5"/>
      <c r="N534" s="20"/>
      <c r="O534" s="66">
        <f>IF(G534=0,"",G534/F533)</f>
        <v>0.96296296296296291</v>
      </c>
      <c r="P534" s="67">
        <v>56</v>
      </c>
      <c r="Q534" s="68">
        <f t="shared" si="44"/>
        <v>0.96551724137931039</v>
      </c>
      <c r="R534" s="68">
        <f t="shared" si="45"/>
        <v>3.4482758620689613E-2</v>
      </c>
      <c r="S534" s="78"/>
      <c r="T534" s="78"/>
      <c r="U534" s="78"/>
      <c r="V534" s="78"/>
    </row>
    <row r="535" spans="1:22" ht="15.75" customHeight="1">
      <c r="A535" s="9" t="s">
        <v>65</v>
      </c>
      <c r="B535" s="11"/>
      <c r="C535" s="11"/>
      <c r="D535" s="11"/>
      <c r="E535" s="11"/>
      <c r="F535" s="11"/>
      <c r="G535" s="11"/>
      <c r="H535" s="11">
        <v>51</v>
      </c>
      <c r="I535" s="11"/>
      <c r="J535" s="11"/>
      <c r="K535" s="12"/>
      <c r="L535" s="19"/>
      <c r="M535" s="5"/>
      <c r="N535" s="20"/>
      <c r="O535" s="66">
        <f>IF(H535=0,"",H535/G534)</f>
        <v>0.98076923076923073</v>
      </c>
      <c r="P535" s="67">
        <v>55</v>
      </c>
      <c r="Q535" s="68">
        <f t="shared" si="44"/>
        <v>0.9821428571428571</v>
      </c>
      <c r="R535" s="68">
        <f t="shared" si="45"/>
        <v>1.7857142857142905E-2</v>
      </c>
      <c r="S535" s="78"/>
      <c r="T535" s="78"/>
      <c r="U535" s="78"/>
      <c r="V535" s="78"/>
    </row>
    <row r="536" spans="1:22" ht="15.75" customHeight="1">
      <c r="A536" s="9" t="s">
        <v>66</v>
      </c>
      <c r="B536" s="11"/>
      <c r="C536" s="11"/>
      <c r="D536" s="11"/>
      <c r="E536" s="11"/>
      <c r="F536" s="11"/>
      <c r="G536" s="11"/>
      <c r="H536" s="11"/>
      <c r="I536" s="11">
        <v>50</v>
      </c>
      <c r="J536" s="11"/>
      <c r="K536" s="12">
        <v>3</v>
      </c>
      <c r="L536" s="19"/>
      <c r="M536" s="5"/>
      <c r="N536" s="20"/>
      <c r="O536" s="66">
        <f>IF(I536=0,"",I536/H535)</f>
        <v>0.98039215686274506</v>
      </c>
      <c r="P536" s="67">
        <v>53</v>
      </c>
      <c r="Q536" s="68">
        <f t="shared" si="44"/>
        <v>0.96363636363636362</v>
      </c>
      <c r="R536" s="68">
        <f t="shared" si="45"/>
        <v>3.6363636363636376E-2</v>
      </c>
      <c r="S536" s="78"/>
      <c r="T536" s="78"/>
      <c r="U536" s="78"/>
      <c r="V536" s="78"/>
    </row>
    <row r="537" spans="1:22" ht="15.75" customHeight="1">
      <c r="A537" s="9" t="s">
        <v>67</v>
      </c>
      <c r="B537" s="11"/>
      <c r="C537" s="11"/>
      <c r="D537" s="11"/>
      <c r="E537" s="11"/>
      <c r="F537" s="11"/>
      <c r="G537" s="11"/>
      <c r="H537" s="11"/>
      <c r="I537" s="11"/>
      <c r="J537" s="11">
        <v>41</v>
      </c>
      <c r="K537" s="12">
        <v>32</v>
      </c>
      <c r="L537" s="19"/>
      <c r="M537" s="5"/>
      <c r="N537" s="20"/>
      <c r="O537" s="81">
        <f>IF(J537=0,"",J537/I536)</f>
        <v>0.82</v>
      </c>
      <c r="P537" s="67">
        <v>48</v>
      </c>
      <c r="Q537" s="82">
        <f t="shared" si="44"/>
        <v>0.90566037735849059</v>
      </c>
      <c r="R537" s="82">
        <f t="shared" si="45"/>
        <v>9.4339622641509413E-2</v>
      </c>
      <c r="S537" s="78"/>
      <c r="T537" s="78"/>
      <c r="U537" s="78"/>
      <c r="V537" s="78"/>
    </row>
    <row r="538" spans="1:22" ht="15.75" customHeight="1">
      <c r="A538" s="9" t="s">
        <v>68</v>
      </c>
      <c r="B538" s="11"/>
      <c r="C538" s="11"/>
      <c r="D538" s="11"/>
      <c r="E538" s="11"/>
      <c r="F538" s="11"/>
      <c r="G538" s="11"/>
      <c r="H538" s="11"/>
      <c r="I538" s="11"/>
      <c r="J538" s="11">
        <v>8</v>
      </c>
      <c r="K538" s="12">
        <v>6</v>
      </c>
      <c r="L538" s="19"/>
      <c r="M538" s="5"/>
      <c r="N538" s="6"/>
      <c r="O538" s="83"/>
      <c r="P538" s="22">
        <v>8</v>
      </c>
      <c r="Q538" s="84"/>
      <c r="R538" s="85"/>
      <c r="S538" s="78"/>
      <c r="T538" s="78"/>
      <c r="U538" s="78"/>
      <c r="V538" s="78"/>
    </row>
    <row r="539" spans="1:22" ht="15.75" customHeight="1">
      <c r="A539" s="9" t="s">
        <v>69</v>
      </c>
      <c r="B539" s="11"/>
      <c r="C539" s="11"/>
      <c r="D539" s="11"/>
      <c r="E539" s="11"/>
      <c r="F539" s="11"/>
      <c r="G539" s="11"/>
      <c r="H539" s="11"/>
      <c r="I539" s="11"/>
      <c r="J539" s="11">
        <v>1</v>
      </c>
      <c r="K539" s="12">
        <v>1</v>
      </c>
      <c r="L539" s="19"/>
      <c r="M539" s="5"/>
      <c r="N539" s="6"/>
      <c r="O539" s="27"/>
      <c r="P539" s="25">
        <v>1</v>
      </c>
      <c r="Q539" s="28"/>
      <c r="R539" s="27"/>
      <c r="S539" s="78"/>
      <c r="T539" s="78"/>
      <c r="U539" s="78"/>
      <c r="V539" s="78"/>
    </row>
    <row r="540" spans="1:22" ht="15.75" customHeight="1">
      <c r="A540" s="9" t="s">
        <v>70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2"/>
      <c r="L540" s="19"/>
      <c r="M540" s="5"/>
      <c r="N540" s="6"/>
      <c r="O540" s="27"/>
      <c r="P540" s="25"/>
      <c r="Q540" s="28"/>
      <c r="R540" s="27"/>
      <c r="S540" s="78"/>
      <c r="T540" s="78"/>
      <c r="U540" s="78"/>
      <c r="V540" s="78"/>
    </row>
    <row r="541" spans="1:22" ht="15.75" customHeight="1">
      <c r="A541" s="9" t="s">
        <v>71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2"/>
      <c r="L541" s="19"/>
      <c r="M541" s="5"/>
      <c r="N541" s="6"/>
      <c r="O541" s="27"/>
      <c r="P541" s="25"/>
      <c r="Q541" s="28"/>
      <c r="R541" s="27"/>
      <c r="S541" s="78"/>
      <c r="T541" s="78"/>
      <c r="U541" s="78"/>
      <c r="V541" s="78"/>
    </row>
    <row r="542" spans="1:22" ht="15.75" customHeight="1">
      <c r="A542" s="9" t="s">
        <v>73</v>
      </c>
      <c r="B542" s="11"/>
      <c r="C542" s="11"/>
      <c r="D542" s="11"/>
      <c r="E542" s="11"/>
      <c r="F542" s="11"/>
      <c r="G542" s="11"/>
      <c r="H542" s="11"/>
      <c r="I542" s="11"/>
      <c r="J542" s="11"/>
      <c r="K542" s="12"/>
      <c r="L542" s="19"/>
      <c r="M542" s="5"/>
      <c r="N542" s="6"/>
      <c r="O542" s="42"/>
      <c r="P542" s="43"/>
      <c r="Q542" s="53"/>
      <c r="R542" s="54"/>
      <c r="S542" s="78"/>
      <c r="T542" s="78"/>
      <c r="U542" s="78"/>
      <c r="V542" s="78"/>
    </row>
    <row r="543" spans="1:22" ht="15.75" customHeight="1">
      <c r="A543" s="9" t="s">
        <v>74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2"/>
      <c r="L543" s="19"/>
      <c r="M543" s="5"/>
      <c r="N543" s="6"/>
      <c r="O543" s="44" t="s">
        <v>53</v>
      </c>
      <c r="P543" s="45">
        <v>39</v>
      </c>
      <c r="Q543" s="46">
        <f>IF(SUM(K531:K539)=0,"",SUM(K531:K539))</f>
        <v>42</v>
      </c>
      <c r="R543" s="47" t="s">
        <v>8</v>
      </c>
      <c r="S543" s="78"/>
      <c r="T543" s="78"/>
      <c r="U543" s="78"/>
      <c r="V543" s="78"/>
    </row>
    <row r="544" spans="1:22" ht="15.75" customHeight="1">
      <c r="A544" s="9" t="s">
        <v>75</v>
      </c>
      <c r="B544" s="11"/>
      <c r="C544" s="11"/>
      <c r="D544" s="11"/>
      <c r="E544" s="11"/>
      <c r="F544" s="11"/>
      <c r="G544" s="11"/>
      <c r="H544" s="11"/>
      <c r="I544" s="11"/>
      <c r="J544" s="11"/>
      <c r="K544" s="12"/>
      <c r="L544" s="19"/>
      <c r="M544" s="5"/>
      <c r="N544" s="6"/>
      <c r="O544" s="48" t="s">
        <v>55</v>
      </c>
      <c r="P544" s="49">
        <f>IF(P543/B529=0,"",P543/B529)</f>
        <v>0.52702702702702697</v>
      </c>
      <c r="Q544" s="50">
        <f>IF(P543/Q543=0,"",P543/Q543)</f>
        <v>0.9285714285714286</v>
      </c>
      <c r="R544" s="51" t="s">
        <v>56</v>
      </c>
      <c r="S544" s="78"/>
      <c r="T544" s="78"/>
      <c r="U544" s="78"/>
      <c r="V544" s="78"/>
    </row>
    <row r="545" spans="1:22" ht="15.75" customHeight="1">
      <c r="A545" s="9" t="s">
        <v>76</v>
      </c>
      <c r="B545" s="11"/>
      <c r="C545" s="11"/>
      <c r="D545" s="11"/>
      <c r="E545" s="11"/>
      <c r="F545" s="11"/>
      <c r="G545" s="11"/>
      <c r="H545" s="11"/>
      <c r="I545" s="11"/>
      <c r="J545" s="11"/>
      <c r="K545" s="12"/>
      <c r="L545" s="29"/>
      <c r="M545" s="30"/>
      <c r="N545" s="31"/>
      <c r="O545" s="30"/>
      <c r="P545" s="31"/>
      <c r="Q545" s="31"/>
      <c r="R545" s="33"/>
      <c r="S545" s="78"/>
      <c r="T545" s="78"/>
      <c r="U545" s="78"/>
      <c r="V545" s="78"/>
    </row>
    <row r="546" spans="1:22" ht="18.75" customHeight="1">
      <c r="A546" s="34"/>
      <c r="B546" s="6"/>
      <c r="C546" s="6"/>
      <c r="D546" s="139" t="s">
        <v>42</v>
      </c>
      <c r="E546" s="154"/>
      <c r="F546" s="154"/>
      <c r="G546" s="154"/>
      <c r="H546" s="154"/>
      <c r="I546" s="154"/>
      <c r="J546" s="155"/>
      <c r="K546" s="35">
        <f>SUM(K529:K542)</f>
        <v>42</v>
      </c>
      <c r="L546" s="55">
        <f>SUM(K536+K537)/B529</f>
        <v>0.47297297297297297</v>
      </c>
      <c r="M546" s="55">
        <f>IF(K546=0,"",K546/B529)</f>
        <v>0.56756756756756754</v>
      </c>
      <c r="N546" s="55">
        <f>IF(K537=0,"",M546-L546)</f>
        <v>9.4594594594594572E-2</v>
      </c>
      <c r="O546" s="5"/>
      <c r="P546" s="6"/>
      <c r="Q546" s="37"/>
      <c r="R546" s="5"/>
      <c r="S546" s="78"/>
      <c r="T546" s="78"/>
      <c r="U546" s="78"/>
      <c r="V546" s="78"/>
    </row>
    <row r="547" spans="1:22" ht="15.75" customHeight="1">
      <c r="L547" s="5"/>
      <c r="M547" s="5"/>
      <c r="O547" s="5"/>
      <c r="S547" s="78"/>
      <c r="T547" s="78"/>
      <c r="U547" s="78"/>
      <c r="V547" s="78"/>
    </row>
    <row r="548" spans="1:22" ht="15.75" customHeight="1">
      <c r="L548" s="5"/>
      <c r="M548" s="5"/>
      <c r="O548" s="5"/>
      <c r="S548" s="78"/>
      <c r="T548" s="78"/>
      <c r="U548" s="78"/>
      <c r="V548" s="78"/>
    </row>
    <row r="549" spans="1:22" ht="26.25" customHeight="1">
      <c r="A549" s="7"/>
      <c r="B549" s="163" t="s">
        <v>4</v>
      </c>
      <c r="C549" s="164"/>
      <c r="D549" s="164"/>
      <c r="E549" s="164"/>
      <c r="F549" s="164"/>
      <c r="G549" s="164"/>
      <c r="H549" s="165" t="s">
        <v>60</v>
      </c>
      <c r="I549" s="166"/>
      <c r="J549" s="166"/>
      <c r="K549" s="6"/>
      <c r="L549" s="5"/>
      <c r="M549" s="5"/>
      <c r="N549" s="6"/>
      <c r="O549" s="5"/>
      <c r="P549" s="6"/>
      <c r="Q549" s="6"/>
      <c r="R549" s="6"/>
      <c r="S549" s="78"/>
      <c r="T549" s="78"/>
      <c r="U549" s="78"/>
      <c r="V549" s="78"/>
    </row>
    <row r="550" spans="1:22" ht="30" customHeight="1">
      <c r="A550" s="142" t="s">
        <v>6</v>
      </c>
      <c r="B550" s="144" t="s">
        <v>7</v>
      </c>
      <c r="C550" s="154"/>
      <c r="D550" s="154"/>
      <c r="E550" s="154"/>
      <c r="F550" s="154"/>
      <c r="G550" s="154"/>
      <c r="H550" s="154"/>
      <c r="I550" s="154"/>
      <c r="J550" s="155"/>
      <c r="K550" s="167" t="s">
        <v>8</v>
      </c>
      <c r="L550" s="137" t="s">
        <v>9</v>
      </c>
      <c r="M550" s="137" t="s">
        <v>10</v>
      </c>
      <c r="N550" s="149" t="s">
        <v>11</v>
      </c>
      <c r="O550" s="137" t="s">
        <v>12</v>
      </c>
      <c r="P550" s="151" t="s">
        <v>13</v>
      </c>
      <c r="Q550" s="151" t="s">
        <v>14</v>
      </c>
      <c r="R550" s="137" t="s">
        <v>15</v>
      </c>
      <c r="S550" s="78"/>
      <c r="T550" s="78"/>
      <c r="U550" s="78"/>
      <c r="V550" s="78"/>
    </row>
    <row r="551" spans="1:22" ht="15.75" customHeight="1">
      <c r="A551" s="153"/>
      <c r="B551" s="9" t="s">
        <v>16</v>
      </c>
      <c r="C551" s="9" t="s">
        <v>17</v>
      </c>
      <c r="D551" s="9" t="s">
        <v>18</v>
      </c>
      <c r="E551" s="9" t="s">
        <v>19</v>
      </c>
      <c r="F551" s="9" t="s">
        <v>20</v>
      </c>
      <c r="G551" s="9" t="s">
        <v>21</v>
      </c>
      <c r="H551" s="9" t="s">
        <v>22</v>
      </c>
      <c r="I551" s="9" t="s">
        <v>23</v>
      </c>
      <c r="J551" s="9" t="s">
        <v>24</v>
      </c>
      <c r="K551" s="153"/>
      <c r="L551" s="153"/>
      <c r="M551" s="153"/>
      <c r="N551" s="153"/>
      <c r="O551" s="153"/>
      <c r="P551" s="153"/>
      <c r="Q551" s="153"/>
      <c r="R551" s="153"/>
      <c r="S551" s="78"/>
      <c r="T551" s="78"/>
      <c r="U551" s="78"/>
      <c r="V551" s="78"/>
    </row>
    <row r="552" spans="1:22" ht="15.75" customHeight="1">
      <c r="A552" s="9" t="s">
        <v>60</v>
      </c>
      <c r="B552" s="56">
        <v>66</v>
      </c>
      <c r="C552" s="11"/>
      <c r="D552" s="11"/>
      <c r="E552" s="11"/>
      <c r="F552" s="11"/>
      <c r="G552" s="11"/>
      <c r="H552" s="11"/>
      <c r="I552" s="11"/>
      <c r="J552" s="11"/>
      <c r="K552" s="12"/>
      <c r="L552" s="13"/>
      <c r="M552" s="14"/>
      <c r="N552" s="15"/>
      <c r="O552" s="79"/>
      <c r="P552" s="62">
        <f>B552</f>
        <v>66</v>
      </c>
      <c r="Q552" s="80"/>
      <c r="R552" s="79"/>
      <c r="S552" s="78"/>
      <c r="T552" s="78"/>
      <c r="U552" s="78"/>
      <c r="V552" s="78"/>
    </row>
    <row r="553" spans="1:22" ht="15.75" customHeight="1">
      <c r="A553" s="9" t="s">
        <v>61</v>
      </c>
      <c r="B553" s="11"/>
      <c r="C553" s="11">
        <v>55</v>
      </c>
      <c r="D553" s="11"/>
      <c r="E553" s="11"/>
      <c r="F553" s="11"/>
      <c r="G553" s="11"/>
      <c r="H553" s="11"/>
      <c r="I553" s="11"/>
      <c r="J553" s="11"/>
      <c r="K553" s="12"/>
      <c r="L553" s="19"/>
      <c r="M553" s="5"/>
      <c r="N553" s="20"/>
      <c r="O553" s="66">
        <f>IF(C553=0,"",C553/B552)</f>
        <v>0.83333333333333337</v>
      </c>
      <c r="P553" s="67">
        <v>55</v>
      </c>
      <c r="Q553" s="68">
        <f t="shared" ref="Q553:Q560" si="46">IF(P553=0,"",P553/P552)</f>
        <v>0.83333333333333337</v>
      </c>
      <c r="R553" s="68">
        <f t="shared" ref="R553:R560" si="47">IF(P553=0,"",100%-Q553)</f>
        <v>0.16666666666666663</v>
      </c>
      <c r="S553" s="78"/>
      <c r="T553" s="78"/>
      <c r="U553" s="78"/>
      <c r="V553" s="78"/>
    </row>
    <row r="554" spans="1:22" ht="15.75" customHeight="1">
      <c r="A554" s="9" t="s">
        <v>62</v>
      </c>
      <c r="B554" s="11"/>
      <c r="C554" s="11"/>
      <c r="D554" s="11">
        <v>44</v>
      </c>
      <c r="E554" s="11"/>
      <c r="F554" s="11"/>
      <c r="G554" s="11"/>
      <c r="H554" s="11"/>
      <c r="I554" s="11"/>
      <c r="J554" s="11"/>
      <c r="K554" s="12"/>
      <c r="L554" s="19"/>
      <c r="M554" s="5"/>
      <c r="N554" s="20"/>
      <c r="O554" s="66">
        <f>IF(D554=0,"",D554/C553)</f>
        <v>0.8</v>
      </c>
      <c r="P554" s="67">
        <v>44</v>
      </c>
      <c r="Q554" s="68">
        <f t="shared" si="46"/>
        <v>0.8</v>
      </c>
      <c r="R554" s="68">
        <f t="shared" si="47"/>
        <v>0.19999999999999996</v>
      </c>
      <c r="S554" s="52">
        <f>P554/P552</f>
        <v>0.66666666666666663</v>
      </c>
      <c r="T554" s="78"/>
      <c r="U554" s="78"/>
      <c r="V554" s="78"/>
    </row>
    <row r="555" spans="1:22" ht="15.75" customHeight="1">
      <c r="A555" s="9" t="s">
        <v>63</v>
      </c>
      <c r="B555" s="11"/>
      <c r="C555" s="11"/>
      <c r="D555" s="11"/>
      <c r="E555" s="11">
        <v>34</v>
      </c>
      <c r="F555" s="11"/>
      <c r="G555" s="11"/>
      <c r="H555" s="11"/>
      <c r="I555" s="11"/>
      <c r="J555" s="11"/>
      <c r="K555" s="12"/>
      <c r="L555" s="19"/>
      <c r="M555" s="5"/>
      <c r="N555" s="20"/>
      <c r="O555" s="66">
        <f>IF(E555=0,"",E555/D554)</f>
        <v>0.77272727272727271</v>
      </c>
      <c r="P555" s="67">
        <v>34</v>
      </c>
      <c r="Q555" s="68">
        <f t="shared" si="46"/>
        <v>0.77272727272727271</v>
      </c>
      <c r="R555" s="68">
        <f t="shared" si="47"/>
        <v>0.22727272727272729</v>
      </c>
      <c r="S555" s="78"/>
      <c r="T555" s="78"/>
      <c r="U555" s="78"/>
      <c r="V555" s="78"/>
    </row>
    <row r="556" spans="1:22" ht="15.75" customHeight="1">
      <c r="A556" s="9" t="s">
        <v>64</v>
      </c>
      <c r="B556" s="11"/>
      <c r="C556" s="11"/>
      <c r="D556" s="11"/>
      <c r="E556" s="11"/>
      <c r="F556" s="11">
        <v>33</v>
      </c>
      <c r="G556" s="11"/>
      <c r="H556" s="11"/>
      <c r="I556" s="11"/>
      <c r="J556" s="11"/>
      <c r="K556" s="12"/>
      <c r="L556" s="19"/>
      <c r="M556" s="5"/>
      <c r="N556" s="20"/>
      <c r="O556" s="66">
        <f>IF(F556=0,"",F556/E555)</f>
        <v>0.97058823529411764</v>
      </c>
      <c r="P556" s="67">
        <v>33</v>
      </c>
      <c r="Q556" s="68">
        <f t="shared" si="46"/>
        <v>0.97058823529411764</v>
      </c>
      <c r="R556" s="68">
        <f t="shared" si="47"/>
        <v>2.9411764705882359E-2</v>
      </c>
      <c r="S556" s="78"/>
      <c r="T556" s="78"/>
      <c r="U556" s="78"/>
      <c r="V556" s="78"/>
    </row>
    <row r="557" spans="1:22" ht="15.75" customHeight="1">
      <c r="A557" s="9" t="s">
        <v>65</v>
      </c>
      <c r="B557" s="11"/>
      <c r="C557" s="11"/>
      <c r="D557" s="11"/>
      <c r="E557" s="11"/>
      <c r="F557" s="11"/>
      <c r="G557" s="11">
        <v>32</v>
      </c>
      <c r="H557" s="11"/>
      <c r="I557" s="11"/>
      <c r="J557" s="11"/>
      <c r="K557" s="12"/>
      <c r="L557" s="19"/>
      <c r="M557" s="5"/>
      <c r="N557" s="20"/>
      <c r="O557" s="66">
        <f>IF(G557=0,"",G557/F556)</f>
        <v>0.96969696969696972</v>
      </c>
      <c r="P557" s="67">
        <v>32</v>
      </c>
      <c r="Q557" s="68">
        <f t="shared" si="46"/>
        <v>0.96969696969696972</v>
      </c>
      <c r="R557" s="68">
        <f t="shared" si="47"/>
        <v>3.0303030303030276E-2</v>
      </c>
      <c r="S557" s="78"/>
      <c r="T557" s="78"/>
      <c r="U557" s="78"/>
      <c r="V557" s="78"/>
    </row>
    <row r="558" spans="1:22" ht="15.75" customHeight="1">
      <c r="A558" s="9" t="s">
        <v>66</v>
      </c>
      <c r="B558" s="11"/>
      <c r="C558" s="11"/>
      <c r="D558" s="11"/>
      <c r="E558" s="11"/>
      <c r="F558" s="11"/>
      <c r="G558" s="11"/>
      <c r="H558" s="11">
        <v>32</v>
      </c>
      <c r="I558" s="11"/>
      <c r="J558" s="11"/>
      <c r="K558" s="12"/>
      <c r="L558" s="19"/>
      <c r="M558" s="5"/>
      <c r="N558" s="20"/>
      <c r="O558" s="66">
        <f>IF(H558=0,"",H558/G557)</f>
        <v>1</v>
      </c>
      <c r="P558" s="67">
        <v>32</v>
      </c>
      <c r="Q558" s="68">
        <f t="shared" si="46"/>
        <v>1</v>
      </c>
      <c r="R558" s="68">
        <f t="shared" si="47"/>
        <v>0</v>
      </c>
      <c r="S558" s="78"/>
      <c r="T558" s="78"/>
      <c r="U558" s="78"/>
      <c r="V558" s="78"/>
    </row>
    <row r="559" spans="1:22" ht="15.75" customHeight="1">
      <c r="A559" s="9" t="s">
        <v>67</v>
      </c>
      <c r="B559" s="11"/>
      <c r="C559" s="11"/>
      <c r="D559" s="11"/>
      <c r="E559" s="11"/>
      <c r="F559" s="11"/>
      <c r="G559" s="11"/>
      <c r="H559" s="11"/>
      <c r="I559" s="11">
        <v>32</v>
      </c>
      <c r="J559" s="11"/>
      <c r="K559" s="12"/>
      <c r="L559" s="19"/>
      <c r="M559" s="5"/>
      <c r="N559" s="20"/>
      <c r="O559" s="66">
        <f>IF(I559=0,"",I559/H558)</f>
        <v>1</v>
      </c>
      <c r="P559" s="67">
        <v>32</v>
      </c>
      <c r="Q559" s="68">
        <f t="shared" si="46"/>
        <v>1</v>
      </c>
      <c r="R559" s="68">
        <f t="shared" si="47"/>
        <v>0</v>
      </c>
      <c r="S559" s="78"/>
      <c r="T559" s="78"/>
      <c r="U559" s="78"/>
      <c r="V559" s="78"/>
    </row>
    <row r="560" spans="1:22" ht="15.75" customHeight="1">
      <c r="A560" s="9" t="s">
        <v>68</v>
      </c>
      <c r="B560" s="11"/>
      <c r="C560" s="11"/>
      <c r="D560" s="11"/>
      <c r="E560" s="11"/>
      <c r="F560" s="11"/>
      <c r="G560" s="11"/>
      <c r="H560" s="11"/>
      <c r="I560" s="11"/>
      <c r="J560" s="11">
        <v>32</v>
      </c>
      <c r="K560" s="12">
        <v>29</v>
      </c>
      <c r="L560" s="19"/>
      <c r="M560" s="5"/>
      <c r="N560" s="20"/>
      <c r="O560" s="81">
        <f>IF(J560=0,"",J560/I559)</f>
        <v>1</v>
      </c>
      <c r="P560" s="67">
        <v>32</v>
      </c>
      <c r="Q560" s="82">
        <f t="shared" si="46"/>
        <v>1</v>
      </c>
      <c r="R560" s="82">
        <f t="shared" si="47"/>
        <v>0</v>
      </c>
      <c r="S560" s="78"/>
      <c r="T560" s="78"/>
      <c r="U560" s="78"/>
      <c r="V560" s="78"/>
    </row>
    <row r="561" spans="1:23" ht="15.75" customHeight="1">
      <c r="A561" s="9" t="s">
        <v>69</v>
      </c>
      <c r="B561" s="11"/>
      <c r="C561" s="11"/>
      <c r="D561" s="11"/>
      <c r="E561" s="11"/>
      <c r="F561" s="11"/>
      <c r="G561" s="11"/>
      <c r="H561" s="11"/>
      <c r="I561" s="11"/>
      <c r="J561" s="11">
        <v>2</v>
      </c>
      <c r="K561" s="12">
        <v>2</v>
      </c>
      <c r="L561" s="19"/>
      <c r="M561" s="5"/>
      <c r="N561" s="6"/>
      <c r="O561" s="83"/>
      <c r="P561" s="22">
        <v>2</v>
      </c>
      <c r="Q561" s="84"/>
      <c r="R561" s="85"/>
      <c r="S561" s="78"/>
      <c r="T561" s="78"/>
      <c r="U561" s="78"/>
      <c r="V561" s="78"/>
    </row>
    <row r="562" spans="1:23" ht="15.75" customHeight="1">
      <c r="A562" s="9" t="s">
        <v>70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2"/>
      <c r="L562" s="19"/>
      <c r="M562" s="5"/>
      <c r="N562" s="6"/>
      <c r="O562" s="27"/>
      <c r="P562" s="25"/>
      <c r="Q562" s="28"/>
      <c r="R562" s="27"/>
      <c r="S562" s="78"/>
      <c r="T562" s="78"/>
      <c r="U562" s="78"/>
      <c r="V562" s="78"/>
    </row>
    <row r="563" spans="1:23" ht="15.75" customHeight="1">
      <c r="A563" s="9" t="s">
        <v>71</v>
      </c>
      <c r="B563" s="11"/>
      <c r="C563" s="11"/>
      <c r="D563" s="11"/>
      <c r="E563" s="11"/>
      <c r="F563" s="11"/>
      <c r="G563" s="11"/>
      <c r="H563" s="11"/>
      <c r="I563" s="11"/>
      <c r="J563" s="11"/>
      <c r="K563" s="12"/>
      <c r="L563" s="19"/>
      <c r="M563" s="5"/>
      <c r="N563" s="6"/>
      <c r="O563" s="27"/>
      <c r="P563" s="25"/>
      <c r="Q563" s="28"/>
      <c r="R563" s="27"/>
      <c r="S563" s="78"/>
      <c r="T563" s="78"/>
      <c r="U563" s="78"/>
      <c r="V563" s="78"/>
    </row>
    <row r="564" spans="1:23" ht="15.75" customHeight="1">
      <c r="A564" s="9" t="s">
        <v>73</v>
      </c>
      <c r="B564" s="11"/>
      <c r="C564" s="11"/>
      <c r="D564" s="11"/>
      <c r="E564" s="11"/>
      <c r="F564" s="11"/>
      <c r="G564" s="11"/>
      <c r="H564" s="11"/>
      <c r="I564" s="11"/>
      <c r="J564" s="11"/>
      <c r="K564" s="12"/>
      <c r="L564" s="19"/>
      <c r="M564" s="5"/>
      <c r="N564" s="6"/>
      <c r="O564" s="27"/>
      <c r="P564" s="25"/>
      <c r="Q564" s="28"/>
      <c r="R564" s="27"/>
      <c r="S564" s="78"/>
      <c r="T564" s="78"/>
      <c r="U564" s="78"/>
      <c r="V564" s="78"/>
    </row>
    <row r="565" spans="1:23" ht="15.75" customHeight="1">
      <c r="A565" s="9" t="s">
        <v>74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2"/>
      <c r="L565" s="19"/>
      <c r="M565" s="5"/>
      <c r="N565" s="6"/>
      <c r="O565" s="42"/>
      <c r="P565" s="43"/>
      <c r="Q565" s="53"/>
      <c r="R565" s="54"/>
      <c r="S565" s="78"/>
      <c r="T565" s="78"/>
      <c r="U565" s="78"/>
      <c r="V565" s="78"/>
    </row>
    <row r="566" spans="1:23" ht="15.75" customHeight="1">
      <c r="A566" s="9" t="s">
        <v>75</v>
      </c>
      <c r="B566" s="11"/>
      <c r="C566" s="11"/>
      <c r="D566" s="11"/>
      <c r="E566" s="11"/>
      <c r="F566" s="11"/>
      <c r="G566" s="11"/>
      <c r="H566" s="11"/>
      <c r="I566" s="11"/>
      <c r="J566" s="11"/>
      <c r="K566" s="12"/>
      <c r="L566" s="19"/>
      <c r="M566" s="5"/>
      <c r="N566" s="6"/>
      <c r="O566" s="44" t="s">
        <v>53</v>
      </c>
      <c r="P566" s="45">
        <v>20</v>
      </c>
      <c r="Q566" s="46">
        <f>IF(SUM(K554:K562)=0,"",SUM(K554:K562))</f>
        <v>31</v>
      </c>
      <c r="R566" s="47" t="s">
        <v>8</v>
      </c>
      <c r="S566" s="78"/>
      <c r="T566" s="78"/>
      <c r="U566" s="78"/>
      <c r="V566" s="78"/>
    </row>
    <row r="567" spans="1:23" ht="15.75" customHeight="1">
      <c r="A567" s="9" t="s">
        <v>76</v>
      </c>
      <c r="B567" s="11"/>
      <c r="C567" s="11"/>
      <c r="D567" s="11"/>
      <c r="E567" s="11"/>
      <c r="F567" s="11"/>
      <c r="G567" s="11"/>
      <c r="H567" s="11"/>
      <c r="I567" s="11"/>
      <c r="J567" s="11"/>
      <c r="K567" s="12"/>
      <c r="L567" s="19"/>
      <c r="M567" s="5"/>
      <c r="N567" s="6"/>
      <c r="O567" s="48" t="s">
        <v>55</v>
      </c>
      <c r="P567" s="49">
        <f>IF(P566/B552=0,"",P566/B552)</f>
        <v>0.30303030303030304</v>
      </c>
      <c r="Q567" s="50">
        <f>IF(P566/Q566=0,"",P566/Q566)</f>
        <v>0.64516129032258063</v>
      </c>
      <c r="R567" s="51" t="s">
        <v>56</v>
      </c>
      <c r="S567" s="78"/>
      <c r="T567" s="78"/>
      <c r="U567" s="78"/>
      <c r="V567" s="78"/>
    </row>
    <row r="568" spans="1:23" ht="15.75" customHeight="1">
      <c r="A568" s="9" t="s">
        <v>78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29"/>
      <c r="M568" s="30"/>
      <c r="N568" s="31"/>
      <c r="O568" s="30"/>
      <c r="P568" s="31"/>
      <c r="Q568" s="31"/>
      <c r="R568" s="33"/>
      <c r="S568" s="78"/>
      <c r="T568" s="78"/>
      <c r="U568" s="78"/>
      <c r="V568" s="78"/>
    </row>
    <row r="569" spans="1:23" ht="18.75" customHeight="1">
      <c r="A569" s="34"/>
      <c r="B569" s="6"/>
      <c r="C569" s="6"/>
      <c r="D569" s="139" t="s">
        <v>42</v>
      </c>
      <c r="E569" s="154"/>
      <c r="F569" s="154"/>
      <c r="G569" s="154"/>
      <c r="H569" s="154"/>
      <c r="I569" s="154"/>
      <c r="J569" s="155"/>
      <c r="K569" s="35">
        <f>SUM(K552:K565)</f>
        <v>31</v>
      </c>
      <c r="L569" s="55">
        <f>IF(K560=0,"",K560/B552)</f>
        <v>0.43939393939393939</v>
      </c>
      <c r="M569" s="55">
        <f>IF(K569=0,"",K569/B552)</f>
        <v>0.46969696969696972</v>
      </c>
      <c r="N569" s="55">
        <f>IF(K560=0,"",M569-L569)</f>
        <v>3.0303030303030332E-2</v>
      </c>
      <c r="O569" s="5"/>
      <c r="P569" s="6"/>
      <c r="Q569" s="37"/>
      <c r="R569" s="5"/>
      <c r="S569" s="78"/>
      <c r="T569" s="78"/>
      <c r="U569" s="78"/>
      <c r="V569" s="78"/>
    </row>
    <row r="570" spans="1:23" ht="15.75" customHeight="1">
      <c r="L570" s="5"/>
      <c r="M570" s="5"/>
      <c r="O570" s="5"/>
      <c r="S570" s="78"/>
      <c r="T570" s="78"/>
      <c r="U570" s="78"/>
      <c r="V570" s="78"/>
    </row>
    <row r="571" spans="1:23" ht="15.75" customHeight="1">
      <c r="L571" s="5"/>
      <c r="M571" s="5"/>
      <c r="O571" s="5"/>
      <c r="S571" s="78"/>
      <c r="T571" s="78"/>
      <c r="U571" s="78"/>
      <c r="V571" s="78"/>
    </row>
    <row r="572" spans="1:23" ht="26.25" customHeight="1">
      <c r="A572" s="7"/>
      <c r="B572" s="163" t="s">
        <v>4</v>
      </c>
      <c r="C572" s="164"/>
      <c r="D572" s="164"/>
      <c r="E572" s="164"/>
      <c r="F572" s="164"/>
      <c r="G572" s="164"/>
      <c r="I572" s="116"/>
      <c r="J572" s="92" t="s">
        <v>61</v>
      </c>
      <c r="K572" s="5"/>
      <c r="L572" s="5"/>
      <c r="M572" s="6"/>
      <c r="N572" s="5"/>
      <c r="O572" s="6"/>
      <c r="P572" s="6"/>
      <c r="Q572" s="6"/>
      <c r="R572" s="78"/>
      <c r="S572" s="78"/>
      <c r="T572" s="78"/>
      <c r="U572" s="78"/>
    </row>
    <row r="573" spans="1:23" ht="30" customHeight="1">
      <c r="A573" s="142" t="s">
        <v>6</v>
      </c>
      <c r="B573" s="144" t="s">
        <v>7</v>
      </c>
      <c r="C573" s="145"/>
      <c r="D573" s="145"/>
      <c r="E573" s="145"/>
      <c r="F573" s="145"/>
      <c r="G573" s="145"/>
      <c r="H573" s="145"/>
      <c r="I573" s="146"/>
      <c r="J573" s="167" t="s">
        <v>8</v>
      </c>
      <c r="K573" s="137" t="s">
        <v>9</v>
      </c>
      <c r="L573" s="137" t="s">
        <v>10</v>
      </c>
      <c r="M573" s="149" t="s">
        <v>11</v>
      </c>
      <c r="N573" s="137" t="s">
        <v>12</v>
      </c>
      <c r="O573" s="151" t="s">
        <v>13</v>
      </c>
      <c r="P573" s="151" t="s">
        <v>14</v>
      </c>
      <c r="Q573" s="137" t="s">
        <v>15</v>
      </c>
      <c r="R573" s="78"/>
      <c r="S573" s="78"/>
      <c r="T573" s="78"/>
      <c r="U573" s="78"/>
    </row>
    <row r="574" spans="1:23" ht="15.75" customHeight="1">
      <c r="A574" s="153"/>
      <c r="B574" s="9" t="s">
        <v>16</v>
      </c>
      <c r="C574" s="9" t="s">
        <v>17</v>
      </c>
      <c r="D574" s="9" t="s">
        <v>18</v>
      </c>
      <c r="E574" s="9" t="s">
        <v>19</v>
      </c>
      <c r="F574" s="9" t="s">
        <v>20</v>
      </c>
      <c r="G574" s="9" t="s">
        <v>21</v>
      </c>
      <c r="H574" s="9" t="s">
        <v>22</v>
      </c>
      <c r="I574" s="9" t="s">
        <v>23</v>
      </c>
      <c r="J574" s="153"/>
      <c r="K574" s="153"/>
      <c r="L574" s="153"/>
      <c r="M574" s="153"/>
      <c r="N574" s="153"/>
      <c r="O574" s="153"/>
      <c r="P574" s="153"/>
      <c r="Q574" s="153"/>
      <c r="R574" s="78"/>
      <c r="S574" s="78"/>
      <c r="T574" s="78"/>
      <c r="U574" s="78"/>
      <c r="V574" s="37">
        <f>AVERAGE(P567,O590)</f>
        <v>0.36925708699902249</v>
      </c>
      <c r="W574" s="37">
        <f>AVERAGE(Q567,P590)</f>
        <v>0.67784380305602721</v>
      </c>
    </row>
    <row r="575" spans="1:23" ht="15.75" customHeight="1">
      <c r="A575" s="9">
        <v>1602</v>
      </c>
      <c r="B575" s="56">
        <v>62</v>
      </c>
      <c r="C575" s="11"/>
      <c r="D575" s="11"/>
      <c r="E575" s="11"/>
      <c r="F575" s="11"/>
      <c r="G575" s="11"/>
      <c r="H575" s="11"/>
      <c r="I575" s="11"/>
      <c r="J575" s="12"/>
      <c r="K575" s="13"/>
      <c r="L575" s="14"/>
      <c r="M575" s="15"/>
      <c r="N575" s="79"/>
      <c r="O575" s="62">
        <f>B575</f>
        <v>62</v>
      </c>
      <c r="P575" s="80"/>
      <c r="Q575" s="79"/>
      <c r="R575" s="78"/>
      <c r="S575" s="78"/>
      <c r="T575" s="78"/>
      <c r="U575" s="78"/>
    </row>
    <row r="576" spans="1:23" ht="15.75" customHeight="1">
      <c r="A576" s="9">
        <v>1701</v>
      </c>
      <c r="B576" s="11"/>
      <c r="C576" s="11">
        <v>54</v>
      </c>
      <c r="D576" s="11"/>
      <c r="E576" s="11"/>
      <c r="F576" s="11"/>
      <c r="G576" s="11"/>
      <c r="H576" s="11"/>
      <c r="I576" s="11"/>
      <c r="J576" s="12"/>
      <c r="K576" s="19"/>
      <c r="L576" s="5"/>
      <c r="M576" s="20"/>
      <c r="N576" s="66">
        <f>IF(C576=0,"",C576/B575)</f>
        <v>0.87096774193548387</v>
      </c>
      <c r="O576" s="67">
        <v>54</v>
      </c>
      <c r="P576" s="68">
        <f t="shared" ref="P576:P582" si="48">IF(O576=0,"",O576/O575)</f>
        <v>0.87096774193548387</v>
      </c>
      <c r="Q576" s="68">
        <f t="shared" ref="Q576:Q582" si="49">IF(O576=0,"",100%-P576)</f>
        <v>0.12903225806451613</v>
      </c>
      <c r="R576" s="78"/>
      <c r="S576" s="78"/>
      <c r="T576" s="78"/>
      <c r="U576" s="78"/>
    </row>
    <row r="577" spans="1:21" ht="15.75" customHeight="1">
      <c r="A577" s="9">
        <v>1702</v>
      </c>
      <c r="B577" s="11"/>
      <c r="C577" s="11"/>
      <c r="D577" s="11">
        <v>50</v>
      </c>
      <c r="E577" s="11"/>
      <c r="F577" s="11"/>
      <c r="G577" s="11"/>
      <c r="H577" s="11"/>
      <c r="I577" s="11"/>
      <c r="J577" s="12"/>
      <c r="K577" s="19"/>
      <c r="L577" s="5"/>
      <c r="M577" s="20"/>
      <c r="N577" s="66">
        <f>IF(D577=0,"",D577/C576)</f>
        <v>0.92592592592592593</v>
      </c>
      <c r="O577" s="67">
        <v>52</v>
      </c>
      <c r="P577" s="68">
        <f t="shared" si="48"/>
        <v>0.96296296296296291</v>
      </c>
      <c r="Q577" s="68">
        <f t="shared" si="49"/>
        <v>3.703703703703709E-2</v>
      </c>
      <c r="R577" s="52">
        <f>O577/O575</f>
        <v>0.83870967741935487</v>
      </c>
      <c r="S577" s="78"/>
      <c r="T577" s="78"/>
      <c r="U577" s="78"/>
    </row>
    <row r="578" spans="1:21" ht="15.75" customHeight="1">
      <c r="A578" s="9">
        <v>1801</v>
      </c>
      <c r="B578" s="11"/>
      <c r="C578" s="11"/>
      <c r="D578" s="11"/>
      <c r="E578" s="11">
        <v>45</v>
      </c>
      <c r="F578" s="11"/>
      <c r="G578" s="11"/>
      <c r="H578" s="11"/>
      <c r="I578" s="11"/>
      <c r="J578" s="12"/>
      <c r="K578" s="19"/>
      <c r="L578" s="5"/>
      <c r="M578" s="20"/>
      <c r="N578" s="66">
        <f>IF(E578=0,"",E578/D577)</f>
        <v>0.9</v>
      </c>
      <c r="O578" s="67">
        <v>45</v>
      </c>
      <c r="P578" s="68">
        <f t="shared" si="48"/>
        <v>0.86538461538461542</v>
      </c>
      <c r="Q578" s="68">
        <f t="shared" si="49"/>
        <v>0.13461538461538458</v>
      </c>
      <c r="R578" s="78"/>
      <c r="S578" s="78"/>
      <c r="T578" s="78"/>
      <c r="U578" s="78"/>
    </row>
    <row r="579" spans="1:21" ht="15.75" customHeight="1">
      <c r="A579" s="9">
        <v>1802</v>
      </c>
      <c r="B579" s="11"/>
      <c r="C579" s="11"/>
      <c r="D579" s="11"/>
      <c r="E579" s="11"/>
      <c r="F579" s="11">
        <v>40</v>
      </c>
      <c r="G579" s="11"/>
      <c r="H579" s="11"/>
      <c r="I579" s="11"/>
      <c r="J579" s="12"/>
      <c r="K579" s="19"/>
      <c r="L579" s="5"/>
      <c r="M579" s="20"/>
      <c r="N579" s="66">
        <f>IF(F579=0,"",F579/E578)</f>
        <v>0.88888888888888884</v>
      </c>
      <c r="O579" s="67">
        <v>44</v>
      </c>
      <c r="P579" s="68">
        <f t="shared" si="48"/>
        <v>0.97777777777777775</v>
      </c>
      <c r="Q579" s="68">
        <f t="shared" si="49"/>
        <v>2.2222222222222254E-2</v>
      </c>
      <c r="R579" s="78"/>
      <c r="S579" s="78"/>
      <c r="T579" s="78"/>
      <c r="U579" s="78"/>
    </row>
    <row r="580" spans="1:21" ht="15.75" customHeight="1">
      <c r="A580" s="9">
        <v>1901</v>
      </c>
      <c r="B580" s="11"/>
      <c r="C580" s="11"/>
      <c r="D580" s="11"/>
      <c r="E580" s="11"/>
      <c r="F580" s="11"/>
      <c r="G580" s="11">
        <v>40</v>
      </c>
      <c r="H580" s="11"/>
      <c r="I580" s="11"/>
      <c r="J580" s="12"/>
      <c r="K580" s="19"/>
      <c r="L580" s="5"/>
      <c r="M580" s="20"/>
      <c r="N580" s="66">
        <f>IF(G580=0,"",G580/F579)</f>
        <v>1</v>
      </c>
      <c r="O580" s="67">
        <v>41</v>
      </c>
      <c r="P580" s="68">
        <f t="shared" si="48"/>
        <v>0.93181818181818177</v>
      </c>
      <c r="Q580" s="68">
        <f t="shared" si="49"/>
        <v>6.8181818181818232E-2</v>
      </c>
      <c r="R580" s="78"/>
      <c r="S580" s="78"/>
      <c r="T580" s="78"/>
      <c r="U580" s="78"/>
    </row>
    <row r="581" spans="1:21" ht="15.75" customHeight="1">
      <c r="A581" s="9">
        <v>1902</v>
      </c>
      <c r="B581" s="11"/>
      <c r="C581" s="11"/>
      <c r="D581" s="11"/>
      <c r="E581" s="11"/>
      <c r="F581" s="11"/>
      <c r="G581" s="11"/>
      <c r="H581" s="11">
        <v>32</v>
      </c>
      <c r="I581" s="11"/>
      <c r="J581" s="12"/>
      <c r="K581" s="19"/>
      <c r="L581" s="5"/>
      <c r="M581" s="20"/>
      <c r="N581" s="66">
        <f>IF(H581=0,"",H581/G580)</f>
        <v>0.8</v>
      </c>
      <c r="O581" s="67">
        <v>39</v>
      </c>
      <c r="P581" s="68">
        <f t="shared" si="48"/>
        <v>0.95121951219512191</v>
      </c>
      <c r="Q581" s="68">
        <f t="shared" si="49"/>
        <v>4.8780487804878092E-2</v>
      </c>
      <c r="R581" s="78"/>
      <c r="S581" s="78"/>
      <c r="T581" s="78"/>
      <c r="U581" s="78"/>
    </row>
    <row r="582" spans="1:21" ht="15.75" customHeight="1">
      <c r="A582" s="9">
        <v>2001</v>
      </c>
      <c r="B582" s="11"/>
      <c r="C582" s="11"/>
      <c r="D582" s="11"/>
      <c r="E582" s="11"/>
      <c r="F582" s="11"/>
      <c r="G582" s="11"/>
      <c r="H582" s="11"/>
      <c r="I582" s="11">
        <v>31</v>
      </c>
      <c r="J582" s="12">
        <v>25</v>
      </c>
      <c r="K582" s="19"/>
      <c r="L582" s="5"/>
      <c r="M582" s="20"/>
      <c r="N582" s="66">
        <f>IF(I582=0,"",I582/H581)</f>
        <v>0.96875</v>
      </c>
      <c r="O582" s="67">
        <v>39</v>
      </c>
      <c r="P582" s="68">
        <f t="shared" si="48"/>
        <v>1</v>
      </c>
      <c r="Q582" s="68">
        <f t="shared" si="49"/>
        <v>0</v>
      </c>
      <c r="R582" s="78"/>
      <c r="S582" s="78"/>
      <c r="T582" s="78"/>
      <c r="U582" s="78"/>
    </row>
    <row r="583" spans="1:21" ht="15.75" customHeight="1">
      <c r="A583" s="9">
        <v>2002</v>
      </c>
      <c r="B583" s="11"/>
      <c r="C583" s="11"/>
      <c r="D583" s="11"/>
      <c r="E583" s="11"/>
      <c r="F583" s="11"/>
      <c r="G583" s="11"/>
      <c r="H583" s="11"/>
      <c r="I583" s="11">
        <v>8</v>
      </c>
      <c r="J583" s="12">
        <v>6</v>
      </c>
      <c r="K583" s="19"/>
      <c r="L583" s="5"/>
      <c r="M583" s="20"/>
      <c r="N583" s="81"/>
      <c r="O583" s="67">
        <v>12</v>
      </c>
      <c r="P583" s="82"/>
      <c r="Q583" s="82"/>
      <c r="R583" s="78"/>
      <c r="S583" s="78"/>
      <c r="T583" s="78"/>
      <c r="U583" s="78"/>
    </row>
    <row r="584" spans="1:21" ht="15.75" customHeight="1">
      <c r="A584" s="9">
        <v>2101</v>
      </c>
      <c r="B584" s="11"/>
      <c r="C584" s="11"/>
      <c r="D584" s="11"/>
      <c r="E584" s="11"/>
      <c r="F584" s="11"/>
      <c r="G584" s="11"/>
      <c r="H584" s="11"/>
      <c r="I584" s="11">
        <v>6</v>
      </c>
      <c r="J584" s="12">
        <v>6</v>
      </c>
      <c r="K584" s="19"/>
      <c r="L584" s="5"/>
      <c r="M584" s="6"/>
      <c r="N584" s="83"/>
      <c r="O584" s="22">
        <v>7</v>
      </c>
      <c r="P584" s="84"/>
      <c r="Q584" s="85"/>
      <c r="R584" s="78"/>
      <c r="S584" s="78"/>
      <c r="T584" s="78"/>
      <c r="U584" s="78"/>
    </row>
    <row r="585" spans="1:21" ht="15.75" customHeight="1">
      <c r="A585" s="9">
        <v>2102</v>
      </c>
      <c r="B585" s="11"/>
      <c r="C585" s="11"/>
      <c r="D585" s="11"/>
      <c r="E585" s="11"/>
      <c r="F585" s="11"/>
      <c r="G585" s="11"/>
      <c r="H585" s="11"/>
      <c r="I585" s="11">
        <v>1</v>
      </c>
      <c r="J585" s="12"/>
      <c r="K585" s="19"/>
      <c r="L585" s="5"/>
      <c r="M585" s="6"/>
      <c r="N585" s="27"/>
      <c r="O585" s="25">
        <v>1</v>
      </c>
      <c r="P585" s="28"/>
      <c r="Q585" s="27"/>
      <c r="R585" s="78"/>
      <c r="S585" s="78"/>
      <c r="T585" s="78"/>
      <c r="U585" s="78"/>
    </row>
    <row r="586" spans="1:21" ht="15.75" customHeight="1">
      <c r="A586" s="9">
        <v>2201</v>
      </c>
      <c r="B586" s="11"/>
      <c r="C586" s="11"/>
      <c r="D586" s="11"/>
      <c r="E586" s="11"/>
      <c r="F586" s="11"/>
      <c r="G586" s="11"/>
      <c r="H586" s="11"/>
      <c r="I586" s="11">
        <v>1</v>
      </c>
      <c r="J586" s="12"/>
      <c r="K586" s="19"/>
      <c r="L586" s="5"/>
      <c r="M586" s="6"/>
      <c r="N586" s="27"/>
      <c r="O586" s="25">
        <v>1</v>
      </c>
      <c r="P586" s="28"/>
      <c r="Q586" s="27"/>
      <c r="R586" s="78"/>
      <c r="S586" s="78"/>
      <c r="T586" s="78"/>
      <c r="U586" s="78"/>
    </row>
    <row r="587" spans="1:21" ht="15.75" customHeight="1">
      <c r="A587" s="9">
        <v>2202</v>
      </c>
      <c r="B587" s="11"/>
      <c r="C587" s="11"/>
      <c r="D587" s="11"/>
      <c r="E587" s="11"/>
      <c r="F587" s="11"/>
      <c r="G587" s="11"/>
      <c r="H587" s="11"/>
      <c r="I587" s="11">
        <v>1</v>
      </c>
      <c r="J587" s="12"/>
      <c r="K587" s="19"/>
      <c r="L587" s="5"/>
      <c r="M587" s="6"/>
      <c r="N587" s="27"/>
      <c r="O587" s="25">
        <v>1</v>
      </c>
      <c r="P587" s="28"/>
      <c r="Q587" s="27"/>
      <c r="R587" s="78"/>
      <c r="S587" s="78"/>
      <c r="T587" s="78"/>
      <c r="U587" s="78"/>
    </row>
    <row r="588" spans="1:21" ht="15.75" customHeight="1">
      <c r="A588" s="9">
        <v>2301</v>
      </c>
      <c r="B588" s="11"/>
      <c r="C588" s="11"/>
      <c r="D588" s="11"/>
      <c r="E588" s="11"/>
      <c r="F588" s="11"/>
      <c r="G588" s="11"/>
      <c r="H588" s="11"/>
      <c r="I588" s="11">
        <v>1</v>
      </c>
      <c r="J588" s="12"/>
      <c r="K588" s="19"/>
      <c r="L588" s="5"/>
      <c r="M588" s="6"/>
      <c r="N588" s="42"/>
      <c r="O588" s="43">
        <v>1</v>
      </c>
      <c r="P588" s="53"/>
      <c r="Q588" s="54"/>
      <c r="R588" s="78"/>
      <c r="S588" s="78"/>
      <c r="T588" s="78"/>
      <c r="U588" s="78"/>
    </row>
    <row r="589" spans="1:21" ht="15.75" customHeight="1">
      <c r="A589" s="9">
        <v>2302</v>
      </c>
      <c r="B589" s="11"/>
      <c r="C589" s="11"/>
      <c r="D589" s="11"/>
      <c r="E589" s="11"/>
      <c r="F589" s="11"/>
      <c r="G589" s="11"/>
      <c r="H589" s="11"/>
      <c r="I589" s="11">
        <v>1</v>
      </c>
      <c r="J589" s="12">
        <v>1</v>
      </c>
      <c r="K589" s="19"/>
      <c r="L589" s="5"/>
      <c r="M589" s="6"/>
      <c r="N589" s="44" t="s">
        <v>53</v>
      </c>
      <c r="O589" s="45">
        <v>27</v>
      </c>
      <c r="P589" s="46">
        <f>J592</f>
        <v>38</v>
      </c>
      <c r="Q589" s="47" t="s">
        <v>8</v>
      </c>
      <c r="R589" s="78"/>
      <c r="S589" s="78"/>
      <c r="T589" s="78"/>
      <c r="U589" s="78"/>
    </row>
    <row r="590" spans="1:21" ht="15.75" customHeight="1">
      <c r="A590" s="9">
        <v>2401</v>
      </c>
      <c r="B590" s="11"/>
      <c r="C590" s="11"/>
      <c r="D590" s="11"/>
      <c r="E590" s="11"/>
      <c r="F590" s="11"/>
      <c r="G590" s="11"/>
      <c r="H590" s="11"/>
      <c r="I590" s="11"/>
      <c r="J590" s="12"/>
      <c r="K590" s="19"/>
      <c r="L590" s="5"/>
      <c r="M590" s="6"/>
      <c r="N590" s="48" t="s">
        <v>55</v>
      </c>
      <c r="O590" s="49">
        <f>IF(O589/B575=0,"",O589/B575)</f>
        <v>0.43548387096774194</v>
      </c>
      <c r="P590" s="50">
        <f>IF(O589/P589=0,"",O589/P589)</f>
        <v>0.71052631578947367</v>
      </c>
      <c r="Q590" s="51" t="s">
        <v>56</v>
      </c>
      <c r="R590" s="78"/>
      <c r="S590" s="78"/>
      <c r="T590" s="78"/>
      <c r="U590" s="78"/>
    </row>
    <row r="591" spans="1:21" ht="15.75" customHeight="1">
      <c r="A591" s="9">
        <v>2402</v>
      </c>
      <c r="B591" s="11"/>
      <c r="C591" s="11"/>
      <c r="D591" s="11"/>
      <c r="E591" s="11"/>
      <c r="F591" s="11"/>
      <c r="G591" s="11"/>
      <c r="H591" s="11"/>
      <c r="I591" s="11"/>
      <c r="J591" s="12"/>
      <c r="K591" s="29"/>
      <c r="L591" s="30"/>
      <c r="M591" s="31"/>
      <c r="N591" s="30"/>
      <c r="O591" s="31"/>
      <c r="P591" s="31"/>
      <c r="Q591" s="33"/>
      <c r="R591" s="78"/>
      <c r="S591" s="78"/>
      <c r="T591" s="78"/>
      <c r="U591" s="78"/>
    </row>
    <row r="592" spans="1:21" ht="18.75" customHeight="1">
      <c r="A592" s="34"/>
      <c r="B592" s="6"/>
      <c r="C592" s="6"/>
      <c r="D592" s="139" t="s">
        <v>42</v>
      </c>
      <c r="E592" s="140"/>
      <c r="F592" s="140"/>
      <c r="G592" s="140"/>
      <c r="H592" s="140"/>
      <c r="I592" s="141"/>
      <c r="J592" s="35">
        <f>SUM(J575:J591)</f>
        <v>38</v>
      </c>
      <c r="K592" s="55">
        <f>J582/B575</f>
        <v>0.40322580645161288</v>
      </c>
      <c r="L592" s="55">
        <f>IF(J592=0,"",J592/B575)</f>
        <v>0.61290322580645162</v>
      </c>
      <c r="M592" s="55">
        <f>IF(J583=0,"",L592-K592)</f>
        <v>0.20967741935483875</v>
      </c>
      <c r="N592" s="5"/>
      <c r="O592" s="6"/>
      <c r="P592" s="37"/>
      <c r="Q592" s="5"/>
      <c r="R592" s="78"/>
      <c r="S592" s="78"/>
      <c r="T592" s="78"/>
      <c r="U592" s="78"/>
    </row>
    <row r="593" spans="1:33" ht="15.75" customHeight="1">
      <c r="L593" s="5"/>
      <c r="M593" s="5"/>
      <c r="O593" s="5"/>
      <c r="S593" s="78"/>
      <c r="T593" s="78"/>
      <c r="U593" s="78"/>
      <c r="V593" s="78"/>
    </row>
    <row r="594" spans="1:33" ht="15.75" customHeight="1">
      <c r="L594" s="5"/>
      <c r="M594" s="5"/>
      <c r="O594" s="5"/>
      <c r="S594" s="78"/>
      <c r="T594" s="78"/>
      <c r="U594" s="78"/>
      <c r="V594" s="78"/>
    </row>
    <row r="595" spans="1:33" ht="26.25" customHeight="1">
      <c r="A595" s="7"/>
      <c r="B595" s="163" t="s">
        <v>4</v>
      </c>
      <c r="C595" s="164"/>
      <c r="D595" s="164"/>
      <c r="E595" s="164"/>
      <c r="F595" s="164"/>
      <c r="G595" s="164"/>
      <c r="I595" s="116"/>
      <c r="J595" s="92" t="s">
        <v>62</v>
      </c>
      <c r="K595" s="5"/>
      <c r="L595" s="5"/>
      <c r="M595" s="6"/>
      <c r="N595" s="5"/>
      <c r="O595" s="6"/>
      <c r="P595" s="6"/>
      <c r="Q595" s="6"/>
      <c r="R595" s="78"/>
      <c r="S595" s="78"/>
      <c r="T595" s="78"/>
      <c r="U595" s="78"/>
    </row>
    <row r="596" spans="1:33" ht="20.25" customHeight="1">
      <c r="A596" s="142" t="s">
        <v>6</v>
      </c>
      <c r="B596" s="144" t="s">
        <v>7</v>
      </c>
      <c r="C596" s="145"/>
      <c r="D596" s="145"/>
      <c r="E596" s="145"/>
      <c r="F596" s="145"/>
      <c r="G596" s="145"/>
      <c r="H596" s="145"/>
      <c r="I596" s="146"/>
      <c r="J596" s="167" t="s">
        <v>8</v>
      </c>
      <c r="K596" s="137" t="s">
        <v>9</v>
      </c>
      <c r="L596" s="137" t="s">
        <v>10</v>
      </c>
      <c r="M596" s="149" t="s">
        <v>11</v>
      </c>
      <c r="N596" s="137" t="s">
        <v>12</v>
      </c>
      <c r="O596" s="151" t="s">
        <v>13</v>
      </c>
      <c r="P596" s="151" t="s">
        <v>14</v>
      </c>
      <c r="Q596" s="137" t="s">
        <v>15</v>
      </c>
      <c r="R596" s="78"/>
      <c r="S596" s="78"/>
      <c r="T596" s="78"/>
      <c r="U596" s="78"/>
    </row>
    <row r="597" spans="1:33" ht="15.75" customHeight="1">
      <c r="A597" s="153"/>
      <c r="B597" s="9" t="s">
        <v>16</v>
      </c>
      <c r="C597" s="9" t="s">
        <v>17</v>
      </c>
      <c r="D597" s="9" t="s">
        <v>18</v>
      </c>
      <c r="E597" s="9" t="s">
        <v>19</v>
      </c>
      <c r="F597" s="9" t="s">
        <v>20</v>
      </c>
      <c r="G597" s="9" t="s">
        <v>21</v>
      </c>
      <c r="H597" s="9" t="s">
        <v>22</v>
      </c>
      <c r="I597" s="9" t="s">
        <v>23</v>
      </c>
      <c r="J597" s="153"/>
      <c r="K597" s="153"/>
      <c r="L597" s="153"/>
      <c r="M597" s="153"/>
      <c r="N597" s="153"/>
      <c r="O597" s="153"/>
      <c r="P597" s="153"/>
      <c r="Q597" s="153"/>
      <c r="R597" s="78"/>
      <c r="S597" s="78"/>
      <c r="T597" s="78"/>
      <c r="U597" s="78"/>
    </row>
    <row r="598" spans="1:33" ht="15.75" customHeight="1">
      <c r="A598" s="9">
        <v>1701</v>
      </c>
      <c r="B598" s="56">
        <v>55</v>
      </c>
      <c r="C598" s="11"/>
      <c r="D598" s="11"/>
      <c r="E598" s="11"/>
      <c r="F598" s="11"/>
      <c r="G598" s="11"/>
      <c r="H598" s="11"/>
      <c r="I598" s="11"/>
      <c r="J598" s="12"/>
      <c r="K598" s="13"/>
      <c r="L598" s="14"/>
      <c r="M598" s="15"/>
      <c r="N598" s="79"/>
      <c r="O598" s="62">
        <f>B598</f>
        <v>55</v>
      </c>
      <c r="P598" s="80"/>
      <c r="Q598" s="79"/>
      <c r="R598" s="78"/>
      <c r="S598" s="78"/>
      <c r="T598" s="78"/>
      <c r="U598" s="78"/>
    </row>
    <row r="599" spans="1:33" ht="15.75" customHeight="1">
      <c r="A599" s="9">
        <v>1702</v>
      </c>
      <c r="B599" s="11"/>
      <c r="C599" s="11">
        <v>43</v>
      </c>
      <c r="D599" s="11"/>
      <c r="E599" s="11"/>
      <c r="F599" s="11"/>
      <c r="G599" s="11"/>
      <c r="H599" s="11"/>
      <c r="I599" s="11"/>
      <c r="J599" s="12"/>
      <c r="K599" s="19"/>
      <c r="L599" s="5"/>
      <c r="M599" s="20"/>
      <c r="N599" s="66">
        <f>IF(C599=0,"",C599/B598)</f>
        <v>0.78181818181818186</v>
      </c>
      <c r="O599" s="67">
        <v>44</v>
      </c>
      <c r="P599" s="68">
        <f t="shared" ref="P599:P605" si="50">IF(O599=0,"",O599/O598)</f>
        <v>0.8</v>
      </c>
      <c r="Q599" s="68">
        <f t="shared" ref="Q599:Q605" si="51">IF(O599=0,"",100%-P599)</f>
        <v>0.19999999999999996</v>
      </c>
      <c r="R599" s="78"/>
      <c r="S599" s="78"/>
      <c r="T599" s="78"/>
      <c r="U599" s="78"/>
    </row>
    <row r="600" spans="1:33" ht="15.75" customHeight="1">
      <c r="A600" s="9">
        <v>1801</v>
      </c>
      <c r="B600" s="11"/>
      <c r="C600" s="11"/>
      <c r="D600" s="11">
        <v>38</v>
      </c>
      <c r="E600" s="11"/>
      <c r="F600" s="11"/>
      <c r="G600" s="11"/>
      <c r="H600" s="11"/>
      <c r="I600" s="11"/>
      <c r="J600" s="12"/>
      <c r="K600" s="19"/>
      <c r="L600" s="5"/>
      <c r="M600" s="20"/>
      <c r="N600" s="66">
        <f>IF(D600=0,"",D600/C599)</f>
        <v>0.88372093023255816</v>
      </c>
      <c r="O600" s="67">
        <v>42</v>
      </c>
      <c r="P600" s="68">
        <f t="shared" si="50"/>
        <v>0.95454545454545459</v>
      </c>
      <c r="Q600" s="68">
        <f t="shared" si="51"/>
        <v>4.5454545454545414E-2</v>
      </c>
      <c r="R600" s="52">
        <f>O600/O598</f>
        <v>0.76363636363636367</v>
      </c>
      <c r="S600" s="78"/>
      <c r="T600" s="78"/>
      <c r="U600" s="78"/>
    </row>
    <row r="601" spans="1:33" ht="15.75" customHeight="1">
      <c r="A601" s="9">
        <v>1802</v>
      </c>
      <c r="B601" s="11"/>
      <c r="C601" s="11"/>
      <c r="D601" s="11"/>
      <c r="E601" s="11">
        <v>35</v>
      </c>
      <c r="F601" s="11"/>
      <c r="G601" s="11"/>
      <c r="H601" s="11"/>
      <c r="I601" s="11"/>
      <c r="J601" s="12"/>
      <c r="K601" s="19"/>
      <c r="L601" s="5"/>
      <c r="M601" s="20"/>
      <c r="N601" s="66">
        <f>IF(E601=0,"",E601/D600)</f>
        <v>0.92105263157894735</v>
      </c>
      <c r="O601" s="67">
        <v>39</v>
      </c>
      <c r="P601" s="68">
        <f t="shared" si="50"/>
        <v>0.9285714285714286</v>
      </c>
      <c r="Q601" s="68">
        <f t="shared" si="51"/>
        <v>7.1428571428571397E-2</v>
      </c>
      <c r="R601" s="78"/>
      <c r="S601" s="78"/>
      <c r="T601" s="78"/>
      <c r="U601" s="78"/>
    </row>
    <row r="602" spans="1:33" ht="15.75" customHeight="1">
      <c r="A602" s="9">
        <v>1901</v>
      </c>
      <c r="B602" s="11"/>
      <c r="C602" s="11"/>
      <c r="D602" s="11"/>
      <c r="E602" s="11"/>
      <c r="F602" s="11">
        <v>32</v>
      </c>
      <c r="G602" s="11"/>
      <c r="H602" s="11"/>
      <c r="I602" s="11"/>
      <c r="J602" s="12"/>
      <c r="K602" s="19"/>
      <c r="L602" s="5"/>
      <c r="M602" s="20"/>
      <c r="N602" s="66">
        <f>IF(F602=0,"",F602/E601)</f>
        <v>0.91428571428571426</v>
      </c>
      <c r="O602" s="67">
        <v>36</v>
      </c>
      <c r="P602" s="68">
        <f t="shared" si="50"/>
        <v>0.92307692307692313</v>
      </c>
      <c r="Q602" s="68">
        <f t="shared" si="51"/>
        <v>7.6923076923076872E-2</v>
      </c>
      <c r="R602" s="78"/>
      <c r="S602" s="78"/>
      <c r="T602" s="78"/>
      <c r="U602" s="78"/>
    </row>
    <row r="603" spans="1:33" ht="15.75" customHeight="1">
      <c r="A603" s="9">
        <v>1902</v>
      </c>
      <c r="B603" s="11"/>
      <c r="C603" s="11"/>
      <c r="D603" s="11"/>
      <c r="E603" s="11"/>
      <c r="F603" s="11"/>
      <c r="G603" s="11">
        <v>30</v>
      </c>
      <c r="H603" s="11"/>
      <c r="I603" s="11"/>
      <c r="J603" s="12"/>
      <c r="K603" s="19"/>
      <c r="L603" s="5"/>
      <c r="M603" s="20"/>
      <c r="N603" s="66">
        <f>IF(G603=0,"",G603/F602)</f>
        <v>0.9375</v>
      </c>
      <c r="O603" s="67">
        <v>35</v>
      </c>
      <c r="P603" s="68">
        <f t="shared" si="50"/>
        <v>0.97222222222222221</v>
      </c>
      <c r="Q603" s="68">
        <f t="shared" si="51"/>
        <v>2.777777777777779E-2</v>
      </c>
      <c r="R603" s="78"/>
      <c r="S603" s="78"/>
      <c r="T603" s="78"/>
      <c r="U603" s="78"/>
    </row>
    <row r="604" spans="1:33" ht="15.75" customHeight="1">
      <c r="A604" s="9">
        <v>2001</v>
      </c>
      <c r="B604" s="11"/>
      <c r="C604" s="11"/>
      <c r="D604" s="11"/>
      <c r="E604" s="11"/>
      <c r="F604" s="11"/>
      <c r="G604" s="11"/>
      <c r="H604" s="11">
        <v>27</v>
      </c>
      <c r="I604" s="11"/>
      <c r="J604" s="12"/>
      <c r="K604" s="19"/>
      <c r="L604" s="5"/>
      <c r="M604" s="20"/>
      <c r="N604" s="66">
        <f>IF(H604=0,"",H604/G603)</f>
        <v>0.9</v>
      </c>
      <c r="O604" s="67">
        <v>34</v>
      </c>
      <c r="P604" s="68">
        <f t="shared" si="50"/>
        <v>0.97142857142857142</v>
      </c>
      <c r="Q604" s="68">
        <f t="shared" si="51"/>
        <v>2.8571428571428581E-2</v>
      </c>
      <c r="R604" s="78"/>
      <c r="S604" s="78"/>
      <c r="T604" s="78"/>
      <c r="U604" s="78"/>
    </row>
    <row r="605" spans="1:33" ht="15.75" customHeight="1">
      <c r="A605" s="9">
        <v>2002</v>
      </c>
      <c r="B605" s="11"/>
      <c r="C605" s="11"/>
      <c r="D605" s="11"/>
      <c r="E605" s="11"/>
      <c r="F605" s="11"/>
      <c r="G605" s="11"/>
      <c r="H605" s="11"/>
      <c r="I605" s="11">
        <v>24</v>
      </c>
      <c r="J605" s="12">
        <v>19</v>
      </c>
      <c r="K605" s="19"/>
      <c r="L605" s="5"/>
      <c r="M605" s="20"/>
      <c r="N605" s="66">
        <f>IF(I605=0,"",I605/H604)</f>
        <v>0.88888888888888884</v>
      </c>
      <c r="O605" s="67">
        <v>30</v>
      </c>
      <c r="P605" s="68">
        <f t="shared" si="50"/>
        <v>0.88235294117647056</v>
      </c>
      <c r="Q605" s="68">
        <f t="shared" si="51"/>
        <v>0.11764705882352944</v>
      </c>
      <c r="R605" s="78"/>
      <c r="S605" s="78"/>
      <c r="T605" s="78"/>
      <c r="U605" s="78"/>
    </row>
    <row r="606" spans="1:33" ht="15.75" customHeight="1">
      <c r="A606" s="9">
        <v>2101</v>
      </c>
      <c r="B606" s="11"/>
      <c r="C606" s="11"/>
      <c r="D606" s="11"/>
      <c r="E606" s="11"/>
      <c r="F606" s="11"/>
      <c r="G606" s="11"/>
      <c r="H606" s="11"/>
      <c r="I606" s="11">
        <v>8</v>
      </c>
      <c r="J606" s="12">
        <v>7</v>
      </c>
      <c r="K606" s="19"/>
      <c r="L606" s="5"/>
      <c r="M606" s="20"/>
      <c r="N606" s="81"/>
      <c r="O606" s="67">
        <v>9</v>
      </c>
      <c r="P606" s="82"/>
      <c r="Q606" s="82"/>
      <c r="R606" s="78"/>
      <c r="S606" s="78"/>
      <c r="T606" s="78"/>
      <c r="U606" s="78"/>
    </row>
    <row r="607" spans="1:33" ht="15.75" customHeight="1">
      <c r="A607" s="9">
        <v>2102</v>
      </c>
      <c r="B607" s="11"/>
      <c r="C607" s="11"/>
      <c r="D607" s="11"/>
      <c r="E607" s="11"/>
      <c r="F607" s="11"/>
      <c r="G607" s="11"/>
      <c r="H607" s="11"/>
      <c r="I607" s="11">
        <v>1</v>
      </c>
      <c r="J607" s="12">
        <v>2</v>
      </c>
      <c r="K607" s="19"/>
      <c r="L607" s="5"/>
      <c r="M607" s="6"/>
      <c r="N607" s="83"/>
      <c r="O607" s="22">
        <v>1</v>
      </c>
      <c r="P607" s="84"/>
      <c r="Q607" s="85"/>
      <c r="R607" s="78"/>
      <c r="S607" s="78"/>
      <c r="T607" s="78"/>
      <c r="U607" s="78"/>
    </row>
    <row r="608" spans="1:33" ht="15.75" customHeight="1">
      <c r="A608" s="9">
        <v>2201</v>
      </c>
      <c r="B608" s="11"/>
      <c r="C608" s="11"/>
      <c r="D608" s="11"/>
      <c r="E608" s="11"/>
      <c r="F608" s="11"/>
      <c r="G608" s="11"/>
      <c r="H608" s="11"/>
      <c r="I608" s="11"/>
      <c r="J608" s="12"/>
      <c r="K608" s="19"/>
      <c r="L608" s="5"/>
      <c r="M608" s="6"/>
      <c r="N608" s="27"/>
      <c r="O608" s="25"/>
      <c r="P608" s="28"/>
      <c r="Q608" s="27"/>
      <c r="R608" s="78"/>
      <c r="S608" s="78"/>
      <c r="T608" s="78"/>
      <c r="U608" s="78"/>
      <c r="AG608" s="98"/>
    </row>
    <row r="609" spans="1:34" ht="15.75" customHeight="1">
      <c r="A609" s="9">
        <v>2202</v>
      </c>
      <c r="B609" s="11"/>
      <c r="C609" s="11"/>
      <c r="D609" s="11"/>
      <c r="E609" s="11"/>
      <c r="F609" s="11"/>
      <c r="G609" s="11"/>
      <c r="H609" s="11"/>
      <c r="I609" s="11"/>
      <c r="J609" s="12"/>
      <c r="K609" s="19"/>
      <c r="L609" s="5"/>
      <c r="M609" s="6"/>
      <c r="N609" s="27"/>
      <c r="O609" s="25"/>
      <c r="P609" s="28"/>
      <c r="Q609" s="27"/>
      <c r="R609" s="78"/>
      <c r="S609" s="78"/>
      <c r="T609" s="78"/>
      <c r="U609" s="78"/>
      <c r="AG609" s="98"/>
    </row>
    <row r="610" spans="1:34" ht="15.75" customHeight="1">
      <c r="A610" s="9">
        <v>2301</v>
      </c>
      <c r="B610" s="11"/>
      <c r="C610" s="11"/>
      <c r="D610" s="11"/>
      <c r="E610" s="11"/>
      <c r="F610" s="11"/>
      <c r="G610" s="11"/>
      <c r="H610" s="11"/>
      <c r="I610" s="11"/>
      <c r="J610" s="12"/>
      <c r="K610" s="19"/>
      <c r="L610" s="5"/>
      <c r="M610" s="6"/>
      <c r="N610" s="27"/>
      <c r="O610" s="25"/>
      <c r="P610" s="28"/>
      <c r="Q610" s="27"/>
      <c r="R610" s="78"/>
      <c r="S610" s="78"/>
      <c r="T610" s="78"/>
      <c r="U610" s="78"/>
      <c r="AG610" s="98"/>
    </row>
    <row r="611" spans="1:34" ht="15.75" customHeight="1">
      <c r="A611" s="9">
        <v>2302</v>
      </c>
      <c r="B611" s="11"/>
      <c r="C611" s="11"/>
      <c r="D611" s="11"/>
      <c r="E611" s="11"/>
      <c r="F611" s="11"/>
      <c r="G611" s="11"/>
      <c r="H611" s="11"/>
      <c r="I611" s="11"/>
      <c r="J611" s="12"/>
      <c r="K611" s="19"/>
      <c r="L611" s="5"/>
      <c r="M611" s="6"/>
      <c r="N611" s="42"/>
      <c r="O611" s="43"/>
      <c r="P611" s="53"/>
      <c r="Q611" s="54"/>
      <c r="R611" s="78"/>
      <c r="S611" s="78"/>
      <c r="T611" s="78"/>
      <c r="U611" s="78"/>
      <c r="AG611" s="98"/>
    </row>
    <row r="612" spans="1:34" ht="15.75" customHeight="1">
      <c r="A612" s="9">
        <v>2401</v>
      </c>
      <c r="B612" s="11"/>
      <c r="C612" s="11"/>
      <c r="D612" s="11"/>
      <c r="E612" s="11"/>
      <c r="F612" s="11"/>
      <c r="G612" s="11"/>
      <c r="H612" s="11"/>
      <c r="I612" s="11"/>
      <c r="J612" s="12"/>
      <c r="K612" s="19"/>
      <c r="L612" s="5"/>
      <c r="M612" s="6"/>
      <c r="N612" s="44" t="s">
        <v>53</v>
      </c>
      <c r="O612" s="45">
        <v>18</v>
      </c>
      <c r="P612" s="46">
        <f>IF(SUM(J600:J608)=0,"",SUM(J600:J608))</f>
        <v>28</v>
      </c>
      <c r="Q612" s="47" t="s">
        <v>8</v>
      </c>
      <c r="R612" s="78"/>
      <c r="S612" s="78"/>
      <c r="T612" s="78"/>
      <c r="U612" s="78"/>
      <c r="AG612" s="98"/>
    </row>
    <row r="613" spans="1:34" ht="15.75" customHeight="1">
      <c r="A613" s="9">
        <v>2402</v>
      </c>
      <c r="B613" s="11"/>
      <c r="C613" s="11"/>
      <c r="D613" s="11"/>
      <c r="E613" s="11"/>
      <c r="F613" s="11"/>
      <c r="G613" s="11"/>
      <c r="H613" s="11"/>
      <c r="I613" s="11"/>
      <c r="J613" s="12"/>
      <c r="K613" s="19"/>
      <c r="L613" s="5"/>
      <c r="M613" s="6"/>
      <c r="N613" s="48" t="s">
        <v>55</v>
      </c>
      <c r="O613" s="49">
        <f>IF(O612/B598=0,"",O612/B598)</f>
        <v>0.32727272727272727</v>
      </c>
      <c r="P613" s="50">
        <f>IF(O612/P612=0,"",O612/P612)</f>
        <v>0.6428571428571429</v>
      </c>
      <c r="Q613" s="51" t="s">
        <v>56</v>
      </c>
      <c r="R613" s="78"/>
      <c r="S613" s="78"/>
      <c r="T613" s="78"/>
      <c r="U613" s="78"/>
      <c r="AG613" s="98"/>
    </row>
    <row r="614" spans="1:34" ht="15.75" customHeight="1">
      <c r="A614" s="9">
        <v>2501</v>
      </c>
      <c r="B614" s="11"/>
      <c r="C614" s="11"/>
      <c r="D614" s="11"/>
      <c r="E614" s="11"/>
      <c r="F614" s="11"/>
      <c r="G614" s="11"/>
      <c r="H614" s="11"/>
      <c r="I614" s="11"/>
      <c r="J614" s="12"/>
      <c r="K614" s="29"/>
      <c r="L614" s="30"/>
      <c r="M614" s="31"/>
      <c r="N614" s="30"/>
      <c r="O614" s="31"/>
      <c r="P614" s="31"/>
      <c r="Q614" s="33"/>
      <c r="R614" s="78"/>
      <c r="S614" s="78"/>
      <c r="T614" s="78"/>
      <c r="U614" s="78"/>
      <c r="AG614" s="98"/>
    </row>
    <row r="615" spans="1:34" ht="18" customHeight="1">
      <c r="A615" s="34"/>
      <c r="B615" s="6"/>
      <c r="C615" s="6"/>
      <c r="D615" s="139" t="s">
        <v>42</v>
      </c>
      <c r="E615" s="140"/>
      <c r="F615" s="140"/>
      <c r="G615" s="140"/>
      <c r="H615" s="140"/>
      <c r="I615" s="141"/>
      <c r="J615" s="35">
        <f>SUM(J598:J611)</f>
        <v>28</v>
      </c>
      <c r="K615" s="55">
        <f>IF(J605=0,"",J605/B598)</f>
        <v>0.34545454545454546</v>
      </c>
      <c r="L615" s="55">
        <f>IF(J615=0,"",J615/B598)</f>
        <v>0.50909090909090904</v>
      </c>
      <c r="M615" s="55">
        <f>IF(J606=0,"",L615-K615)</f>
        <v>0.16363636363636358</v>
      </c>
      <c r="N615" s="5"/>
      <c r="O615" s="6"/>
      <c r="P615" s="37"/>
      <c r="Q615" s="5"/>
      <c r="R615" s="78"/>
      <c r="S615" s="78"/>
      <c r="T615" s="78"/>
      <c r="U615" s="78"/>
      <c r="AG615" s="98"/>
    </row>
    <row r="616" spans="1:34" ht="15.75" customHeight="1">
      <c r="L616" s="5"/>
      <c r="M616" s="5"/>
      <c r="O616" s="5"/>
      <c r="S616" s="78"/>
      <c r="T616" s="78"/>
      <c r="U616" s="78"/>
      <c r="V616" s="78"/>
      <c r="AH616" s="98"/>
    </row>
    <row r="617" spans="1:34" ht="15.75" customHeight="1">
      <c r="L617" s="5"/>
      <c r="M617" s="5"/>
      <c r="O617" s="5"/>
      <c r="S617" s="78"/>
      <c r="T617" s="78"/>
      <c r="U617" s="78"/>
      <c r="V617" s="78"/>
      <c r="AH617" s="98"/>
    </row>
    <row r="618" spans="1:34" ht="26.25" customHeight="1">
      <c r="B618" s="76" t="s">
        <v>77</v>
      </c>
      <c r="C618" s="116"/>
      <c r="D618" s="116"/>
      <c r="E618" s="116"/>
      <c r="F618" s="116"/>
      <c r="G618" s="116"/>
      <c r="H618" s="116"/>
      <c r="I618" s="116"/>
      <c r="J618" s="92" t="s">
        <v>63</v>
      </c>
      <c r="K618" s="5"/>
      <c r="L618" s="5"/>
      <c r="M618" s="6"/>
      <c r="N618" s="5"/>
      <c r="O618" s="6"/>
      <c r="P618" s="6"/>
      <c r="Q618" s="6"/>
      <c r="S618" s="78"/>
      <c r="T618" s="78"/>
      <c r="U618" s="78"/>
      <c r="AG618" s="98"/>
    </row>
    <row r="619" spans="1:34" ht="20.25" customHeight="1">
      <c r="A619" s="142" t="s">
        <v>6</v>
      </c>
      <c r="B619" s="144" t="s">
        <v>7</v>
      </c>
      <c r="C619" s="145"/>
      <c r="D619" s="145"/>
      <c r="E619" s="145"/>
      <c r="F619" s="145"/>
      <c r="G619" s="145"/>
      <c r="H619" s="145"/>
      <c r="I619" s="146"/>
      <c r="J619" s="167" t="s">
        <v>8</v>
      </c>
      <c r="K619" s="137" t="s">
        <v>9</v>
      </c>
      <c r="L619" s="137" t="s">
        <v>10</v>
      </c>
      <c r="M619" s="149" t="s">
        <v>11</v>
      </c>
      <c r="N619" s="137" t="s">
        <v>12</v>
      </c>
      <c r="O619" s="151" t="s">
        <v>13</v>
      </c>
      <c r="P619" s="151" t="s">
        <v>14</v>
      </c>
      <c r="Q619" s="137" t="s">
        <v>15</v>
      </c>
      <c r="S619" s="78"/>
      <c r="T619" s="78"/>
      <c r="U619" s="78"/>
    </row>
    <row r="620" spans="1:34" ht="15.75" customHeight="1">
      <c r="A620" s="153"/>
      <c r="B620" s="9" t="s">
        <v>16</v>
      </c>
      <c r="C620" s="9" t="s">
        <v>17</v>
      </c>
      <c r="D620" s="9" t="s">
        <v>18</v>
      </c>
      <c r="E620" s="9" t="s">
        <v>19</v>
      </c>
      <c r="F620" s="9" t="s">
        <v>20</v>
      </c>
      <c r="G620" s="9" t="s">
        <v>21</v>
      </c>
      <c r="H620" s="9" t="s">
        <v>22</v>
      </c>
      <c r="I620" s="9" t="s">
        <v>23</v>
      </c>
      <c r="J620" s="153"/>
      <c r="K620" s="153"/>
      <c r="L620" s="153"/>
      <c r="M620" s="153"/>
      <c r="N620" s="153"/>
      <c r="O620" s="153"/>
      <c r="P620" s="153"/>
      <c r="Q620" s="153"/>
      <c r="S620" s="78"/>
      <c r="T620" s="78"/>
      <c r="U620" s="78"/>
    </row>
    <row r="621" spans="1:34" ht="15.75" customHeight="1">
      <c r="A621" s="9">
        <v>1702</v>
      </c>
      <c r="B621" s="56">
        <v>73</v>
      </c>
      <c r="C621" s="11"/>
      <c r="D621" s="11"/>
      <c r="E621" s="11"/>
      <c r="F621" s="11"/>
      <c r="G621" s="11"/>
      <c r="H621" s="11"/>
      <c r="I621" s="11"/>
      <c r="J621" s="12"/>
      <c r="K621" s="13"/>
      <c r="L621" s="14"/>
      <c r="M621" s="15"/>
      <c r="N621" s="79"/>
      <c r="O621" s="62">
        <f>B621</f>
        <v>73</v>
      </c>
      <c r="P621" s="80"/>
      <c r="Q621" s="79"/>
      <c r="S621" s="78"/>
      <c r="T621" s="78"/>
      <c r="U621" s="78"/>
    </row>
    <row r="622" spans="1:34" ht="15.75" customHeight="1">
      <c r="A622" s="9">
        <v>1801</v>
      </c>
      <c r="B622" s="11"/>
      <c r="C622" s="11">
        <v>70</v>
      </c>
      <c r="D622" s="11"/>
      <c r="E622" s="11"/>
      <c r="F622" s="11"/>
      <c r="G622" s="11"/>
      <c r="H622" s="11"/>
      <c r="I622" s="11"/>
      <c r="J622" s="12"/>
      <c r="K622" s="19"/>
      <c r="L622" s="5"/>
      <c r="M622" s="20"/>
      <c r="N622" s="66">
        <f>IF(C622=0,"",C622/B621)</f>
        <v>0.95890410958904104</v>
      </c>
      <c r="O622" s="67">
        <v>70</v>
      </c>
      <c r="P622" s="68">
        <f t="shared" ref="P622:P628" si="52">IF(O622=0,"",O622/O621)</f>
        <v>0.95890410958904104</v>
      </c>
      <c r="Q622" s="68">
        <f t="shared" ref="Q622:Q628" si="53">IF(O622=0,"",100%-P622)</f>
        <v>4.1095890410958957E-2</v>
      </c>
      <c r="S622" s="78"/>
      <c r="T622" s="78"/>
      <c r="U622" s="78"/>
    </row>
    <row r="623" spans="1:34" ht="15.75" customHeight="1">
      <c r="A623" s="9">
        <v>1802</v>
      </c>
      <c r="B623" s="11"/>
      <c r="C623" s="11"/>
      <c r="D623" s="11">
        <v>62</v>
      </c>
      <c r="E623" s="11"/>
      <c r="F623" s="11"/>
      <c r="G623" s="11"/>
      <c r="H623" s="11"/>
      <c r="I623" s="11"/>
      <c r="J623" s="12"/>
      <c r="K623" s="19"/>
      <c r="L623" s="5"/>
      <c r="M623" s="20"/>
      <c r="N623" s="66">
        <f>IF(D623=0,"",D623/C622)</f>
        <v>0.88571428571428568</v>
      </c>
      <c r="O623" s="67">
        <v>63</v>
      </c>
      <c r="P623" s="68">
        <f t="shared" si="52"/>
        <v>0.9</v>
      </c>
      <c r="Q623" s="68">
        <f t="shared" si="53"/>
        <v>9.9999999999999978E-2</v>
      </c>
      <c r="R623" s="86">
        <f>O623/O621</f>
        <v>0.86301369863013699</v>
      </c>
      <c r="S623" s="78"/>
      <c r="T623" s="78"/>
      <c r="U623" s="78"/>
    </row>
    <row r="624" spans="1:34" ht="15.75" customHeight="1">
      <c r="A624" s="9">
        <v>1901</v>
      </c>
      <c r="B624" s="11"/>
      <c r="C624" s="11"/>
      <c r="D624" s="11"/>
      <c r="E624" s="11">
        <v>57</v>
      </c>
      <c r="F624" s="11"/>
      <c r="G624" s="11"/>
      <c r="H624" s="11"/>
      <c r="I624" s="11"/>
      <c r="J624" s="12"/>
      <c r="K624" s="19"/>
      <c r="L624" s="5"/>
      <c r="M624" s="20"/>
      <c r="N624" s="66">
        <f>IF(E624=0,"",E624/D623)</f>
        <v>0.91935483870967738</v>
      </c>
      <c r="O624" s="67">
        <v>62</v>
      </c>
      <c r="P624" s="68">
        <f t="shared" si="52"/>
        <v>0.98412698412698407</v>
      </c>
      <c r="Q624" s="68">
        <f t="shared" si="53"/>
        <v>1.5873015873015928E-2</v>
      </c>
      <c r="S624" s="78"/>
      <c r="T624" s="78"/>
      <c r="U624" s="78"/>
    </row>
    <row r="625" spans="1:22" ht="15.75" customHeight="1">
      <c r="A625" s="9">
        <v>1902</v>
      </c>
      <c r="B625" s="11"/>
      <c r="C625" s="11"/>
      <c r="D625" s="11"/>
      <c r="E625" s="11"/>
      <c r="F625" s="11">
        <v>49</v>
      </c>
      <c r="G625" s="11"/>
      <c r="H625" s="11"/>
      <c r="I625" s="11"/>
      <c r="J625" s="12"/>
      <c r="K625" s="19"/>
      <c r="L625" s="5"/>
      <c r="M625" s="20"/>
      <c r="N625" s="66">
        <f>IF(F625=0,"",F625/E624)</f>
        <v>0.85964912280701755</v>
      </c>
      <c r="O625" s="67">
        <v>59</v>
      </c>
      <c r="P625" s="68">
        <f t="shared" si="52"/>
        <v>0.95161290322580649</v>
      </c>
      <c r="Q625" s="68">
        <f t="shared" si="53"/>
        <v>4.8387096774193505E-2</v>
      </c>
      <c r="S625" s="78"/>
      <c r="T625" s="78"/>
      <c r="U625" s="78"/>
    </row>
    <row r="626" spans="1:22" ht="15.75" customHeight="1">
      <c r="A626" s="9">
        <v>2001</v>
      </c>
      <c r="B626" s="11"/>
      <c r="C626" s="11"/>
      <c r="D626" s="11"/>
      <c r="E626" s="11"/>
      <c r="F626" s="11"/>
      <c r="G626" s="11">
        <v>49</v>
      </c>
      <c r="H626" s="11"/>
      <c r="I626" s="11"/>
      <c r="J626" s="12"/>
      <c r="K626" s="19"/>
      <c r="L626" s="5"/>
      <c r="M626" s="20"/>
      <c r="N626" s="66">
        <f>IF(G626=0,"",G626/F625)</f>
        <v>1</v>
      </c>
      <c r="O626" s="67">
        <v>57</v>
      </c>
      <c r="P626" s="68">
        <f t="shared" si="52"/>
        <v>0.96610169491525422</v>
      </c>
      <c r="Q626" s="68">
        <f t="shared" si="53"/>
        <v>3.3898305084745783E-2</v>
      </c>
      <c r="S626" s="78"/>
      <c r="T626" s="78"/>
      <c r="U626" s="78"/>
    </row>
    <row r="627" spans="1:22" ht="15.75" customHeight="1">
      <c r="A627" s="9">
        <v>2002</v>
      </c>
      <c r="B627" s="11"/>
      <c r="C627" s="11"/>
      <c r="D627" s="11"/>
      <c r="E627" s="11"/>
      <c r="F627" s="11"/>
      <c r="G627" s="11"/>
      <c r="H627" s="11">
        <v>49</v>
      </c>
      <c r="I627" s="11"/>
      <c r="J627" s="12"/>
      <c r="K627" s="19"/>
      <c r="L627" s="5"/>
      <c r="M627" s="20"/>
      <c r="N627" s="66">
        <f>IF(H627=0,"",H627/G626)</f>
        <v>1</v>
      </c>
      <c r="O627" s="67">
        <v>57</v>
      </c>
      <c r="P627" s="68">
        <f t="shared" si="52"/>
        <v>1</v>
      </c>
      <c r="Q627" s="68">
        <f t="shared" si="53"/>
        <v>0</v>
      </c>
      <c r="S627" s="78"/>
      <c r="T627" s="78"/>
      <c r="U627" s="78"/>
    </row>
    <row r="628" spans="1:22" ht="15.75" customHeight="1">
      <c r="A628" s="9">
        <v>2101</v>
      </c>
      <c r="B628" s="11"/>
      <c r="C628" s="11"/>
      <c r="D628" s="11"/>
      <c r="E628" s="11"/>
      <c r="F628" s="11"/>
      <c r="G628" s="11"/>
      <c r="H628" s="11"/>
      <c r="I628" s="11">
        <v>45</v>
      </c>
      <c r="J628" s="12">
        <v>33</v>
      </c>
      <c r="K628" s="19"/>
      <c r="L628" s="5"/>
      <c r="M628" s="20"/>
      <c r="N628" s="66">
        <f>IF(I628=0,"",I628/H627)</f>
        <v>0.91836734693877553</v>
      </c>
      <c r="O628" s="67">
        <v>55</v>
      </c>
      <c r="P628" s="68">
        <f t="shared" si="52"/>
        <v>0.96491228070175439</v>
      </c>
      <c r="Q628" s="68">
        <f t="shared" si="53"/>
        <v>3.5087719298245612E-2</v>
      </c>
      <c r="S628" s="78"/>
      <c r="T628" s="78"/>
      <c r="U628" s="78"/>
    </row>
    <row r="629" spans="1:22" ht="15.75" customHeight="1">
      <c r="A629" s="9">
        <v>2102</v>
      </c>
      <c r="B629" s="11"/>
      <c r="C629" s="11"/>
      <c r="D629" s="11"/>
      <c r="E629" s="11"/>
      <c r="F629" s="11"/>
      <c r="G629" s="11"/>
      <c r="H629" s="11"/>
      <c r="I629" s="11">
        <v>12</v>
      </c>
      <c r="J629" s="12">
        <v>9</v>
      </c>
      <c r="K629" s="19"/>
      <c r="L629" s="5"/>
      <c r="M629" s="20"/>
      <c r="N629" s="81"/>
      <c r="O629" s="67">
        <v>20</v>
      </c>
      <c r="P629" s="82"/>
      <c r="Q629" s="82"/>
      <c r="S629" s="78"/>
      <c r="T629" s="78"/>
      <c r="U629" s="78"/>
    </row>
    <row r="630" spans="1:22" ht="15.75" customHeight="1">
      <c r="A630" s="9">
        <v>2201</v>
      </c>
      <c r="B630" s="11"/>
      <c r="C630" s="11"/>
      <c r="D630" s="11"/>
      <c r="E630" s="11"/>
      <c r="F630" s="11"/>
      <c r="G630" s="11"/>
      <c r="H630" s="11"/>
      <c r="I630" s="11">
        <v>6</v>
      </c>
      <c r="J630" s="12">
        <v>6</v>
      </c>
      <c r="K630" s="19"/>
      <c r="L630" s="5"/>
      <c r="M630" s="6"/>
      <c r="N630" s="83"/>
      <c r="O630" s="22">
        <v>11</v>
      </c>
      <c r="P630" s="84"/>
      <c r="Q630" s="85"/>
      <c r="S630" s="78"/>
      <c r="T630" s="78"/>
      <c r="U630" s="78"/>
    </row>
    <row r="631" spans="1:22" ht="15.75" customHeight="1">
      <c r="A631" s="9">
        <v>2202</v>
      </c>
      <c r="B631" s="11"/>
      <c r="C631" s="11"/>
      <c r="D631" s="11"/>
      <c r="E631" s="11"/>
      <c r="F631" s="11"/>
      <c r="G631" s="11"/>
      <c r="H631" s="11"/>
      <c r="I631" s="11">
        <v>4</v>
      </c>
      <c r="J631" s="91">
        <v>3</v>
      </c>
      <c r="K631" s="19"/>
      <c r="L631" s="5"/>
      <c r="M631" s="6"/>
      <c r="N631" s="27"/>
      <c r="O631" s="25">
        <v>4</v>
      </c>
      <c r="P631" s="28"/>
      <c r="Q631" s="27"/>
      <c r="S631" s="78"/>
      <c r="T631" s="78"/>
      <c r="U631" s="78"/>
    </row>
    <row r="632" spans="1:22" ht="15.75" customHeight="1">
      <c r="A632" s="9">
        <v>2301</v>
      </c>
      <c r="B632" s="11"/>
      <c r="C632" s="11"/>
      <c r="D632" s="11"/>
      <c r="E632" s="11"/>
      <c r="F632" s="11"/>
      <c r="G632" s="11"/>
      <c r="H632" s="11"/>
      <c r="I632" s="11">
        <v>1</v>
      </c>
      <c r="J632" s="12">
        <v>1</v>
      </c>
      <c r="K632" s="19"/>
      <c r="L632" s="5"/>
      <c r="M632" s="6"/>
      <c r="N632" s="27"/>
      <c r="O632" s="25">
        <v>2</v>
      </c>
      <c r="P632" s="28"/>
      <c r="Q632" s="27"/>
      <c r="S632" s="78"/>
      <c r="T632" s="78"/>
      <c r="U632" s="78"/>
    </row>
    <row r="633" spans="1:22" ht="15.75" customHeight="1">
      <c r="A633" s="9">
        <v>2302</v>
      </c>
      <c r="B633" s="11"/>
      <c r="C633" s="11"/>
      <c r="D633" s="11"/>
      <c r="E633" s="11"/>
      <c r="F633" s="11"/>
      <c r="G633" s="11"/>
      <c r="H633" s="11"/>
      <c r="I633" s="11">
        <v>1</v>
      </c>
      <c r="J633" s="12">
        <v>1</v>
      </c>
      <c r="K633" s="19"/>
      <c r="L633" s="5"/>
      <c r="M633" s="6"/>
      <c r="N633" s="27"/>
      <c r="O633" s="25">
        <v>1</v>
      </c>
      <c r="P633" s="28"/>
      <c r="Q633" s="27"/>
      <c r="S633" s="78"/>
      <c r="T633" s="78"/>
      <c r="U633" s="78"/>
    </row>
    <row r="634" spans="1:22" ht="15.75" customHeight="1">
      <c r="A634" s="9">
        <v>2401</v>
      </c>
      <c r="B634" s="11"/>
      <c r="C634" s="11"/>
      <c r="D634" s="11"/>
      <c r="E634" s="11"/>
      <c r="F634" s="11"/>
      <c r="G634" s="11"/>
      <c r="H634" s="11"/>
      <c r="I634" s="11"/>
      <c r="J634" s="12"/>
      <c r="K634" s="19"/>
      <c r="L634" s="5"/>
      <c r="M634" s="6"/>
      <c r="N634" s="42"/>
      <c r="O634" s="43"/>
      <c r="P634" s="53"/>
      <c r="Q634" s="54"/>
      <c r="S634" s="78"/>
      <c r="T634" s="78"/>
      <c r="U634" s="78"/>
    </row>
    <row r="635" spans="1:22" ht="15.75" customHeight="1">
      <c r="A635" s="9">
        <v>2402</v>
      </c>
      <c r="B635" s="11"/>
      <c r="C635" s="11"/>
      <c r="D635" s="11"/>
      <c r="E635" s="11"/>
      <c r="F635" s="11"/>
      <c r="G635" s="11"/>
      <c r="H635" s="11"/>
      <c r="I635" s="11"/>
      <c r="J635" s="12"/>
      <c r="K635" s="19"/>
      <c r="L635" s="5"/>
      <c r="M635" s="6"/>
      <c r="N635" s="44" t="s">
        <v>53</v>
      </c>
      <c r="O635" s="45">
        <v>39</v>
      </c>
      <c r="P635" s="46">
        <f>J638</f>
        <v>53</v>
      </c>
      <c r="Q635" s="47" t="s">
        <v>8</v>
      </c>
      <c r="S635" s="78"/>
      <c r="T635" s="78"/>
      <c r="U635" s="78"/>
    </row>
    <row r="636" spans="1:22" ht="15.75" customHeight="1">
      <c r="A636" s="9">
        <v>2501</v>
      </c>
      <c r="B636" s="11"/>
      <c r="C636" s="11"/>
      <c r="D636" s="11"/>
      <c r="E636" s="11"/>
      <c r="F636" s="11"/>
      <c r="G636" s="11"/>
      <c r="H636" s="11"/>
      <c r="I636" s="11"/>
      <c r="J636" s="12"/>
      <c r="K636" s="19"/>
      <c r="L636" s="5"/>
      <c r="M636" s="6"/>
      <c r="N636" s="48" t="s">
        <v>55</v>
      </c>
      <c r="O636" s="49">
        <f>IF(O635/B621=0,"",O635/B621)</f>
        <v>0.53424657534246578</v>
      </c>
      <c r="P636" s="50">
        <f>IF(O635/P635=0,"",O635/P635)</f>
        <v>0.73584905660377353</v>
      </c>
      <c r="Q636" s="51" t="s">
        <v>56</v>
      </c>
      <c r="S636" s="78"/>
      <c r="T636" s="78"/>
      <c r="U636" s="78"/>
    </row>
    <row r="637" spans="1:22" ht="15.75" customHeight="1">
      <c r="A637" s="9">
        <v>2502</v>
      </c>
      <c r="B637" s="11"/>
      <c r="C637" s="11"/>
      <c r="D637" s="11"/>
      <c r="E637" s="11"/>
      <c r="F637" s="11"/>
      <c r="G637" s="11"/>
      <c r="H637" s="11"/>
      <c r="I637" s="11"/>
      <c r="J637" s="12"/>
      <c r="K637" s="29"/>
      <c r="L637" s="30"/>
      <c r="M637" s="31"/>
      <c r="N637" s="30"/>
      <c r="O637" s="31"/>
      <c r="P637" s="31"/>
      <c r="Q637" s="33"/>
      <c r="S637" s="78"/>
      <c r="T637" s="78"/>
      <c r="U637" s="78"/>
    </row>
    <row r="638" spans="1:22" ht="18" customHeight="1">
      <c r="A638" s="34"/>
      <c r="B638" s="6"/>
      <c r="C638" s="6"/>
      <c r="D638" s="139" t="s">
        <v>42</v>
      </c>
      <c r="E638" s="140"/>
      <c r="F638" s="140"/>
      <c r="G638" s="140"/>
      <c r="H638" s="140"/>
      <c r="I638" s="141"/>
      <c r="J638" s="35">
        <f>SUM(J621:J634)</f>
        <v>53</v>
      </c>
      <c r="K638" s="55">
        <f>IF(J628=0,"",J628/B621)</f>
        <v>0.45205479452054792</v>
      </c>
      <c r="L638" s="55">
        <f>IF(J638=0,"",J638/B621)</f>
        <v>0.72602739726027399</v>
      </c>
      <c r="M638" s="55">
        <f>IF(J629=0,"",L638-K638)</f>
        <v>0.27397260273972607</v>
      </c>
      <c r="N638" s="5"/>
      <c r="O638" s="6"/>
      <c r="P638" s="37"/>
      <c r="Q638" s="5"/>
      <c r="S638" s="78"/>
      <c r="T638" s="78"/>
      <c r="U638" s="78"/>
    </row>
    <row r="639" spans="1:22" ht="15.75" customHeight="1">
      <c r="L639" s="5"/>
      <c r="M639" s="5"/>
      <c r="O639" s="5"/>
      <c r="S639" s="78"/>
      <c r="T639" s="78"/>
      <c r="U639" s="78"/>
      <c r="V639" s="78"/>
    </row>
    <row r="640" spans="1:22" ht="15.75" customHeight="1">
      <c r="L640" s="5"/>
      <c r="M640" s="5"/>
      <c r="O640" s="5"/>
      <c r="S640" s="78"/>
      <c r="T640" s="78"/>
      <c r="U640" s="78"/>
      <c r="V640" s="78"/>
    </row>
    <row r="641" spans="1:21" ht="26.25" customHeight="1">
      <c r="B641" s="76" t="s">
        <v>77</v>
      </c>
      <c r="C641" s="116"/>
      <c r="D641" s="116"/>
      <c r="E641" s="116"/>
      <c r="F641" s="116"/>
      <c r="G641" s="116"/>
      <c r="H641" s="116"/>
      <c r="I641" s="116"/>
      <c r="J641" s="92" t="s">
        <v>64</v>
      </c>
      <c r="K641" s="5"/>
      <c r="L641" s="5"/>
      <c r="M641" s="6"/>
      <c r="N641" s="5"/>
      <c r="O641" s="6"/>
      <c r="P641" s="6"/>
      <c r="Q641" s="6"/>
      <c r="S641" s="78"/>
      <c r="T641" s="125">
        <f>AVERAGE(O636,O659)</f>
        <v>0.42166874221668743</v>
      </c>
      <c r="U641" s="78"/>
    </row>
    <row r="642" spans="1:21" ht="20.25" customHeight="1">
      <c r="A642" s="142" t="s">
        <v>6</v>
      </c>
      <c r="B642" s="144" t="s">
        <v>7</v>
      </c>
      <c r="C642" s="145"/>
      <c r="D642" s="145"/>
      <c r="E642" s="145"/>
      <c r="F642" s="145"/>
      <c r="G642" s="145"/>
      <c r="H642" s="145"/>
      <c r="I642" s="146"/>
      <c r="J642" s="167" t="s">
        <v>8</v>
      </c>
      <c r="K642" s="137" t="s">
        <v>9</v>
      </c>
      <c r="L642" s="137" t="s">
        <v>10</v>
      </c>
      <c r="M642" s="149" t="s">
        <v>11</v>
      </c>
      <c r="N642" s="137" t="s">
        <v>12</v>
      </c>
      <c r="O642" s="151" t="s">
        <v>13</v>
      </c>
      <c r="P642" s="151" t="s">
        <v>14</v>
      </c>
      <c r="Q642" s="137" t="s">
        <v>15</v>
      </c>
      <c r="S642" s="78"/>
      <c r="T642" s="78"/>
      <c r="U642" s="78"/>
    </row>
    <row r="643" spans="1:21" ht="15.75" customHeight="1">
      <c r="A643" s="153"/>
      <c r="B643" s="9" t="s">
        <v>16</v>
      </c>
      <c r="C643" s="9" t="s">
        <v>17</v>
      </c>
      <c r="D643" s="9" t="s">
        <v>18</v>
      </c>
      <c r="E643" s="9" t="s">
        <v>19</v>
      </c>
      <c r="F643" s="9" t="s">
        <v>20</v>
      </c>
      <c r="G643" s="9" t="s">
        <v>21</v>
      </c>
      <c r="H643" s="9" t="s">
        <v>22</v>
      </c>
      <c r="I643" s="9" t="s">
        <v>23</v>
      </c>
      <c r="J643" s="153"/>
      <c r="K643" s="153"/>
      <c r="L643" s="153"/>
      <c r="M643" s="153"/>
      <c r="N643" s="153"/>
      <c r="O643" s="153"/>
      <c r="P643" s="153"/>
      <c r="Q643" s="153"/>
      <c r="S643" s="78"/>
      <c r="T643" s="78"/>
      <c r="U643" s="78"/>
    </row>
    <row r="644" spans="1:21" ht="15.75" customHeight="1">
      <c r="A644" s="9">
        <v>1801</v>
      </c>
      <c r="B644" s="56">
        <v>55</v>
      </c>
      <c r="C644" s="11"/>
      <c r="D644" s="11"/>
      <c r="E644" s="11"/>
      <c r="F644" s="11"/>
      <c r="G644" s="11"/>
      <c r="H644" s="11"/>
      <c r="I644" s="11"/>
      <c r="J644" s="12"/>
      <c r="K644" s="13"/>
      <c r="L644" s="14"/>
      <c r="M644" s="15"/>
      <c r="N644" s="79"/>
      <c r="O644" s="62">
        <f>B644</f>
        <v>55</v>
      </c>
      <c r="P644" s="80"/>
      <c r="Q644" s="79"/>
      <c r="S644" s="78"/>
      <c r="T644" s="78"/>
      <c r="U644" s="78"/>
    </row>
    <row r="645" spans="1:21" ht="15.75" customHeight="1">
      <c r="A645" s="9">
        <v>1802</v>
      </c>
      <c r="B645" s="11"/>
      <c r="C645" s="11">
        <v>49</v>
      </c>
      <c r="D645" s="11"/>
      <c r="E645" s="11"/>
      <c r="F645" s="11"/>
      <c r="G645" s="11"/>
      <c r="H645" s="11"/>
      <c r="I645" s="11"/>
      <c r="J645" s="12"/>
      <c r="K645" s="19"/>
      <c r="L645" s="5"/>
      <c r="M645" s="20"/>
      <c r="N645" s="66">
        <f>IF(C645=0,"",C645/B644)</f>
        <v>0.89090909090909087</v>
      </c>
      <c r="O645" s="67">
        <v>49</v>
      </c>
      <c r="P645" s="68">
        <f t="shared" ref="P645:P651" si="54">IF(O645=0,"",O645/O644)</f>
        <v>0.89090909090909087</v>
      </c>
      <c r="Q645" s="68">
        <f t="shared" ref="Q645:Q651" si="55">IF(O645=0,"",100%-P645)</f>
        <v>0.10909090909090913</v>
      </c>
      <c r="S645" s="78"/>
      <c r="T645" s="78"/>
      <c r="U645" s="78"/>
    </row>
    <row r="646" spans="1:21" ht="15.75" customHeight="1">
      <c r="A646" s="9">
        <v>1901</v>
      </c>
      <c r="B646" s="11"/>
      <c r="C646" s="11"/>
      <c r="D646" s="11">
        <v>40</v>
      </c>
      <c r="E646" s="11"/>
      <c r="F646" s="11"/>
      <c r="G646" s="11"/>
      <c r="H646" s="11"/>
      <c r="I646" s="11"/>
      <c r="J646" s="12"/>
      <c r="K646" s="19"/>
      <c r="L646" s="5"/>
      <c r="M646" s="20"/>
      <c r="N646" s="66">
        <f>IF(D646=0,"",D646/C645)</f>
        <v>0.81632653061224492</v>
      </c>
      <c r="O646" s="67">
        <v>43</v>
      </c>
      <c r="P646" s="68">
        <f t="shared" si="54"/>
        <v>0.87755102040816324</v>
      </c>
      <c r="Q646" s="68">
        <f t="shared" si="55"/>
        <v>0.12244897959183676</v>
      </c>
      <c r="R646" s="86">
        <f>O646/O644</f>
        <v>0.78181818181818186</v>
      </c>
      <c r="S646" s="78"/>
      <c r="T646" s="78"/>
      <c r="U646" s="78"/>
    </row>
    <row r="647" spans="1:21" ht="15.75" customHeight="1">
      <c r="A647" s="9">
        <v>1902</v>
      </c>
      <c r="B647" s="11"/>
      <c r="C647" s="11"/>
      <c r="D647" s="11"/>
      <c r="E647" s="11">
        <v>34</v>
      </c>
      <c r="F647" s="11"/>
      <c r="G647" s="11"/>
      <c r="H647" s="11"/>
      <c r="I647" s="11"/>
      <c r="J647" s="12"/>
      <c r="K647" s="19"/>
      <c r="L647" s="5"/>
      <c r="M647" s="20"/>
      <c r="N647" s="66">
        <f>IF(E647=0,"",E647/D646)</f>
        <v>0.85</v>
      </c>
      <c r="O647" s="67">
        <v>36</v>
      </c>
      <c r="P647" s="68">
        <f t="shared" si="54"/>
        <v>0.83720930232558144</v>
      </c>
      <c r="Q647" s="68">
        <f t="shared" si="55"/>
        <v>0.16279069767441856</v>
      </c>
      <c r="S647" s="78"/>
      <c r="T647" s="78"/>
      <c r="U647" s="78"/>
    </row>
    <row r="648" spans="1:21" ht="15.75" customHeight="1">
      <c r="A648" s="9">
        <v>2001</v>
      </c>
      <c r="B648" s="11"/>
      <c r="C648" s="11"/>
      <c r="D648" s="11"/>
      <c r="E648" s="11"/>
      <c r="F648" s="11">
        <v>34</v>
      </c>
      <c r="G648" s="11"/>
      <c r="H648" s="11"/>
      <c r="I648" s="11"/>
      <c r="J648" s="12"/>
      <c r="K648" s="19"/>
      <c r="L648" s="5"/>
      <c r="M648" s="20"/>
      <c r="N648" s="66">
        <f>IF(F648=0,"",F648/E647)</f>
        <v>1</v>
      </c>
      <c r="O648" s="67">
        <v>36</v>
      </c>
      <c r="P648" s="68">
        <f t="shared" si="54"/>
        <v>1</v>
      </c>
      <c r="Q648" s="68">
        <f t="shared" si="55"/>
        <v>0</v>
      </c>
      <c r="S648" s="78"/>
      <c r="T648" s="78"/>
      <c r="U648" s="78"/>
    </row>
    <row r="649" spans="1:21" ht="15.75" customHeight="1">
      <c r="A649" s="9">
        <v>2002</v>
      </c>
      <c r="B649" s="11"/>
      <c r="C649" s="11"/>
      <c r="D649" s="11"/>
      <c r="E649" s="11"/>
      <c r="F649" s="11"/>
      <c r="G649" s="11">
        <v>34</v>
      </c>
      <c r="H649" s="11"/>
      <c r="I649" s="11"/>
      <c r="J649" s="12"/>
      <c r="K649" s="19"/>
      <c r="L649" s="5"/>
      <c r="M649" s="20"/>
      <c r="N649" s="66">
        <f>IF(G649=0,"",G649/F648)</f>
        <v>1</v>
      </c>
      <c r="O649" s="67">
        <v>35</v>
      </c>
      <c r="P649" s="68">
        <f t="shared" si="54"/>
        <v>0.97222222222222221</v>
      </c>
      <c r="Q649" s="68">
        <f t="shared" si="55"/>
        <v>2.777777777777779E-2</v>
      </c>
      <c r="S649" s="78"/>
      <c r="T649" s="78"/>
      <c r="U649" s="78"/>
    </row>
    <row r="650" spans="1:21" ht="15.75" customHeight="1">
      <c r="A650" s="9">
        <v>2101</v>
      </c>
      <c r="B650" s="11"/>
      <c r="C650" s="11"/>
      <c r="D650" s="11"/>
      <c r="E650" s="11"/>
      <c r="F650" s="11"/>
      <c r="G650" s="11"/>
      <c r="H650" s="11">
        <v>31</v>
      </c>
      <c r="I650" s="11"/>
      <c r="J650" s="12"/>
      <c r="K650" s="19"/>
      <c r="L650" s="5"/>
      <c r="M650" s="20"/>
      <c r="N650" s="66">
        <f>IF(H650=0,"",H650/G649)</f>
        <v>0.91176470588235292</v>
      </c>
      <c r="O650" s="67">
        <v>34</v>
      </c>
      <c r="P650" s="68">
        <f t="shared" si="54"/>
        <v>0.97142857142857142</v>
      </c>
      <c r="Q650" s="68">
        <f t="shared" si="55"/>
        <v>2.8571428571428581E-2</v>
      </c>
      <c r="S650" s="78"/>
      <c r="T650" s="78"/>
      <c r="U650" s="78"/>
    </row>
    <row r="651" spans="1:21" ht="15.75" customHeight="1">
      <c r="A651" s="9">
        <v>2102</v>
      </c>
      <c r="B651" s="11"/>
      <c r="C651" s="11"/>
      <c r="D651" s="11"/>
      <c r="E651" s="11"/>
      <c r="F651" s="11"/>
      <c r="G651" s="11"/>
      <c r="H651" s="11"/>
      <c r="I651" s="11">
        <v>31</v>
      </c>
      <c r="J651" s="12">
        <v>22</v>
      </c>
      <c r="K651" s="19"/>
      <c r="L651" s="5"/>
      <c r="M651" s="20"/>
      <c r="N651" s="66">
        <f>IF(I651=0,"",I651/H650)</f>
        <v>1</v>
      </c>
      <c r="O651" s="67">
        <v>34</v>
      </c>
      <c r="P651" s="68">
        <f t="shared" si="54"/>
        <v>1</v>
      </c>
      <c r="Q651" s="68">
        <f t="shared" si="55"/>
        <v>0</v>
      </c>
      <c r="S651" s="78"/>
      <c r="T651" s="78"/>
      <c r="U651" s="78"/>
    </row>
    <row r="652" spans="1:21" ht="15.75" customHeight="1">
      <c r="A652" s="9">
        <v>2201</v>
      </c>
      <c r="B652" s="11"/>
      <c r="C652" s="11"/>
      <c r="D652" s="11"/>
      <c r="E652" s="11"/>
      <c r="F652" s="11"/>
      <c r="G652" s="11"/>
      <c r="H652" s="11"/>
      <c r="I652" s="11">
        <v>6</v>
      </c>
      <c r="J652" s="12">
        <v>5</v>
      </c>
      <c r="K652" s="19"/>
      <c r="L652" s="5"/>
      <c r="M652" s="20"/>
      <c r="N652" s="81"/>
      <c r="O652" s="67">
        <v>10</v>
      </c>
      <c r="P652" s="82"/>
      <c r="Q652" s="82"/>
      <c r="S652" s="78"/>
      <c r="T652" s="78"/>
      <c r="U652" s="78"/>
    </row>
    <row r="653" spans="1:21" ht="15.75" customHeight="1">
      <c r="A653" s="9">
        <v>2202</v>
      </c>
      <c r="B653" s="11"/>
      <c r="C653" s="11"/>
      <c r="D653" s="11"/>
      <c r="E653" s="11"/>
      <c r="F653" s="11"/>
      <c r="G653" s="11"/>
      <c r="H653" s="11"/>
      <c r="I653" s="11">
        <v>3</v>
      </c>
      <c r="J653" s="91">
        <v>2</v>
      </c>
      <c r="K653" s="19"/>
      <c r="L653" s="5"/>
      <c r="M653" s="6"/>
      <c r="N653" s="83"/>
      <c r="O653" s="22">
        <v>5</v>
      </c>
      <c r="P653" s="84"/>
      <c r="Q653" s="85"/>
      <c r="S653" s="78"/>
      <c r="T653" s="78"/>
      <c r="U653" s="78"/>
    </row>
    <row r="654" spans="1:21" ht="15.75" customHeight="1">
      <c r="A654" s="9">
        <v>2301</v>
      </c>
      <c r="B654" s="11"/>
      <c r="C654" s="11"/>
      <c r="D654" s="11"/>
      <c r="E654" s="11"/>
      <c r="F654" s="11"/>
      <c r="G654" s="11"/>
      <c r="H654" s="11"/>
      <c r="I654" s="11">
        <v>3</v>
      </c>
      <c r="J654" s="12">
        <v>3</v>
      </c>
      <c r="K654" s="19"/>
      <c r="L654" s="5"/>
      <c r="M654" s="6"/>
      <c r="N654" s="27"/>
      <c r="O654" s="25">
        <v>3</v>
      </c>
      <c r="P654" s="28"/>
      <c r="Q654" s="27"/>
      <c r="S654" s="78"/>
      <c r="T654" s="78"/>
      <c r="U654" s="78"/>
    </row>
    <row r="655" spans="1:21" ht="15.75" customHeight="1">
      <c r="A655" s="9">
        <v>2302</v>
      </c>
      <c r="B655" s="11"/>
      <c r="C655" s="11"/>
      <c r="D655" s="11"/>
      <c r="E655" s="11"/>
      <c r="F655" s="11"/>
      <c r="G655" s="11"/>
      <c r="H655" s="11"/>
      <c r="I655" s="11"/>
      <c r="J655" s="12"/>
      <c r="K655" s="19"/>
      <c r="L655" s="5"/>
      <c r="M655" s="6"/>
      <c r="N655" s="27"/>
      <c r="O655" s="25"/>
      <c r="P655" s="28"/>
      <c r="Q655" s="27"/>
      <c r="S655" s="78"/>
      <c r="T655" s="78"/>
      <c r="U655" s="78"/>
    </row>
    <row r="656" spans="1:21" ht="15.75" customHeight="1">
      <c r="A656" s="9">
        <v>2401</v>
      </c>
      <c r="B656" s="11"/>
      <c r="C656" s="11"/>
      <c r="D656" s="11"/>
      <c r="E656" s="11"/>
      <c r="F656" s="11"/>
      <c r="G656" s="11"/>
      <c r="H656" s="11"/>
      <c r="I656" s="11"/>
      <c r="J656" s="12"/>
      <c r="K656" s="19"/>
      <c r="L656" s="5"/>
      <c r="M656" s="6"/>
      <c r="N656" s="27"/>
      <c r="O656" s="25"/>
      <c r="P656" s="28"/>
      <c r="Q656" s="27"/>
      <c r="S656" s="78"/>
      <c r="T656" s="78"/>
      <c r="U656" s="78"/>
    </row>
    <row r="657" spans="1:22" ht="15.75" customHeight="1">
      <c r="A657" s="9">
        <v>2402</v>
      </c>
      <c r="B657" s="11"/>
      <c r="C657" s="11"/>
      <c r="D657" s="11"/>
      <c r="E657" s="11"/>
      <c r="F657" s="11"/>
      <c r="G657" s="11"/>
      <c r="H657" s="11"/>
      <c r="I657" s="11"/>
      <c r="J657" s="12"/>
      <c r="K657" s="19"/>
      <c r="L657" s="5"/>
      <c r="M657" s="6"/>
      <c r="N657" s="42"/>
      <c r="O657" s="43"/>
      <c r="P657" s="53"/>
      <c r="Q657" s="54"/>
      <c r="S657" s="78"/>
      <c r="T657" s="78"/>
      <c r="U657" s="78"/>
    </row>
    <row r="658" spans="1:22" ht="15.75" customHeight="1">
      <c r="A658" s="9">
        <v>2501</v>
      </c>
      <c r="B658" s="11"/>
      <c r="C658" s="11"/>
      <c r="D658" s="11"/>
      <c r="E658" s="11"/>
      <c r="F658" s="11"/>
      <c r="G658" s="11"/>
      <c r="H658" s="11"/>
      <c r="I658" s="11"/>
      <c r="J658" s="12"/>
      <c r="K658" s="19"/>
      <c r="L658" s="5"/>
      <c r="M658" s="6"/>
      <c r="N658" s="44" t="s">
        <v>53</v>
      </c>
      <c r="O658" s="45">
        <v>17</v>
      </c>
      <c r="P658" s="46">
        <f>IF(SUM(J646:J654)=0,"",SUM(J646:J654))</f>
        <v>32</v>
      </c>
      <c r="Q658" s="47" t="s">
        <v>8</v>
      </c>
      <c r="S658" s="78"/>
      <c r="T658" s="78"/>
      <c r="U658" s="78"/>
    </row>
    <row r="659" spans="1:22" ht="15.75" customHeight="1">
      <c r="A659" s="9">
        <v>2502</v>
      </c>
      <c r="B659" s="11"/>
      <c r="C659" s="11"/>
      <c r="D659" s="11"/>
      <c r="E659" s="11"/>
      <c r="F659" s="11"/>
      <c r="G659" s="11"/>
      <c r="H659" s="11"/>
      <c r="I659" s="11"/>
      <c r="J659" s="12"/>
      <c r="K659" s="19"/>
      <c r="L659" s="5"/>
      <c r="M659" s="6"/>
      <c r="N659" s="48" t="s">
        <v>55</v>
      </c>
      <c r="O659" s="49">
        <f>IF(O658/B644=0,"",O658/B644)</f>
        <v>0.30909090909090908</v>
      </c>
      <c r="P659" s="50">
        <f>IF(O658/P658=0,"",O658/P658)</f>
        <v>0.53125</v>
      </c>
      <c r="Q659" s="51" t="s">
        <v>56</v>
      </c>
      <c r="S659" s="78"/>
      <c r="T659" s="78"/>
      <c r="U659" s="78"/>
    </row>
    <row r="660" spans="1:22" ht="15.75" customHeight="1">
      <c r="A660" s="9">
        <v>2601</v>
      </c>
      <c r="B660" s="11"/>
      <c r="C660" s="11"/>
      <c r="D660" s="11"/>
      <c r="E660" s="11"/>
      <c r="F660" s="11"/>
      <c r="G660" s="11"/>
      <c r="H660" s="11"/>
      <c r="I660" s="11"/>
      <c r="J660" s="12"/>
      <c r="K660" s="29"/>
      <c r="L660" s="30"/>
      <c r="M660" s="31"/>
      <c r="N660" s="30"/>
      <c r="O660" s="31"/>
      <c r="P660" s="31"/>
      <c r="Q660" s="33"/>
      <c r="S660" s="78"/>
      <c r="T660" s="78"/>
      <c r="U660" s="78"/>
    </row>
    <row r="661" spans="1:22" ht="18" customHeight="1">
      <c r="A661" s="34"/>
      <c r="B661" s="6"/>
      <c r="C661" s="6"/>
      <c r="E661" s="139" t="s">
        <v>42</v>
      </c>
      <c r="F661" s="140"/>
      <c r="G661" s="140"/>
      <c r="H661" s="140"/>
      <c r="I661" s="141"/>
      <c r="J661" s="35">
        <f>SUM(J644:J657)</f>
        <v>32</v>
      </c>
      <c r="K661" s="55">
        <f>IF(J651=0,"",J651/B644)</f>
        <v>0.4</v>
      </c>
      <c r="L661" s="55">
        <f>IF(J661=0,"",J661/B644)</f>
        <v>0.58181818181818179</v>
      </c>
      <c r="M661" s="55">
        <f>IF(J652=0,"",L661-K661)</f>
        <v>0.18181818181818177</v>
      </c>
      <c r="N661" s="5"/>
      <c r="O661" s="6"/>
      <c r="P661" s="37"/>
      <c r="Q661" s="5"/>
      <c r="S661" s="78"/>
      <c r="T661" s="78"/>
      <c r="U661" s="78"/>
    </row>
    <row r="662" spans="1:22" ht="15.75" customHeight="1">
      <c r="L662" s="5"/>
      <c r="M662" s="5"/>
      <c r="O662" s="5"/>
      <c r="S662" s="78"/>
      <c r="T662" s="78"/>
      <c r="U662" s="78"/>
      <c r="V662" s="78"/>
    </row>
    <row r="663" spans="1:22" ht="18" customHeight="1">
      <c r="L663" s="5"/>
      <c r="M663" s="5"/>
      <c r="O663" s="5"/>
      <c r="S663" s="78"/>
      <c r="T663" s="78"/>
      <c r="U663" s="78"/>
      <c r="V663" s="78"/>
    </row>
    <row r="664" spans="1:22" ht="26.25" customHeight="1">
      <c r="B664" s="76" t="s">
        <v>77</v>
      </c>
      <c r="C664" s="116"/>
      <c r="D664" s="116"/>
      <c r="E664" s="116"/>
      <c r="F664" s="116"/>
      <c r="G664" s="116"/>
      <c r="H664" s="116"/>
      <c r="I664" s="116"/>
      <c r="J664" s="92" t="s">
        <v>65</v>
      </c>
      <c r="K664" s="5"/>
      <c r="L664" s="5"/>
      <c r="M664" s="6"/>
      <c r="N664" s="5"/>
      <c r="O664" s="6"/>
      <c r="P664" s="6"/>
      <c r="Q664" s="6"/>
      <c r="S664" s="78"/>
      <c r="T664" s="78"/>
      <c r="U664" s="78"/>
    </row>
    <row r="665" spans="1:22" ht="20.25" customHeight="1">
      <c r="A665" s="142" t="s">
        <v>6</v>
      </c>
      <c r="B665" s="144" t="s">
        <v>7</v>
      </c>
      <c r="C665" s="145"/>
      <c r="D665" s="145"/>
      <c r="E665" s="145"/>
      <c r="F665" s="145"/>
      <c r="G665" s="145"/>
      <c r="H665" s="145"/>
      <c r="I665" s="146"/>
      <c r="J665" s="167" t="s">
        <v>8</v>
      </c>
      <c r="K665" s="137" t="s">
        <v>9</v>
      </c>
      <c r="L665" s="137" t="s">
        <v>10</v>
      </c>
      <c r="M665" s="149" t="s">
        <v>11</v>
      </c>
      <c r="N665" s="137" t="s">
        <v>12</v>
      </c>
      <c r="O665" s="151" t="s">
        <v>13</v>
      </c>
      <c r="P665" s="151" t="s">
        <v>14</v>
      </c>
      <c r="Q665" s="137" t="s">
        <v>15</v>
      </c>
      <c r="S665" s="78"/>
      <c r="T665" s="78"/>
      <c r="U665" s="78"/>
    </row>
    <row r="666" spans="1:22" ht="15.75" customHeight="1">
      <c r="A666" s="153"/>
      <c r="B666" s="9" t="s">
        <v>16</v>
      </c>
      <c r="C666" s="9" t="s">
        <v>17</v>
      </c>
      <c r="D666" s="9" t="s">
        <v>18</v>
      </c>
      <c r="E666" s="9" t="s">
        <v>19</v>
      </c>
      <c r="F666" s="9" t="s">
        <v>20</v>
      </c>
      <c r="G666" s="9" t="s">
        <v>21</v>
      </c>
      <c r="H666" s="9" t="s">
        <v>22</v>
      </c>
      <c r="I666" s="9" t="s">
        <v>23</v>
      </c>
      <c r="J666" s="153"/>
      <c r="K666" s="153"/>
      <c r="L666" s="153"/>
      <c r="M666" s="153"/>
      <c r="N666" s="153"/>
      <c r="O666" s="153"/>
      <c r="P666" s="153"/>
      <c r="Q666" s="153"/>
      <c r="S666" s="78"/>
      <c r="T666" s="78"/>
      <c r="U666" s="78"/>
    </row>
    <row r="667" spans="1:22" ht="15.75" customHeight="1">
      <c r="A667" s="9">
        <v>1802</v>
      </c>
      <c r="B667" s="56">
        <v>72</v>
      </c>
      <c r="C667" s="11"/>
      <c r="D667" s="11"/>
      <c r="E667" s="11"/>
      <c r="F667" s="11"/>
      <c r="G667" s="11"/>
      <c r="H667" s="11"/>
      <c r="I667" s="11"/>
      <c r="J667" s="12"/>
      <c r="K667" s="13"/>
      <c r="L667" s="14"/>
      <c r="M667" s="15"/>
      <c r="N667" s="79"/>
      <c r="O667" s="62">
        <f>B667</f>
        <v>72</v>
      </c>
      <c r="P667" s="80"/>
      <c r="Q667" s="79"/>
      <c r="S667" s="78"/>
      <c r="T667" s="78"/>
      <c r="U667" s="78"/>
    </row>
    <row r="668" spans="1:22" ht="15.75" customHeight="1">
      <c r="A668" s="9">
        <v>1901</v>
      </c>
      <c r="B668" s="11"/>
      <c r="C668" s="11">
        <v>60</v>
      </c>
      <c r="D668" s="11"/>
      <c r="E668" s="11"/>
      <c r="F668" s="11"/>
      <c r="G668" s="11"/>
      <c r="H668" s="11"/>
      <c r="I668" s="11"/>
      <c r="J668" s="12"/>
      <c r="K668" s="19"/>
      <c r="L668" s="5"/>
      <c r="M668" s="20"/>
      <c r="N668" s="66">
        <f>IF(C668=0,"",C668/B667)</f>
        <v>0.83333333333333337</v>
      </c>
      <c r="O668" s="67">
        <v>60</v>
      </c>
      <c r="P668" s="68">
        <f t="shared" ref="P668:P674" si="56">IF(O668=0,"",O668/O667)</f>
        <v>0.83333333333333337</v>
      </c>
      <c r="Q668" s="68">
        <f t="shared" ref="Q668:Q674" si="57">IF(O668=0,"",100%-P668)</f>
        <v>0.16666666666666663</v>
      </c>
      <c r="S668" s="78"/>
      <c r="T668" s="78"/>
      <c r="U668" s="78"/>
    </row>
    <row r="669" spans="1:22" ht="15.75" customHeight="1">
      <c r="A669" s="9">
        <v>1902</v>
      </c>
      <c r="B669" s="11"/>
      <c r="C669" s="11"/>
      <c r="D669" s="11">
        <v>57</v>
      </c>
      <c r="E669" s="11"/>
      <c r="F669" s="11"/>
      <c r="G669" s="11"/>
      <c r="H669" s="11"/>
      <c r="I669" s="11"/>
      <c r="J669" s="12"/>
      <c r="K669" s="19"/>
      <c r="L669" s="5"/>
      <c r="M669" s="20"/>
      <c r="N669" s="66">
        <f>IF(D669=0,"",D669/C668)</f>
        <v>0.95</v>
      </c>
      <c r="O669" s="67">
        <v>59</v>
      </c>
      <c r="P669" s="68">
        <f t="shared" si="56"/>
        <v>0.98333333333333328</v>
      </c>
      <c r="Q669" s="68">
        <f t="shared" si="57"/>
        <v>1.6666666666666718E-2</v>
      </c>
      <c r="R669" s="86">
        <f>O669/O667</f>
        <v>0.81944444444444442</v>
      </c>
      <c r="S669" s="78"/>
      <c r="T669" s="78"/>
      <c r="U669" s="78"/>
    </row>
    <row r="670" spans="1:22" ht="15.75" customHeight="1">
      <c r="A670" s="9">
        <v>2001</v>
      </c>
      <c r="B670" s="11"/>
      <c r="C670" s="11"/>
      <c r="D670" s="11"/>
      <c r="E670" s="11">
        <v>53</v>
      </c>
      <c r="F670" s="11"/>
      <c r="G670" s="11"/>
      <c r="H670" s="11"/>
      <c r="I670" s="11"/>
      <c r="J670" s="12"/>
      <c r="K670" s="19"/>
      <c r="L670" s="5"/>
      <c r="M670" s="20"/>
      <c r="N670" s="66">
        <f>IF(E670=0,"",E670/D669)</f>
        <v>0.92982456140350878</v>
      </c>
      <c r="O670" s="67">
        <v>57</v>
      </c>
      <c r="P670" s="68">
        <f t="shared" si="56"/>
        <v>0.96610169491525422</v>
      </c>
      <c r="Q670" s="68">
        <f t="shared" si="57"/>
        <v>3.3898305084745783E-2</v>
      </c>
      <c r="S670" s="78"/>
      <c r="T670" s="78"/>
      <c r="U670" s="78"/>
    </row>
    <row r="671" spans="1:22" ht="15.75" customHeight="1">
      <c r="A671" s="9">
        <v>2002</v>
      </c>
      <c r="B671" s="11"/>
      <c r="C671" s="11"/>
      <c r="D671" s="11"/>
      <c r="E671" s="11"/>
      <c r="F671" s="11">
        <v>50</v>
      </c>
      <c r="G671" s="11"/>
      <c r="H671" s="11"/>
      <c r="I671" s="11"/>
      <c r="J671" s="12"/>
      <c r="K671" s="19"/>
      <c r="L671" s="5"/>
      <c r="M671" s="20"/>
      <c r="N671" s="66">
        <f>IF(F671=0,"",F671/E670)</f>
        <v>0.94339622641509435</v>
      </c>
      <c r="O671" s="67">
        <v>55</v>
      </c>
      <c r="P671" s="68">
        <f t="shared" si="56"/>
        <v>0.96491228070175439</v>
      </c>
      <c r="Q671" s="68">
        <f t="shared" si="57"/>
        <v>3.5087719298245612E-2</v>
      </c>
      <c r="S671" s="78"/>
      <c r="T671" s="78"/>
      <c r="U671" s="78"/>
    </row>
    <row r="672" spans="1:22" ht="15.75" customHeight="1">
      <c r="A672" s="9">
        <v>2101</v>
      </c>
      <c r="B672" s="11"/>
      <c r="C672" s="11"/>
      <c r="D672" s="11"/>
      <c r="E672" s="11"/>
      <c r="F672" s="11"/>
      <c r="G672" s="11">
        <v>48</v>
      </c>
      <c r="H672" s="11"/>
      <c r="I672" s="11"/>
      <c r="J672" s="12"/>
      <c r="K672" s="19"/>
      <c r="L672" s="5"/>
      <c r="M672" s="20"/>
      <c r="N672" s="66">
        <f>IF(G672=0,"",G672/F671)</f>
        <v>0.96</v>
      </c>
      <c r="O672" s="67">
        <v>52</v>
      </c>
      <c r="P672" s="68">
        <f t="shared" si="56"/>
        <v>0.94545454545454544</v>
      </c>
      <c r="Q672" s="68">
        <f t="shared" si="57"/>
        <v>5.4545454545454564E-2</v>
      </c>
      <c r="S672" s="78"/>
      <c r="T672" s="78"/>
      <c r="U672" s="78"/>
    </row>
    <row r="673" spans="1:22" ht="15.75" customHeight="1">
      <c r="A673" s="9">
        <v>2102</v>
      </c>
      <c r="B673" s="11"/>
      <c r="C673" s="11"/>
      <c r="D673" s="11"/>
      <c r="E673" s="11"/>
      <c r="F673" s="11"/>
      <c r="G673" s="11"/>
      <c r="H673" s="11">
        <v>44</v>
      </c>
      <c r="I673" s="11"/>
      <c r="J673" s="12">
        <v>1</v>
      </c>
      <c r="K673" s="19"/>
      <c r="L673" s="5"/>
      <c r="M673" s="20"/>
      <c r="N673" s="66">
        <f>IF(H673=0,"",H673/G672)</f>
        <v>0.91666666666666663</v>
      </c>
      <c r="O673" s="67">
        <v>50</v>
      </c>
      <c r="P673" s="68">
        <f t="shared" si="56"/>
        <v>0.96153846153846156</v>
      </c>
      <c r="Q673" s="68">
        <f t="shared" si="57"/>
        <v>3.8461538461538436E-2</v>
      </c>
      <c r="S673" s="78"/>
      <c r="T673" s="78"/>
      <c r="U673" s="78"/>
    </row>
    <row r="674" spans="1:22" ht="15.75" customHeight="1">
      <c r="A674" s="9">
        <v>2201</v>
      </c>
      <c r="B674" s="11"/>
      <c r="C674" s="11"/>
      <c r="D674" s="11"/>
      <c r="E674" s="11"/>
      <c r="F674" s="11"/>
      <c r="G674" s="11"/>
      <c r="H674" s="11"/>
      <c r="I674" s="11">
        <v>43</v>
      </c>
      <c r="J674" s="12">
        <v>31</v>
      </c>
      <c r="K674" s="19"/>
      <c r="L674" s="5"/>
      <c r="M674" s="20"/>
      <c r="N674" s="66">
        <f>IF(I674=0,"",I674/H673)</f>
        <v>0.97727272727272729</v>
      </c>
      <c r="O674" s="67">
        <v>50</v>
      </c>
      <c r="P674" s="68">
        <f t="shared" si="56"/>
        <v>1</v>
      </c>
      <c r="Q674" s="68">
        <f t="shared" si="57"/>
        <v>0</v>
      </c>
      <c r="S674" s="78"/>
      <c r="T674" s="78"/>
      <c r="U674" s="78"/>
    </row>
    <row r="675" spans="1:22" ht="15.75" customHeight="1">
      <c r="A675" s="9">
        <v>2202</v>
      </c>
      <c r="B675" s="11"/>
      <c r="C675" s="11"/>
      <c r="D675" s="11"/>
      <c r="E675" s="11"/>
      <c r="F675" s="11"/>
      <c r="G675" s="11"/>
      <c r="H675" s="11"/>
      <c r="I675" s="11">
        <v>15</v>
      </c>
      <c r="J675" s="91">
        <v>12</v>
      </c>
      <c r="K675" s="19"/>
      <c r="L675" s="5"/>
      <c r="M675" s="20"/>
      <c r="N675" s="81"/>
      <c r="O675" s="67">
        <v>18</v>
      </c>
      <c r="P675" s="82"/>
      <c r="Q675" s="82"/>
      <c r="S675" s="78"/>
      <c r="T675" s="78"/>
      <c r="U675" s="78"/>
    </row>
    <row r="676" spans="1:22" ht="15.75" customHeight="1">
      <c r="A676" s="9">
        <v>2301</v>
      </c>
      <c r="B676" s="11"/>
      <c r="C676" s="11"/>
      <c r="D676" s="11"/>
      <c r="E676" s="11"/>
      <c r="F676" s="11"/>
      <c r="G676" s="11"/>
      <c r="H676" s="11"/>
      <c r="I676" s="11">
        <v>3</v>
      </c>
      <c r="J676" s="12">
        <v>3</v>
      </c>
      <c r="K676" s="19"/>
      <c r="L676" s="5"/>
      <c r="M676" s="6"/>
      <c r="N676" s="83"/>
      <c r="O676" s="22">
        <v>5</v>
      </c>
      <c r="P676" s="84"/>
      <c r="Q676" s="85"/>
      <c r="S676" s="78"/>
      <c r="T676" s="78"/>
      <c r="U676" s="78"/>
    </row>
    <row r="677" spans="1:22" ht="15.75" customHeight="1">
      <c r="A677" s="9">
        <v>2302</v>
      </c>
      <c r="B677" s="11"/>
      <c r="C677" s="11"/>
      <c r="D677" s="11"/>
      <c r="E677" s="11"/>
      <c r="F677" s="11"/>
      <c r="G677" s="11"/>
      <c r="H677" s="11"/>
      <c r="I677" s="11">
        <v>1</v>
      </c>
      <c r="J677" s="12">
        <v>2</v>
      </c>
      <c r="K677" s="19"/>
      <c r="L677" s="5"/>
      <c r="M677" s="6"/>
      <c r="N677" s="27"/>
      <c r="O677" s="25">
        <v>3</v>
      </c>
      <c r="P677" s="28"/>
      <c r="Q677" s="27"/>
      <c r="S677" s="78"/>
      <c r="T677" s="78"/>
      <c r="U677" s="78"/>
    </row>
    <row r="678" spans="1:22" ht="15.75" customHeight="1">
      <c r="A678" s="9">
        <v>2401</v>
      </c>
      <c r="B678" s="11"/>
      <c r="C678" s="11"/>
      <c r="D678" s="11"/>
      <c r="E678" s="11"/>
      <c r="F678" s="11"/>
      <c r="G678" s="11"/>
      <c r="H678" s="11"/>
      <c r="I678" s="11">
        <v>1</v>
      </c>
      <c r="J678" s="12"/>
      <c r="K678" s="19"/>
      <c r="L678" s="5"/>
      <c r="M678" s="6"/>
      <c r="N678" s="27"/>
      <c r="O678" s="25">
        <v>1</v>
      </c>
      <c r="P678" s="28"/>
      <c r="Q678" s="27"/>
      <c r="S678" s="78"/>
      <c r="T678" s="78"/>
      <c r="U678" s="78"/>
    </row>
    <row r="679" spans="1:22" ht="15.75" customHeight="1">
      <c r="A679" s="9">
        <v>2402</v>
      </c>
      <c r="B679" s="11"/>
      <c r="C679" s="11"/>
      <c r="D679" s="11"/>
      <c r="E679" s="11"/>
      <c r="F679" s="11"/>
      <c r="G679" s="11"/>
      <c r="H679" s="11"/>
      <c r="I679" s="11">
        <v>1</v>
      </c>
      <c r="J679" s="12">
        <v>1</v>
      </c>
      <c r="K679" s="19"/>
      <c r="L679" s="5"/>
      <c r="M679" s="6"/>
      <c r="N679" s="27"/>
      <c r="O679" s="25">
        <v>1</v>
      </c>
      <c r="P679" s="28"/>
      <c r="Q679" s="27"/>
      <c r="S679" s="78"/>
      <c r="T679" s="78"/>
      <c r="U679" s="78"/>
    </row>
    <row r="680" spans="1:22" ht="15.75" customHeight="1">
      <c r="A680" s="9">
        <v>2501</v>
      </c>
      <c r="B680" s="11"/>
      <c r="C680" s="11"/>
      <c r="D680" s="11"/>
      <c r="E680" s="11"/>
      <c r="F680" s="11"/>
      <c r="G680" s="11"/>
      <c r="H680" s="11"/>
      <c r="I680" s="11"/>
      <c r="J680" s="12"/>
      <c r="K680" s="19"/>
      <c r="L680" s="5"/>
      <c r="M680" s="6"/>
      <c r="N680" s="42"/>
      <c r="O680" s="43"/>
      <c r="P680" s="53"/>
      <c r="Q680" s="54"/>
      <c r="S680" s="78"/>
      <c r="T680" s="78"/>
      <c r="U680" s="78"/>
    </row>
    <row r="681" spans="1:22" ht="15.75" customHeight="1">
      <c r="A681" s="9">
        <v>2502</v>
      </c>
      <c r="B681" s="11"/>
      <c r="C681" s="11"/>
      <c r="D681" s="11"/>
      <c r="E681" s="11"/>
      <c r="F681" s="11"/>
      <c r="G681" s="11"/>
      <c r="H681" s="11"/>
      <c r="I681" s="11"/>
      <c r="J681" s="12"/>
      <c r="K681" s="19"/>
      <c r="L681" s="5"/>
      <c r="M681" s="6"/>
      <c r="N681" s="44" t="s">
        <v>53</v>
      </c>
      <c r="O681" s="45">
        <v>36</v>
      </c>
      <c r="P681" s="46">
        <f>IF(SUM(J669:J677)=0,"",SUM(J669:J677))</f>
        <v>49</v>
      </c>
      <c r="Q681" s="47" t="s">
        <v>8</v>
      </c>
      <c r="S681" s="78"/>
      <c r="T681" s="78"/>
      <c r="U681" s="78"/>
    </row>
    <row r="682" spans="1:22" ht="15.75" customHeight="1">
      <c r="A682" s="9">
        <v>2601</v>
      </c>
      <c r="B682" s="11"/>
      <c r="C682" s="11"/>
      <c r="D682" s="11"/>
      <c r="E682" s="11"/>
      <c r="F682" s="11"/>
      <c r="G682" s="11"/>
      <c r="H682" s="11"/>
      <c r="I682" s="11"/>
      <c r="J682" s="12"/>
      <c r="K682" s="19"/>
      <c r="L682" s="5"/>
      <c r="M682" s="6"/>
      <c r="N682" s="48" t="s">
        <v>55</v>
      </c>
      <c r="O682" s="49">
        <f>IF(O681/B667=0,"",O681/B667)</f>
        <v>0.5</v>
      </c>
      <c r="P682" s="50">
        <f>IF(O681/P681=0,"",O681/P681)</f>
        <v>0.73469387755102045</v>
      </c>
      <c r="Q682" s="51" t="s">
        <v>56</v>
      </c>
      <c r="S682" s="78"/>
      <c r="T682" s="78"/>
      <c r="U682" s="78"/>
    </row>
    <row r="683" spans="1:22" ht="15.75" customHeight="1">
      <c r="A683" s="9">
        <v>2602</v>
      </c>
      <c r="B683" s="11"/>
      <c r="C683" s="11"/>
      <c r="D683" s="11"/>
      <c r="E683" s="11"/>
      <c r="F683" s="11"/>
      <c r="G683" s="11"/>
      <c r="H683" s="11"/>
      <c r="I683" s="11"/>
      <c r="J683" s="12"/>
      <c r="K683" s="29"/>
      <c r="L683" s="30"/>
      <c r="M683" s="31"/>
      <c r="N683" s="30"/>
      <c r="O683" s="31"/>
      <c r="P683" s="31"/>
      <c r="Q683" s="33"/>
      <c r="S683" s="78"/>
      <c r="T683" s="78"/>
      <c r="U683" s="78"/>
    </row>
    <row r="684" spans="1:22" ht="18" customHeight="1">
      <c r="A684" s="34"/>
      <c r="B684" s="6"/>
      <c r="C684" s="6"/>
      <c r="E684" s="139" t="s">
        <v>42</v>
      </c>
      <c r="F684" s="140"/>
      <c r="G684" s="140"/>
      <c r="H684" s="140"/>
      <c r="I684" s="141"/>
      <c r="J684" s="35">
        <f>SUM(J667:J680)</f>
        <v>50</v>
      </c>
      <c r="K684" s="55">
        <f>(SUM(J673:J674)/B667)</f>
        <v>0.44444444444444442</v>
      </c>
      <c r="L684" s="55">
        <f>IF(J684=0,"",J684/B667)</f>
        <v>0.69444444444444442</v>
      </c>
      <c r="M684" s="55">
        <f>IF(J675=0,"",L684-K684)</f>
        <v>0.25</v>
      </c>
      <c r="N684" s="5"/>
      <c r="O684" s="6"/>
      <c r="P684" s="37"/>
      <c r="Q684" s="5"/>
      <c r="S684" s="78"/>
      <c r="T684" s="78"/>
      <c r="U684" s="78"/>
    </row>
    <row r="685" spans="1:22" ht="15.75" customHeight="1">
      <c r="L685" s="5"/>
      <c r="M685" s="5"/>
      <c r="O685" s="5"/>
      <c r="S685" s="78"/>
      <c r="T685" s="78"/>
      <c r="U685" s="78"/>
      <c r="V685" s="78"/>
    </row>
    <row r="686" spans="1:22" ht="15.75" customHeight="1">
      <c r="L686" s="5"/>
      <c r="M686" s="5"/>
      <c r="O686" s="5"/>
      <c r="S686" s="78"/>
      <c r="T686" s="78"/>
      <c r="U686" s="78"/>
      <c r="V686" s="78"/>
    </row>
    <row r="687" spans="1:22" ht="26.25" customHeight="1">
      <c r="B687" s="76" t="s">
        <v>77</v>
      </c>
      <c r="C687" s="76"/>
      <c r="D687" s="76"/>
      <c r="E687" s="76"/>
      <c r="F687" s="76"/>
      <c r="G687" s="76"/>
      <c r="H687" s="76"/>
      <c r="I687" s="76"/>
      <c r="K687" s="8"/>
      <c r="L687" s="8" t="s">
        <v>66</v>
      </c>
      <c r="M687" s="5"/>
      <c r="N687" s="5"/>
      <c r="O687" s="6"/>
      <c r="P687" s="5"/>
      <c r="Q687" s="6"/>
      <c r="R687" s="6"/>
      <c r="S687" s="6"/>
      <c r="T687" s="120">
        <f>AVERAGE(K684,K707)</f>
        <v>0.35503472222222221</v>
      </c>
      <c r="U687" s="78"/>
      <c r="V687" s="78"/>
    </row>
    <row r="688" spans="1:22" ht="20.25" customHeight="1">
      <c r="A688" s="142" t="s">
        <v>6</v>
      </c>
      <c r="B688" s="144" t="s">
        <v>7</v>
      </c>
      <c r="C688" s="154"/>
      <c r="D688" s="154"/>
      <c r="E688" s="154"/>
      <c r="F688" s="154"/>
      <c r="G688" s="154"/>
      <c r="H688" s="154"/>
      <c r="I688" s="155"/>
      <c r="J688" s="167" t="s">
        <v>8</v>
      </c>
      <c r="K688" s="137" t="s">
        <v>9</v>
      </c>
      <c r="L688" s="137" t="s">
        <v>10</v>
      </c>
      <c r="M688" s="149" t="s">
        <v>11</v>
      </c>
      <c r="N688" s="137" t="s">
        <v>12</v>
      </c>
      <c r="O688" s="151" t="s">
        <v>13</v>
      </c>
      <c r="P688" s="151" t="s">
        <v>14</v>
      </c>
      <c r="Q688" s="137" t="s">
        <v>15</v>
      </c>
      <c r="S688" s="78"/>
      <c r="T688" s="78"/>
    </row>
    <row r="689" spans="1:20" ht="15.75" customHeight="1">
      <c r="A689" s="153"/>
      <c r="B689" s="9" t="s">
        <v>16</v>
      </c>
      <c r="C689" s="9" t="s">
        <v>17</v>
      </c>
      <c r="D689" s="9" t="s">
        <v>18</v>
      </c>
      <c r="E689" s="9" t="s">
        <v>19</v>
      </c>
      <c r="F689" s="9" t="s">
        <v>20</v>
      </c>
      <c r="G689" s="9" t="s">
        <v>21</v>
      </c>
      <c r="H689" s="9" t="s">
        <v>22</v>
      </c>
      <c r="I689" s="9" t="s">
        <v>23</v>
      </c>
      <c r="J689" s="153"/>
      <c r="K689" s="153"/>
      <c r="L689" s="153"/>
      <c r="M689" s="153"/>
      <c r="N689" s="153"/>
      <c r="O689" s="153"/>
      <c r="P689" s="153"/>
      <c r="Q689" s="153"/>
      <c r="S689" s="78"/>
      <c r="T689" s="78"/>
    </row>
    <row r="690" spans="1:20" ht="15.75" customHeight="1">
      <c r="A690" s="9">
        <v>1901</v>
      </c>
      <c r="B690" s="56">
        <v>64</v>
      </c>
      <c r="C690" s="56"/>
      <c r="D690" s="56"/>
      <c r="E690" s="56"/>
      <c r="F690" s="56"/>
      <c r="G690" s="56"/>
      <c r="H690" s="56"/>
      <c r="I690" s="56"/>
      <c r="J690" s="57"/>
      <c r="K690" s="58"/>
      <c r="L690" s="59"/>
      <c r="M690" s="60"/>
      <c r="N690" s="61"/>
      <c r="O690" s="62">
        <f>B690</f>
        <v>64</v>
      </c>
      <c r="P690" s="63"/>
      <c r="Q690" s="61"/>
      <c r="S690" s="78"/>
      <c r="T690" s="78"/>
    </row>
    <row r="691" spans="1:20" ht="15.75" customHeight="1">
      <c r="A691" s="9">
        <v>1902</v>
      </c>
      <c r="B691" s="56"/>
      <c r="C691" s="56">
        <v>56</v>
      </c>
      <c r="D691" s="56"/>
      <c r="E691" s="56"/>
      <c r="F691" s="56"/>
      <c r="G691" s="56"/>
      <c r="H691" s="56"/>
      <c r="I691" s="56"/>
      <c r="J691" s="57"/>
      <c r="K691" s="64"/>
      <c r="L691" s="42"/>
      <c r="M691" s="65"/>
      <c r="N691" s="66">
        <f>IF(C691=0,"",C691/B690)</f>
        <v>0.875</v>
      </c>
      <c r="O691" s="67">
        <v>56</v>
      </c>
      <c r="P691" s="68">
        <f t="shared" ref="P691:P697" si="58">IF(O691=0,"",O691/O690)</f>
        <v>0.875</v>
      </c>
      <c r="Q691" s="68">
        <f t="shared" ref="Q691:Q697" si="59">IF(O691=0,"",100%-P691)</f>
        <v>0.125</v>
      </c>
      <c r="S691" s="78"/>
      <c r="T691" s="78"/>
    </row>
    <row r="692" spans="1:20" ht="15.75" customHeight="1">
      <c r="A692" s="9">
        <v>2001</v>
      </c>
      <c r="B692" s="56"/>
      <c r="C692" s="56"/>
      <c r="D692" s="56">
        <v>44</v>
      </c>
      <c r="E692" s="56"/>
      <c r="F692" s="56"/>
      <c r="G692" s="56"/>
      <c r="H692" s="56"/>
      <c r="I692" s="56"/>
      <c r="J692" s="57"/>
      <c r="K692" s="64"/>
      <c r="L692" s="42"/>
      <c r="M692" s="65"/>
      <c r="N692" s="66">
        <f>IF(D692=0,"",D692/C691)</f>
        <v>0.7857142857142857</v>
      </c>
      <c r="O692" s="67">
        <v>45</v>
      </c>
      <c r="P692" s="68">
        <f t="shared" si="58"/>
        <v>0.8035714285714286</v>
      </c>
      <c r="Q692" s="68">
        <f t="shared" si="59"/>
        <v>0.1964285714285714</v>
      </c>
      <c r="R692" s="52">
        <f>O692/O690</f>
        <v>0.703125</v>
      </c>
      <c r="S692" s="78"/>
      <c r="T692" s="78"/>
    </row>
    <row r="693" spans="1:20" ht="15.75" customHeight="1">
      <c r="A693" s="9">
        <v>2002</v>
      </c>
      <c r="B693" s="56"/>
      <c r="C693" s="56"/>
      <c r="D693" s="56"/>
      <c r="E693" s="56">
        <v>39</v>
      </c>
      <c r="F693" s="56"/>
      <c r="G693" s="56"/>
      <c r="H693" s="56"/>
      <c r="I693" s="56"/>
      <c r="J693" s="57"/>
      <c r="K693" s="64"/>
      <c r="L693" s="42"/>
      <c r="M693" s="65"/>
      <c r="N693" s="66">
        <f>IF(E693=0,"",E693/D692)</f>
        <v>0.88636363636363635</v>
      </c>
      <c r="O693" s="67">
        <v>41</v>
      </c>
      <c r="P693" s="68">
        <f t="shared" si="58"/>
        <v>0.91111111111111109</v>
      </c>
      <c r="Q693" s="68">
        <f t="shared" si="59"/>
        <v>8.8888888888888906E-2</v>
      </c>
      <c r="S693" s="78"/>
      <c r="T693" s="78"/>
    </row>
    <row r="694" spans="1:20" ht="15.75" customHeight="1">
      <c r="A694" s="9">
        <v>2101</v>
      </c>
      <c r="B694" s="56"/>
      <c r="C694" s="56"/>
      <c r="D694" s="56"/>
      <c r="E694" s="56"/>
      <c r="F694" s="56">
        <v>38</v>
      </c>
      <c r="G694" s="56"/>
      <c r="H694" s="56"/>
      <c r="I694" s="56"/>
      <c r="J694" s="57"/>
      <c r="K694" s="64"/>
      <c r="L694" s="42"/>
      <c r="M694" s="65"/>
      <c r="N694" s="66">
        <f>IF(F694=0,"",F694/E693)</f>
        <v>0.97435897435897434</v>
      </c>
      <c r="O694" s="67">
        <v>39</v>
      </c>
      <c r="P694" s="68">
        <f t="shared" si="58"/>
        <v>0.95121951219512191</v>
      </c>
      <c r="Q694" s="68">
        <f t="shared" si="59"/>
        <v>4.8780487804878092E-2</v>
      </c>
      <c r="S694" s="78"/>
      <c r="T694" s="78"/>
    </row>
    <row r="695" spans="1:20" ht="15.75" customHeight="1">
      <c r="A695" s="9">
        <v>2102</v>
      </c>
      <c r="B695" s="56"/>
      <c r="C695" s="56"/>
      <c r="D695" s="56"/>
      <c r="E695" s="56"/>
      <c r="F695" s="56"/>
      <c r="G695" s="56">
        <v>36</v>
      </c>
      <c r="H695" s="56"/>
      <c r="I695" s="56"/>
      <c r="J695" s="57"/>
      <c r="K695" s="64"/>
      <c r="L695" s="42"/>
      <c r="M695" s="65"/>
      <c r="N695" s="66">
        <f>IF(G695=0,"",G695/F694)</f>
        <v>0.94736842105263153</v>
      </c>
      <c r="O695" s="67">
        <v>38</v>
      </c>
      <c r="P695" s="68">
        <f t="shared" si="58"/>
        <v>0.97435897435897434</v>
      </c>
      <c r="Q695" s="68">
        <f t="shared" si="59"/>
        <v>2.5641025641025661E-2</v>
      </c>
      <c r="S695" s="78"/>
      <c r="T695" s="78"/>
    </row>
    <row r="696" spans="1:20" ht="15.75" customHeight="1">
      <c r="A696" s="9">
        <v>2201</v>
      </c>
      <c r="B696" s="56"/>
      <c r="C696" s="56"/>
      <c r="D696" s="56"/>
      <c r="E696" s="56"/>
      <c r="F696" s="56"/>
      <c r="G696" s="56"/>
      <c r="H696" s="56">
        <v>34</v>
      </c>
      <c r="I696" s="56"/>
      <c r="J696" s="57"/>
      <c r="K696" s="64"/>
      <c r="L696" s="42"/>
      <c r="M696" s="65"/>
      <c r="N696" s="66">
        <f>IF(H696=0,"",H696/G695)</f>
        <v>0.94444444444444442</v>
      </c>
      <c r="O696" s="67">
        <v>36</v>
      </c>
      <c r="P696" s="68">
        <f t="shared" si="58"/>
        <v>0.94736842105263153</v>
      </c>
      <c r="Q696" s="68">
        <f t="shared" si="59"/>
        <v>5.2631578947368474E-2</v>
      </c>
      <c r="S696" s="78"/>
      <c r="T696" s="78"/>
    </row>
    <row r="697" spans="1:20" ht="15.75" customHeight="1">
      <c r="A697" s="9">
        <v>2202</v>
      </c>
      <c r="B697" s="56"/>
      <c r="C697" s="56"/>
      <c r="D697" s="56"/>
      <c r="E697" s="56"/>
      <c r="F697" s="56"/>
      <c r="G697" s="56"/>
      <c r="H697" s="56"/>
      <c r="I697" s="56">
        <v>31</v>
      </c>
      <c r="J697" s="77">
        <v>17</v>
      </c>
      <c r="K697" s="64"/>
      <c r="L697" s="42"/>
      <c r="M697" s="65"/>
      <c r="N697" s="66">
        <f t="shared" ref="N697" si="60">IF(I697=0,"",I697/H696)</f>
        <v>0.91176470588235292</v>
      </c>
      <c r="O697" s="67">
        <v>34</v>
      </c>
      <c r="P697" s="68">
        <f t="shared" si="58"/>
        <v>0.94444444444444442</v>
      </c>
      <c r="Q697" s="68">
        <f t="shared" si="59"/>
        <v>5.555555555555558E-2</v>
      </c>
      <c r="S697" s="78"/>
      <c r="T697" s="78"/>
    </row>
    <row r="698" spans="1:20" ht="15.75" customHeight="1">
      <c r="A698" s="9">
        <v>2301</v>
      </c>
      <c r="B698" s="56"/>
      <c r="C698" s="56"/>
      <c r="D698" s="56"/>
      <c r="E698" s="56"/>
      <c r="F698" s="56"/>
      <c r="G698" s="56"/>
      <c r="H698" s="56"/>
      <c r="I698" s="56">
        <v>12</v>
      </c>
      <c r="J698" s="57">
        <v>12</v>
      </c>
      <c r="K698" s="64"/>
      <c r="L698" s="42"/>
      <c r="M698" s="65"/>
      <c r="N698" s="66"/>
      <c r="O698" s="67">
        <v>17</v>
      </c>
      <c r="P698" s="68"/>
      <c r="Q698" s="68"/>
      <c r="S698" s="78"/>
      <c r="T698" s="78"/>
    </row>
    <row r="699" spans="1:20" ht="15.75" customHeight="1">
      <c r="A699" s="9">
        <v>2302</v>
      </c>
      <c r="B699" s="56"/>
      <c r="C699" s="56"/>
      <c r="D699" s="56"/>
      <c r="E699" s="56"/>
      <c r="F699" s="56"/>
      <c r="G699" s="56"/>
      <c r="H699" s="56"/>
      <c r="I699" s="56">
        <v>4</v>
      </c>
      <c r="J699" s="57">
        <v>4</v>
      </c>
      <c r="K699" s="64"/>
      <c r="L699" s="42"/>
      <c r="M699" s="65"/>
      <c r="N699" s="66"/>
      <c r="O699" s="67">
        <v>4</v>
      </c>
      <c r="P699" s="68"/>
      <c r="Q699" s="68"/>
      <c r="S699" s="78"/>
      <c r="T699" s="78"/>
    </row>
    <row r="700" spans="1:20" ht="15.75" customHeight="1">
      <c r="A700" s="9">
        <v>2401</v>
      </c>
      <c r="B700" s="56"/>
      <c r="C700" s="56"/>
      <c r="D700" s="56"/>
      <c r="E700" s="56"/>
      <c r="F700" s="56"/>
      <c r="G700" s="56"/>
      <c r="H700" s="56"/>
      <c r="I700" s="56">
        <v>1</v>
      </c>
      <c r="J700" s="57"/>
      <c r="K700" s="64"/>
      <c r="L700" s="42"/>
      <c r="M700" s="43"/>
      <c r="N700" s="69"/>
      <c r="O700" s="70">
        <v>1</v>
      </c>
      <c r="P700" s="71"/>
      <c r="Q700" s="69"/>
      <c r="S700" s="78"/>
      <c r="T700" s="78"/>
    </row>
    <row r="701" spans="1:20" ht="15.75" customHeight="1">
      <c r="A701" s="9">
        <v>2402</v>
      </c>
      <c r="B701" s="56"/>
      <c r="C701" s="56"/>
      <c r="D701" s="56"/>
      <c r="E701" s="56"/>
      <c r="F701" s="56"/>
      <c r="G701" s="56"/>
      <c r="H701" s="56"/>
      <c r="I701" s="56">
        <v>1</v>
      </c>
      <c r="J701" s="57">
        <v>1</v>
      </c>
      <c r="K701" s="64"/>
      <c r="L701" s="42"/>
      <c r="M701" s="43"/>
      <c r="N701" s="54"/>
      <c r="O701" s="70">
        <v>1</v>
      </c>
      <c r="P701" s="72"/>
      <c r="Q701" s="54"/>
      <c r="S701" s="78"/>
      <c r="T701" s="78"/>
    </row>
    <row r="702" spans="1:20" ht="15.75" customHeight="1">
      <c r="A702" s="9">
        <v>2501</v>
      </c>
      <c r="B702" s="56"/>
      <c r="C702" s="56"/>
      <c r="D702" s="56"/>
      <c r="E702" s="56"/>
      <c r="F702" s="56"/>
      <c r="G702" s="56"/>
      <c r="H702" s="56"/>
      <c r="I702" s="56"/>
      <c r="J702" s="57"/>
      <c r="K702" s="64"/>
      <c r="L702" s="42"/>
      <c r="M702" s="43"/>
      <c r="N702" s="54"/>
      <c r="O702" s="70"/>
      <c r="P702" s="72"/>
      <c r="Q702" s="54"/>
      <c r="S702" s="78"/>
      <c r="T702" s="78"/>
    </row>
    <row r="703" spans="1:20" ht="15.75" customHeight="1">
      <c r="A703" s="9">
        <v>2502</v>
      </c>
      <c r="B703" s="56"/>
      <c r="C703" s="56"/>
      <c r="D703" s="56"/>
      <c r="E703" s="56"/>
      <c r="F703" s="56"/>
      <c r="G703" s="56"/>
      <c r="H703" s="56"/>
      <c r="I703" s="56"/>
      <c r="J703" s="57"/>
      <c r="K703" s="64"/>
      <c r="L703" s="42"/>
      <c r="M703" s="43"/>
      <c r="N703" s="42"/>
      <c r="O703" s="43"/>
      <c r="P703" s="53"/>
      <c r="Q703" s="54"/>
      <c r="S703" s="78"/>
      <c r="T703" s="78"/>
    </row>
    <row r="704" spans="1:20" ht="15.75" customHeight="1">
      <c r="A704" s="9">
        <v>2601</v>
      </c>
      <c r="B704" s="56"/>
      <c r="C704" s="56"/>
      <c r="D704" s="56"/>
      <c r="E704" s="56"/>
      <c r="F704" s="56"/>
      <c r="G704" s="56"/>
      <c r="H704" s="56"/>
      <c r="I704" s="56"/>
      <c r="J704" s="57"/>
      <c r="K704" s="64"/>
      <c r="L704" s="42"/>
      <c r="M704" s="43"/>
      <c r="N704" s="44" t="s">
        <v>53</v>
      </c>
      <c r="O704" s="45">
        <v>21</v>
      </c>
      <c r="P704" s="46">
        <f>J707</f>
        <v>34</v>
      </c>
      <c r="Q704" s="47" t="s">
        <v>8</v>
      </c>
      <c r="S704" s="78"/>
      <c r="T704" s="78"/>
    </row>
    <row r="705" spans="1:22" ht="15.75" customHeight="1">
      <c r="A705" s="9">
        <v>2602</v>
      </c>
      <c r="B705" s="56"/>
      <c r="C705" s="56"/>
      <c r="D705" s="56"/>
      <c r="E705" s="56"/>
      <c r="F705" s="56"/>
      <c r="G705" s="56"/>
      <c r="H705" s="56"/>
      <c r="I705" s="56"/>
      <c r="J705" s="57"/>
      <c r="K705" s="64"/>
      <c r="L705" s="42"/>
      <c r="M705" s="43"/>
      <c r="N705" s="48" t="s">
        <v>55</v>
      </c>
      <c r="O705" s="49">
        <f>IF(O704/B690=0,"",O704/B690)</f>
        <v>0.328125</v>
      </c>
      <c r="P705" s="50">
        <f>IF(O704/P704=0,"",O704/P704)</f>
        <v>0.61764705882352944</v>
      </c>
      <c r="Q705" s="51" t="s">
        <v>56</v>
      </c>
      <c r="S705" s="78"/>
      <c r="T705" s="78"/>
    </row>
    <row r="706" spans="1:22" ht="15.75" customHeight="1">
      <c r="A706" s="9">
        <v>2701</v>
      </c>
      <c r="B706" s="56"/>
      <c r="C706" s="56"/>
      <c r="D706" s="56"/>
      <c r="E706" s="56"/>
      <c r="F706" s="56"/>
      <c r="G706" s="56"/>
      <c r="H706" s="56"/>
      <c r="I706" s="56"/>
      <c r="J706" s="57"/>
      <c r="K706" s="73"/>
      <c r="L706" s="74"/>
      <c r="M706" s="75"/>
      <c r="N706" s="30"/>
      <c r="O706" s="31"/>
      <c r="P706" s="31"/>
      <c r="Q706" s="33"/>
      <c r="S706" s="78"/>
      <c r="T706" s="78"/>
    </row>
    <row r="707" spans="1:22" ht="18" customHeight="1">
      <c r="A707" s="34"/>
      <c r="B707" s="6"/>
      <c r="C707" s="6"/>
      <c r="D707" s="6"/>
      <c r="E707" s="6"/>
      <c r="F707" s="175" t="s">
        <v>42</v>
      </c>
      <c r="G707" s="154"/>
      <c r="H707" s="154"/>
      <c r="I707" s="155"/>
      <c r="J707" s="35">
        <f>SUM(J697:J703)</f>
        <v>34</v>
      </c>
      <c r="K707" s="55">
        <f>J697/B690</f>
        <v>0.265625</v>
      </c>
      <c r="L707" s="55">
        <f>IF(J707=0,"",J707/B690)</f>
        <v>0.53125</v>
      </c>
      <c r="M707" s="55">
        <f>L707-K707</f>
        <v>0.265625</v>
      </c>
      <c r="N707" s="5"/>
      <c r="O707" s="6"/>
      <c r="P707" s="37"/>
      <c r="Q707" s="5"/>
      <c r="S707" s="78"/>
      <c r="T707" s="78"/>
    </row>
    <row r="708" spans="1:22" ht="15.75" customHeight="1">
      <c r="L708" s="5"/>
      <c r="M708" s="5"/>
      <c r="O708" s="5"/>
      <c r="S708" s="78"/>
      <c r="T708" s="78"/>
      <c r="U708" s="78"/>
      <c r="V708" s="78"/>
    </row>
    <row r="709" spans="1:22" ht="15.75" customHeight="1">
      <c r="L709" s="5"/>
      <c r="M709" s="5"/>
      <c r="O709" s="5"/>
      <c r="S709" s="78"/>
      <c r="T709" s="78"/>
      <c r="U709" s="78"/>
      <c r="V709" s="78"/>
    </row>
    <row r="710" spans="1:22" ht="26.25" customHeight="1">
      <c r="B710" s="76" t="s">
        <v>77</v>
      </c>
      <c r="C710" s="76"/>
      <c r="D710" s="76"/>
      <c r="E710" s="76"/>
      <c r="F710" s="76"/>
      <c r="G710" s="76"/>
      <c r="H710" s="76"/>
      <c r="I710" s="76"/>
      <c r="K710" s="8"/>
      <c r="L710" s="8" t="s">
        <v>67</v>
      </c>
      <c r="M710" s="5"/>
      <c r="N710" s="5"/>
      <c r="O710" s="6"/>
      <c r="P710" s="5"/>
      <c r="Q710" s="6"/>
      <c r="R710" s="6"/>
      <c r="S710" s="6"/>
      <c r="U710" s="78"/>
      <c r="V710" s="78"/>
    </row>
    <row r="711" spans="1:22" ht="20.25" customHeight="1">
      <c r="A711" s="142" t="s">
        <v>6</v>
      </c>
      <c r="B711" s="144" t="s">
        <v>7</v>
      </c>
      <c r="C711" s="154"/>
      <c r="D711" s="154"/>
      <c r="E711" s="154"/>
      <c r="F711" s="154"/>
      <c r="G711" s="154"/>
      <c r="H711" s="154"/>
      <c r="I711" s="155"/>
      <c r="J711" s="167" t="s">
        <v>8</v>
      </c>
      <c r="K711" s="137" t="s">
        <v>9</v>
      </c>
      <c r="L711" s="137" t="s">
        <v>10</v>
      </c>
      <c r="M711" s="149" t="s">
        <v>11</v>
      </c>
      <c r="N711" s="137" t="s">
        <v>12</v>
      </c>
      <c r="O711" s="151" t="s">
        <v>13</v>
      </c>
      <c r="P711" s="151" t="s">
        <v>14</v>
      </c>
      <c r="Q711" s="137" t="s">
        <v>15</v>
      </c>
      <c r="S711" s="78"/>
      <c r="T711" s="78"/>
    </row>
    <row r="712" spans="1:22" ht="15.75" customHeight="1">
      <c r="A712" s="153"/>
      <c r="B712" s="9" t="s">
        <v>16</v>
      </c>
      <c r="C712" s="9" t="s">
        <v>17</v>
      </c>
      <c r="D712" s="9" t="s">
        <v>18</v>
      </c>
      <c r="E712" s="9" t="s">
        <v>19</v>
      </c>
      <c r="F712" s="9" t="s">
        <v>20</v>
      </c>
      <c r="G712" s="9" t="s">
        <v>21</v>
      </c>
      <c r="H712" s="9" t="s">
        <v>22</v>
      </c>
      <c r="I712" s="9" t="s">
        <v>23</v>
      </c>
      <c r="J712" s="153"/>
      <c r="K712" s="153"/>
      <c r="L712" s="153"/>
      <c r="M712" s="153"/>
      <c r="N712" s="153"/>
      <c r="O712" s="153"/>
      <c r="P712" s="153"/>
      <c r="Q712" s="153"/>
      <c r="S712" s="78"/>
      <c r="T712" s="78"/>
    </row>
    <row r="713" spans="1:22" ht="15.75" customHeight="1">
      <c r="A713" s="9">
        <v>1902</v>
      </c>
      <c r="B713" s="56">
        <v>71</v>
      </c>
      <c r="C713" s="56"/>
      <c r="D713" s="56"/>
      <c r="E713" s="56"/>
      <c r="F713" s="56"/>
      <c r="G713" s="56"/>
      <c r="H713" s="56"/>
      <c r="I713" s="56"/>
      <c r="J713" s="57"/>
      <c r="K713" s="58"/>
      <c r="L713" s="59"/>
      <c r="M713" s="60"/>
      <c r="N713" s="61"/>
      <c r="O713" s="62">
        <f>B713</f>
        <v>71</v>
      </c>
      <c r="P713" s="63"/>
      <c r="Q713" s="61"/>
      <c r="S713" s="78"/>
      <c r="T713" s="78"/>
    </row>
    <row r="714" spans="1:22" ht="15.75" customHeight="1">
      <c r="A714" s="9">
        <v>2001</v>
      </c>
      <c r="B714" s="56"/>
      <c r="C714" s="56">
        <v>67</v>
      </c>
      <c r="D714" s="56"/>
      <c r="E714" s="56"/>
      <c r="F714" s="56"/>
      <c r="G714" s="56"/>
      <c r="H714" s="56"/>
      <c r="I714" s="56"/>
      <c r="J714" s="57"/>
      <c r="K714" s="64"/>
      <c r="L714" s="42"/>
      <c r="M714" s="65"/>
      <c r="N714" s="66">
        <f>IF(C714=0,"",C714/B713)</f>
        <v>0.94366197183098588</v>
      </c>
      <c r="O714" s="67">
        <v>68</v>
      </c>
      <c r="P714" s="68">
        <f t="shared" ref="P714:P720" si="61">IF(O714=0,"",O714/O713)</f>
        <v>0.95774647887323938</v>
      </c>
      <c r="Q714" s="68">
        <f t="shared" ref="Q714:Q720" si="62">IF(O714=0,"",100%-P714)</f>
        <v>4.2253521126760618E-2</v>
      </c>
      <c r="S714" s="78"/>
      <c r="T714" s="78"/>
    </row>
    <row r="715" spans="1:22" ht="15.75" customHeight="1">
      <c r="A715" s="9">
        <v>2002</v>
      </c>
      <c r="B715" s="56"/>
      <c r="C715" s="56"/>
      <c r="D715" s="56">
        <v>64</v>
      </c>
      <c r="E715" s="56"/>
      <c r="F715" s="56"/>
      <c r="G715" s="56"/>
      <c r="H715" s="56"/>
      <c r="I715" s="56"/>
      <c r="J715" s="57"/>
      <c r="K715" s="64"/>
      <c r="L715" s="42"/>
      <c r="M715" s="65"/>
      <c r="N715" s="66">
        <f>IF(D715=0,"",D715/C714)</f>
        <v>0.95522388059701491</v>
      </c>
      <c r="O715" s="67">
        <v>64</v>
      </c>
      <c r="P715" s="68">
        <f t="shared" si="61"/>
        <v>0.94117647058823528</v>
      </c>
      <c r="Q715" s="68">
        <f t="shared" si="62"/>
        <v>5.8823529411764719E-2</v>
      </c>
      <c r="R715" s="52">
        <f>O715/O713</f>
        <v>0.90140845070422537</v>
      </c>
      <c r="S715" s="78"/>
      <c r="T715" s="78"/>
    </row>
    <row r="716" spans="1:22" ht="15.75" customHeight="1">
      <c r="A716" s="9">
        <v>2101</v>
      </c>
      <c r="B716" s="56"/>
      <c r="C716" s="56"/>
      <c r="D716" s="56"/>
      <c r="E716" s="56">
        <v>60</v>
      </c>
      <c r="F716" s="56"/>
      <c r="G716" s="56"/>
      <c r="H716" s="56"/>
      <c r="I716" s="56"/>
      <c r="J716" s="57"/>
      <c r="K716" s="64"/>
      <c r="L716" s="42"/>
      <c r="M716" s="65"/>
      <c r="N716" s="66">
        <f>IF(E716=0,"",E716/D715)</f>
        <v>0.9375</v>
      </c>
      <c r="O716" s="67">
        <v>60</v>
      </c>
      <c r="P716" s="68">
        <f t="shared" si="61"/>
        <v>0.9375</v>
      </c>
      <c r="Q716" s="68">
        <f t="shared" si="62"/>
        <v>6.25E-2</v>
      </c>
      <c r="S716" s="78"/>
      <c r="T716" s="78"/>
    </row>
    <row r="717" spans="1:22" ht="15.75" customHeight="1">
      <c r="A717" s="9">
        <v>2102</v>
      </c>
      <c r="B717" s="56"/>
      <c r="C717" s="56"/>
      <c r="D717" s="56"/>
      <c r="E717" s="56"/>
      <c r="F717" s="56">
        <v>53</v>
      </c>
      <c r="G717" s="56"/>
      <c r="H717" s="56"/>
      <c r="I717" s="56"/>
      <c r="J717" s="57"/>
      <c r="K717" s="64"/>
      <c r="L717" s="42"/>
      <c r="M717" s="65"/>
      <c r="N717" s="66">
        <f>IF(F717=0,"",F717/E716)</f>
        <v>0.8833333333333333</v>
      </c>
      <c r="O717" s="67">
        <v>54</v>
      </c>
      <c r="P717" s="68">
        <f t="shared" si="61"/>
        <v>0.9</v>
      </c>
      <c r="Q717" s="68">
        <f t="shared" si="62"/>
        <v>9.9999999999999978E-2</v>
      </c>
      <c r="S717" s="78"/>
      <c r="T717" s="78"/>
    </row>
    <row r="718" spans="1:22" ht="15.75" customHeight="1">
      <c r="A718" s="9">
        <v>2201</v>
      </c>
      <c r="B718" s="56"/>
      <c r="C718" s="56"/>
      <c r="D718" s="56"/>
      <c r="E718" s="56"/>
      <c r="F718" s="56"/>
      <c r="G718" s="56">
        <v>51</v>
      </c>
      <c r="H718" s="56"/>
      <c r="I718" s="56"/>
      <c r="J718" s="57"/>
      <c r="K718" s="64"/>
      <c r="L718" s="42"/>
      <c r="M718" s="65"/>
      <c r="N718" s="66">
        <f>IF(G718=0,"",G718/F717)</f>
        <v>0.96226415094339623</v>
      </c>
      <c r="O718" s="67">
        <v>54</v>
      </c>
      <c r="P718" s="68">
        <f t="shared" si="61"/>
        <v>1</v>
      </c>
      <c r="Q718" s="68">
        <f t="shared" si="62"/>
        <v>0</v>
      </c>
      <c r="S718" s="78"/>
      <c r="T718" s="78"/>
    </row>
    <row r="719" spans="1:22" ht="15.75" customHeight="1">
      <c r="A719" s="9">
        <v>2202</v>
      </c>
      <c r="B719" s="56"/>
      <c r="C719" s="56"/>
      <c r="D719" s="56"/>
      <c r="E719" s="56"/>
      <c r="F719" s="56"/>
      <c r="G719" s="56"/>
      <c r="H719" s="56">
        <v>45</v>
      </c>
      <c r="I719" s="56"/>
      <c r="J719" s="57"/>
      <c r="K719" s="64"/>
      <c r="L719" s="42"/>
      <c r="M719" s="65"/>
      <c r="N719" s="66">
        <f>IF(H719=0,"",H719/G718)</f>
        <v>0.88235294117647056</v>
      </c>
      <c r="O719" s="67">
        <v>51</v>
      </c>
      <c r="P719" s="68">
        <f t="shared" si="61"/>
        <v>0.94444444444444442</v>
      </c>
      <c r="Q719" s="68">
        <f t="shared" si="62"/>
        <v>5.555555555555558E-2</v>
      </c>
      <c r="S719" s="78"/>
      <c r="T719" s="78"/>
    </row>
    <row r="720" spans="1:22" ht="15.75" customHeight="1">
      <c r="A720" s="9">
        <v>2301</v>
      </c>
      <c r="B720" s="56"/>
      <c r="C720" s="56"/>
      <c r="D720" s="56"/>
      <c r="E720" s="56"/>
      <c r="F720" s="56"/>
      <c r="G720" s="56"/>
      <c r="H720" s="56"/>
      <c r="I720" s="56">
        <v>43</v>
      </c>
      <c r="J720" s="57">
        <v>33</v>
      </c>
      <c r="K720" s="64"/>
      <c r="L720" s="42"/>
      <c r="M720" s="65"/>
      <c r="N720" s="66">
        <f t="shared" ref="N720" si="63">IF(I720=0,"",I720/H719)</f>
        <v>0.9555555555555556</v>
      </c>
      <c r="O720" s="67">
        <v>51</v>
      </c>
      <c r="P720" s="68">
        <f t="shared" si="61"/>
        <v>1</v>
      </c>
      <c r="Q720" s="68">
        <f t="shared" si="62"/>
        <v>0</v>
      </c>
      <c r="S720" s="78"/>
      <c r="T720" s="78"/>
    </row>
    <row r="721" spans="1:22" ht="15.75" customHeight="1">
      <c r="A721" s="9">
        <v>2302</v>
      </c>
      <c r="B721" s="56"/>
      <c r="C721" s="56"/>
      <c r="D721" s="56"/>
      <c r="E721" s="56"/>
      <c r="F721" s="56"/>
      <c r="G721" s="56"/>
      <c r="H721" s="56"/>
      <c r="I721" s="56">
        <v>9</v>
      </c>
      <c r="J721" s="57">
        <v>6</v>
      </c>
      <c r="K721" s="64"/>
      <c r="L721" s="42"/>
      <c r="M721" s="65"/>
      <c r="N721" s="66"/>
      <c r="O721" s="67">
        <v>15</v>
      </c>
      <c r="P721" s="68"/>
      <c r="Q721" s="68"/>
      <c r="S721" s="78"/>
      <c r="T721" s="78"/>
    </row>
    <row r="722" spans="1:22" ht="15.75" customHeight="1">
      <c r="A722" s="9">
        <v>2401</v>
      </c>
      <c r="B722" s="56"/>
      <c r="C722" s="56"/>
      <c r="D722" s="56"/>
      <c r="E722" s="56"/>
      <c r="F722" s="56"/>
      <c r="G722" s="56"/>
      <c r="H722" s="56"/>
      <c r="I722" s="56">
        <v>6</v>
      </c>
      <c r="J722" s="57">
        <v>6</v>
      </c>
      <c r="K722" s="64"/>
      <c r="L722" s="42"/>
      <c r="M722" s="65"/>
      <c r="N722" s="66"/>
      <c r="O722" s="67">
        <v>9</v>
      </c>
      <c r="P722" s="68"/>
      <c r="Q722" s="68"/>
      <c r="S722" s="78"/>
      <c r="T722" s="78"/>
    </row>
    <row r="723" spans="1:22" ht="15.75" customHeight="1">
      <c r="A723" s="9">
        <v>2402</v>
      </c>
      <c r="B723" s="56"/>
      <c r="C723" s="56"/>
      <c r="D723" s="56"/>
      <c r="E723" s="56"/>
      <c r="F723" s="56"/>
      <c r="G723" s="56"/>
      <c r="H723" s="56"/>
      <c r="I723" s="56">
        <v>1</v>
      </c>
      <c r="J723" s="57"/>
      <c r="K723" s="64"/>
      <c r="L723" s="42"/>
      <c r="M723" s="43"/>
      <c r="N723" s="69"/>
      <c r="O723" s="70">
        <v>3</v>
      </c>
      <c r="P723" s="71"/>
      <c r="Q723" s="69"/>
      <c r="S723" s="78"/>
      <c r="T723" s="78"/>
    </row>
    <row r="724" spans="1:22" ht="15.75" customHeight="1">
      <c r="A724" s="9">
        <v>2501</v>
      </c>
      <c r="B724" s="56"/>
      <c r="C724" s="56"/>
      <c r="D724" s="56"/>
      <c r="E724" s="56"/>
      <c r="F724" s="56"/>
      <c r="G724" s="56"/>
      <c r="H724" s="56"/>
      <c r="I724" s="56"/>
      <c r="J724" s="57"/>
      <c r="K724" s="64"/>
      <c r="L724" s="42"/>
      <c r="M724" s="43"/>
      <c r="N724" s="54"/>
      <c r="O724" s="70"/>
      <c r="P724" s="72"/>
      <c r="Q724" s="54"/>
      <c r="S724" s="78"/>
      <c r="T724" s="78"/>
    </row>
    <row r="725" spans="1:22" ht="15.75" customHeight="1">
      <c r="A725" s="9">
        <v>2502</v>
      </c>
      <c r="B725" s="56"/>
      <c r="C725" s="56"/>
      <c r="D725" s="56"/>
      <c r="E725" s="56"/>
      <c r="F725" s="56"/>
      <c r="G725" s="56"/>
      <c r="H725" s="56"/>
      <c r="I725" s="56"/>
      <c r="J725" s="57"/>
      <c r="K725" s="64"/>
      <c r="L725" s="42"/>
      <c r="M725" s="43"/>
      <c r="N725" s="54"/>
      <c r="O725" s="70"/>
      <c r="P725" s="72"/>
      <c r="Q725" s="54"/>
      <c r="S725" s="78"/>
      <c r="T725" s="78"/>
    </row>
    <row r="726" spans="1:22" ht="15.75" customHeight="1">
      <c r="A726" s="9">
        <v>2601</v>
      </c>
      <c r="B726" s="56"/>
      <c r="C726" s="56"/>
      <c r="D726" s="56"/>
      <c r="E726" s="56"/>
      <c r="F726" s="56"/>
      <c r="G726" s="56"/>
      <c r="H726" s="56"/>
      <c r="I726" s="56"/>
      <c r="J726" s="57"/>
      <c r="K726" s="64"/>
      <c r="L726" s="42"/>
      <c r="M726" s="43"/>
      <c r="N726" s="42"/>
      <c r="O726" s="43"/>
      <c r="P726" s="53"/>
      <c r="Q726" s="54"/>
      <c r="S726" s="78"/>
      <c r="T726" s="78"/>
    </row>
    <row r="727" spans="1:22" ht="15.75" customHeight="1">
      <c r="A727" s="9">
        <v>2602</v>
      </c>
      <c r="B727" s="56"/>
      <c r="C727" s="56"/>
      <c r="D727" s="56"/>
      <c r="E727" s="56"/>
      <c r="F727" s="56"/>
      <c r="G727" s="56"/>
      <c r="H727" s="56"/>
      <c r="I727" s="56"/>
      <c r="J727" s="57"/>
      <c r="K727" s="64"/>
      <c r="L727" s="42"/>
      <c r="M727" s="43"/>
      <c r="N727" s="44" t="s">
        <v>53</v>
      </c>
      <c r="O727" s="45">
        <v>10</v>
      </c>
      <c r="P727" s="46">
        <f>IF(SUM(J715:J723)=0,"",SUM(J715:J723))</f>
        <v>45</v>
      </c>
      <c r="Q727" s="47" t="s">
        <v>8</v>
      </c>
      <c r="S727" s="78"/>
      <c r="T727" s="78"/>
    </row>
    <row r="728" spans="1:22" ht="15.75" customHeight="1">
      <c r="A728" s="9">
        <v>2701</v>
      </c>
      <c r="B728" s="56"/>
      <c r="C728" s="56"/>
      <c r="D728" s="56"/>
      <c r="E728" s="56"/>
      <c r="F728" s="56"/>
      <c r="G728" s="56"/>
      <c r="H728" s="56"/>
      <c r="I728" s="56"/>
      <c r="J728" s="57"/>
      <c r="K728" s="64"/>
      <c r="L728" s="42"/>
      <c r="M728" s="43"/>
      <c r="N728" s="48" t="s">
        <v>55</v>
      </c>
      <c r="O728" s="49">
        <f>IF(O727/B713=0,"",O727/B713)</f>
        <v>0.14084507042253522</v>
      </c>
      <c r="P728" s="50">
        <f>IF(O727/P727=0,"",O727/P727)</f>
        <v>0.22222222222222221</v>
      </c>
      <c r="Q728" s="51" t="s">
        <v>56</v>
      </c>
      <c r="S728" s="78"/>
      <c r="T728" s="78"/>
    </row>
    <row r="729" spans="1:22" ht="15.75" customHeight="1">
      <c r="A729" s="9">
        <v>2702</v>
      </c>
      <c r="B729" s="56"/>
      <c r="C729" s="56"/>
      <c r="D729" s="56"/>
      <c r="E729" s="56"/>
      <c r="F729" s="56"/>
      <c r="G729" s="56"/>
      <c r="H729" s="56"/>
      <c r="I729" s="56"/>
      <c r="J729" s="57"/>
      <c r="K729" s="73"/>
      <c r="L729" s="74"/>
      <c r="M729" s="75"/>
      <c r="N729" s="30"/>
      <c r="O729" s="31"/>
      <c r="P729" s="31"/>
      <c r="Q729" s="33"/>
      <c r="S729" s="78"/>
      <c r="T729" s="78"/>
    </row>
    <row r="730" spans="1:22" ht="18" customHeight="1">
      <c r="A730" s="34"/>
      <c r="B730" s="6"/>
      <c r="C730" s="6"/>
      <c r="D730" s="6"/>
      <c r="E730" s="6"/>
      <c r="F730" s="175" t="s">
        <v>42</v>
      </c>
      <c r="G730" s="154"/>
      <c r="H730" s="154"/>
      <c r="I730" s="155"/>
      <c r="J730" s="35">
        <f>SUM(J720:J726)</f>
        <v>45</v>
      </c>
      <c r="K730" s="55">
        <f>IF(J720=0,"",J720/B713)</f>
        <v>0.46478873239436619</v>
      </c>
      <c r="L730" s="55">
        <f>IF(J730=0,"",J730/B713)</f>
        <v>0.63380281690140849</v>
      </c>
      <c r="M730" s="55">
        <f>L730-K730</f>
        <v>0.16901408450704231</v>
      </c>
      <c r="N730" s="5"/>
      <c r="O730" s="6"/>
      <c r="P730" s="37"/>
      <c r="Q730" s="5"/>
      <c r="S730" s="78"/>
      <c r="T730" s="78"/>
    </row>
    <row r="731" spans="1:22" ht="15.75" customHeight="1">
      <c r="L731" s="5"/>
      <c r="M731" s="5"/>
      <c r="O731" s="5"/>
      <c r="S731" s="78"/>
      <c r="T731" s="78"/>
      <c r="U731" s="78"/>
      <c r="V731" s="78"/>
    </row>
    <row r="732" spans="1:22" ht="15.75" customHeight="1">
      <c r="L732" s="5"/>
      <c r="M732" s="5"/>
      <c r="O732" s="5"/>
      <c r="S732" s="78"/>
      <c r="T732" s="78"/>
      <c r="U732" s="78"/>
      <c r="V732" s="78"/>
    </row>
    <row r="733" spans="1:22" ht="26.25" customHeight="1">
      <c r="B733" s="76" t="s">
        <v>77</v>
      </c>
      <c r="C733" s="76"/>
      <c r="D733" s="76"/>
      <c r="E733" s="76"/>
      <c r="F733" s="76"/>
      <c r="G733" s="76"/>
      <c r="H733" s="76"/>
      <c r="I733" s="76"/>
      <c r="K733" s="8"/>
      <c r="L733" s="8" t="s">
        <v>68</v>
      </c>
      <c r="M733" s="5"/>
      <c r="N733" s="5"/>
      <c r="O733" s="6"/>
      <c r="P733" s="5"/>
      <c r="Q733" s="6"/>
      <c r="R733" s="6"/>
      <c r="S733" s="6"/>
      <c r="U733" s="78"/>
      <c r="V733" s="78"/>
    </row>
    <row r="734" spans="1:22" ht="20.25" customHeight="1">
      <c r="A734" s="142" t="s">
        <v>6</v>
      </c>
      <c r="B734" s="144" t="s">
        <v>7</v>
      </c>
      <c r="C734" s="154"/>
      <c r="D734" s="154"/>
      <c r="E734" s="154"/>
      <c r="F734" s="154"/>
      <c r="G734" s="154"/>
      <c r="H734" s="154"/>
      <c r="I734" s="155"/>
      <c r="J734" s="167" t="s">
        <v>8</v>
      </c>
      <c r="K734" s="137" t="s">
        <v>9</v>
      </c>
      <c r="L734" s="137" t="s">
        <v>10</v>
      </c>
      <c r="M734" s="149" t="s">
        <v>11</v>
      </c>
      <c r="N734" s="137" t="s">
        <v>12</v>
      </c>
      <c r="O734" s="151" t="s">
        <v>13</v>
      </c>
      <c r="P734" s="151" t="s">
        <v>14</v>
      </c>
      <c r="Q734" s="137" t="s">
        <v>15</v>
      </c>
      <c r="S734" s="78"/>
      <c r="T734" s="78"/>
    </row>
    <row r="735" spans="1:22" ht="15.75" customHeight="1">
      <c r="A735" s="153"/>
      <c r="B735" s="9" t="s">
        <v>16</v>
      </c>
      <c r="C735" s="9" t="s">
        <v>17</v>
      </c>
      <c r="D735" s="9" t="s">
        <v>18</v>
      </c>
      <c r="E735" s="9" t="s">
        <v>19</v>
      </c>
      <c r="F735" s="9" t="s">
        <v>20</v>
      </c>
      <c r="G735" s="9" t="s">
        <v>21</v>
      </c>
      <c r="H735" s="9" t="s">
        <v>22</v>
      </c>
      <c r="I735" s="9" t="s">
        <v>23</v>
      </c>
      <c r="J735" s="153"/>
      <c r="K735" s="153"/>
      <c r="L735" s="153"/>
      <c r="M735" s="153"/>
      <c r="N735" s="153"/>
      <c r="O735" s="153"/>
      <c r="P735" s="153"/>
      <c r="Q735" s="153"/>
      <c r="S735" s="78"/>
      <c r="T735" s="78"/>
    </row>
    <row r="736" spans="1:22" ht="15.75" customHeight="1">
      <c r="A736" s="9">
        <v>2001</v>
      </c>
      <c r="B736" s="56">
        <v>66</v>
      </c>
      <c r="C736" s="56"/>
      <c r="D736" s="56"/>
      <c r="E736" s="56"/>
      <c r="F736" s="56"/>
      <c r="G736" s="56"/>
      <c r="H736" s="56"/>
      <c r="I736" s="56"/>
      <c r="J736" s="57"/>
      <c r="K736" s="58"/>
      <c r="L736" s="59"/>
      <c r="M736" s="60"/>
      <c r="N736" s="61"/>
      <c r="O736" s="62">
        <f>B736</f>
        <v>66</v>
      </c>
      <c r="P736" s="63"/>
      <c r="Q736" s="61"/>
      <c r="S736" s="78"/>
      <c r="T736" s="78"/>
    </row>
    <row r="737" spans="1:20" ht="15.75" customHeight="1">
      <c r="A737" s="9">
        <v>2002</v>
      </c>
      <c r="B737" s="56"/>
      <c r="C737" s="56">
        <v>63</v>
      </c>
      <c r="D737" s="56"/>
      <c r="E737" s="56"/>
      <c r="F737" s="56"/>
      <c r="G737" s="56"/>
      <c r="H737" s="56"/>
      <c r="I737" s="56"/>
      <c r="J737" s="57"/>
      <c r="K737" s="64"/>
      <c r="L737" s="42"/>
      <c r="M737" s="65"/>
      <c r="N737" s="66">
        <f>IF(C737=0,"",C737/B736)</f>
        <v>0.95454545454545459</v>
      </c>
      <c r="O737" s="67">
        <v>63</v>
      </c>
      <c r="P737" s="68">
        <f t="shared" ref="P737:P743" si="64">IF(O737=0,"",O737/O736)</f>
        <v>0.95454545454545459</v>
      </c>
      <c r="Q737" s="68">
        <f t="shared" ref="Q737:Q743" si="65">IF(O737=0,"",100%-P737)</f>
        <v>4.5454545454545414E-2</v>
      </c>
      <c r="S737" s="78"/>
      <c r="T737" s="78"/>
    </row>
    <row r="738" spans="1:20" ht="15.75" customHeight="1">
      <c r="A738" s="9">
        <v>2101</v>
      </c>
      <c r="B738" s="56"/>
      <c r="C738" s="56"/>
      <c r="D738" s="56">
        <v>58</v>
      </c>
      <c r="E738" s="56"/>
      <c r="F738" s="56"/>
      <c r="G738" s="56"/>
      <c r="H738" s="56"/>
      <c r="I738" s="56"/>
      <c r="J738" s="57"/>
      <c r="K738" s="64"/>
      <c r="L738" s="42"/>
      <c r="M738" s="65"/>
      <c r="N738" s="66">
        <f>IF(D738=0,"",D738/C737)</f>
        <v>0.92063492063492058</v>
      </c>
      <c r="O738" s="67">
        <v>58</v>
      </c>
      <c r="P738" s="68">
        <f t="shared" si="64"/>
        <v>0.92063492063492058</v>
      </c>
      <c r="Q738" s="68">
        <f t="shared" si="65"/>
        <v>7.9365079365079416E-2</v>
      </c>
      <c r="R738" s="52">
        <f>O738/O736</f>
        <v>0.87878787878787878</v>
      </c>
      <c r="S738" s="78"/>
      <c r="T738" s="78"/>
    </row>
    <row r="739" spans="1:20" ht="15.75" customHeight="1">
      <c r="A739" s="9">
        <v>2102</v>
      </c>
      <c r="B739" s="56"/>
      <c r="C739" s="56"/>
      <c r="D739" s="56"/>
      <c r="E739" s="56">
        <v>52</v>
      </c>
      <c r="F739" s="56"/>
      <c r="G739" s="56"/>
      <c r="H739" s="56"/>
      <c r="I739" s="56"/>
      <c r="J739" s="57"/>
      <c r="K739" s="64"/>
      <c r="L739" s="42"/>
      <c r="M739" s="65"/>
      <c r="N739" s="66">
        <f>IF(E739=0,"",E739/D738)</f>
        <v>0.89655172413793105</v>
      </c>
      <c r="O739" s="67">
        <v>52</v>
      </c>
      <c r="P739" s="68">
        <f t="shared" si="64"/>
        <v>0.89655172413793105</v>
      </c>
      <c r="Q739" s="68">
        <f t="shared" si="65"/>
        <v>0.10344827586206895</v>
      </c>
      <c r="S739" s="78"/>
      <c r="T739" s="78"/>
    </row>
    <row r="740" spans="1:20" ht="15.75" customHeight="1">
      <c r="A740" s="9">
        <v>2201</v>
      </c>
      <c r="B740" s="56"/>
      <c r="C740" s="56"/>
      <c r="D740" s="56"/>
      <c r="E740" s="56"/>
      <c r="F740" s="56">
        <v>47</v>
      </c>
      <c r="G740" s="56"/>
      <c r="H740" s="56"/>
      <c r="I740" s="56"/>
      <c r="J740" s="57"/>
      <c r="K740" s="64"/>
      <c r="L740" s="42"/>
      <c r="M740" s="65"/>
      <c r="N740" s="66">
        <f>IF(F740=0,"",F740/E739)</f>
        <v>0.90384615384615385</v>
      </c>
      <c r="O740" s="67">
        <v>48</v>
      </c>
      <c r="P740" s="68">
        <f t="shared" si="64"/>
        <v>0.92307692307692313</v>
      </c>
      <c r="Q740" s="68">
        <f t="shared" si="65"/>
        <v>7.6923076923076872E-2</v>
      </c>
      <c r="S740" s="78"/>
      <c r="T740" s="78"/>
    </row>
    <row r="741" spans="1:20" ht="15.75" customHeight="1">
      <c r="A741" s="9">
        <v>2202</v>
      </c>
      <c r="B741" s="56"/>
      <c r="C741" s="56"/>
      <c r="D741" s="56"/>
      <c r="E741" s="56"/>
      <c r="F741" s="56"/>
      <c r="G741" s="56">
        <v>45</v>
      </c>
      <c r="H741" s="56"/>
      <c r="I741" s="56"/>
      <c r="J741" s="57"/>
      <c r="K741" s="64"/>
      <c r="L741" s="42"/>
      <c r="M741" s="65"/>
      <c r="N741" s="66">
        <f>IF(G741=0,"",G741/F740)</f>
        <v>0.95744680851063835</v>
      </c>
      <c r="O741" s="67">
        <v>47</v>
      </c>
      <c r="P741" s="68">
        <f t="shared" si="64"/>
        <v>0.97916666666666663</v>
      </c>
      <c r="Q741" s="68">
        <f t="shared" si="65"/>
        <v>2.083333333333337E-2</v>
      </c>
      <c r="S741" s="78"/>
      <c r="T741" s="78"/>
    </row>
    <row r="742" spans="1:20" ht="15.75" customHeight="1">
      <c r="A742" s="9">
        <v>2301</v>
      </c>
      <c r="B742" s="56"/>
      <c r="C742" s="56"/>
      <c r="D742" s="56"/>
      <c r="E742" s="56"/>
      <c r="F742" s="56"/>
      <c r="G742" s="56"/>
      <c r="H742" s="56">
        <v>44</v>
      </c>
      <c r="I742" s="56"/>
      <c r="J742" s="57"/>
      <c r="K742" s="64"/>
      <c r="L742" s="42"/>
      <c r="M742" s="65"/>
      <c r="N742" s="66">
        <f>IF(H742=0,"",H742/G741)</f>
        <v>0.97777777777777775</v>
      </c>
      <c r="O742" s="67">
        <v>47</v>
      </c>
      <c r="P742" s="68">
        <f t="shared" si="64"/>
        <v>1</v>
      </c>
      <c r="Q742" s="68">
        <f t="shared" si="65"/>
        <v>0</v>
      </c>
      <c r="S742" s="78"/>
      <c r="T742" s="78"/>
    </row>
    <row r="743" spans="1:20" ht="15.75" customHeight="1">
      <c r="A743" s="9">
        <v>2302</v>
      </c>
      <c r="B743" s="56"/>
      <c r="C743" s="56"/>
      <c r="D743" s="56"/>
      <c r="E743" s="56"/>
      <c r="F743" s="56"/>
      <c r="G743" s="56"/>
      <c r="H743" s="56"/>
      <c r="I743" s="56">
        <v>40</v>
      </c>
      <c r="J743" s="57">
        <v>33</v>
      </c>
      <c r="K743" s="64"/>
      <c r="L743" s="42"/>
      <c r="M743" s="65"/>
      <c r="N743" s="66">
        <f t="shared" ref="N743" si="66">IF(I743=0,"",I743/H742)</f>
        <v>0.90909090909090906</v>
      </c>
      <c r="O743" s="67">
        <v>47</v>
      </c>
      <c r="P743" s="68">
        <f t="shared" si="64"/>
        <v>1</v>
      </c>
      <c r="Q743" s="68">
        <f t="shared" si="65"/>
        <v>0</v>
      </c>
      <c r="S743" s="78"/>
      <c r="T743" s="78"/>
    </row>
    <row r="744" spans="1:20" ht="15.75" customHeight="1">
      <c r="A744" s="9">
        <v>2401</v>
      </c>
      <c r="B744" s="56"/>
      <c r="C744" s="56"/>
      <c r="D744" s="56"/>
      <c r="E744" s="56"/>
      <c r="F744" s="56"/>
      <c r="G744" s="56"/>
      <c r="H744" s="56"/>
      <c r="I744" s="56">
        <v>4</v>
      </c>
      <c r="J744" s="57">
        <v>6</v>
      </c>
      <c r="K744" s="64"/>
      <c r="L744" s="42"/>
      <c r="M744" s="65"/>
      <c r="N744" s="66"/>
      <c r="O744" s="67">
        <v>12</v>
      </c>
      <c r="P744" s="68"/>
      <c r="Q744" s="68"/>
      <c r="S744" s="78"/>
      <c r="T744" s="78"/>
    </row>
    <row r="745" spans="1:20" ht="15.75" customHeight="1">
      <c r="A745" s="9">
        <v>2402</v>
      </c>
      <c r="B745" s="56"/>
      <c r="C745" s="56"/>
      <c r="D745" s="56"/>
      <c r="E745" s="56"/>
      <c r="F745" s="56"/>
      <c r="G745" s="56"/>
      <c r="H745" s="56"/>
      <c r="I745" s="56">
        <v>3</v>
      </c>
      <c r="J745" s="57">
        <v>1</v>
      </c>
      <c r="K745" s="64"/>
      <c r="L745" s="42"/>
      <c r="M745" s="65"/>
      <c r="N745" s="66"/>
      <c r="O745" s="67">
        <v>5</v>
      </c>
      <c r="P745" s="68"/>
      <c r="Q745" s="68"/>
      <c r="S745" s="78"/>
      <c r="T745" s="78"/>
    </row>
    <row r="746" spans="1:20" ht="15.75" customHeight="1">
      <c r="A746" s="9">
        <v>2501</v>
      </c>
      <c r="B746" s="56"/>
      <c r="C746" s="56"/>
      <c r="D746" s="56"/>
      <c r="E746" s="56"/>
      <c r="F746" s="56"/>
      <c r="G746" s="56"/>
      <c r="H746" s="56"/>
      <c r="I746" s="56"/>
      <c r="J746" s="57"/>
      <c r="K746" s="64"/>
      <c r="L746" s="42"/>
      <c r="M746" s="43"/>
      <c r="N746" s="69"/>
      <c r="O746" s="70"/>
      <c r="P746" s="71"/>
      <c r="Q746" s="69"/>
      <c r="S746" s="78"/>
      <c r="T746" s="78"/>
    </row>
    <row r="747" spans="1:20" ht="15.75" customHeight="1">
      <c r="A747" s="9">
        <v>2502</v>
      </c>
      <c r="B747" s="56"/>
      <c r="C747" s="56"/>
      <c r="D747" s="56"/>
      <c r="E747" s="56"/>
      <c r="F747" s="56"/>
      <c r="G747" s="56"/>
      <c r="H747" s="56"/>
      <c r="I747" s="56"/>
      <c r="J747" s="57"/>
      <c r="K747" s="64"/>
      <c r="L747" s="42"/>
      <c r="M747" s="43"/>
      <c r="N747" s="54"/>
      <c r="O747" s="70"/>
      <c r="P747" s="72"/>
      <c r="Q747" s="54"/>
      <c r="S747" s="78"/>
      <c r="T747" s="78"/>
    </row>
    <row r="748" spans="1:20" ht="15.75" customHeight="1">
      <c r="A748" s="9">
        <v>2601</v>
      </c>
      <c r="B748" s="56"/>
      <c r="C748" s="56"/>
      <c r="D748" s="56"/>
      <c r="E748" s="56"/>
      <c r="F748" s="56"/>
      <c r="G748" s="56"/>
      <c r="H748" s="56"/>
      <c r="I748" s="56"/>
      <c r="J748" s="57"/>
      <c r="K748" s="64"/>
      <c r="L748" s="42"/>
      <c r="M748" s="43"/>
      <c r="N748" s="54"/>
      <c r="O748" s="70"/>
      <c r="P748" s="72"/>
      <c r="Q748" s="54"/>
      <c r="S748" s="78"/>
      <c r="T748" s="78"/>
    </row>
    <row r="749" spans="1:20" ht="15.75" customHeight="1">
      <c r="A749" s="9">
        <v>2602</v>
      </c>
      <c r="B749" s="56"/>
      <c r="C749" s="56"/>
      <c r="D749" s="56"/>
      <c r="E749" s="56"/>
      <c r="F749" s="56"/>
      <c r="G749" s="56"/>
      <c r="H749" s="56"/>
      <c r="I749" s="56"/>
      <c r="J749" s="57"/>
      <c r="K749" s="64"/>
      <c r="L749" s="42"/>
      <c r="M749" s="43"/>
      <c r="N749" s="42"/>
      <c r="O749" s="43"/>
      <c r="P749" s="53"/>
      <c r="Q749" s="54"/>
      <c r="S749" s="78"/>
      <c r="T749" s="78"/>
    </row>
    <row r="750" spans="1:20" ht="15.75" customHeight="1">
      <c r="A750" s="9">
        <v>2701</v>
      </c>
      <c r="B750" s="56"/>
      <c r="C750" s="56"/>
      <c r="D750" s="56"/>
      <c r="E750" s="56"/>
      <c r="F750" s="56"/>
      <c r="G750" s="56"/>
      <c r="H750" s="56"/>
      <c r="I750" s="56"/>
      <c r="J750" s="57"/>
      <c r="K750" s="64"/>
      <c r="L750" s="42"/>
      <c r="M750" s="43"/>
      <c r="N750" s="44" t="s">
        <v>53</v>
      </c>
      <c r="O750" s="45">
        <v>1</v>
      </c>
      <c r="P750" s="46">
        <f>IF(SUM(J738:J746)=0,"",SUM(J738:J746))</f>
        <v>40</v>
      </c>
      <c r="Q750" s="47" t="s">
        <v>8</v>
      </c>
      <c r="S750" s="78"/>
      <c r="T750" s="78"/>
    </row>
    <row r="751" spans="1:20" ht="15.75" customHeight="1">
      <c r="A751" s="9">
        <v>2702</v>
      </c>
      <c r="B751" s="56"/>
      <c r="C751" s="56"/>
      <c r="D751" s="56"/>
      <c r="E751" s="56"/>
      <c r="F751" s="56"/>
      <c r="G751" s="56"/>
      <c r="H751" s="56"/>
      <c r="I751" s="56"/>
      <c r="J751" s="57"/>
      <c r="K751" s="64"/>
      <c r="L751" s="42"/>
      <c r="M751" s="43"/>
      <c r="N751" s="48" t="s">
        <v>55</v>
      </c>
      <c r="O751" s="49">
        <f>IF(O750/B736=0,"",O750/B736)</f>
        <v>1.5151515151515152E-2</v>
      </c>
      <c r="P751" s="50">
        <f>IF(O750/P750=0,"",O750/P750)</f>
        <v>2.5000000000000001E-2</v>
      </c>
      <c r="Q751" s="51" t="s">
        <v>56</v>
      </c>
      <c r="S751" s="78"/>
      <c r="T751" s="78"/>
    </row>
    <row r="752" spans="1:20" ht="15.75" customHeight="1">
      <c r="A752" s="9">
        <v>2801</v>
      </c>
      <c r="B752" s="56"/>
      <c r="C752" s="56"/>
      <c r="D752" s="56"/>
      <c r="E752" s="56"/>
      <c r="F752" s="56"/>
      <c r="G752" s="56"/>
      <c r="H752" s="56"/>
      <c r="I752" s="56"/>
      <c r="J752" s="57"/>
      <c r="K752" s="73"/>
      <c r="L752" s="74"/>
      <c r="M752" s="75"/>
      <c r="N752" s="30"/>
      <c r="O752" s="31"/>
      <c r="P752" s="31"/>
      <c r="Q752" s="33"/>
      <c r="S752" s="78"/>
      <c r="T752" s="78"/>
    </row>
    <row r="753" spans="1:22" ht="18" customHeight="1">
      <c r="A753" s="34"/>
      <c r="B753" s="6"/>
      <c r="C753" s="6"/>
      <c r="D753" s="6"/>
      <c r="E753" s="6"/>
      <c r="F753" s="175" t="s">
        <v>42</v>
      </c>
      <c r="G753" s="154"/>
      <c r="H753" s="154"/>
      <c r="I753" s="155"/>
      <c r="J753" s="35">
        <f>SUM(J743:J749)</f>
        <v>40</v>
      </c>
      <c r="K753" s="55">
        <f>IF(J743=0,"",J743/B736)</f>
        <v>0.5</v>
      </c>
      <c r="L753" s="55">
        <f>IF(J753=0,"",J753/B736)</f>
        <v>0.60606060606060608</v>
      </c>
      <c r="M753" s="55">
        <f>L753-K753</f>
        <v>0.10606060606060608</v>
      </c>
      <c r="N753" s="5"/>
      <c r="O753" s="6"/>
      <c r="P753" s="37"/>
      <c r="Q753" s="5"/>
      <c r="S753" s="78"/>
      <c r="T753" s="78"/>
    </row>
    <row r="754" spans="1:22" ht="15.75" customHeight="1">
      <c r="L754" s="5"/>
      <c r="M754" s="5"/>
      <c r="O754" s="5"/>
      <c r="S754" s="78"/>
      <c r="T754" s="78"/>
      <c r="U754" s="78"/>
      <c r="V754" s="78"/>
    </row>
    <row r="755" spans="1:22" ht="15.75" customHeight="1">
      <c r="L755" s="5"/>
      <c r="M755" s="5"/>
      <c r="O755" s="5"/>
      <c r="S755" s="78"/>
      <c r="T755" s="78"/>
      <c r="U755" s="78"/>
      <c r="V755" s="78"/>
    </row>
    <row r="756" spans="1:22" ht="26.25" customHeight="1">
      <c r="B756" s="76" t="s">
        <v>77</v>
      </c>
      <c r="C756" s="76"/>
      <c r="D756" s="76"/>
      <c r="E756" s="76"/>
      <c r="F756" s="76"/>
      <c r="G756" s="76"/>
      <c r="H756" s="76"/>
      <c r="I756" s="76"/>
      <c r="K756" s="8"/>
      <c r="L756" s="8" t="s">
        <v>69</v>
      </c>
      <c r="M756" s="5"/>
      <c r="N756" s="5"/>
      <c r="O756" s="6"/>
      <c r="P756" s="5"/>
      <c r="Q756" s="6"/>
      <c r="R756" s="6"/>
      <c r="S756" s="78"/>
      <c r="T756" s="78"/>
      <c r="U756" s="78"/>
      <c r="V756" s="78"/>
    </row>
    <row r="757" spans="1:22" ht="20.25" customHeight="1">
      <c r="A757" s="142" t="s">
        <v>6</v>
      </c>
      <c r="B757" s="144" t="s">
        <v>7</v>
      </c>
      <c r="C757" s="154"/>
      <c r="D757" s="154"/>
      <c r="E757" s="154"/>
      <c r="F757" s="154"/>
      <c r="G757" s="154"/>
      <c r="H757" s="154"/>
      <c r="I757" s="155"/>
      <c r="J757" s="167" t="s">
        <v>8</v>
      </c>
      <c r="K757" s="137" t="s">
        <v>9</v>
      </c>
      <c r="L757" s="137" t="s">
        <v>10</v>
      </c>
      <c r="M757" s="149" t="s">
        <v>11</v>
      </c>
      <c r="N757" s="137" t="s">
        <v>12</v>
      </c>
      <c r="O757" s="151" t="s">
        <v>13</v>
      </c>
      <c r="P757" s="151" t="s">
        <v>14</v>
      </c>
      <c r="Q757" s="137" t="s">
        <v>15</v>
      </c>
      <c r="S757" s="78"/>
      <c r="T757" s="78"/>
      <c r="U757" s="78"/>
      <c r="V757" s="78"/>
    </row>
    <row r="758" spans="1:22" ht="15.75" customHeight="1">
      <c r="A758" s="153"/>
      <c r="B758" s="9" t="s">
        <v>16</v>
      </c>
      <c r="C758" s="9" t="s">
        <v>17</v>
      </c>
      <c r="D758" s="9" t="s">
        <v>18</v>
      </c>
      <c r="E758" s="9" t="s">
        <v>19</v>
      </c>
      <c r="F758" s="9" t="s">
        <v>20</v>
      </c>
      <c r="G758" s="9" t="s">
        <v>21</v>
      </c>
      <c r="H758" s="9" t="s">
        <v>22</v>
      </c>
      <c r="I758" s="9" t="s">
        <v>23</v>
      </c>
      <c r="J758" s="153"/>
      <c r="K758" s="153"/>
      <c r="L758" s="153"/>
      <c r="M758" s="153"/>
      <c r="N758" s="153"/>
      <c r="O758" s="153"/>
      <c r="P758" s="153"/>
      <c r="Q758" s="153"/>
      <c r="S758" s="78"/>
      <c r="T758" s="78"/>
      <c r="U758" s="78"/>
      <c r="V758" s="78"/>
    </row>
    <row r="759" spans="1:22" ht="15.75" customHeight="1">
      <c r="A759" s="9">
        <v>2002</v>
      </c>
      <c r="B759" s="56">
        <v>75</v>
      </c>
      <c r="C759" s="56"/>
      <c r="D759" s="56"/>
      <c r="E759" s="56"/>
      <c r="F759" s="56"/>
      <c r="G759" s="56"/>
      <c r="H759" s="56"/>
      <c r="I759" s="56"/>
      <c r="J759" s="57"/>
      <c r="K759" s="58"/>
      <c r="L759" s="59"/>
      <c r="M759" s="60"/>
      <c r="N759" s="61"/>
      <c r="O759" s="62">
        <f>B759</f>
        <v>75</v>
      </c>
      <c r="P759" s="63"/>
      <c r="Q759" s="61"/>
      <c r="S759" s="78"/>
      <c r="T759" s="78"/>
      <c r="U759" s="78"/>
      <c r="V759" s="78"/>
    </row>
    <row r="760" spans="1:22" ht="15.75" customHeight="1">
      <c r="A760" s="9">
        <v>2101</v>
      </c>
      <c r="B760" s="56"/>
      <c r="C760" s="56">
        <v>66</v>
      </c>
      <c r="D760" s="56"/>
      <c r="E760" s="56"/>
      <c r="F760" s="56"/>
      <c r="G760" s="56"/>
      <c r="H760" s="56"/>
      <c r="I760" s="56"/>
      <c r="J760" s="57"/>
      <c r="K760" s="64"/>
      <c r="L760" s="42"/>
      <c r="M760" s="65"/>
      <c r="N760" s="66">
        <f>IF(C760=0,"",C760/B759)</f>
        <v>0.88</v>
      </c>
      <c r="O760" s="67">
        <v>66</v>
      </c>
      <c r="P760" s="68">
        <f t="shared" ref="P760:P768" si="67">IF(O760=0,"",O760/O759)</f>
        <v>0.88</v>
      </c>
      <c r="Q760" s="68">
        <f t="shared" ref="Q760:Q768" si="68">IF(O760=0,"",100%-P760)</f>
        <v>0.12</v>
      </c>
      <c r="S760" s="78"/>
      <c r="T760" s="78"/>
      <c r="U760" s="78"/>
      <c r="V760" s="78"/>
    </row>
    <row r="761" spans="1:22" ht="15.75" customHeight="1">
      <c r="A761" s="9">
        <v>2102</v>
      </c>
      <c r="B761" s="56"/>
      <c r="C761" s="56"/>
      <c r="D761" s="56">
        <v>60</v>
      </c>
      <c r="E761" s="56"/>
      <c r="F761" s="56"/>
      <c r="G761" s="56"/>
      <c r="H761" s="56"/>
      <c r="I761" s="56"/>
      <c r="J761" s="57"/>
      <c r="K761" s="64"/>
      <c r="L761" s="42"/>
      <c r="M761" s="65"/>
      <c r="N761" s="66">
        <f>IF(D761=0,"",D761/C760)</f>
        <v>0.90909090909090906</v>
      </c>
      <c r="O761" s="67">
        <v>62</v>
      </c>
      <c r="P761" s="68">
        <f t="shared" si="67"/>
        <v>0.93939393939393945</v>
      </c>
      <c r="Q761" s="68">
        <f t="shared" si="68"/>
        <v>6.0606060606060552E-2</v>
      </c>
      <c r="R761" s="52">
        <f>O761/O759</f>
        <v>0.82666666666666666</v>
      </c>
      <c r="S761" s="78"/>
      <c r="T761" s="78"/>
      <c r="U761" s="78"/>
      <c r="V761" s="78"/>
    </row>
    <row r="762" spans="1:22" ht="15.75" customHeight="1">
      <c r="A762" s="9">
        <v>2201</v>
      </c>
      <c r="B762" s="56"/>
      <c r="C762" s="56"/>
      <c r="D762" s="56"/>
      <c r="E762" s="56">
        <v>55</v>
      </c>
      <c r="F762" s="56"/>
      <c r="G762" s="56"/>
      <c r="H762" s="56"/>
      <c r="I762" s="56"/>
      <c r="J762" s="57"/>
      <c r="K762" s="64"/>
      <c r="L762" s="42"/>
      <c r="M762" s="65"/>
      <c r="N762" s="66">
        <f>IF(E762=0,"",E762/D761)</f>
        <v>0.91666666666666663</v>
      </c>
      <c r="O762" s="67">
        <v>58</v>
      </c>
      <c r="P762" s="68">
        <f t="shared" si="67"/>
        <v>0.93548387096774188</v>
      </c>
      <c r="Q762" s="68">
        <f t="shared" si="68"/>
        <v>6.4516129032258118E-2</v>
      </c>
      <c r="S762" s="78"/>
      <c r="T762" s="78"/>
      <c r="U762" s="78"/>
      <c r="V762" s="78"/>
    </row>
    <row r="763" spans="1:22" ht="15.75" customHeight="1">
      <c r="A763" s="9">
        <v>2202</v>
      </c>
      <c r="B763" s="56"/>
      <c r="C763" s="56"/>
      <c r="D763" s="56"/>
      <c r="E763" s="56"/>
      <c r="F763" s="56">
        <v>53</v>
      </c>
      <c r="G763" s="56"/>
      <c r="H763" s="56"/>
      <c r="I763" s="56"/>
      <c r="J763" s="57"/>
      <c r="K763" s="64"/>
      <c r="L763" s="42"/>
      <c r="M763" s="65"/>
      <c r="N763" s="66">
        <f>IF(F763=0,"",F763/E762)</f>
        <v>0.96363636363636362</v>
      </c>
      <c r="O763" s="67">
        <v>54</v>
      </c>
      <c r="P763" s="68">
        <f t="shared" si="67"/>
        <v>0.93103448275862066</v>
      </c>
      <c r="Q763" s="68">
        <f t="shared" si="68"/>
        <v>6.8965517241379337E-2</v>
      </c>
      <c r="S763" s="78"/>
      <c r="T763" s="78"/>
      <c r="U763" s="78"/>
      <c r="V763" s="78"/>
    </row>
    <row r="764" spans="1:22" ht="15.75" customHeight="1">
      <c r="A764" s="9">
        <v>2301</v>
      </c>
      <c r="B764" s="56"/>
      <c r="C764" s="56"/>
      <c r="D764" s="56"/>
      <c r="E764" s="56"/>
      <c r="F764" s="56"/>
      <c r="G764" s="56">
        <v>53</v>
      </c>
      <c r="H764" s="56"/>
      <c r="I764" s="56"/>
      <c r="J764" s="57"/>
      <c r="K764" s="64"/>
      <c r="L764" s="42"/>
      <c r="M764" s="65"/>
      <c r="N764" s="66">
        <f>IF(G764=0,"",G764/F763)</f>
        <v>1</v>
      </c>
      <c r="O764" s="67">
        <v>53</v>
      </c>
      <c r="P764" s="68">
        <f t="shared" si="67"/>
        <v>0.98148148148148151</v>
      </c>
      <c r="Q764" s="68">
        <f t="shared" si="68"/>
        <v>1.851851851851849E-2</v>
      </c>
      <c r="S764" s="78"/>
      <c r="T764" s="78"/>
      <c r="U764" s="78"/>
      <c r="V764" s="78"/>
    </row>
    <row r="765" spans="1:22" ht="15.75" customHeight="1">
      <c r="A765" s="9">
        <v>2302</v>
      </c>
      <c r="B765" s="56"/>
      <c r="C765" s="56"/>
      <c r="D765" s="56"/>
      <c r="E765" s="56"/>
      <c r="F765" s="56"/>
      <c r="G765" s="56"/>
      <c r="H765" s="56">
        <v>48</v>
      </c>
      <c r="I765" s="56"/>
      <c r="J765" s="57"/>
      <c r="K765" s="64"/>
      <c r="L765" s="42"/>
      <c r="M765" s="65"/>
      <c r="N765" s="66">
        <f>IF(H765=0,"",H765/G764)</f>
        <v>0.90566037735849059</v>
      </c>
      <c r="O765" s="67">
        <v>53</v>
      </c>
      <c r="P765" s="68">
        <f t="shared" si="67"/>
        <v>1</v>
      </c>
      <c r="Q765" s="68">
        <f t="shared" si="68"/>
        <v>0</v>
      </c>
      <c r="S765" s="78"/>
      <c r="T765" s="78"/>
      <c r="U765" s="78"/>
      <c r="V765" s="78"/>
    </row>
    <row r="766" spans="1:22" ht="15.75" customHeight="1">
      <c r="A766" s="9">
        <v>2401</v>
      </c>
      <c r="B766" s="56"/>
      <c r="C766" s="56"/>
      <c r="D766" s="56"/>
      <c r="E766" s="56"/>
      <c r="F766" s="56"/>
      <c r="G766" s="56"/>
      <c r="H766" s="56"/>
      <c r="I766" s="56">
        <v>45</v>
      </c>
      <c r="J766" s="57">
        <v>34</v>
      </c>
      <c r="K766" s="64"/>
      <c r="L766" s="42"/>
      <c r="M766" s="65"/>
      <c r="N766" s="66">
        <f t="shared" ref="N766:N768" si="69">IF(I766=0,"",I766/H765)</f>
        <v>0.9375</v>
      </c>
      <c r="O766" s="67">
        <v>47</v>
      </c>
      <c r="P766" s="68">
        <f t="shared" si="67"/>
        <v>0.8867924528301887</v>
      </c>
      <c r="Q766" s="68">
        <f t="shared" si="68"/>
        <v>0.1132075471698113</v>
      </c>
      <c r="S766" s="78"/>
      <c r="T766" s="78"/>
      <c r="U766" s="78"/>
      <c r="V766" s="78"/>
    </row>
    <row r="767" spans="1:22" ht="15.75" customHeight="1">
      <c r="A767" s="9">
        <v>2402</v>
      </c>
      <c r="B767" s="56"/>
      <c r="C767" s="56"/>
      <c r="D767" s="56"/>
      <c r="E767" s="56"/>
      <c r="F767" s="56"/>
      <c r="G767" s="56"/>
      <c r="H767" s="56"/>
      <c r="I767" s="56">
        <v>12</v>
      </c>
      <c r="J767" s="57">
        <v>12</v>
      </c>
      <c r="K767" s="64"/>
      <c r="L767" s="42"/>
      <c r="M767" s="65"/>
      <c r="N767" s="66"/>
      <c r="O767" s="67">
        <v>16</v>
      </c>
      <c r="P767" s="68"/>
      <c r="Q767" s="68"/>
      <c r="S767" s="78"/>
      <c r="T767" s="78"/>
      <c r="U767" s="78"/>
      <c r="V767" s="78"/>
    </row>
    <row r="768" spans="1:22" ht="15.75" customHeight="1">
      <c r="A768" s="9">
        <v>2501</v>
      </c>
      <c r="B768" s="56"/>
      <c r="C768" s="56"/>
      <c r="D768" s="56"/>
      <c r="E768" s="56"/>
      <c r="F768" s="56"/>
      <c r="G768" s="56"/>
      <c r="H768" s="56"/>
      <c r="I768" s="56"/>
      <c r="J768" s="57"/>
      <c r="K768" s="64"/>
      <c r="L768" s="42"/>
      <c r="M768" s="65"/>
      <c r="N768" s="66" t="str">
        <f t="shared" si="69"/>
        <v/>
      </c>
      <c r="O768" s="67"/>
      <c r="P768" s="68" t="str">
        <f t="shared" si="67"/>
        <v/>
      </c>
      <c r="Q768" s="68" t="str">
        <f t="shared" si="68"/>
        <v/>
      </c>
      <c r="S768" s="78"/>
      <c r="T768" s="78"/>
      <c r="U768" s="78"/>
      <c r="V768" s="78"/>
    </row>
    <row r="769" spans="1:22" ht="15.75" customHeight="1">
      <c r="A769" s="9">
        <v>2502</v>
      </c>
      <c r="B769" s="56"/>
      <c r="C769" s="56"/>
      <c r="D769" s="56"/>
      <c r="E769" s="56"/>
      <c r="F769" s="56"/>
      <c r="G769" s="56"/>
      <c r="H769" s="56"/>
      <c r="I769" s="56"/>
      <c r="J769" s="57"/>
      <c r="K769" s="64"/>
      <c r="L769" s="42"/>
      <c r="M769" s="43"/>
      <c r="N769" s="69"/>
      <c r="O769" s="70"/>
      <c r="P769" s="71"/>
      <c r="Q769" s="69"/>
      <c r="S769" s="78"/>
      <c r="T769" s="78"/>
      <c r="U769" s="78"/>
      <c r="V769" s="78"/>
    </row>
    <row r="770" spans="1:22" ht="15.75" customHeight="1">
      <c r="A770" s="9">
        <v>2601</v>
      </c>
      <c r="B770" s="56"/>
      <c r="C770" s="56"/>
      <c r="D770" s="56"/>
      <c r="E770" s="56"/>
      <c r="F770" s="56"/>
      <c r="G770" s="56"/>
      <c r="H770" s="56"/>
      <c r="I770" s="56"/>
      <c r="J770" s="57"/>
      <c r="K770" s="64"/>
      <c r="L770" s="42"/>
      <c r="M770" s="43"/>
      <c r="N770" s="54"/>
      <c r="O770" s="70"/>
      <c r="P770" s="72"/>
      <c r="Q770" s="54"/>
      <c r="S770" s="78"/>
      <c r="T770" s="78"/>
      <c r="U770" s="78"/>
      <c r="V770" s="78"/>
    </row>
    <row r="771" spans="1:22" ht="15.75" customHeight="1">
      <c r="A771" s="9">
        <v>2602</v>
      </c>
      <c r="B771" s="56"/>
      <c r="C771" s="56"/>
      <c r="D771" s="56"/>
      <c r="E771" s="56"/>
      <c r="F771" s="56"/>
      <c r="G771" s="56"/>
      <c r="H771" s="56"/>
      <c r="I771" s="56"/>
      <c r="J771" s="57"/>
      <c r="K771" s="64"/>
      <c r="L771" s="42"/>
      <c r="M771" s="43"/>
      <c r="N771" s="54"/>
      <c r="O771" s="70"/>
      <c r="P771" s="72"/>
      <c r="Q771" s="54"/>
      <c r="S771" s="78"/>
      <c r="T771" s="78"/>
      <c r="U771" s="78"/>
      <c r="V771" s="78"/>
    </row>
    <row r="772" spans="1:22" ht="15.75" customHeight="1">
      <c r="A772" s="9">
        <v>2701</v>
      </c>
      <c r="B772" s="56"/>
      <c r="C772" s="56"/>
      <c r="D772" s="56"/>
      <c r="E772" s="56"/>
      <c r="F772" s="56"/>
      <c r="G772" s="56"/>
      <c r="H772" s="56"/>
      <c r="I772" s="56"/>
      <c r="J772" s="57"/>
      <c r="K772" s="64"/>
      <c r="L772" s="42"/>
      <c r="M772" s="43"/>
      <c r="N772" s="42"/>
      <c r="O772" s="43"/>
      <c r="P772" s="53"/>
      <c r="Q772" s="54"/>
      <c r="S772" s="78"/>
      <c r="T772" s="78"/>
      <c r="U772" s="78"/>
      <c r="V772" s="78"/>
    </row>
    <row r="773" spans="1:22" ht="15.75" customHeight="1">
      <c r="A773" s="9">
        <v>2702</v>
      </c>
      <c r="B773" s="56"/>
      <c r="C773" s="56"/>
      <c r="D773" s="56"/>
      <c r="E773" s="56"/>
      <c r="F773" s="56"/>
      <c r="G773" s="56"/>
      <c r="H773" s="56"/>
      <c r="I773" s="56"/>
      <c r="J773" s="57"/>
      <c r="K773" s="64"/>
      <c r="L773" s="42"/>
      <c r="M773" s="43"/>
      <c r="N773" s="44" t="s">
        <v>53</v>
      </c>
      <c r="O773" s="45">
        <v>5</v>
      </c>
      <c r="P773" s="46">
        <f>IF(SUM(J761:J769)=0,"",SUM(J761:J769))</f>
        <v>46</v>
      </c>
      <c r="Q773" s="47" t="s">
        <v>8</v>
      </c>
      <c r="S773" s="78"/>
      <c r="T773" s="78"/>
      <c r="U773" s="78"/>
      <c r="V773" s="78"/>
    </row>
    <row r="774" spans="1:22" ht="15.75" customHeight="1">
      <c r="A774" s="9">
        <v>2801</v>
      </c>
      <c r="B774" s="56"/>
      <c r="C774" s="56"/>
      <c r="D774" s="56"/>
      <c r="E774" s="56"/>
      <c r="F774" s="56"/>
      <c r="G774" s="56"/>
      <c r="H774" s="56"/>
      <c r="I774" s="56"/>
      <c r="J774" s="57"/>
      <c r="K774" s="64"/>
      <c r="L774" s="42"/>
      <c r="M774" s="43"/>
      <c r="N774" s="48" t="s">
        <v>55</v>
      </c>
      <c r="O774" s="49">
        <f>IF(O773/B759=0,"",O773/B759)</f>
        <v>6.6666666666666666E-2</v>
      </c>
      <c r="P774" s="50">
        <f>IF(O773/P773=0,"",O773/P773)</f>
        <v>0.10869565217391304</v>
      </c>
      <c r="Q774" s="51" t="s">
        <v>56</v>
      </c>
      <c r="S774" s="78"/>
      <c r="T774" s="78"/>
      <c r="U774" s="78"/>
      <c r="V774" s="78"/>
    </row>
    <row r="775" spans="1:22" ht="15.75" customHeight="1">
      <c r="A775" s="9">
        <v>2802</v>
      </c>
      <c r="B775" s="56"/>
      <c r="C775" s="56"/>
      <c r="D775" s="56"/>
      <c r="E775" s="56"/>
      <c r="F775" s="56"/>
      <c r="G775" s="56"/>
      <c r="H775" s="56"/>
      <c r="I775" s="56"/>
      <c r="J775" s="57"/>
      <c r="K775" s="73"/>
      <c r="L775" s="74"/>
      <c r="M775" s="75"/>
      <c r="N775" s="30"/>
      <c r="O775" s="31"/>
      <c r="P775" s="31"/>
      <c r="Q775" s="33"/>
      <c r="S775" s="78"/>
      <c r="T775" s="78"/>
      <c r="U775" s="78"/>
      <c r="V775" s="78"/>
    </row>
    <row r="776" spans="1:22" ht="18" customHeight="1">
      <c r="A776" s="34"/>
      <c r="B776" s="6"/>
      <c r="C776" s="6"/>
      <c r="D776" s="6"/>
      <c r="E776" s="6"/>
      <c r="F776" s="175" t="s">
        <v>42</v>
      </c>
      <c r="G776" s="154"/>
      <c r="H776" s="154"/>
      <c r="I776" s="155"/>
      <c r="J776" s="35">
        <f>SUM(J766:J772)</f>
        <v>46</v>
      </c>
      <c r="K776" s="55">
        <f>IF(J766=0,"",J766/B759)</f>
        <v>0.45333333333333331</v>
      </c>
      <c r="L776" s="55">
        <f>IF(J776=0,"",J776/B759)</f>
        <v>0.61333333333333329</v>
      </c>
      <c r="M776" s="55">
        <f>L776-K776</f>
        <v>0.15999999999999998</v>
      </c>
      <c r="N776" s="5"/>
      <c r="O776" s="6"/>
      <c r="P776" s="37"/>
      <c r="Q776" s="5"/>
      <c r="S776" s="78"/>
      <c r="T776" s="78"/>
      <c r="U776" s="78"/>
      <c r="V776" s="78"/>
    </row>
    <row r="777" spans="1:22" ht="15.75" customHeight="1">
      <c r="L777" s="5"/>
      <c r="M777" s="5"/>
      <c r="O777" s="5"/>
      <c r="S777" s="78"/>
      <c r="T777" s="78"/>
      <c r="U777" s="78"/>
      <c r="V777" s="78"/>
    </row>
    <row r="778" spans="1:22" ht="15.75" customHeight="1">
      <c r="L778" s="5"/>
      <c r="M778" s="5"/>
      <c r="O778" s="5"/>
      <c r="S778" s="78"/>
      <c r="T778" s="78"/>
      <c r="U778" s="78"/>
      <c r="V778" s="78"/>
    </row>
    <row r="779" spans="1:22" ht="26.25" customHeight="1">
      <c r="B779" s="76" t="s">
        <v>77</v>
      </c>
      <c r="C779" s="76"/>
      <c r="D779" s="76"/>
      <c r="E779" s="76"/>
      <c r="F779" s="76"/>
      <c r="G779" s="76"/>
      <c r="H779" s="76"/>
      <c r="I779" s="76"/>
      <c r="K779" s="8"/>
      <c r="L779" s="8" t="s">
        <v>70</v>
      </c>
      <c r="M779" s="5"/>
      <c r="N779" s="5"/>
      <c r="O779" s="6"/>
      <c r="P779" s="5"/>
      <c r="Q779" s="6"/>
      <c r="R779" s="6"/>
      <c r="S779" s="78"/>
      <c r="T779" s="78"/>
      <c r="U779" s="78"/>
      <c r="V779" s="78"/>
    </row>
    <row r="780" spans="1:22" ht="20.25" customHeight="1">
      <c r="A780" s="142" t="s">
        <v>6</v>
      </c>
      <c r="B780" s="144" t="s">
        <v>7</v>
      </c>
      <c r="C780" s="154"/>
      <c r="D780" s="154"/>
      <c r="E780" s="154"/>
      <c r="F780" s="154"/>
      <c r="G780" s="154"/>
      <c r="H780" s="154"/>
      <c r="I780" s="155"/>
      <c r="J780" s="167" t="s">
        <v>8</v>
      </c>
      <c r="K780" s="137" t="s">
        <v>9</v>
      </c>
      <c r="L780" s="137" t="s">
        <v>10</v>
      </c>
      <c r="M780" s="149" t="s">
        <v>11</v>
      </c>
      <c r="N780" s="137" t="s">
        <v>12</v>
      </c>
      <c r="O780" s="151" t="s">
        <v>13</v>
      </c>
      <c r="P780" s="151" t="s">
        <v>14</v>
      </c>
      <c r="Q780" s="137" t="s">
        <v>15</v>
      </c>
      <c r="S780" s="78"/>
      <c r="T780" s="78"/>
      <c r="U780" s="78"/>
      <c r="V780" s="78"/>
    </row>
    <row r="781" spans="1:22" ht="15.75" customHeight="1">
      <c r="A781" s="153"/>
      <c r="B781" s="9" t="s">
        <v>16</v>
      </c>
      <c r="C781" s="9" t="s">
        <v>17</v>
      </c>
      <c r="D781" s="9" t="s">
        <v>18</v>
      </c>
      <c r="E781" s="9" t="s">
        <v>19</v>
      </c>
      <c r="F781" s="9" t="s">
        <v>20</v>
      </c>
      <c r="G781" s="9" t="s">
        <v>21</v>
      </c>
      <c r="H781" s="9" t="s">
        <v>22</v>
      </c>
      <c r="I781" s="9" t="s">
        <v>23</v>
      </c>
      <c r="J781" s="153"/>
      <c r="K781" s="153"/>
      <c r="L781" s="153"/>
      <c r="M781" s="153"/>
      <c r="N781" s="153"/>
      <c r="O781" s="153"/>
      <c r="P781" s="153"/>
      <c r="Q781" s="153"/>
      <c r="S781" s="78"/>
      <c r="T781" s="78"/>
      <c r="U781" s="78"/>
      <c r="V781" s="78"/>
    </row>
    <row r="782" spans="1:22" ht="15.75" customHeight="1">
      <c r="A782" s="9">
        <v>2101</v>
      </c>
      <c r="B782" s="56">
        <v>78</v>
      </c>
      <c r="C782" s="56"/>
      <c r="D782" s="56"/>
      <c r="E782" s="56"/>
      <c r="F782" s="56"/>
      <c r="G782" s="56"/>
      <c r="H782" s="56"/>
      <c r="I782" s="56"/>
      <c r="J782" s="57"/>
      <c r="K782" s="58"/>
      <c r="L782" s="59"/>
      <c r="M782" s="60"/>
      <c r="N782" s="61"/>
      <c r="O782" s="62">
        <f>B782</f>
        <v>78</v>
      </c>
      <c r="P782" s="63"/>
      <c r="Q782" s="61"/>
      <c r="S782" s="78"/>
      <c r="T782" s="78"/>
      <c r="U782" s="78"/>
      <c r="V782" s="78"/>
    </row>
    <row r="783" spans="1:22" ht="15.75" customHeight="1">
      <c r="A783" s="9">
        <v>2102</v>
      </c>
      <c r="B783" s="56"/>
      <c r="C783" s="56">
        <v>63</v>
      </c>
      <c r="D783" s="56"/>
      <c r="E783" s="56"/>
      <c r="F783" s="56"/>
      <c r="G783" s="56"/>
      <c r="H783" s="56"/>
      <c r="I783" s="56"/>
      <c r="J783" s="57"/>
      <c r="K783" s="64"/>
      <c r="L783" s="42"/>
      <c r="M783" s="65"/>
      <c r="N783" s="66">
        <f>IF(C783=0,"",C783/B782)</f>
        <v>0.80769230769230771</v>
      </c>
      <c r="O783" s="67">
        <v>63</v>
      </c>
      <c r="P783" s="68">
        <f t="shared" ref="P783:P791" si="70">IF(O783=0,"",O783/O782)</f>
        <v>0.80769230769230771</v>
      </c>
      <c r="Q783" s="68">
        <f t="shared" ref="Q783:Q791" si="71">IF(O783=0,"",100%-P783)</f>
        <v>0.19230769230769229</v>
      </c>
      <c r="S783" s="78"/>
      <c r="T783" s="78"/>
      <c r="U783" s="78"/>
      <c r="V783" s="78"/>
    </row>
    <row r="784" spans="1:22" ht="15.75" customHeight="1">
      <c r="A784" s="9">
        <v>2201</v>
      </c>
      <c r="B784" s="56"/>
      <c r="C784" s="56"/>
      <c r="D784" s="56">
        <v>53</v>
      </c>
      <c r="E784" s="56"/>
      <c r="F784" s="56"/>
      <c r="G784" s="56"/>
      <c r="H784" s="56"/>
      <c r="I784" s="56"/>
      <c r="J784" s="57"/>
      <c r="K784" s="64"/>
      <c r="L784" s="42"/>
      <c r="M784" s="65"/>
      <c r="N784" s="66">
        <f>IF(D784=0,"",D784/C783)</f>
        <v>0.84126984126984128</v>
      </c>
      <c r="O784" s="67">
        <v>55</v>
      </c>
      <c r="P784" s="68">
        <f t="shared" si="70"/>
        <v>0.87301587301587302</v>
      </c>
      <c r="Q784" s="68">
        <f t="shared" si="71"/>
        <v>0.12698412698412698</v>
      </c>
      <c r="R784" s="52">
        <f>O784/O782</f>
        <v>0.70512820512820518</v>
      </c>
      <c r="S784" s="78"/>
      <c r="T784" s="78"/>
      <c r="U784" s="78"/>
      <c r="V784" s="78"/>
    </row>
    <row r="785" spans="1:23" ht="15.75" customHeight="1">
      <c r="A785" s="9">
        <v>2202</v>
      </c>
      <c r="B785" s="56"/>
      <c r="C785" s="56"/>
      <c r="D785" s="56"/>
      <c r="E785" s="56">
        <v>48</v>
      </c>
      <c r="F785" s="56"/>
      <c r="G785" s="56"/>
      <c r="H785" s="56"/>
      <c r="I785" s="56"/>
      <c r="J785" s="57"/>
      <c r="K785" s="64"/>
      <c r="L785" s="42"/>
      <c r="M785" s="65"/>
      <c r="N785" s="66">
        <f>IF(E785=0,"",E785/D784)</f>
        <v>0.90566037735849059</v>
      </c>
      <c r="O785" s="67">
        <v>49</v>
      </c>
      <c r="P785" s="68">
        <f t="shared" si="70"/>
        <v>0.89090909090909087</v>
      </c>
      <c r="Q785" s="68">
        <f t="shared" si="71"/>
        <v>0.10909090909090913</v>
      </c>
      <c r="S785" s="78"/>
      <c r="T785" s="78"/>
      <c r="U785" s="78"/>
      <c r="V785" s="78"/>
    </row>
    <row r="786" spans="1:23" ht="15.75" customHeight="1">
      <c r="A786" s="9">
        <v>2301</v>
      </c>
      <c r="B786" s="56"/>
      <c r="C786" s="56"/>
      <c r="D786" s="56"/>
      <c r="E786" s="56"/>
      <c r="F786" s="56">
        <v>46</v>
      </c>
      <c r="G786" s="56"/>
      <c r="H786" s="56"/>
      <c r="I786" s="56"/>
      <c r="J786" s="57"/>
      <c r="K786" s="64"/>
      <c r="L786" s="42"/>
      <c r="M786" s="65"/>
      <c r="N786" s="66">
        <f>IF(F786=0,"",F786/E785)</f>
        <v>0.95833333333333337</v>
      </c>
      <c r="O786" s="67">
        <v>47</v>
      </c>
      <c r="P786" s="68">
        <f t="shared" si="70"/>
        <v>0.95918367346938771</v>
      </c>
      <c r="Q786" s="68">
        <f t="shared" si="71"/>
        <v>4.081632653061229E-2</v>
      </c>
      <c r="S786" s="78"/>
      <c r="T786" s="78"/>
      <c r="U786" s="78"/>
      <c r="V786" s="78"/>
    </row>
    <row r="787" spans="1:23" ht="15.75" customHeight="1">
      <c r="A787" s="9">
        <v>2302</v>
      </c>
      <c r="B787" s="56"/>
      <c r="C787" s="56"/>
      <c r="D787" s="56"/>
      <c r="E787" s="56"/>
      <c r="F787" s="56"/>
      <c r="G787" s="56">
        <v>44</v>
      </c>
      <c r="H787" s="56"/>
      <c r="I787" s="56"/>
      <c r="J787" s="57"/>
      <c r="K787" s="64"/>
      <c r="L787" s="42"/>
      <c r="M787" s="65"/>
      <c r="N787" s="66">
        <f>IF(G787=0,"",G787/F786)</f>
        <v>0.95652173913043481</v>
      </c>
      <c r="O787" s="67">
        <v>44</v>
      </c>
      <c r="P787" s="68">
        <f t="shared" si="70"/>
        <v>0.93617021276595747</v>
      </c>
      <c r="Q787" s="68">
        <f t="shared" si="71"/>
        <v>6.3829787234042534E-2</v>
      </c>
      <c r="S787" s="78"/>
      <c r="T787" s="78"/>
      <c r="U787" s="78"/>
      <c r="V787" s="78"/>
    </row>
    <row r="788" spans="1:23" ht="15.75" customHeight="1">
      <c r="A788" s="9">
        <v>2401</v>
      </c>
      <c r="B788" s="56"/>
      <c r="C788" s="56"/>
      <c r="D788" s="56"/>
      <c r="E788" s="56"/>
      <c r="F788" s="56"/>
      <c r="G788" s="56"/>
      <c r="H788" s="56">
        <v>42</v>
      </c>
      <c r="I788" s="56"/>
      <c r="J788" s="57"/>
      <c r="K788" s="64"/>
      <c r="L788" s="42"/>
      <c r="M788" s="65"/>
      <c r="N788" s="66">
        <f>IF(H788=0,"",H788/G787)</f>
        <v>0.95454545454545459</v>
      </c>
      <c r="O788" s="67">
        <v>43</v>
      </c>
      <c r="P788" s="68">
        <f t="shared" si="70"/>
        <v>0.97727272727272729</v>
      </c>
      <c r="Q788" s="68">
        <f t="shared" si="71"/>
        <v>2.2727272727272707E-2</v>
      </c>
      <c r="S788" s="78"/>
      <c r="T788" s="78"/>
      <c r="U788" s="78"/>
      <c r="V788" s="78"/>
    </row>
    <row r="789" spans="1:23" ht="15.75" customHeight="1">
      <c r="A789" s="9">
        <v>2402</v>
      </c>
      <c r="B789" s="56"/>
      <c r="C789" s="56"/>
      <c r="D789" s="56"/>
      <c r="E789" s="56"/>
      <c r="F789" s="56"/>
      <c r="G789" s="56"/>
      <c r="H789" s="56"/>
      <c r="I789" s="56">
        <v>40</v>
      </c>
      <c r="J789" s="57">
        <v>32</v>
      </c>
      <c r="K789" s="64"/>
      <c r="L789" s="42"/>
      <c r="M789" s="65"/>
      <c r="N789" s="66">
        <f t="shared" ref="N789:N791" si="72">IF(I789=0,"",I789/H788)</f>
        <v>0.95238095238095233</v>
      </c>
      <c r="O789" s="67">
        <v>43</v>
      </c>
      <c r="P789" s="68">
        <f t="shared" si="70"/>
        <v>1</v>
      </c>
      <c r="Q789" s="68">
        <f t="shared" si="71"/>
        <v>0</v>
      </c>
      <c r="S789" s="78"/>
      <c r="T789" s="78"/>
      <c r="U789" s="78"/>
      <c r="V789" s="78"/>
    </row>
    <row r="790" spans="1:23" ht="15.75" customHeight="1">
      <c r="A790" s="9">
        <v>2501</v>
      </c>
      <c r="B790" s="56"/>
      <c r="C790" s="56"/>
      <c r="D790" s="56"/>
      <c r="E790" s="56"/>
      <c r="F790" s="56"/>
      <c r="G790" s="56"/>
      <c r="H790" s="56"/>
      <c r="I790" s="56"/>
      <c r="J790" s="57"/>
      <c r="K790" s="64"/>
      <c r="L790" s="42"/>
      <c r="M790" s="65"/>
      <c r="N790" s="66" t="str">
        <f t="shared" si="72"/>
        <v/>
      </c>
      <c r="O790" s="67"/>
      <c r="P790" s="68" t="str">
        <f t="shared" si="70"/>
        <v/>
      </c>
      <c r="Q790" s="68" t="str">
        <f t="shared" si="71"/>
        <v/>
      </c>
      <c r="S790" s="78"/>
      <c r="T790" s="78"/>
      <c r="U790" s="78"/>
      <c r="V790" s="78"/>
    </row>
    <row r="791" spans="1:23" ht="15.75" customHeight="1">
      <c r="A791" s="9">
        <v>2502</v>
      </c>
      <c r="B791" s="56"/>
      <c r="C791" s="56"/>
      <c r="D791" s="56"/>
      <c r="E791" s="56"/>
      <c r="F791" s="56"/>
      <c r="G791" s="56"/>
      <c r="H791" s="56"/>
      <c r="I791" s="56"/>
      <c r="J791" s="57"/>
      <c r="K791" s="64"/>
      <c r="L791" s="42"/>
      <c r="M791" s="65"/>
      <c r="N791" s="66" t="str">
        <f t="shared" si="72"/>
        <v/>
      </c>
      <c r="O791" s="67"/>
      <c r="P791" s="68" t="str">
        <f t="shared" si="70"/>
        <v/>
      </c>
      <c r="Q791" s="68" t="str">
        <f t="shared" si="71"/>
        <v/>
      </c>
      <c r="S791" s="78"/>
      <c r="T791" s="78"/>
      <c r="U791" s="78"/>
      <c r="V791" s="78"/>
    </row>
    <row r="792" spans="1:23" ht="15.75" customHeight="1">
      <c r="A792" s="9">
        <v>2601</v>
      </c>
      <c r="B792" s="56"/>
      <c r="C792" s="56"/>
      <c r="D792" s="56"/>
      <c r="E792" s="56"/>
      <c r="F792" s="56"/>
      <c r="G792" s="56"/>
      <c r="H792" s="56"/>
      <c r="I792" s="56"/>
      <c r="J792" s="57"/>
      <c r="K792" s="64"/>
      <c r="L792" s="42"/>
      <c r="M792" s="43"/>
      <c r="N792" s="69"/>
      <c r="O792" s="70"/>
      <c r="P792" s="71"/>
      <c r="Q792" s="69"/>
      <c r="S792" s="78"/>
      <c r="T792" s="78"/>
      <c r="U792" s="78"/>
      <c r="V792" s="78"/>
    </row>
    <row r="793" spans="1:23" ht="15.75" customHeight="1">
      <c r="A793" s="9">
        <v>2602</v>
      </c>
      <c r="B793" s="56"/>
      <c r="C793" s="56"/>
      <c r="D793" s="56"/>
      <c r="E793" s="56"/>
      <c r="F793" s="56"/>
      <c r="G793" s="56"/>
      <c r="H793" s="56"/>
      <c r="I793" s="56"/>
      <c r="J793" s="57"/>
      <c r="K793" s="64"/>
      <c r="L793" s="42"/>
      <c r="M793" s="43"/>
      <c r="N793" s="54"/>
      <c r="O793" s="70"/>
      <c r="P793" s="72"/>
      <c r="Q793" s="54"/>
      <c r="S793" s="78"/>
      <c r="T793" s="78"/>
      <c r="U793" s="78"/>
      <c r="V793" s="78"/>
    </row>
    <row r="794" spans="1:23" ht="15.75" customHeight="1">
      <c r="A794" s="9">
        <v>2701</v>
      </c>
      <c r="B794" s="56"/>
      <c r="C794" s="56"/>
      <c r="D794" s="56"/>
      <c r="E794" s="56"/>
      <c r="F794" s="56"/>
      <c r="G794" s="56"/>
      <c r="H794" s="56"/>
      <c r="I794" s="56"/>
      <c r="J794" s="57"/>
      <c r="K794" s="64"/>
      <c r="L794" s="42"/>
      <c r="M794" s="43"/>
      <c r="N794" s="54"/>
      <c r="O794" s="70"/>
      <c r="P794" s="72"/>
      <c r="Q794" s="54"/>
      <c r="S794" s="78"/>
      <c r="T794" s="78"/>
      <c r="U794" s="78"/>
      <c r="V794" s="78"/>
    </row>
    <row r="795" spans="1:23" ht="15.75" customHeight="1">
      <c r="A795" s="9">
        <v>2702</v>
      </c>
      <c r="B795" s="56"/>
      <c r="C795" s="56"/>
      <c r="D795" s="56"/>
      <c r="E795" s="56"/>
      <c r="F795" s="56"/>
      <c r="G795" s="56"/>
      <c r="H795" s="56"/>
      <c r="I795" s="56"/>
      <c r="J795" s="57"/>
      <c r="K795" s="64"/>
      <c r="L795" s="42"/>
      <c r="M795" s="43"/>
      <c r="N795" s="42"/>
      <c r="O795" s="43"/>
      <c r="P795" s="53"/>
      <c r="Q795" s="54"/>
      <c r="S795" s="78"/>
      <c r="T795" s="78"/>
      <c r="U795" s="78"/>
      <c r="V795" s="78"/>
    </row>
    <row r="796" spans="1:23" ht="15.75" customHeight="1">
      <c r="A796" s="9">
        <v>2801</v>
      </c>
      <c r="B796" s="56"/>
      <c r="C796" s="56"/>
      <c r="D796" s="56"/>
      <c r="E796" s="56"/>
      <c r="F796" s="56"/>
      <c r="G796" s="56"/>
      <c r="H796" s="56"/>
      <c r="I796" s="56"/>
      <c r="J796" s="57"/>
      <c r="K796" s="64"/>
      <c r="L796" s="42"/>
      <c r="M796" s="43"/>
      <c r="N796" s="44" t="s">
        <v>53</v>
      </c>
      <c r="O796" s="45"/>
      <c r="P796" s="46">
        <f>IF(SUM(J784:J792)=0,"",SUM(J784:J792))</f>
        <v>32</v>
      </c>
      <c r="Q796" s="47" t="s">
        <v>8</v>
      </c>
      <c r="S796" s="78"/>
      <c r="T796" s="78"/>
      <c r="U796" s="78"/>
      <c r="V796" s="78"/>
    </row>
    <row r="797" spans="1:23" ht="15.75" customHeight="1">
      <c r="A797" s="9">
        <v>2802</v>
      </c>
      <c r="B797" s="56"/>
      <c r="C797" s="56"/>
      <c r="D797" s="56"/>
      <c r="E797" s="56"/>
      <c r="F797" s="56"/>
      <c r="G797" s="56"/>
      <c r="H797" s="56"/>
      <c r="I797" s="56"/>
      <c r="J797" s="57"/>
      <c r="K797" s="64"/>
      <c r="L797" s="42"/>
      <c r="M797" s="43"/>
      <c r="N797" s="48" t="s">
        <v>55</v>
      </c>
      <c r="O797" s="49" t="str">
        <f>IF(O796/B782=0,"",O796/B782)</f>
        <v/>
      </c>
      <c r="P797" s="50" t="str">
        <f>IF(O796/P796=0,"",O796/P796)</f>
        <v/>
      </c>
      <c r="Q797" s="51" t="s">
        <v>56</v>
      </c>
      <c r="S797" s="78"/>
      <c r="T797" s="78"/>
      <c r="U797" s="78"/>
      <c r="V797" s="78"/>
      <c r="W797" s="119">
        <f>AVERAGE(R784,R809)</f>
        <v>0.74938949938949939</v>
      </c>
    </row>
    <row r="798" spans="1:23" ht="15.75" customHeight="1">
      <c r="A798" s="9">
        <v>2901</v>
      </c>
      <c r="B798" s="56"/>
      <c r="C798" s="56"/>
      <c r="D798" s="56"/>
      <c r="E798" s="56"/>
      <c r="F798" s="56"/>
      <c r="G798" s="56"/>
      <c r="H798" s="56"/>
      <c r="I798" s="56"/>
      <c r="J798" s="57"/>
      <c r="K798" s="73"/>
      <c r="L798" s="74"/>
      <c r="M798" s="75"/>
      <c r="N798" s="30"/>
      <c r="O798" s="31"/>
      <c r="P798" s="31"/>
      <c r="Q798" s="33"/>
      <c r="S798" s="78"/>
      <c r="T798" s="78"/>
      <c r="U798" s="78"/>
      <c r="V798" s="78"/>
    </row>
    <row r="799" spans="1:23" ht="18" customHeight="1">
      <c r="A799" s="34"/>
      <c r="B799" s="6"/>
      <c r="C799" s="6"/>
      <c r="D799" s="6"/>
      <c r="E799" s="6"/>
      <c r="F799" s="175" t="s">
        <v>42</v>
      </c>
      <c r="G799" s="154"/>
      <c r="H799" s="154"/>
      <c r="I799" s="155"/>
      <c r="J799" s="35">
        <f>SUM(J789:J798)</f>
        <v>32</v>
      </c>
      <c r="K799" s="55">
        <f>IF(J789=0,"",J789/B782)</f>
        <v>0.41025641025641024</v>
      </c>
      <c r="L799" s="55">
        <f>IF(J799=0,"",J799/B782)</f>
        <v>0.41025641025641024</v>
      </c>
      <c r="M799" s="55">
        <f>L799-K799</f>
        <v>0</v>
      </c>
      <c r="N799" s="5"/>
      <c r="O799" s="6"/>
      <c r="P799" s="37"/>
      <c r="Q799" s="5"/>
      <c r="S799" s="78"/>
      <c r="T799" s="78"/>
      <c r="U799" s="78"/>
      <c r="V799" s="78"/>
    </row>
    <row r="800" spans="1:23" ht="15.75" customHeight="1">
      <c r="L800" s="5"/>
      <c r="M800" s="5"/>
      <c r="O800" s="5"/>
      <c r="S800" s="78"/>
      <c r="T800" s="78"/>
      <c r="U800" s="78"/>
      <c r="V800" s="78"/>
    </row>
    <row r="801" spans="1:22" ht="15.75" customHeight="1">
      <c r="L801" s="5"/>
      <c r="M801" s="5"/>
      <c r="O801" s="5"/>
      <c r="S801" s="78"/>
      <c r="T801" s="78"/>
      <c r="U801" s="78"/>
      <c r="V801" s="78"/>
    </row>
    <row r="802" spans="1:22" ht="15.75" customHeight="1">
      <c r="L802" s="5"/>
      <c r="M802" s="5"/>
      <c r="O802" s="5"/>
      <c r="S802" s="78"/>
      <c r="T802" s="78"/>
      <c r="U802" s="78"/>
      <c r="V802" s="78"/>
    </row>
    <row r="803" spans="1:22" ht="15.75" customHeight="1">
      <c r="L803" s="5"/>
      <c r="M803" s="5"/>
      <c r="O803" s="5"/>
      <c r="S803" s="78"/>
      <c r="T803" s="78"/>
      <c r="U803" s="78"/>
      <c r="V803" s="78"/>
    </row>
    <row r="804" spans="1:22" ht="26.25" customHeight="1">
      <c r="B804" s="76" t="s">
        <v>77</v>
      </c>
      <c r="C804" s="76"/>
      <c r="D804" s="76"/>
      <c r="E804" s="76"/>
      <c r="F804" s="76"/>
      <c r="G804" s="76"/>
      <c r="H804" s="76"/>
      <c r="I804" s="76"/>
      <c r="K804" s="8"/>
      <c r="L804" s="8" t="s">
        <v>71</v>
      </c>
      <c r="M804" s="5"/>
      <c r="N804" s="5"/>
      <c r="O804" s="6"/>
      <c r="P804" s="5"/>
      <c r="Q804" s="6"/>
      <c r="R804" s="6"/>
      <c r="S804" s="78"/>
      <c r="T804" s="78"/>
      <c r="U804" s="78"/>
      <c r="V804" s="78"/>
    </row>
    <row r="805" spans="1:22" ht="20.25" customHeight="1">
      <c r="A805" s="142" t="s">
        <v>6</v>
      </c>
      <c r="B805" s="144" t="s">
        <v>7</v>
      </c>
      <c r="C805" s="154"/>
      <c r="D805" s="154"/>
      <c r="E805" s="154"/>
      <c r="F805" s="154"/>
      <c r="G805" s="154"/>
      <c r="H805" s="154"/>
      <c r="I805" s="155"/>
      <c r="J805" s="167" t="s">
        <v>8</v>
      </c>
      <c r="K805" s="137" t="s">
        <v>9</v>
      </c>
      <c r="L805" s="137" t="s">
        <v>10</v>
      </c>
      <c r="M805" s="149" t="s">
        <v>11</v>
      </c>
      <c r="N805" s="137" t="s">
        <v>12</v>
      </c>
      <c r="O805" s="151" t="s">
        <v>13</v>
      </c>
      <c r="P805" s="151" t="s">
        <v>14</v>
      </c>
      <c r="Q805" s="137" t="s">
        <v>15</v>
      </c>
      <c r="S805" s="78"/>
      <c r="T805" s="78"/>
      <c r="U805" s="78"/>
      <c r="V805" s="78"/>
    </row>
    <row r="806" spans="1:22" ht="15.75" customHeight="1">
      <c r="A806" s="153"/>
      <c r="B806" s="9" t="s">
        <v>16</v>
      </c>
      <c r="C806" s="9" t="s">
        <v>17</v>
      </c>
      <c r="D806" s="9" t="s">
        <v>18</v>
      </c>
      <c r="E806" s="9" t="s">
        <v>19</v>
      </c>
      <c r="F806" s="9" t="s">
        <v>20</v>
      </c>
      <c r="G806" s="9" t="s">
        <v>21</v>
      </c>
      <c r="H806" s="9" t="s">
        <v>22</v>
      </c>
      <c r="I806" s="9" t="s">
        <v>23</v>
      </c>
      <c r="J806" s="153"/>
      <c r="K806" s="153"/>
      <c r="L806" s="153"/>
      <c r="M806" s="153"/>
      <c r="N806" s="153"/>
      <c r="O806" s="153"/>
      <c r="P806" s="153"/>
      <c r="Q806" s="153"/>
      <c r="S806" s="78"/>
      <c r="T806" s="78"/>
      <c r="U806" s="78"/>
      <c r="V806" s="78"/>
    </row>
    <row r="807" spans="1:22" ht="15.75" customHeight="1">
      <c r="A807" s="9">
        <v>2102</v>
      </c>
      <c r="B807" s="56">
        <v>63</v>
      </c>
      <c r="C807" s="56"/>
      <c r="D807" s="56"/>
      <c r="E807" s="56"/>
      <c r="F807" s="56"/>
      <c r="G807" s="56"/>
      <c r="H807" s="56"/>
      <c r="I807" s="56"/>
      <c r="J807" s="57"/>
      <c r="K807" s="58"/>
      <c r="L807" s="59"/>
      <c r="M807" s="60"/>
      <c r="N807" s="61"/>
      <c r="O807" s="62">
        <f>B807</f>
        <v>63</v>
      </c>
      <c r="P807" s="63"/>
      <c r="Q807" s="61"/>
      <c r="S807" s="78"/>
      <c r="T807" s="78"/>
      <c r="U807" s="78"/>
      <c r="V807" s="78"/>
    </row>
    <row r="808" spans="1:22" ht="15.75" customHeight="1">
      <c r="A808" s="9">
        <v>2201</v>
      </c>
      <c r="B808" s="56"/>
      <c r="C808" s="56">
        <v>53</v>
      </c>
      <c r="D808" s="56"/>
      <c r="E808" s="56"/>
      <c r="F808" s="56"/>
      <c r="G808" s="56"/>
      <c r="H808" s="56"/>
      <c r="I808" s="56"/>
      <c r="J808" s="57"/>
      <c r="K808" s="64"/>
      <c r="L808" s="42"/>
      <c r="M808" s="65"/>
      <c r="N808" s="66">
        <f>IF(C808=0,"",C808/B807)</f>
        <v>0.84126984126984128</v>
      </c>
      <c r="O808" s="67">
        <v>54</v>
      </c>
      <c r="P808" s="68">
        <f t="shared" ref="P808:P816" si="73">IF(O808=0,"",O808/O807)</f>
        <v>0.8571428571428571</v>
      </c>
      <c r="Q808" s="68">
        <f t="shared" ref="Q808:Q816" si="74">IF(O808=0,"",100%-P808)</f>
        <v>0.1428571428571429</v>
      </c>
      <c r="S808" s="78"/>
      <c r="T808" s="78"/>
      <c r="U808" s="78"/>
      <c r="V808" s="78"/>
    </row>
    <row r="809" spans="1:22" ht="15.75" customHeight="1">
      <c r="A809" s="9">
        <v>2202</v>
      </c>
      <c r="B809" s="56"/>
      <c r="C809" s="56"/>
      <c r="D809" s="56">
        <v>50</v>
      </c>
      <c r="E809" s="56"/>
      <c r="F809" s="56"/>
      <c r="G809" s="56"/>
      <c r="H809" s="56"/>
      <c r="I809" s="56"/>
      <c r="J809" s="57"/>
      <c r="K809" s="64"/>
      <c r="L809" s="42"/>
      <c r="M809" s="65"/>
      <c r="N809" s="66">
        <f>IF(D809=0,"",D809/C808)</f>
        <v>0.94339622641509435</v>
      </c>
      <c r="O809" s="67">
        <v>50</v>
      </c>
      <c r="P809" s="68">
        <f t="shared" si="73"/>
        <v>0.92592592592592593</v>
      </c>
      <c r="Q809" s="68">
        <f t="shared" si="74"/>
        <v>7.407407407407407E-2</v>
      </c>
      <c r="R809" s="52">
        <f>O809/O807</f>
        <v>0.79365079365079361</v>
      </c>
      <c r="S809" s="78"/>
      <c r="T809" s="78"/>
      <c r="U809" s="78"/>
      <c r="V809" s="78"/>
    </row>
    <row r="810" spans="1:22" ht="15.75" customHeight="1">
      <c r="A810" s="9">
        <v>2301</v>
      </c>
      <c r="B810" s="56"/>
      <c r="C810" s="56"/>
      <c r="D810" s="56"/>
      <c r="E810" s="56">
        <v>48</v>
      </c>
      <c r="F810" s="56"/>
      <c r="G810" s="56"/>
      <c r="H810" s="56"/>
      <c r="I810" s="56"/>
      <c r="J810" s="57"/>
      <c r="K810" s="64"/>
      <c r="L810" s="42"/>
      <c r="M810" s="65"/>
      <c r="N810" s="66">
        <f>IF(E810=0,"",E810/D809)</f>
        <v>0.96</v>
      </c>
      <c r="O810" s="67">
        <v>50</v>
      </c>
      <c r="P810" s="68">
        <f t="shared" si="73"/>
        <v>1</v>
      </c>
      <c r="Q810" s="68">
        <f t="shared" si="74"/>
        <v>0</v>
      </c>
      <c r="S810" s="78"/>
      <c r="T810" s="78"/>
      <c r="U810" s="78"/>
      <c r="V810" s="78"/>
    </row>
    <row r="811" spans="1:22" ht="15.75" customHeight="1">
      <c r="A811" s="9">
        <v>2302</v>
      </c>
      <c r="B811" s="56"/>
      <c r="C811" s="56"/>
      <c r="D811" s="56"/>
      <c r="E811" s="56"/>
      <c r="F811" s="56">
        <v>46</v>
      </c>
      <c r="G811" s="56"/>
      <c r="H811" s="56"/>
      <c r="I811" s="56"/>
      <c r="J811" s="57"/>
      <c r="K811" s="64"/>
      <c r="L811" s="42"/>
      <c r="M811" s="65"/>
      <c r="N811" s="66">
        <f>IF(F811=0,"",F811/E810)</f>
        <v>0.95833333333333337</v>
      </c>
      <c r="O811" s="67">
        <v>49</v>
      </c>
      <c r="P811" s="68">
        <f t="shared" si="73"/>
        <v>0.98</v>
      </c>
      <c r="Q811" s="68">
        <f t="shared" si="74"/>
        <v>2.0000000000000018E-2</v>
      </c>
      <c r="S811" s="78"/>
      <c r="T811" s="78"/>
      <c r="U811" s="78"/>
      <c r="V811" s="78"/>
    </row>
    <row r="812" spans="1:22" ht="15.75" customHeight="1">
      <c r="A812" s="9">
        <v>2401</v>
      </c>
      <c r="B812" s="56"/>
      <c r="C812" s="56"/>
      <c r="D812" s="56"/>
      <c r="E812" s="56"/>
      <c r="F812" s="56"/>
      <c r="G812" s="56">
        <v>46</v>
      </c>
      <c r="H812" s="56"/>
      <c r="I812" s="56"/>
      <c r="J812" s="57"/>
      <c r="K812" s="64"/>
      <c r="L812" s="42"/>
      <c r="M812" s="65"/>
      <c r="N812" s="66">
        <f>IF(G812=0,"",G812/F811)</f>
        <v>1</v>
      </c>
      <c r="O812" s="67">
        <v>49</v>
      </c>
      <c r="P812" s="68">
        <f t="shared" si="73"/>
        <v>1</v>
      </c>
      <c r="Q812" s="68">
        <f t="shared" si="74"/>
        <v>0</v>
      </c>
      <c r="S812" s="78"/>
      <c r="T812" s="78"/>
      <c r="U812" s="78"/>
      <c r="V812" s="78"/>
    </row>
    <row r="813" spans="1:22" ht="15.75" customHeight="1">
      <c r="A813" s="9">
        <v>2402</v>
      </c>
      <c r="B813" s="56"/>
      <c r="C813" s="56"/>
      <c r="D813" s="56"/>
      <c r="E813" s="56"/>
      <c r="F813" s="56"/>
      <c r="G813" s="56"/>
      <c r="H813" s="56">
        <v>44</v>
      </c>
      <c r="I813" s="56"/>
      <c r="J813" s="57"/>
      <c r="K813" s="64"/>
      <c r="L813" s="42"/>
      <c r="M813" s="65"/>
      <c r="N813" s="66">
        <f>IF(H813=0,"",H813/G812)</f>
        <v>0.95652173913043481</v>
      </c>
      <c r="O813" s="67">
        <v>49</v>
      </c>
      <c r="P813" s="68">
        <f t="shared" si="73"/>
        <v>1</v>
      </c>
      <c r="Q813" s="68">
        <f t="shared" si="74"/>
        <v>0</v>
      </c>
      <c r="S813" s="78"/>
      <c r="T813" s="78"/>
      <c r="U813" s="78"/>
      <c r="V813" s="78"/>
    </row>
    <row r="814" spans="1:22" ht="15.75" customHeight="1">
      <c r="A814" s="9">
        <v>2501</v>
      </c>
      <c r="B814" s="56"/>
      <c r="C814" s="56"/>
      <c r="D814" s="56"/>
      <c r="E814" s="56"/>
      <c r="F814" s="56"/>
      <c r="G814" s="56"/>
      <c r="H814" s="56"/>
      <c r="I814" s="56"/>
      <c r="J814" s="57"/>
      <c r="K814" s="64"/>
      <c r="L814" s="42"/>
      <c r="M814" s="65"/>
      <c r="N814" s="66" t="str">
        <f t="shared" ref="N814:N816" si="75">IF(I814=0,"",I814/H813)</f>
        <v/>
      </c>
      <c r="O814" s="67"/>
      <c r="P814" s="68" t="str">
        <f t="shared" si="73"/>
        <v/>
      </c>
      <c r="Q814" s="68" t="str">
        <f t="shared" si="74"/>
        <v/>
      </c>
      <c r="S814" s="78"/>
      <c r="T814" s="78"/>
      <c r="U814" s="78"/>
      <c r="V814" s="78"/>
    </row>
    <row r="815" spans="1:22" ht="15.75" customHeight="1">
      <c r="A815" s="9">
        <v>2502</v>
      </c>
      <c r="B815" s="56"/>
      <c r="C815" s="56"/>
      <c r="D815" s="56"/>
      <c r="E815" s="56"/>
      <c r="F815" s="56"/>
      <c r="G815" s="56"/>
      <c r="H815" s="56"/>
      <c r="I815" s="56"/>
      <c r="J815" s="57"/>
      <c r="K815" s="64"/>
      <c r="L815" s="42"/>
      <c r="M815" s="65"/>
      <c r="N815" s="66" t="str">
        <f t="shared" si="75"/>
        <v/>
      </c>
      <c r="O815" s="67"/>
      <c r="P815" s="68" t="str">
        <f t="shared" si="73"/>
        <v/>
      </c>
      <c r="Q815" s="68" t="str">
        <f t="shared" si="74"/>
        <v/>
      </c>
      <c r="S815" s="78"/>
      <c r="T815" s="78"/>
      <c r="U815" s="78"/>
      <c r="V815" s="78"/>
    </row>
    <row r="816" spans="1:22" ht="15.75" customHeight="1">
      <c r="A816" s="9">
        <v>2601</v>
      </c>
      <c r="B816" s="56"/>
      <c r="C816" s="56"/>
      <c r="D816" s="56"/>
      <c r="E816" s="56"/>
      <c r="F816" s="56"/>
      <c r="G816" s="56"/>
      <c r="H816" s="56"/>
      <c r="I816" s="56"/>
      <c r="J816" s="57"/>
      <c r="K816" s="64"/>
      <c r="L816" s="42"/>
      <c r="M816" s="65"/>
      <c r="N816" s="66" t="str">
        <f t="shared" si="75"/>
        <v/>
      </c>
      <c r="O816" s="67"/>
      <c r="P816" s="68" t="str">
        <f t="shared" si="73"/>
        <v/>
      </c>
      <c r="Q816" s="68" t="str">
        <f t="shared" si="74"/>
        <v/>
      </c>
      <c r="S816" s="78"/>
      <c r="T816" s="78"/>
      <c r="U816" s="78"/>
      <c r="V816" s="78"/>
    </row>
    <row r="817" spans="1:22" ht="15.75" customHeight="1">
      <c r="A817" s="9">
        <v>2602</v>
      </c>
      <c r="B817" s="56"/>
      <c r="C817" s="56"/>
      <c r="D817" s="56"/>
      <c r="E817" s="56"/>
      <c r="F817" s="56"/>
      <c r="G817" s="56"/>
      <c r="H817" s="56"/>
      <c r="I817" s="56"/>
      <c r="J817" s="57"/>
      <c r="K817" s="64"/>
      <c r="L817" s="42"/>
      <c r="M817" s="43"/>
      <c r="N817" s="69"/>
      <c r="O817" s="70"/>
      <c r="P817" s="71"/>
      <c r="Q817" s="69"/>
      <c r="S817" s="78"/>
      <c r="T817" s="78"/>
      <c r="U817" s="78"/>
      <c r="V817" s="78"/>
    </row>
    <row r="818" spans="1:22" ht="15.75" customHeight="1">
      <c r="A818" s="9">
        <v>2701</v>
      </c>
      <c r="B818" s="56"/>
      <c r="C818" s="56"/>
      <c r="D818" s="56"/>
      <c r="E818" s="56"/>
      <c r="F818" s="56"/>
      <c r="G818" s="56"/>
      <c r="H818" s="56"/>
      <c r="I818" s="56"/>
      <c r="J818" s="57"/>
      <c r="K818" s="64"/>
      <c r="L818" s="42"/>
      <c r="M818" s="43"/>
      <c r="N818" s="54"/>
      <c r="O818" s="70"/>
      <c r="P818" s="72"/>
      <c r="Q818" s="54"/>
      <c r="S818" s="78"/>
      <c r="T818" s="78"/>
      <c r="U818" s="78"/>
      <c r="V818" s="78"/>
    </row>
    <row r="819" spans="1:22" ht="15.75" customHeight="1">
      <c r="A819" s="9">
        <v>2702</v>
      </c>
      <c r="B819" s="56"/>
      <c r="C819" s="56"/>
      <c r="D819" s="56"/>
      <c r="E819" s="56"/>
      <c r="F819" s="56"/>
      <c r="G819" s="56"/>
      <c r="H819" s="56"/>
      <c r="I819" s="56"/>
      <c r="J819" s="57"/>
      <c r="K819" s="64"/>
      <c r="L819" s="42"/>
      <c r="M819" s="43"/>
      <c r="N819" s="54"/>
      <c r="O819" s="70"/>
      <c r="P819" s="72"/>
      <c r="Q819" s="54"/>
      <c r="S819" s="78"/>
      <c r="T819" s="78"/>
      <c r="U819" s="78"/>
      <c r="V819" s="78"/>
    </row>
    <row r="820" spans="1:22" ht="15.75" customHeight="1">
      <c r="A820" s="9">
        <v>2801</v>
      </c>
      <c r="B820" s="56"/>
      <c r="C820" s="56"/>
      <c r="D820" s="56"/>
      <c r="E820" s="56"/>
      <c r="F820" s="56"/>
      <c r="G820" s="56"/>
      <c r="H820" s="56"/>
      <c r="I820" s="56"/>
      <c r="J820" s="57"/>
      <c r="K820" s="64"/>
      <c r="L820" s="42"/>
      <c r="M820" s="43"/>
      <c r="N820" s="42"/>
      <c r="O820" s="43"/>
      <c r="P820" s="53"/>
      <c r="Q820" s="54"/>
      <c r="S820" s="78"/>
      <c r="T820" s="78"/>
      <c r="U820" s="78"/>
      <c r="V820" s="78"/>
    </row>
    <row r="821" spans="1:22" ht="15.75" customHeight="1">
      <c r="A821" s="9">
        <v>2802</v>
      </c>
      <c r="B821" s="56"/>
      <c r="C821" s="56"/>
      <c r="D821" s="56"/>
      <c r="E821" s="56"/>
      <c r="F821" s="56"/>
      <c r="G821" s="56"/>
      <c r="H821" s="56"/>
      <c r="I821" s="56"/>
      <c r="J821" s="57"/>
      <c r="K821" s="64"/>
      <c r="L821" s="42"/>
      <c r="M821" s="43"/>
      <c r="N821" s="44" t="s">
        <v>53</v>
      </c>
      <c r="O821" s="45"/>
      <c r="P821" s="46" t="str">
        <f>IF(SUM(J809:J817)=0,"",SUM(J809:J817))</f>
        <v/>
      </c>
      <c r="Q821" s="47" t="s">
        <v>8</v>
      </c>
      <c r="S821" s="78"/>
      <c r="T821" s="78"/>
      <c r="U821" s="78"/>
      <c r="V821" s="78"/>
    </row>
    <row r="822" spans="1:22" ht="15.75" customHeight="1">
      <c r="A822" s="9">
        <v>2901</v>
      </c>
      <c r="B822" s="56"/>
      <c r="C822" s="56"/>
      <c r="D822" s="56"/>
      <c r="E822" s="56"/>
      <c r="F822" s="56"/>
      <c r="G822" s="56"/>
      <c r="H822" s="56"/>
      <c r="I822" s="56"/>
      <c r="J822" s="57"/>
      <c r="K822" s="64"/>
      <c r="L822" s="42"/>
      <c r="M822" s="43"/>
      <c r="N822" s="48" t="s">
        <v>55</v>
      </c>
      <c r="O822" s="49" t="str">
        <f>IF(O821/B807=0,"",O821/B807)</f>
        <v/>
      </c>
      <c r="P822" s="50" t="e">
        <f>IF(O821/P821=0,"",O821/P821)</f>
        <v>#VALUE!</v>
      </c>
      <c r="Q822" s="51" t="s">
        <v>56</v>
      </c>
      <c r="S822" s="78"/>
      <c r="T822" s="78"/>
      <c r="U822" s="78"/>
      <c r="V822" s="78"/>
    </row>
    <row r="823" spans="1:22" ht="15.75" customHeight="1">
      <c r="A823" s="9">
        <v>2902</v>
      </c>
      <c r="B823" s="56"/>
      <c r="C823" s="56"/>
      <c r="D823" s="56"/>
      <c r="E823" s="56"/>
      <c r="F823" s="56"/>
      <c r="G823" s="56"/>
      <c r="H823" s="56"/>
      <c r="I823" s="56"/>
      <c r="J823" s="57"/>
      <c r="K823" s="73"/>
      <c r="L823" s="74"/>
      <c r="M823" s="75"/>
      <c r="N823" s="30"/>
      <c r="O823" s="31"/>
      <c r="P823" s="31"/>
      <c r="Q823" s="33"/>
      <c r="S823" s="78"/>
      <c r="T823" s="78"/>
      <c r="U823" s="78"/>
      <c r="V823" s="78"/>
    </row>
    <row r="824" spans="1:22" ht="18" customHeight="1">
      <c r="A824" s="34"/>
      <c r="B824" s="6"/>
      <c r="C824" s="6"/>
      <c r="D824" s="6"/>
      <c r="E824" s="6"/>
      <c r="F824" s="175" t="s">
        <v>42</v>
      </c>
      <c r="G824" s="154"/>
      <c r="H824" s="154"/>
      <c r="I824" s="155"/>
      <c r="J824" s="35">
        <f>SUM(J816:J820)</f>
        <v>0</v>
      </c>
      <c r="K824" s="55" t="str">
        <f>IF(J816=0,"",J816/B807)</f>
        <v/>
      </c>
      <c r="L824" s="55" t="str">
        <f>IF(J824=0,"",J824/B807)</f>
        <v/>
      </c>
      <c r="M824" s="55" t="e">
        <f>L824-K824</f>
        <v>#VALUE!</v>
      </c>
      <c r="N824" s="5"/>
      <c r="O824" s="6"/>
      <c r="P824" s="37"/>
      <c r="Q824" s="5"/>
      <c r="S824" s="78"/>
      <c r="T824" s="78"/>
      <c r="U824" s="78"/>
      <c r="V824" s="78"/>
    </row>
    <row r="825" spans="1:22" ht="15.75" customHeight="1">
      <c r="L825" s="5"/>
      <c r="M825" s="5"/>
      <c r="O825" s="5"/>
      <c r="S825" s="78"/>
      <c r="T825" s="78"/>
      <c r="U825" s="78"/>
      <c r="V825" s="78"/>
    </row>
    <row r="826" spans="1:22" ht="15.75" customHeight="1">
      <c r="L826" s="5"/>
      <c r="M826" s="5"/>
      <c r="O826" s="5"/>
      <c r="S826" s="78"/>
      <c r="T826" s="78"/>
      <c r="U826" s="78"/>
      <c r="V826" s="78"/>
    </row>
    <row r="827" spans="1:22" ht="26.25" customHeight="1">
      <c r="B827" s="76" t="s">
        <v>77</v>
      </c>
      <c r="C827" s="76"/>
      <c r="D827" s="76"/>
      <c r="E827" s="76"/>
      <c r="F827" s="76"/>
      <c r="G827" s="76"/>
      <c r="H827" s="76"/>
      <c r="I827" s="76"/>
      <c r="K827" s="8"/>
      <c r="L827" s="8" t="s">
        <v>73</v>
      </c>
      <c r="M827" s="5"/>
      <c r="N827" s="5"/>
      <c r="O827" s="6"/>
      <c r="P827" s="5"/>
      <c r="Q827" s="6"/>
      <c r="R827" s="6"/>
      <c r="S827" s="78"/>
      <c r="T827" s="78"/>
      <c r="U827" s="78"/>
      <c r="V827" s="78"/>
    </row>
    <row r="828" spans="1:22" ht="20.25" customHeight="1">
      <c r="A828" s="142" t="s">
        <v>6</v>
      </c>
      <c r="B828" s="144" t="s">
        <v>7</v>
      </c>
      <c r="C828" s="154"/>
      <c r="D828" s="154"/>
      <c r="E828" s="154"/>
      <c r="F828" s="154"/>
      <c r="G828" s="154"/>
      <c r="H828" s="154"/>
      <c r="I828" s="155"/>
      <c r="J828" s="167" t="s">
        <v>8</v>
      </c>
      <c r="K828" s="137" t="s">
        <v>9</v>
      </c>
      <c r="L828" s="137" t="s">
        <v>10</v>
      </c>
      <c r="M828" s="149" t="s">
        <v>11</v>
      </c>
      <c r="N828" s="137" t="s">
        <v>12</v>
      </c>
      <c r="O828" s="151" t="s">
        <v>13</v>
      </c>
      <c r="P828" s="151" t="s">
        <v>14</v>
      </c>
      <c r="Q828" s="137" t="s">
        <v>15</v>
      </c>
      <c r="S828" s="78"/>
      <c r="T828" s="78"/>
      <c r="U828" s="78"/>
      <c r="V828" s="78"/>
    </row>
    <row r="829" spans="1:22" ht="15.75" customHeight="1">
      <c r="A829" s="153"/>
      <c r="B829" s="9" t="s">
        <v>16</v>
      </c>
      <c r="C829" s="9" t="s">
        <v>17</v>
      </c>
      <c r="D829" s="9" t="s">
        <v>18</v>
      </c>
      <c r="E829" s="9" t="s">
        <v>19</v>
      </c>
      <c r="F829" s="9" t="s">
        <v>20</v>
      </c>
      <c r="G829" s="9" t="s">
        <v>21</v>
      </c>
      <c r="H829" s="9" t="s">
        <v>22</v>
      </c>
      <c r="I829" s="9" t="s">
        <v>23</v>
      </c>
      <c r="J829" s="153"/>
      <c r="K829" s="153"/>
      <c r="L829" s="153"/>
      <c r="M829" s="153"/>
      <c r="N829" s="153"/>
      <c r="O829" s="153"/>
      <c r="P829" s="153"/>
      <c r="Q829" s="153"/>
      <c r="S829" s="78"/>
      <c r="T829" s="78"/>
      <c r="U829" s="78"/>
      <c r="V829" s="78"/>
    </row>
    <row r="830" spans="1:22" ht="15.75" customHeight="1">
      <c r="A830" s="9">
        <v>2201</v>
      </c>
      <c r="B830" s="56">
        <v>81</v>
      </c>
      <c r="C830" s="56"/>
      <c r="D830" s="56"/>
      <c r="E830" s="56"/>
      <c r="F830" s="56"/>
      <c r="G830" s="56"/>
      <c r="H830" s="56"/>
      <c r="I830" s="56"/>
      <c r="J830" s="57"/>
      <c r="K830" s="58"/>
      <c r="L830" s="59"/>
      <c r="M830" s="60"/>
      <c r="N830" s="61"/>
      <c r="O830" s="62">
        <f>B830</f>
        <v>81</v>
      </c>
      <c r="P830" s="63"/>
      <c r="Q830" s="61"/>
      <c r="S830" s="78"/>
      <c r="T830" s="78"/>
      <c r="U830" s="78"/>
      <c r="V830" s="78"/>
    </row>
    <row r="831" spans="1:22" ht="15.75" customHeight="1">
      <c r="A831" s="9">
        <v>2202</v>
      </c>
      <c r="B831" s="56"/>
      <c r="C831" s="56">
        <v>63</v>
      </c>
      <c r="D831" s="56"/>
      <c r="E831" s="56"/>
      <c r="F831" s="56"/>
      <c r="G831" s="56"/>
      <c r="H831" s="56"/>
      <c r="I831" s="56"/>
      <c r="J831" s="57"/>
      <c r="K831" s="64"/>
      <c r="L831" s="42"/>
      <c r="M831" s="65"/>
      <c r="N831" s="66">
        <f>IF(C831=0,"",C831/B830)</f>
        <v>0.77777777777777779</v>
      </c>
      <c r="O831" s="67">
        <v>65</v>
      </c>
      <c r="P831" s="68">
        <f t="shared" ref="P831:P839" si="76">IF(O831=0,"",O831/O830)</f>
        <v>0.80246913580246915</v>
      </c>
      <c r="Q831" s="68">
        <f t="shared" ref="Q831:Q839" si="77">IF(O831=0,"",100%-P831)</f>
        <v>0.19753086419753085</v>
      </c>
      <c r="S831" s="78"/>
      <c r="T831" s="78"/>
      <c r="U831" s="78"/>
      <c r="V831" s="78"/>
    </row>
    <row r="832" spans="1:22" ht="15.75" customHeight="1">
      <c r="A832" s="9">
        <v>2301</v>
      </c>
      <c r="B832" s="56"/>
      <c r="C832" s="56"/>
      <c r="D832" s="56">
        <v>60</v>
      </c>
      <c r="E832" s="56"/>
      <c r="F832" s="56"/>
      <c r="G832" s="56"/>
      <c r="H832" s="56"/>
      <c r="I832" s="56"/>
      <c r="J832" s="57"/>
      <c r="K832" s="64"/>
      <c r="L832" s="42"/>
      <c r="M832" s="65"/>
      <c r="N832" s="66">
        <f>IF(D832=0,"",D832/C831)</f>
        <v>0.95238095238095233</v>
      </c>
      <c r="O832" s="67">
        <v>62</v>
      </c>
      <c r="P832" s="68">
        <f t="shared" si="76"/>
        <v>0.9538461538461539</v>
      </c>
      <c r="Q832" s="68">
        <f t="shared" si="77"/>
        <v>4.6153846153846101E-2</v>
      </c>
      <c r="R832" s="52">
        <f>O832/O830</f>
        <v>0.76543209876543206</v>
      </c>
      <c r="S832" s="78"/>
      <c r="T832" s="78"/>
      <c r="U832" s="78"/>
      <c r="V832" s="78"/>
    </row>
    <row r="833" spans="1:22" ht="15.75" customHeight="1">
      <c r="A833" s="9">
        <v>2302</v>
      </c>
      <c r="B833" s="56"/>
      <c r="C833" s="56"/>
      <c r="D833" s="56"/>
      <c r="E833" s="56">
        <v>51</v>
      </c>
      <c r="F833" s="56"/>
      <c r="G833" s="56"/>
      <c r="H833" s="56"/>
      <c r="I833" s="56"/>
      <c r="J833" s="57"/>
      <c r="K833" s="64"/>
      <c r="L833" s="42"/>
      <c r="M833" s="65"/>
      <c r="N833" s="66">
        <f>IF(E833=0,"",E833/D832)</f>
        <v>0.85</v>
      </c>
      <c r="O833" s="67">
        <v>55</v>
      </c>
      <c r="P833" s="68">
        <f t="shared" si="76"/>
        <v>0.88709677419354838</v>
      </c>
      <c r="Q833" s="68">
        <f t="shared" si="77"/>
        <v>0.11290322580645162</v>
      </c>
      <c r="S833" s="78"/>
      <c r="T833" s="78"/>
      <c r="U833" s="78"/>
      <c r="V833" s="78"/>
    </row>
    <row r="834" spans="1:22" ht="15.75" customHeight="1">
      <c r="A834" s="9">
        <v>2401</v>
      </c>
      <c r="B834" s="56"/>
      <c r="C834" s="56"/>
      <c r="D834" s="56"/>
      <c r="E834" s="56"/>
      <c r="F834" s="56">
        <v>46</v>
      </c>
      <c r="G834" s="56"/>
      <c r="H834" s="56"/>
      <c r="I834" s="56"/>
      <c r="J834" s="57"/>
      <c r="K834" s="64"/>
      <c r="L834" s="42"/>
      <c r="M834" s="65"/>
      <c r="N834" s="66">
        <f>IF(F834=0,"",F834/E833)</f>
        <v>0.90196078431372551</v>
      </c>
      <c r="O834" s="67">
        <v>53</v>
      </c>
      <c r="P834" s="68">
        <f t="shared" si="76"/>
        <v>0.96363636363636362</v>
      </c>
      <c r="Q834" s="68">
        <f t="shared" si="77"/>
        <v>3.6363636363636376E-2</v>
      </c>
      <c r="S834" s="78"/>
      <c r="T834" s="78"/>
      <c r="U834" s="78"/>
      <c r="V834" s="78"/>
    </row>
    <row r="835" spans="1:22" ht="15.75" customHeight="1">
      <c r="A835" s="9">
        <v>2402</v>
      </c>
      <c r="B835" s="56"/>
      <c r="C835" s="56"/>
      <c r="D835" s="56"/>
      <c r="E835" s="56"/>
      <c r="F835" s="56"/>
      <c r="G835" s="56">
        <v>42</v>
      </c>
      <c r="H835" s="56"/>
      <c r="I835" s="56"/>
      <c r="J835" s="57"/>
      <c r="K835" s="64"/>
      <c r="L835" s="42"/>
      <c r="M835" s="65"/>
      <c r="N835" s="66">
        <f>IF(G835=0,"",G835/F834)</f>
        <v>0.91304347826086951</v>
      </c>
      <c r="O835" s="67">
        <v>44</v>
      </c>
      <c r="P835" s="68">
        <f t="shared" si="76"/>
        <v>0.83018867924528306</v>
      </c>
      <c r="Q835" s="68">
        <f t="shared" si="77"/>
        <v>0.16981132075471694</v>
      </c>
      <c r="S835" s="78"/>
      <c r="T835" s="78"/>
      <c r="U835" s="78"/>
      <c r="V835" s="78"/>
    </row>
    <row r="836" spans="1:22" ht="15.75" customHeight="1">
      <c r="A836" s="9">
        <v>2501</v>
      </c>
      <c r="B836" s="56"/>
      <c r="C836" s="56"/>
      <c r="D836" s="56"/>
      <c r="E836" s="56"/>
      <c r="F836" s="56"/>
      <c r="G836" s="56"/>
      <c r="H836" s="56"/>
      <c r="I836" s="56"/>
      <c r="J836" s="57"/>
      <c r="K836" s="64"/>
      <c r="L836" s="42"/>
      <c r="M836" s="65"/>
      <c r="N836" s="66" t="str">
        <f>IF(H836=0,"",H836/G835)</f>
        <v/>
      </c>
      <c r="O836" s="67"/>
      <c r="P836" s="68" t="str">
        <f t="shared" si="76"/>
        <v/>
      </c>
      <c r="Q836" s="68" t="str">
        <f t="shared" si="77"/>
        <v/>
      </c>
      <c r="S836" s="78"/>
      <c r="T836" s="78"/>
      <c r="U836" s="78"/>
      <c r="V836" s="78"/>
    </row>
    <row r="837" spans="1:22" ht="15.75" customHeight="1">
      <c r="A837" s="9">
        <v>2502</v>
      </c>
      <c r="B837" s="56"/>
      <c r="C837" s="56"/>
      <c r="D837" s="56"/>
      <c r="E837" s="56"/>
      <c r="F837" s="56"/>
      <c r="G837" s="56"/>
      <c r="H837" s="56"/>
      <c r="I837" s="56"/>
      <c r="J837" s="57"/>
      <c r="K837" s="64"/>
      <c r="L837" s="42"/>
      <c r="M837" s="65"/>
      <c r="N837" s="66" t="str">
        <f t="shared" ref="N837:N839" si="78">IF(I837=0,"",I837/H836)</f>
        <v/>
      </c>
      <c r="O837" s="67"/>
      <c r="P837" s="68" t="str">
        <f t="shared" si="76"/>
        <v/>
      </c>
      <c r="Q837" s="68" t="str">
        <f t="shared" si="77"/>
        <v/>
      </c>
      <c r="S837" s="78"/>
      <c r="T837" s="78"/>
      <c r="U837" s="78"/>
      <c r="V837" s="78"/>
    </row>
    <row r="838" spans="1:22" ht="15.75" customHeight="1">
      <c r="A838" s="9">
        <v>2601</v>
      </c>
      <c r="B838" s="56"/>
      <c r="C838" s="56"/>
      <c r="D838" s="56"/>
      <c r="E838" s="56"/>
      <c r="F838" s="56"/>
      <c r="G838" s="56"/>
      <c r="H838" s="56"/>
      <c r="I838" s="56"/>
      <c r="J838" s="57"/>
      <c r="K838" s="64"/>
      <c r="L838" s="42"/>
      <c r="M838" s="65"/>
      <c r="N838" s="66" t="str">
        <f t="shared" si="78"/>
        <v/>
      </c>
      <c r="O838" s="67"/>
      <c r="P838" s="68" t="str">
        <f t="shared" si="76"/>
        <v/>
      </c>
      <c r="Q838" s="68" t="str">
        <f t="shared" si="77"/>
        <v/>
      </c>
      <c r="S838" s="78"/>
      <c r="T838" s="78"/>
      <c r="U838" s="78"/>
      <c r="V838" s="78"/>
    </row>
    <row r="839" spans="1:22" ht="15.75" customHeight="1">
      <c r="A839" s="9">
        <v>2602</v>
      </c>
      <c r="B839" s="56"/>
      <c r="C839" s="56"/>
      <c r="D839" s="56"/>
      <c r="E839" s="56"/>
      <c r="F839" s="56"/>
      <c r="G839" s="56"/>
      <c r="H839" s="56"/>
      <c r="I839" s="56"/>
      <c r="J839" s="57"/>
      <c r="K839" s="64"/>
      <c r="L839" s="42"/>
      <c r="M839" s="65"/>
      <c r="N839" s="66" t="str">
        <f t="shared" si="78"/>
        <v/>
      </c>
      <c r="O839" s="67"/>
      <c r="P839" s="68" t="str">
        <f t="shared" si="76"/>
        <v/>
      </c>
      <c r="Q839" s="68" t="str">
        <f t="shared" si="77"/>
        <v/>
      </c>
      <c r="S839" s="78"/>
      <c r="T839" s="78"/>
      <c r="U839" s="78"/>
      <c r="V839" s="78"/>
    </row>
    <row r="840" spans="1:22" ht="15.75" customHeight="1">
      <c r="A840" s="9">
        <v>2701</v>
      </c>
      <c r="B840" s="56"/>
      <c r="C840" s="56"/>
      <c r="D840" s="56"/>
      <c r="E840" s="56"/>
      <c r="F840" s="56"/>
      <c r="G840" s="56"/>
      <c r="H840" s="56"/>
      <c r="I840" s="56"/>
      <c r="J840" s="57"/>
      <c r="K840" s="64"/>
      <c r="L840" s="42"/>
      <c r="M840" s="43"/>
      <c r="N840" s="69"/>
      <c r="O840" s="70"/>
      <c r="P840" s="71"/>
      <c r="Q840" s="69"/>
      <c r="S840" s="78"/>
      <c r="T840" s="78"/>
      <c r="U840" s="78"/>
      <c r="V840" s="78"/>
    </row>
    <row r="841" spans="1:22" ht="15.75" customHeight="1">
      <c r="A841" s="9">
        <v>2702</v>
      </c>
      <c r="B841" s="56"/>
      <c r="C841" s="56"/>
      <c r="D841" s="56"/>
      <c r="E841" s="56"/>
      <c r="F841" s="56"/>
      <c r="G841" s="56"/>
      <c r="H841" s="56"/>
      <c r="I841" s="56"/>
      <c r="J841" s="57"/>
      <c r="K841" s="64"/>
      <c r="L841" s="42"/>
      <c r="M841" s="43"/>
      <c r="N841" s="54"/>
      <c r="O841" s="70"/>
      <c r="P841" s="72"/>
      <c r="Q841" s="54"/>
      <c r="S841" s="78"/>
      <c r="T841" s="78"/>
      <c r="U841" s="78"/>
      <c r="V841" s="78"/>
    </row>
    <row r="842" spans="1:22" ht="15.75" customHeight="1">
      <c r="A842" s="9">
        <v>2801</v>
      </c>
      <c r="B842" s="56"/>
      <c r="C842" s="56"/>
      <c r="D842" s="56"/>
      <c r="E842" s="56"/>
      <c r="F842" s="56"/>
      <c r="G842" s="56"/>
      <c r="H842" s="56"/>
      <c r="I842" s="56"/>
      <c r="J842" s="57"/>
      <c r="K842" s="64"/>
      <c r="L842" s="42"/>
      <c r="M842" s="43"/>
      <c r="N842" s="54"/>
      <c r="O842" s="70"/>
      <c r="P842" s="72"/>
      <c r="Q842" s="54"/>
      <c r="S842" s="78"/>
      <c r="T842" s="78"/>
      <c r="U842" s="78"/>
      <c r="V842" s="78"/>
    </row>
    <row r="843" spans="1:22" ht="15.75" customHeight="1">
      <c r="A843" s="9">
        <v>2802</v>
      </c>
      <c r="B843" s="56"/>
      <c r="C843" s="56"/>
      <c r="D843" s="56"/>
      <c r="E843" s="56"/>
      <c r="F843" s="56"/>
      <c r="G843" s="56"/>
      <c r="H843" s="56"/>
      <c r="I843" s="56"/>
      <c r="J843" s="57"/>
      <c r="K843" s="64"/>
      <c r="L843" s="42"/>
      <c r="M843" s="43"/>
      <c r="N843" s="42"/>
      <c r="O843" s="43"/>
      <c r="P843" s="53"/>
      <c r="Q843" s="54"/>
      <c r="S843" s="78"/>
      <c r="T843" s="78"/>
      <c r="U843" s="78"/>
      <c r="V843" s="78"/>
    </row>
    <row r="844" spans="1:22" ht="15.75" customHeight="1">
      <c r="A844" s="9">
        <v>2901</v>
      </c>
      <c r="B844" s="56"/>
      <c r="C844" s="56"/>
      <c r="D844" s="56"/>
      <c r="E844" s="56"/>
      <c r="F844" s="56"/>
      <c r="G844" s="56"/>
      <c r="H844" s="56"/>
      <c r="I844" s="56"/>
      <c r="J844" s="57"/>
      <c r="K844" s="64"/>
      <c r="L844" s="42"/>
      <c r="M844" s="43"/>
      <c r="N844" s="44" t="s">
        <v>53</v>
      </c>
      <c r="O844" s="45"/>
      <c r="P844" s="46" t="str">
        <f>IF(SUM(J832:J840)=0,"",SUM(J832:J840))</f>
        <v/>
      </c>
      <c r="Q844" s="47" t="s">
        <v>8</v>
      </c>
      <c r="S844" s="78"/>
      <c r="T844" s="78"/>
      <c r="U844" s="78"/>
      <c r="V844" s="78"/>
    </row>
    <row r="845" spans="1:22" ht="15.75" customHeight="1">
      <c r="A845" s="9">
        <v>2902</v>
      </c>
      <c r="B845" s="56"/>
      <c r="C845" s="56"/>
      <c r="D845" s="56"/>
      <c r="E845" s="56"/>
      <c r="F845" s="56"/>
      <c r="G845" s="56"/>
      <c r="H845" s="56"/>
      <c r="I845" s="56"/>
      <c r="J845" s="57"/>
      <c r="K845" s="64"/>
      <c r="L845" s="42"/>
      <c r="M845" s="43"/>
      <c r="N845" s="48" t="s">
        <v>55</v>
      </c>
      <c r="O845" s="49" t="str">
        <f>IF(O844/B830=0,"",O844/B830)</f>
        <v/>
      </c>
      <c r="P845" s="50" t="e">
        <f>IF(O844/P844=0,"",O844/P844)</f>
        <v>#VALUE!</v>
      </c>
      <c r="Q845" s="51" t="s">
        <v>56</v>
      </c>
      <c r="S845" s="78"/>
      <c r="T845" s="78"/>
      <c r="U845" s="78"/>
      <c r="V845" s="78"/>
    </row>
    <row r="846" spans="1:22" ht="15.75" customHeight="1">
      <c r="A846" s="9">
        <v>3001</v>
      </c>
      <c r="B846" s="56"/>
      <c r="C846" s="56"/>
      <c r="D846" s="56"/>
      <c r="E846" s="56"/>
      <c r="F846" s="56"/>
      <c r="G846" s="56"/>
      <c r="H846" s="56"/>
      <c r="I846" s="56"/>
      <c r="J846" s="57"/>
      <c r="K846" s="73"/>
      <c r="L846" s="74"/>
      <c r="M846" s="75"/>
      <c r="N846" s="30"/>
      <c r="O846" s="31"/>
      <c r="P846" s="31"/>
      <c r="Q846" s="33"/>
      <c r="S846" s="78"/>
      <c r="T846" s="78"/>
      <c r="U846" s="78"/>
      <c r="V846" s="78"/>
    </row>
    <row r="847" spans="1:22" ht="18" customHeight="1">
      <c r="A847" s="34"/>
      <c r="B847" s="6"/>
      <c r="C847" s="6"/>
      <c r="D847" s="6"/>
      <c r="E847" s="6"/>
      <c r="F847" s="175" t="s">
        <v>42</v>
      </c>
      <c r="G847" s="154"/>
      <c r="H847" s="154"/>
      <c r="I847" s="155"/>
      <c r="J847" s="35">
        <f>SUM(J839:J843)</f>
        <v>0</v>
      </c>
      <c r="K847" s="55" t="str">
        <f>IF(J839=0,"",J839/B830)</f>
        <v/>
      </c>
      <c r="L847" s="55" t="str">
        <f>IF(J847=0,"",J847/B830)</f>
        <v/>
      </c>
      <c r="M847" s="55" t="e">
        <f>L847-K847</f>
        <v>#VALUE!</v>
      </c>
      <c r="N847" s="5"/>
      <c r="O847" s="6"/>
      <c r="P847" s="37"/>
      <c r="Q847" s="5"/>
      <c r="S847" s="78"/>
      <c r="T847" s="78"/>
      <c r="U847" s="78"/>
      <c r="V847" s="78"/>
    </row>
    <row r="848" spans="1:22" ht="15.75" customHeight="1">
      <c r="L848" s="5"/>
      <c r="M848" s="5"/>
      <c r="O848" s="5"/>
      <c r="S848" s="78"/>
      <c r="T848" s="78"/>
      <c r="U848" s="78"/>
      <c r="V848" s="78"/>
    </row>
    <row r="849" spans="1:22" ht="15.75" customHeight="1">
      <c r="L849" s="5"/>
      <c r="M849" s="5"/>
      <c r="O849" s="5"/>
      <c r="S849" s="78"/>
      <c r="T849" s="78"/>
      <c r="U849" s="78"/>
      <c r="V849" s="78"/>
    </row>
    <row r="850" spans="1:22" ht="26.25" customHeight="1">
      <c r="B850" s="76" t="s">
        <v>77</v>
      </c>
      <c r="C850" s="76"/>
      <c r="D850" s="76"/>
      <c r="E850" s="76"/>
      <c r="F850" s="76"/>
      <c r="G850" s="76"/>
      <c r="H850" s="76"/>
      <c r="I850" s="76"/>
      <c r="K850" s="8"/>
      <c r="L850" s="8" t="s">
        <v>74</v>
      </c>
      <c r="M850" s="5"/>
      <c r="N850" s="5"/>
      <c r="O850" s="6"/>
      <c r="P850" s="5"/>
      <c r="Q850" s="6"/>
      <c r="R850" s="6"/>
      <c r="S850" s="78"/>
      <c r="T850" s="78"/>
      <c r="U850" s="78"/>
      <c r="V850" s="78"/>
    </row>
    <row r="851" spans="1:22" ht="20.25" customHeight="1">
      <c r="A851" s="142" t="s">
        <v>6</v>
      </c>
      <c r="B851" s="144" t="s">
        <v>7</v>
      </c>
      <c r="C851" s="154"/>
      <c r="D851" s="154"/>
      <c r="E851" s="154"/>
      <c r="F851" s="154"/>
      <c r="G851" s="154"/>
      <c r="H851" s="154"/>
      <c r="I851" s="155"/>
      <c r="J851" s="167" t="s">
        <v>8</v>
      </c>
      <c r="K851" s="137" t="s">
        <v>9</v>
      </c>
      <c r="L851" s="137" t="s">
        <v>10</v>
      </c>
      <c r="M851" s="149" t="s">
        <v>11</v>
      </c>
      <c r="N851" s="137" t="s">
        <v>12</v>
      </c>
      <c r="O851" s="151" t="s">
        <v>13</v>
      </c>
      <c r="P851" s="151" t="s">
        <v>14</v>
      </c>
      <c r="Q851" s="137" t="s">
        <v>15</v>
      </c>
      <c r="S851" s="78"/>
      <c r="T851" s="78"/>
      <c r="U851" s="78"/>
      <c r="V851" s="78"/>
    </row>
    <row r="852" spans="1:22" ht="15.75" customHeight="1">
      <c r="A852" s="153"/>
      <c r="B852" s="9" t="s">
        <v>16</v>
      </c>
      <c r="C852" s="9" t="s">
        <v>17</v>
      </c>
      <c r="D852" s="9" t="s">
        <v>18</v>
      </c>
      <c r="E852" s="9" t="s">
        <v>19</v>
      </c>
      <c r="F852" s="9" t="s">
        <v>20</v>
      </c>
      <c r="G852" s="9" t="s">
        <v>21</v>
      </c>
      <c r="H852" s="9" t="s">
        <v>22</v>
      </c>
      <c r="I852" s="9" t="s">
        <v>23</v>
      </c>
      <c r="J852" s="153"/>
      <c r="K852" s="153"/>
      <c r="L852" s="153"/>
      <c r="M852" s="153"/>
      <c r="N852" s="153"/>
      <c r="O852" s="153"/>
      <c r="P852" s="153"/>
      <c r="Q852" s="153"/>
      <c r="S852" s="78"/>
      <c r="T852" s="78"/>
      <c r="U852" s="78"/>
      <c r="V852" s="78"/>
    </row>
    <row r="853" spans="1:22" ht="15.75" customHeight="1">
      <c r="A853" s="9">
        <v>2202</v>
      </c>
      <c r="B853" s="56">
        <v>65</v>
      </c>
      <c r="C853" s="56"/>
      <c r="D853" s="56"/>
      <c r="E853" s="56"/>
      <c r="F853" s="56"/>
      <c r="G853" s="56"/>
      <c r="H853" s="56"/>
      <c r="I853" s="56"/>
      <c r="J853" s="57"/>
      <c r="K853" s="58"/>
      <c r="L853" s="59"/>
      <c r="M853" s="60"/>
      <c r="N853" s="61"/>
      <c r="O853" s="62">
        <f>B853</f>
        <v>65</v>
      </c>
      <c r="P853" s="63"/>
      <c r="Q853" s="61"/>
      <c r="S853" s="78"/>
      <c r="T853" s="78"/>
      <c r="U853" s="78"/>
      <c r="V853" s="78"/>
    </row>
    <row r="854" spans="1:22" ht="15.75" customHeight="1">
      <c r="A854" s="9">
        <v>2301</v>
      </c>
      <c r="B854" s="56"/>
      <c r="C854" s="56">
        <v>60</v>
      </c>
      <c r="D854" s="56"/>
      <c r="E854" s="56"/>
      <c r="F854" s="56"/>
      <c r="G854" s="56"/>
      <c r="H854" s="56"/>
      <c r="I854" s="56"/>
      <c r="J854" s="57"/>
      <c r="K854" s="64"/>
      <c r="L854" s="42"/>
      <c r="M854" s="65"/>
      <c r="N854" s="66">
        <f>IF(C854=0,"",C854/B853)</f>
        <v>0.92307692307692313</v>
      </c>
      <c r="O854" s="67">
        <v>61</v>
      </c>
      <c r="P854" s="68">
        <f t="shared" ref="P854:P862" si="79">IF(O854=0,"",O854/O853)</f>
        <v>0.93846153846153846</v>
      </c>
      <c r="Q854" s="68">
        <f t="shared" ref="Q854:Q862" si="80">IF(O854=0,"",100%-P854)</f>
        <v>6.1538461538461542E-2</v>
      </c>
      <c r="S854" s="78"/>
      <c r="T854" s="78"/>
      <c r="U854" s="78"/>
      <c r="V854" s="78"/>
    </row>
    <row r="855" spans="1:22" ht="15.75" customHeight="1">
      <c r="A855" s="9">
        <v>2302</v>
      </c>
      <c r="B855" s="56"/>
      <c r="C855" s="56"/>
      <c r="D855" s="56">
        <v>60</v>
      </c>
      <c r="E855" s="56"/>
      <c r="F855" s="56"/>
      <c r="G855" s="56"/>
      <c r="H855" s="56"/>
      <c r="I855" s="56"/>
      <c r="J855" s="57"/>
      <c r="K855" s="64"/>
      <c r="L855" s="42"/>
      <c r="M855" s="65"/>
      <c r="N855" s="66">
        <f>IF(D855=0,"",D855/C854)</f>
        <v>1</v>
      </c>
      <c r="O855" s="67">
        <v>61</v>
      </c>
      <c r="P855" s="68">
        <f t="shared" si="79"/>
        <v>1</v>
      </c>
      <c r="Q855" s="68">
        <f t="shared" si="80"/>
        <v>0</v>
      </c>
      <c r="R855" s="52">
        <f>O855/O853</f>
        <v>0.93846153846153846</v>
      </c>
      <c r="S855" s="78"/>
      <c r="T855" s="78"/>
      <c r="U855" s="78"/>
      <c r="V855" s="78"/>
    </row>
    <row r="856" spans="1:22" ht="15.75" customHeight="1">
      <c r="A856" s="9">
        <v>2401</v>
      </c>
      <c r="B856" s="56"/>
      <c r="C856" s="56"/>
      <c r="D856" s="56"/>
      <c r="E856" s="56">
        <v>53</v>
      </c>
      <c r="F856" s="56"/>
      <c r="G856" s="56"/>
      <c r="H856" s="56"/>
      <c r="I856" s="56"/>
      <c r="J856" s="57"/>
      <c r="K856" s="64"/>
      <c r="L856" s="42"/>
      <c r="M856" s="65"/>
      <c r="N856" s="66">
        <f>IF(E856=0,"",E856/D855)</f>
        <v>0.8833333333333333</v>
      </c>
      <c r="O856" s="67">
        <v>57</v>
      </c>
      <c r="P856" s="68">
        <f t="shared" si="79"/>
        <v>0.93442622950819676</v>
      </c>
      <c r="Q856" s="68">
        <f t="shared" si="80"/>
        <v>6.557377049180324E-2</v>
      </c>
      <c r="S856" s="78"/>
      <c r="T856" s="78"/>
      <c r="U856" s="78"/>
      <c r="V856" s="78"/>
    </row>
    <row r="857" spans="1:22" ht="15.75" customHeight="1">
      <c r="A857" s="9">
        <v>2402</v>
      </c>
      <c r="B857" s="56"/>
      <c r="C857" s="56"/>
      <c r="D857" s="56"/>
      <c r="E857" s="56"/>
      <c r="F857" s="56">
        <v>51</v>
      </c>
      <c r="G857" s="56"/>
      <c r="H857" s="56"/>
      <c r="I857" s="56"/>
      <c r="J857" s="57"/>
      <c r="K857" s="64"/>
      <c r="L857" s="42"/>
      <c r="M857" s="65"/>
      <c r="N857" s="66">
        <f>IF(F857=0,"",F857/E856)</f>
        <v>0.96226415094339623</v>
      </c>
      <c r="O857" s="67">
        <v>55</v>
      </c>
      <c r="P857" s="68">
        <f t="shared" si="79"/>
        <v>0.96491228070175439</v>
      </c>
      <c r="Q857" s="68">
        <f t="shared" si="80"/>
        <v>3.5087719298245612E-2</v>
      </c>
      <c r="S857" s="78"/>
      <c r="T857" s="78"/>
      <c r="U857" s="78"/>
      <c r="V857" s="78"/>
    </row>
    <row r="858" spans="1:22" ht="15.75" customHeight="1">
      <c r="A858" s="9">
        <v>2501</v>
      </c>
      <c r="B858" s="56"/>
      <c r="C858" s="56"/>
      <c r="D858" s="56"/>
      <c r="E858" s="56"/>
      <c r="F858" s="56"/>
      <c r="G858" s="56"/>
      <c r="H858" s="56"/>
      <c r="I858" s="56"/>
      <c r="J858" s="57"/>
      <c r="K858" s="64"/>
      <c r="L858" s="42"/>
      <c r="M858" s="65"/>
      <c r="N858" s="66" t="str">
        <f>IF(G858=0,"",G858/F857)</f>
        <v/>
      </c>
      <c r="O858" s="67"/>
      <c r="P858" s="68" t="str">
        <f t="shared" si="79"/>
        <v/>
      </c>
      <c r="Q858" s="68" t="str">
        <f t="shared" si="80"/>
        <v/>
      </c>
      <c r="S858" s="78"/>
      <c r="T858" s="78"/>
      <c r="U858" s="78"/>
      <c r="V858" s="78"/>
    </row>
    <row r="859" spans="1:22" ht="15.75" customHeight="1">
      <c r="A859" s="9">
        <v>2502</v>
      </c>
      <c r="B859" s="56"/>
      <c r="C859" s="56"/>
      <c r="D859" s="56"/>
      <c r="E859" s="56"/>
      <c r="F859" s="56"/>
      <c r="G859" s="56"/>
      <c r="H859" s="56"/>
      <c r="I859" s="56"/>
      <c r="J859" s="57"/>
      <c r="K859" s="64"/>
      <c r="L859" s="42"/>
      <c r="M859" s="65"/>
      <c r="N859" s="66" t="str">
        <f>IF(H859=0,"",H859/G858)</f>
        <v/>
      </c>
      <c r="O859" s="67"/>
      <c r="P859" s="68" t="str">
        <f t="shared" si="79"/>
        <v/>
      </c>
      <c r="Q859" s="68" t="str">
        <f t="shared" si="80"/>
        <v/>
      </c>
      <c r="S859" s="78"/>
      <c r="T859" s="78"/>
      <c r="U859" s="78"/>
      <c r="V859" s="78"/>
    </row>
    <row r="860" spans="1:22" ht="15.75" customHeight="1">
      <c r="A860" s="9">
        <v>2601</v>
      </c>
      <c r="B860" s="56"/>
      <c r="C860" s="56"/>
      <c r="D860" s="56"/>
      <c r="E860" s="56"/>
      <c r="F860" s="56"/>
      <c r="G860" s="56"/>
      <c r="H860" s="56"/>
      <c r="I860" s="56"/>
      <c r="J860" s="57"/>
      <c r="K860" s="64"/>
      <c r="L860" s="42"/>
      <c r="M860" s="65"/>
      <c r="N860" s="66" t="str">
        <f t="shared" ref="N860:N862" si="81">IF(I860=0,"",I860/H859)</f>
        <v/>
      </c>
      <c r="O860" s="67"/>
      <c r="P860" s="68" t="str">
        <f t="shared" si="79"/>
        <v/>
      </c>
      <c r="Q860" s="68" t="str">
        <f t="shared" si="80"/>
        <v/>
      </c>
      <c r="S860" s="78"/>
      <c r="T860" s="78"/>
      <c r="U860" s="78"/>
      <c r="V860" s="78"/>
    </row>
    <row r="861" spans="1:22" ht="15.75" customHeight="1">
      <c r="A861" s="9">
        <v>2602</v>
      </c>
      <c r="B861" s="56"/>
      <c r="C861" s="56"/>
      <c r="D861" s="56"/>
      <c r="E861" s="56"/>
      <c r="F861" s="56"/>
      <c r="G861" s="56"/>
      <c r="H861" s="56"/>
      <c r="I861" s="56"/>
      <c r="J861" s="57"/>
      <c r="K861" s="64"/>
      <c r="L861" s="42"/>
      <c r="M861" s="65"/>
      <c r="N861" s="66" t="str">
        <f t="shared" si="81"/>
        <v/>
      </c>
      <c r="O861" s="67"/>
      <c r="P861" s="68" t="str">
        <f t="shared" si="79"/>
        <v/>
      </c>
      <c r="Q861" s="68" t="str">
        <f t="shared" si="80"/>
        <v/>
      </c>
      <c r="S861" s="78"/>
      <c r="T861" s="78"/>
      <c r="U861" s="78"/>
      <c r="V861" s="78"/>
    </row>
    <row r="862" spans="1:22" ht="15.75" customHeight="1">
      <c r="A862" s="9">
        <v>2701</v>
      </c>
      <c r="B862" s="56"/>
      <c r="C862" s="56"/>
      <c r="D862" s="56"/>
      <c r="E862" s="56"/>
      <c r="F862" s="56"/>
      <c r="G862" s="56"/>
      <c r="H862" s="56"/>
      <c r="I862" s="56"/>
      <c r="J862" s="57"/>
      <c r="K862" s="64"/>
      <c r="L862" s="42"/>
      <c r="M862" s="65"/>
      <c r="N862" s="66" t="str">
        <f t="shared" si="81"/>
        <v/>
      </c>
      <c r="O862" s="67"/>
      <c r="P862" s="68" t="str">
        <f t="shared" si="79"/>
        <v/>
      </c>
      <c r="Q862" s="68" t="str">
        <f t="shared" si="80"/>
        <v/>
      </c>
      <c r="S862" s="78"/>
      <c r="T862" s="78"/>
      <c r="U862" s="78"/>
      <c r="V862" s="78"/>
    </row>
    <row r="863" spans="1:22" ht="15.75" customHeight="1">
      <c r="A863" s="9">
        <v>2702</v>
      </c>
      <c r="B863" s="56"/>
      <c r="C863" s="56"/>
      <c r="D863" s="56"/>
      <c r="E863" s="56"/>
      <c r="F863" s="56"/>
      <c r="G863" s="56"/>
      <c r="H863" s="56"/>
      <c r="I863" s="56"/>
      <c r="J863" s="57"/>
      <c r="K863" s="64"/>
      <c r="L863" s="42"/>
      <c r="M863" s="43"/>
      <c r="N863" s="69"/>
      <c r="O863" s="70"/>
      <c r="P863" s="71"/>
      <c r="Q863" s="69"/>
      <c r="S863" s="78"/>
      <c r="T863" s="78"/>
      <c r="U863" s="78"/>
      <c r="V863" s="78"/>
    </row>
    <row r="864" spans="1:22" ht="15.75" customHeight="1">
      <c r="A864" s="9">
        <v>2801</v>
      </c>
      <c r="B864" s="56"/>
      <c r="C864" s="56"/>
      <c r="D864" s="56"/>
      <c r="E864" s="56"/>
      <c r="F864" s="56"/>
      <c r="G864" s="56"/>
      <c r="H864" s="56"/>
      <c r="I864" s="56"/>
      <c r="J864" s="57"/>
      <c r="K864" s="64"/>
      <c r="L864" s="42"/>
      <c r="M864" s="43"/>
      <c r="N864" s="54"/>
      <c r="O864" s="70"/>
      <c r="P864" s="72"/>
      <c r="Q864" s="54"/>
      <c r="S864" s="78"/>
      <c r="T864" s="78"/>
      <c r="U864" s="78"/>
      <c r="V864" s="78"/>
    </row>
    <row r="865" spans="1:22" ht="15.75" customHeight="1">
      <c r="A865" s="9">
        <v>2802</v>
      </c>
      <c r="B865" s="56"/>
      <c r="C865" s="56"/>
      <c r="D865" s="56"/>
      <c r="E865" s="56"/>
      <c r="F865" s="56"/>
      <c r="G865" s="56"/>
      <c r="H865" s="56"/>
      <c r="I865" s="56"/>
      <c r="J865" s="57"/>
      <c r="K865" s="64"/>
      <c r="L865" s="42"/>
      <c r="M865" s="43"/>
      <c r="N865" s="54"/>
      <c r="O865" s="70"/>
      <c r="P865" s="72"/>
      <c r="Q865" s="54"/>
      <c r="S865" s="78"/>
      <c r="T865" s="78"/>
      <c r="U865" s="78"/>
      <c r="V865" s="78"/>
    </row>
    <row r="866" spans="1:22" ht="15.75" customHeight="1">
      <c r="A866" s="9">
        <v>2901</v>
      </c>
      <c r="B866" s="56"/>
      <c r="C866" s="56"/>
      <c r="D866" s="56"/>
      <c r="E866" s="56"/>
      <c r="F866" s="56"/>
      <c r="G866" s="56"/>
      <c r="H866" s="56"/>
      <c r="I866" s="56"/>
      <c r="J866" s="57"/>
      <c r="K866" s="64"/>
      <c r="L866" s="42"/>
      <c r="M866" s="43"/>
      <c r="N866" s="42"/>
      <c r="O866" s="43"/>
      <c r="P866" s="53"/>
      <c r="Q866" s="54"/>
      <c r="S866" s="78"/>
      <c r="T866" s="78"/>
      <c r="U866" s="78"/>
      <c r="V866" s="78"/>
    </row>
    <row r="867" spans="1:22" ht="15.75" customHeight="1">
      <c r="A867" s="9">
        <v>2902</v>
      </c>
      <c r="B867" s="56"/>
      <c r="C867" s="56"/>
      <c r="D867" s="56"/>
      <c r="E867" s="56"/>
      <c r="F867" s="56"/>
      <c r="G867" s="56"/>
      <c r="H867" s="56"/>
      <c r="I867" s="56"/>
      <c r="J867" s="57"/>
      <c r="K867" s="64"/>
      <c r="L867" s="42"/>
      <c r="M867" s="43"/>
      <c r="N867" s="44" t="s">
        <v>53</v>
      </c>
      <c r="O867" s="45"/>
      <c r="P867" s="46" t="str">
        <f>IF(SUM(J855:J863)=0,"",SUM(J855:J863))</f>
        <v/>
      </c>
      <c r="Q867" s="47" t="s">
        <v>8</v>
      </c>
      <c r="S867" s="78"/>
      <c r="T867" s="78"/>
      <c r="U867" s="78"/>
      <c r="V867" s="78"/>
    </row>
    <row r="868" spans="1:22" ht="15.75" customHeight="1">
      <c r="A868" s="9">
        <v>3001</v>
      </c>
      <c r="B868" s="56"/>
      <c r="C868" s="56"/>
      <c r="D868" s="56"/>
      <c r="E868" s="56"/>
      <c r="F868" s="56"/>
      <c r="G868" s="56"/>
      <c r="H868" s="56"/>
      <c r="I868" s="56"/>
      <c r="J868" s="57"/>
      <c r="K868" s="64"/>
      <c r="L868" s="42"/>
      <c r="M868" s="43"/>
      <c r="N868" s="48" t="s">
        <v>55</v>
      </c>
      <c r="O868" s="49" t="str">
        <f>IF(O867/B853=0,"",O867/B853)</f>
        <v/>
      </c>
      <c r="P868" s="50" t="e">
        <f>IF(O867/P867=0,"",O867/P867)</f>
        <v>#VALUE!</v>
      </c>
      <c r="Q868" s="51" t="s">
        <v>56</v>
      </c>
      <c r="S868" s="78"/>
      <c r="T868" s="78"/>
      <c r="U868" s="78"/>
      <c r="V868" s="78"/>
    </row>
    <row r="869" spans="1:22" ht="15.75" customHeight="1">
      <c r="A869" s="9">
        <v>3002</v>
      </c>
      <c r="B869" s="56"/>
      <c r="C869" s="56"/>
      <c r="D869" s="56"/>
      <c r="E869" s="56"/>
      <c r="F869" s="56"/>
      <c r="G869" s="56"/>
      <c r="H869" s="56"/>
      <c r="I869" s="56"/>
      <c r="J869" s="57"/>
      <c r="K869" s="73"/>
      <c r="L869" s="74"/>
      <c r="M869" s="75"/>
      <c r="N869" s="30"/>
      <c r="O869" s="31"/>
      <c r="P869" s="31"/>
      <c r="Q869" s="33"/>
      <c r="S869" s="78"/>
      <c r="T869" s="78"/>
      <c r="U869" s="78"/>
      <c r="V869" s="78"/>
    </row>
    <row r="870" spans="1:22" ht="18" customHeight="1">
      <c r="A870" s="34"/>
      <c r="B870" s="6"/>
      <c r="C870" s="6"/>
      <c r="D870" s="6"/>
      <c r="E870" s="6"/>
      <c r="F870" s="175" t="s">
        <v>42</v>
      </c>
      <c r="G870" s="154"/>
      <c r="H870" s="154"/>
      <c r="I870" s="155"/>
      <c r="J870" s="35">
        <f>SUM(J862:J866)</f>
        <v>0</v>
      </c>
      <c r="K870" s="55" t="str">
        <f>IF(J862=0,"",J862/B853)</f>
        <v/>
      </c>
      <c r="L870" s="55" t="str">
        <f>IF(J870=0,"",J870/B853)</f>
        <v/>
      </c>
      <c r="M870" s="55" t="e">
        <f>L870-K870</f>
        <v>#VALUE!</v>
      </c>
      <c r="N870" s="5"/>
      <c r="O870" s="6"/>
      <c r="P870" s="37"/>
      <c r="Q870" s="5"/>
      <c r="S870" s="78"/>
      <c r="T870" s="78"/>
      <c r="U870" s="78"/>
      <c r="V870" s="78"/>
    </row>
    <row r="873" spans="1:22" ht="26.25">
      <c r="A873" s="122"/>
      <c r="B873" s="76" t="s">
        <v>77</v>
      </c>
      <c r="C873" s="76"/>
      <c r="D873" s="76"/>
      <c r="E873" s="76"/>
      <c r="F873" s="76"/>
      <c r="G873" s="76"/>
      <c r="H873" s="76"/>
      <c r="I873" s="76"/>
      <c r="J873" s="122"/>
      <c r="K873" s="123"/>
      <c r="L873" s="123" t="s">
        <v>75</v>
      </c>
      <c r="M873" s="5"/>
      <c r="N873" s="5"/>
      <c r="O873" s="6"/>
      <c r="P873" s="5"/>
      <c r="Q873" s="6"/>
      <c r="R873" s="6"/>
    </row>
    <row r="874" spans="1:22" ht="15" customHeight="1">
      <c r="A874" s="142" t="s">
        <v>6</v>
      </c>
      <c r="B874" s="144" t="s">
        <v>7</v>
      </c>
      <c r="C874" s="154"/>
      <c r="D874" s="154"/>
      <c r="E874" s="154"/>
      <c r="F874" s="154"/>
      <c r="G874" s="154"/>
      <c r="H874" s="154"/>
      <c r="I874" s="155"/>
      <c r="J874" s="167" t="s">
        <v>8</v>
      </c>
      <c r="K874" s="137" t="s">
        <v>9</v>
      </c>
      <c r="L874" s="137" t="s">
        <v>10</v>
      </c>
      <c r="M874" s="149" t="s">
        <v>11</v>
      </c>
      <c r="N874" s="137" t="s">
        <v>12</v>
      </c>
      <c r="O874" s="151" t="s">
        <v>13</v>
      </c>
      <c r="P874" s="151" t="s">
        <v>14</v>
      </c>
      <c r="Q874" s="137" t="s">
        <v>15</v>
      </c>
      <c r="R874" s="122"/>
    </row>
    <row r="875" spans="1:22" ht="15" customHeight="1">
      <c r="A875" s="153"/>
      <c r="B875" s="9" t="s">
        <v>16</v>
      </c>
      <c r="C875" s="9" t="s">
        <v>17</v>
      </c>
      <c r="D875" s="9" t="s">
        <v>18</v>
      </c>
      <c r="E875" s="9" t="s">
        <v>19</v>
      </c>
      <c r="F875" s="9" t="s">
        <v>20</v>
      </c>
      <c r="G875" s="9" t="s">
        <v>21</v>
      </c>
      <c r="H875" s="9" t="s">
        <v>22</v>
      </c>
      <c r="I875" s="9" t="s">
        <v>23</v>
      </c>
      <c r="J875" s="153"/>
      <c r="K875" s="153"/>
      <c r="L875" s="153"/>
      <c r="M875" s="153"/>
      <c r="N875" s="153"/>
      <c r="O875" s="153"/>
      <c r="P875" s="153"/>
      <c r="Q875" s="153"/>
      <c r="R875" s="122"/>
    </row>
    <row r="876" spans="1:22" ht="15" customHeight="1">
      <c r="A876" s="9">
        <v>2301</v>
      </c>
      <c r="B876" s="56">
        <v>81</v>
      </c>
      <c r="C876" s="56"/>
      <c r="D876" s="56"/>
      <c r="E876" s="56"/>
      <c r="F876" s="56"/>
      <c r="G876" s="56"/>
      <c r="H876" s="56"/>
      <c r="I876" s="56"/>
      <c r="J876" s="77"/>
      <c r="K876" s="58"/>
      <c r="L876" s="59"/>
      <c r="M876" s="60"/>
      <c r="N876" s="61"/>
      <c r="O876" s="62">
        <f>B876</f>
        <v>81</v>
      </c>
      <c r="P876" s="63"/>
      <c r="Q876" s="61"/>
      <c r="R876" s="122"/>
    </row>
    <row r="877" spans="1:22" ht="15" customHeight="1">
      <c r="A877" s="9">
        <v>2302</v>
      </c>
      <c r="B877" s="56"/>
      <c r="C877" s="56">
        <v>72</v>
      </c>
      <c r="D877" s="56"/>
      <c r="E877" s="56"/>
      <c r="F877" s="56"/>
      <c r="G877" s="56"/>
      <c r="H877" s="56"/>
      <c r="I877" s="56"/>
      <c r="J877" s="77"/>
      <c r="K877" s="64"/>
      <c r="L877" s="42"/>
      <c r="M877" s="65"/>
      <c r="N877" s="66">
        <f>IF(C877=0,"",C877/B876)</f>
        <v>0.88888888888888884</v>
      </c>
      <c r="O877" s="67">
        <v>75</v>
      </c>
      <c r="P877" s="68">
        <f t="shared" ref="P877:P885" si="82">IF(O877=0,"",O877/O876)</f>
        <v>0.92592592592592593</v>
      </c>
      <c r="Q877" s="68">
        <f t="shared" ref="Q877:Q885" si="83">IF(O877=0,"",100%-P877)</f>
        <v>7.407407407407407E-2</v>
      </c>
      <c r="R877" s="122"/>
    </row>
    <row r="878" spans="1:22" ht="15" customHeight="1">
      <c r="A878" s="9">
        <v>2401</v>
      </c>
      <c r="B878" s="56"/>
      <c r="C878" s="56"/>
      <c r="D878" s="56">
        <v>68</v>
      </c>
      <c r="E878" s="56"/>
      <c r="F878" s="56"/>
      <c r="G878" s="56"/>
      <c r="H878" s="56"/>
      <c r="I878" s="56"/>
      <c r="J878" s="77"/>
      <c r="K878" s="64"/>
      <c r="L878" s="42"/>
      <c r="M878" s="65"/>
      <c r="N878" s="66">
        <f>IF(D878=0,"",D878/C877)</f>
        <v>0.94444444444444442</v>
      </c>
      <c r="O878" s="67">
        <v>70</v>
      </c>
      <c r="P878" s="68">
        <f t="shared" si="82"/>
        <v>0.93333333333333335</v>
      </c>
      <c r="Q878" s="68">
        <f t="shared" si="83"/>
        <v>6.6666666666666652E-2</v>
      </c>
      <c r="R878" s="52">
        <f>O878/O876</f>
        <v>0.86419753086419748</v>
      </c>
    </row>
    <row r="879" spans="1:22" ht="15" customHeight="1">
      <c r="A879" s="9">
        <v>2402</v>
      </c>
      <c r="B879" s="56"/>
      <c r="C879" s="56"/>
      <c r="D879" s="56"/>
      <c r="E879" s="56">
        <v>59</v>
      </c>
      <c r="F879" s="56"/>
      <c r="G879" s="56"/>
      <c r="H879" s="56"/>
      <c r="I879" s="56"/>
      <c r="J879" s="77"/>
      <c r="K879" s="64"/>
      <c r="L879" s="42"/>
      <c r="M879" s="65"/>
      <c r="N879" s="66">
        <f>IF(E879=0,"",E879/D878)</f>
        <v>0.86764705882352944</v>
      </c>
      <c r="O879" s="67">
        <v>64</v>
      </c>
      <c r="P879" s="68">
        <f t="shared" si="82"/>
        <v>0.91428571428571426</v>
      </c>
      <c r="Q879" s="68">
        <f t="shared" si="83"/>
        <v>8.5714285714285743E-2</v>
      </c>
      <c r="R879" s="122"/>
    </row>
    <row r="880" spans="1:22" ht="15" customHeight="1">
      <c r="A880" s="9">
        <v>2501</v>
      </c>
      <c r="B880" s="56"/>
      <c r="C880" s="56"/>
      <c r="D880" s="56"/>
      <c r="E880" s="56"/>
      <c r="F880" s="56"/>
      <c r="G880" s="56"/>
      <c r="H880" s="56"/>
      <c r="I880" s="56"/>
      <c r="J880" s="77"/>
      <c r="K880" s="64"/>
      <c r="L880" s="42"/>
      <c r="M880" s="65"/>
      <c r="N880" s="66" t="str">
        <f>IF(F880=0,"",F880/E879)</f>
        <v/>
      </c>
      <c r="O880" s="67"/>
      <c r="P880" s="68" t="str">
        <f t="shared" si="82"/>
        <v/>
      </c>
      <c r="Q880" s="68" t="str">
        <f t="shared" si="83"/>
        <v/>
      </c>
      <c r="R880" s="122"/>
    </row>
    <row r="881" spans="1:18" ht="15" customHeight="1">
      <c r="A881" s="9">
        <v>2502</v>
      </c>
      <c r="B881" s="56"/>
      <c r="C881" s="56"/>
      <c r="D881" s="56"/>
      <c r="E881" s="56"/>
      <c r="F881" s="56"/>
      <c r="G881" s="56"/>
      <c r="H881" s="56"/>
      <c r="I881" s="56"/>
      <c r="J881" s="77"/>
      <c r="K881" s="64"/>
      <c r="L881" s="42"/>
      <c r="M881" s="65"/>
      <c r="N881" s="66" t="str">
        <f>IF(G881=0,"",G881/F880)</f>
        <v/>
      </c>
      <c r="O881" s="67"/>
      <c r="P881" s="68" t="str">
        <f t="shared" si="82"/>
        <v/>
      </c>
      <c r="Q881" s="68" t="str">
        <f t="shared" si="83"/>
        <v/>
      </c>
      <c r="R881" s="122"/>
    </row>
    <row r="882" spans="1:18" ht="15" customHeight="1">
      <c r="A882" s="9">
        <v>2601</v>
      </c>
      <c r="B882" s="56"/>
      <c r="C882" s="56"/>
      <c r="D882" s="56"/>
      <c r="E882" s="56"/>
      <c r="F882" s="56"/>
      <c r="G882" s="56"/>
      <c r="H882" s="56"/>
      <c r="I882" s="56"/>
      <c r="J882" s="77"/>
      <c r="K882" s="64"/>
      <c r="L882" s="42"/>
      <c r="M882" s="65"/>
      <c r="N882" s="66" t="str">
        <f>IF(H882=0,"",H882/G881)</f>
        <v/>
      </c>
      <c r="O882" s="67"/>
      <c r="P882" s="68" t="str">
        <f t="shared" si="82"/>
        <v/>
      </c>
      <c r="Q882" s="68" t="str">
        <f t="shared" si="83"/>
        <v/>
      </c>
      <c r="R882" s="122"/>
    </row>
    <row r="883" spans="1:18" ht="15" customHeight="1">
      <c r="A883" s="9">
        <v>2602</v>
      </c>
      <c r="B883" s="56"/>
      <c r="C883" s="56"/>
      <c r="D883" s="56"/>
      <c r="E883" s="56"/>
      <c r="F883" s="56"/>
      <c r="G883" s="56"/>
      <c r="H883" s="56"/>
      <c r="I883" s="56"/>
      <c r="J883" s="77"/>
      <c r="K883" s="64"/>
      <c r="L883" s="42"/>
      <c r="M883" s="65"/>
      <c r="N883" s="66" t="str">
        <f t="shared" ref="N883:N885" si="84">IF(I883=0,"",I883/H882)</f>
        <v/>
      </c>
      <c r="O883" s="67"/>
      <c r="P883" s="68" t="str">
        <f t="shared" si="82"/>
        <v/>
      </c>
      <c r="Q883" s="68" t="str">
        <f t="shared" si="83"/>
        <v/>
      </c>
      <c r="R883" s="122"/>
    </row>
    <row r="884" spans="1:18" ht="15" customHeight="1">
      <c r="A884" s="9">
        <v>2701</v>
      </c>
      <c r="B884" s="56"/>
      <c r="C884" s="56"/>
      <c r="D884" s="56"/>
      <c r="E884" s="56"/>
      <c r="F884" s="56"/>
      <c r="G884" s="56"/>
      <c r="H884" s="56"/>
      <c r="I884" s="56"/>
      <c r="J884" s="77"/>
      <c r="K884" s="64"/>
      <c r="L884" s="42"/>
      <c r="M884" s="65"/>
      <c r="N884" s="66" t="str">
        <f t="shared" si="84"/>
        <v/>
      </c>
      <c r="O884" s="67"/>
      <c r="P884" s="68" t="str">
        <f t="shared" si="82"/>
        <v/>
      </c>
      <c r="Q884" s="68" t="str">
        <f t="shared" si="83"/>
        <v/>
      </c>
      <c r="R884" s="122"/>
    </row>
    <row r="885" spans="1:18" ht="15" customHeight="1">
      <c r="A885" s="9">
        <v>2702</v>
      </c>
      <c r="B885" s="56"/>
      <c r="C885" s="56"/>
      <c r="D885" s="56"/>
      <c r="E885" s="56"/>
      <c r="F885" s="56"/>
      <c r="G885" s="56"/>
      <c r="H885" s="56"/>
      <c r="I885" s="56"/>
      <c r="J885" s="77"/>
      <c r="K885" s="64"/>
      <c r="L885" s="42"/>
      <c r="M885" s="65"/>
      <c r="N885" s="66" t="str">
        <f t="shared" si="84"/>
        <v/>
      </c>
      <c r="O885" s="67"/>
      <c r="P885" s="68" t="str">
        <f t="shared" si="82"/>
        <v/>
      </c>
      <c r="Q885" s="68" t="str">
        <f t="shared" si="83"/>
        <v/>
      </c>
      <c r="R885" s="122"/>
    </row>
    <row r="886" spans="1:18" ht="15" customHeight="1">
      <c r="A886" s="9">
        <v>2801</v>
      </c>
      <c r="B886" s="56"/>
      <c r="C886" s="56"/>
      <c r="D886" s="56"/>
      <c r="E886" s="56"/>
      <c r="F886" s="56"/>
      <c r="G886" s="56"/>
      <c r="H886" s="56"/>
      <c r="I886" s="56"/>
      <c r="J886" s="77"/>
      <c r="K886" s="64"/>
      <c r="L886" s="42"/>
      <c r="M886" s="43"/>
      <c r="N886" s="69"/>
      <c r="O886" s="70"/>
      <c r="P886" s="71"/>
      <c r="Q886" s="69"/>
      <c r="R886" s="122"/>
    </row>
    <row r="887" spans="1:18" ht="15" customHeight="1">
      <c r="A887" s="9">
        <v>2802</v>
      </c>
      <c r="B887" s="56"/>
      <c r="C887" s="56"/>
      <c r="D887" s="56"/>
      <c r="E887" s="56"/>
      <c r="F887" s="56"/>
      <c r="G887" s="56"/>
      <c r="H887" s="56"/>
      <c r="I887" s="56"/>
      <c r="J887" s="77"/>
      <c r="K887" s="64"/>
      <c r="L887" s="42"/>
      <c r="M887" s="43"/>
      <c r="N887" s="54"/>
      <c r="O887" s="70"/>
      <c r="P887" s="72"/>
      <c r="Q887" s="54"/>
      <c r="R887" s="122"/>
    </row>
    <row r="888" spans="1:18" ht="15" customHeight="1">
      <c r="A888" s="9">
        <v>2901</v>
      </c>
      <c r="B888" s="56"/>
      <c r="C888" s="56"/>
      <c r="D888" s="56"/>
      <c r="E888" s="56"/>
      <c r="F888" s="56"/>
      <c r="G888" s="56"/>
      <c r="H888" s="56"/>
      <c r="I888" s="56"/>
      <c r="J888" s="77"/>
      <c r="K888" s="64"/>
      <c r="L888" s="42"/>
      <c r="M888" s="43"/>
      <c r="N888" s="54"/>
      <c r="O888" s="70"/>
      <c r="P888" s="72"/>
      <c r="Q888" s="54"/>
      <c r="R888" s="122"/>
    </row>
    <row r="889" spans="1:18" ht="15" customHeight="1">
      <c r="A889" s="9">
        <v>2902</v>
      </c>
      <c r="B889" s="56"/>
      <c r="C889" s="56"/>
      <c r="D889" s="56"/>
      <c r="E889" s="56"/>
      <c r="F889" s="56"/>
      <c r="G889" s="56"/>
      <c r="H889" s="56"/>
      <c r="I889" s="56"/>
      <c r="J889" s="77"/>
      <c r="K889" s="64"/>
      <c r="L889" s="42"/>
      <c r="M889" s="43"/>
      <c r="N889" s="42"/>
      <c r="O889" s="43"/>
      <c r="P889" s="53"/>
      <c r="Q889" s="54"/>
      <c r="R889" s="122"/>
    </row>
    <row r="890" spans="1:18" ht="15" customHeight="1">
      <c r="A890" s="9">
        <v>3001</v>
      </c>
      <c r="B890" s="56"/>
      <c r="C890" s="56"/>
      <c r="D890" s="56"/>
      <c r="E890" s="56"/>
      <c r="F890" s="56"/>
      <c r="G890" s="56"/>
      <c r="H890" s="56"/>
      <c r="I890" s="56"/>
      <c r="J890" s="77"/>
      <c r="K890" s="64"/>
      <c r="L890" s="42"/>
      <c r="M890" s="43"/>
      <c r="N890" s="44" t="s">
        <v>53</v>
      </c>
      <c r="O890" s="45"/>
      <c r="P890" s="46" t="str">
        <f>IF(SUM(J878:J886)=0,"",SUM(J878:J886))</f>
        <v/>
      </c>
      <c r="Q890" s="47" t="s">
        <v>8</v>
      </c>
      <c r="R890" s="122"/>
    </row>
    <row r="891" spans="1:18" ht="15" customHeight="1">
      <c r="A891" s="9">
        <v>3002</v>
      </c>
      <c r="B891" s="56"/>
      <c r="C891" s="56"/>
      <c r="D891" s="56"/>
      <c r="E891" s="56"/>
      <c r="F891" s="56"/>
      <c r="G891" s="56"/>
      <c r="H891" s="56"/>
      <c r="I891" s="56"/>
      <c r="J891" s="77"/>
      <c r="K891" s="64"/>
      <c r="L891" s="42"/>
      <c r="M891" s="43"/>
      <c r="N891" s="48" t="s">
        <v>55</v>
      </c>
      <c r="O891" s="49" t="str">
        <f>IF(O890/B876=0,"",O890/B876)</f>
        <v/>
      </c>
      <c r="P891" s="50" t="e">
        <f>IF(O890/P890=0,"",O890/P890)</f>
        <v>#VALUE!</v>
      </c>
      <c r="Q891" s="51" t="s">
        <v>56</v>
      </c>
      <c r="R891" s="122"/>
    </row>
    <row r="892" spans="1:18" ht="15" customHeight="1">
      <c r="A892" s="9">
        <v>3101</v>
      </c>
      <c r="B892" s="56"/>
      <c r="C892" s="56"/>
      <c r="D892" s="56"/>
      <c r="E892" s="56"/>
      <c r="F892" s="56"/>
      <c r="G892" s="56"/>
      <c r="H892" s="56"/>
      <c r="I892" s="56"/>
      <c r="J892" s="77"/>
      <c r="K892" s="73"/>
      <c r="L892" s="74"/>
      <c r="M892" s="75"/>
      <c r="N892" s="30"/>
      <c r="O892" s="31"/>
      <c r="P892" s="31"/>
      <c r="Q892" s="33"/>
      <c r="R892" s="122"/>
    </row>
    <row r="893" spans="1:18" ht="15" customHeight="1">
      <c r="A893" s="34"/>
      <c r="B893" s="6"/>
      <c r="C893" s="6"/>
      <c r="D893" s="6"/>
      <c r="E893" s="6"/>
      <c r="F893" s="175" t="s">
        <v>42</v>
      </c>
      <c r="G893" s="154"/>
      <c r="H893" s="154"/>
      <c r="I893" s="155"/>
      <c r="J893" s="35">
        <f>SUM(J885:J889)</f>
        <v>0</v>
      </c>
      <c r="K893" s="55" t="str">
        <f>IF(J885=0,"",J885/B876)</f>
        <v/>
      </c>
      <c r="L893" s="55" t="str">
        <f>IF(J893=0,"",J893/B876)</f>
        <v/>
      </c>
      <c r="M893" s="55" t="e">
        <f>L893-K893</f>
        <v>#VALUE!</v>
      </c>
      <c r="N893" s="5"/>
      <c r="O893" s="6"/>
      <c r="P893" s="37"/>
      <c r="Q893" s="5"/>
      <c r="R893" s="122"/>
    </row>
    <row r="896" spans="1:18" ht="26.25">
      <c r="A896" s="127"/>
      <c r="B896" s="76" t="s">
        <v>77</v>
      </c>
      <c r="C896" s="76"/>
      <c r="D896" s="76"/>
      <c r="E896" s="76"/>
      <c r="F896" s="76"/>
      <c r="G896" s="76"/>
      <c r="H896" s="76"/>
      <c r="I896" s="76"/>
      <c r="J896" s="127"/>
      <c r="K896" s="128"/>
      <c r="L896" s="128" t="s">
        <v>76</v>
      </c>
      <c r="M896" s="5"/>
      <c r="N896" s="5"/>
      <c r="O896" s="6"/>
      <c r="P896" s="5"/>
      <c r="Q896" s="6"/>
      <c r="R896" s="6"/>
    </row>
    <row r="897" spans="1:18" ht="15" customHeight="1">
      <c r="A897" s="142" t="s">
        <v>6</v>
      </c>
      <c r="B897" s="144" t="s">
        <v>7</v>
      </c>
      <c r="C897" s="154"/>
      <c r="D897" s="154"/>
      <c r="E897" s="154"/>
      <c r="F897" s="154"/>
      <c r="G897" s="154"/>
      <c r="H897" s="154"/>
      <c r="I897" s="155"/>
      <c r="J897" s="167" t="s">
        <v>8</v>
      </c>
      <c r="K897" s="137" t="s">
        <v>9</v>
      </c>
      <c r="L897" s="137" t="s">
        <v>10</v>
      </c>
      <c r="M897" s="149" t="s">
        <v>11</v>
      </c>
      <c r="N897" s="137" t="s">
        <v>12</v>
      </c>
      <c r="O897" s="151" t="s">
        <v>13</v>
      </c>
      <c r="P897" s="151" t="s">
        <v>14</v>
      </c>
      <c r="Q897" s="137" t="s">
        <v>15</v>
      </c>
      <c r="R897" s="127"/>
    </row>
    <row r="898" spans="1:18" ht="15" customHeight="1">
      <c r="A898" s="153"/>
      <c r="B898" s="9" t="s">
        <v>16</v>
      </c>
      <c r="C898" s="9" t="s">
        <v>17</v>
      </c>
      <c r="D898" s="9" t="s">
        <v>18</v>
      </c>
      <c r="E898" s="9" t="s">
        <v>19</v>
      </c>
      <c r="F898" s="9" t="s">
        <v>20</v>
      </c>
      <c r="G898" s="9" t="s">
        <v>21</v>
      </c>
      <c r="H898" s="9" t="s">
        <v>22</v>
      </c>
      <c r="I898" s="9" t="s">
        <v>23</v>
      </c>
      <c r="J898" s="153"/>
      <c r="K898" s="153"/>
      <c r="L898" s="153"/>
      <c r="M898" s="153"/>
      <c r="N898" s="153"/>
      <c r="O898" s="153"/>
      <c r="P898" s="153"/>
      <c r="Q898" s="153"/>
      <c r="R898" s="127"/>
    </row>
    <row r="899" spans="1:18" ht="15" customHeight="1">
      <c r="A899" s="9">
        <v>2302</v>
      </c>
      <c r="B899" s="56">
        <v>105</v>
      </c>
      <c r="C899" s="56"/>
      <c r="D899" s="56"/>
      <c r="E899" s="56"/>
      <c r="F899" s="56"/>
      <c r="G899" s="56"/>
      <c r="H899" s="56"/>
      <c r="I899" s="56"/>
      <c r="J899" s="77"/>
      <c r="K899" s="58"/>
      <c r="L899" s="59"/>
      <c r="M899" s="60"/>
      <c r="N899" s="61"/>
      <c r="O899" s="62">
        <f>B899</f>
        <v>105</v>
      </c>
      <c r="P899" s="63"/>
      <c r="Q899" s="61"/>
      <c r="R899" s="127"/>
    </row>
    <row r="900" spans="1:18" ht="15" customHeight="1">
      <c r="A900" s="9">
        <v>2401</v>
      </c>
      <c r="B900" s="56"/>
      <c r="C900" s="56">
        <v>90</v>
      </c>
      <c r="D900" s="56"/>
      <c r="E900" s="56"/>
      <c r="F900" s="56"/>
      <c r="G900" s="56"/>
      <c r="H900" s="56"/>
      <c r="I900" s="56"/>
      <c r="J900" s="77"/>
      <c r="K900" s="64"/>
      <c r="L900" s="42"/>
      <c r="M900" s="65"/>
      <c r="N900" s="66">
        <f>IF(C900=0,"",C900/B899)</f>
        <v>0.8571428571428571</v>
      </c>
      <c r="O900" s="67">
        <v>92</v>
      </c>
      <c r="P900" s="68">
        <f t="shared" ref="P900:P908" si="85">IF(O900=0,"",O900/O899)</f>
        <v>0.87619047619047619</v>
      </c>
      <c r="Q900" s="68">
        <f t="shared" ref="Q900:Q908" si="86">IF(O900=0,"",100%-P900)</f>
        <v>0.12380952380952381</v>
      </c>
      <c r="R900" s="127"/>
    </row>
    <row r="901" spans="1:18" ht="15" customHeight="1">
      <c r="A901" s="9">
        <v>2402</v>
      </c>
      <c r="B901" s="56"/>
      <c r="C901" s="56"/>
      <c r="D901" s="56">
        <v>82</v>
      </c>
      <c r="E901" s="56"/>
      <c r="F901" s="56"/>
      <c r="G901" s="56"/>
      <c r="H901" s="56"/>
      <c r="I901" s="56"/>
      <c r="J901" s="77"/>
      <c r="K901" s="64"/>
      <c r="L901" s="42"/>
      <c r="M901" s="65"/>
      <c r="N901" s="66">
        <f>IF(D901=0,"",D901/C900)</f>
        <v>0.91111111111111109</v>
      </c>
      <c r="O901" s="67">
        <v>85</v>
      </c>
      <c r="P901" s="68">
        <f t="shared" si="85"/>
        <v>0.92391304347826086</v>
      </c>
      <c r="Q901" s="68">
        <f t="shared" si="86"/>
        <v>7.6086956521739135E-2</v>
      </c>
      <c r="R901" s="52">
        <f>O901/O899</f>
        <v>0.80952380952380953</v>
      </c>
    </row>
    <row r="902" spans="1:18" ht="15" customHeight="1">
      <c r="A902" s="9">
        <v>2501</v>
      </c>
      <c r="B902" s="56"/>
      <c r="C902" s="56"/>
      <c r="D902" s="56"/>
      <c r="E902" s="56"/>
      <c r="F902" s="56"/>
      <c r="G902" s="56"/>
      <c r="H902" s="56"/>
      <c r="I902" s="56"/>
      <c r="J902" s="77"/>
      <c r="K902" s="64"/>
      <c r="L902" s="42"/>
      <c r="M902" s="65"/>
      <c r="N902" s="66" t="str">
        <f>IF(E902=0,"",E902/D901)</f>
        <v/>
      </c>
      <c r="O902" s="67" t="s">
        <v>72</v>
      </c>
      <c r="P902" s="68" t="e">
        <f t="shared" si="85"/>
        <v>#VALUE!</v>
      </c>
      <c r="Q902" s="68" t="e">
        <f t="shared" si="86"/>
        <v>#VALUE!</v>
      </c>
      <c r="R902" s="127"/>
    </row>
    <row r="903" spans="1:18" ht="15" customHeight="1">
      <c r="A903" s="9">
        <v>2502</v>
      </c>
      <c r="B903" s="56"/>
      <c r="C903" s="56"/>
      <c r="D903" s="56"/>
      <c r="E903" s="56"/>
      <c r="F903" s="56"/>
      <c r="G903" s="56"/>
      <c r="H903" s="56"/>
      <c r="I903" s="56"/>
      <c r="J903" s="77"/>
      <c r="K903" s="64"/>
      <c r="L903" s="42"/>
      <c r="M903" s="65"/>
      <c r="N903" s="66" t="str">
        <f>IF(F903=0,"",F903/E902)</f>
        <v/>
      </c>
      <c r="O903" s="67"/>
      <c r="P903" s="68" t="str">
        <f t="shared" si="85"/>
        <v/>
      </c>
      <c r="Q903" s="68" t="str">
        <f t="shared" si="86"/>
        <v/>
      </c>
      <c r="R903" s="127"/>
    </row>
    <row r="904" spans="1:18" ht="15" customHeight="1">
      <c r="A904" s="9">
        <v>2601</v>
      </c>
      <c r="B904" s="56"/>
      <c r="C904" s="56"/>
      <c r="D904" s="56"/>
      <c r="E904" s="56"/>
      <c r="F904" s="56"/>
      <c r="G904" s="56"/>
      <c r="H904" s="56"/>
      <c r="I904" s="56"/>
      <c r="J904" s="77"/>
      <c r="K904" s="64"/>
      <c r="L904" s="42"/>
      <c r="M904" s="65"/>
      <c r="N904" s="66" t="str">
        <f>IF(G904=0,"",G904/F903)</f>
        <v/>
      </c>
      <c r="O904" s="67"/>
      <c r="P904" s="68" t="str">
        <f t="shared" si="85"/>
        <v/>
      </c>
      <c r="Q904" s="68" t="str">
        <f t="shared" si="86"/>
        <v/>
      </c>
      <c r="R904" s="127"/>
    </row>
    <row r="905" spans="1:18" ht="15" customHeight="1">
      <c r="A905" s="9">
        <v>2602</v>
      </c>
      <c r="B905" s="56"/>
      <c r="C905" s="56"/>
      <c r="D905" s="56"/>
      <c r="E905" s="56"/>
      <c r="F905" s="56"/>
      <c r="G905" s="56"/>
      <c r="H905" s="56"/>
      <c r="I905" s="56"/>
      <c r="J905" s="77"/>
      <c r="K905" s="64"/>
      <c r="L905" s="42"/>
      <c r="M905" s="65"/>
      <c r="N905" s="66" t="str">
        <f>IF(H905=0,"",H905/G904)</f>
        <v/>
      </c>
      <c r="O905" s="67"/>
      <c r="P905" s="68" t="str">
        <f t="shared" si="85"/>
        <v/>
      </c>
      <c r="Q905" s="68" t="str">
        <f t="shared" si="86"/>
        <v/>
      </c>
      <c r="R905" s="127"/>
    </row>
    <row r="906" spans="1:18" ht="15" customHeight="1">
      <c r="A906" s="9">
        <v>2701</v>
      </c>
      <c r="B906" s="56"/>
      <c r="C906" s="56"/>
      <c r="D906" s="56"/>
      <c r="E906" s="56"/>
      <c r="F906" s="56"/>
      <c r="G906" s="56"/>
      <c r="H906" s="56"/>
      <c r="I906" s="56"/>
      <c r="J906" s="77"/>
      <c r="K906" s="64"/>
      <c r="L906" s="42"/>
      <c r="M906" s="65"/>
      <c r="N906" s="66" t="str">
        <f t="shared" ref="N906:N908" si="87">IF(I906=0,"",I906/H905)</f>
        <v/>
      </c>
      <c r="O906" s="67"/>
      <c r="P906" s="68" t="str">
        <f t="shared" si="85"/>
        <v/>
      </c>
      <c r="Q906" s="68" t="str">
        <f t="shared" si="86"/>
        <v/>
      </c>
      <c r="R906" s="127"/>
    </row>
    <row r="907" spans="1:18" ht="15" customHeight="1">
      <c r="A907" s="9">
        <v>2702</v>
      </c>
      <c r="B907" s="56"/>
      <c r="C907" s="56"/>
      <c r="D907" s="56"/>
      <c r="E907" s="56"/>
      <c r="F907" s="56"/>
      <c r="G907" s="56"/>
      <c r="H907" s="56"/>
      <c r="I907" s="56"/>
      <c r="J907" s="77"/>
      <c r="K907" s="64"/>
      <c r="L907" s="42"/>
      <c r="M907" s="65"/>
      <c r="N907" s="66" t="str">
        <f t="shared" si="87"/>
        <v/>
      </c>
      <c r="O907" s="67"/>
      <c r="P907" s="68" t="str">
        <f t="shared" si="85"/>
        <v/>
      </c>
      <c r="Q907" s="68" t="str">
        <f t="shared" si="86"/>
        <v/>
      </c>
      <c r="R907" s="127"/>
    </row>
    <row r="908" spans="1:18" ht="15" customHeight="1">
      <c r="A908" s="9">
        <v>2801</v>
      </c>
      <c r="B908" s="56"/>
      <c r="C908" s="56"/>
      <c r="D908" s="56"/>
      <c r="E908" s="56"/>
      <c r="F908" s="56"/>
      <c r="G908" s="56"/>
      <c r="H908" s="56"/>
      <c r="I908" s="56"/>
      <c r="J908" s="77"/>
      <c r="K908" s="64"/>
      <c r="L908" s="42"/>
      <c r="M908" s="65"/>
      <c r="N908" s="66" t="str">
        <f t="shared" si="87"/>
        <v/>
      </c>
      <c r="O908" s="67"/>
      <c r="P908" s="68" t="str">
        <f t="shared" si="85"/>
        <v/>
      </c>
      <c r="Q908" s="68" t="str">
        <f t="shared" si="86"/>
        <v/>
      </c>
      <c r="R908" s="127"/>
    </row>
    <row r="909" spans="1:18" ht="15" customHeight="1">
      <c r="A909" s="9">
        <v>2802</v>
      </c>
      <c r="B909" s="56"/>
      <c r="C909" s="56"/>
      <c r="D909" s="56"/>
      <c r="E909" s="56"/>
      <c r="F909" s="56"/>
      <c r="G909" s="56"/>
      <c r="H909" s="56"/>
      <c r="I909" s="56"/>
      <c r="J909" s="77"/>
      <c r="K909" s="64"/>
      <c r="L909" s="42"/>
      <c r="M909" s="43"/>
      <c r="N909" s="69"/>
      <c r="O909" s="70"/>
      <c r="P909" s="71"/>
      <c r="Q909" s="69"/>
      <c r="R909" s="127"/>
    </row>
    <row r="910" spans="1:18" ht="15" customHeight="1">
      <c r="A910" s="9">
        <v>2901</v>
      </c>
      <c r="B910" s="56"/>
      <c r="C910" s="56"/>
      <c r="D910" s="56"/>
      <c r="E910" s="56"/>
      <c r="F910" s="56"/>
      <c r="G910" s="56"/>
      <c r="H910" s="56"/>
      <c r="I910" s="56"/>
      <c r="J910" s="77"/>
      <c r="K910" s="64"/>
      <c r="L910" s="42"/>
      <c r="M910" s="43"/>
      <c r="N910" s="54"/>
      <c r="O910" s="70"/>
      <c r="P910" s="72"/>
      <c r="Q910" s="54"/>
      <c r="R910" s="127"/>
    </row>
    <row r="911" spans="1:18" ht="15" customHeight="1">
      <c r="A911" s="9">
        <v>2902</v>
      </c>
      <c r="B911" s="56"/>
      <c r="C911" s="56"/>
      <c r="D911" s="56"/>
      <c r="E911" s="56"/>
      <c r="F911" s="56"/>
      <c r="G911" s="56"/>
      <c r="H911" s="56"/>
      <c r="I911" s="56"/>
      <c r="J911" s="77"/>
      <c r="K911" s="64"/>
      <c r="L911" s="42"/>
      <c r="M911" s="43"/>
      <c r="N911" s="54"/>
      <c r="O911" s="70"/>
      <c r="P911" s="72"/>
      <c r="Q911" s="54"/>
      <c r="R911" s="127"/>
    </row>
    <row r="912" spans="1:18" ht="15" customHeight="1">
      <c r="A912" s="9">
        <v>3001</v>
      </c>
      <c r="B912" s="56"/>
      <c r="C912" s="56"/>
      <c r="D912" s="56"/>
      <c r="E912" s="56"/>
      <c r="F912" s="56"/>
      <c r="G912" s="56"/>
      <c r="H912" s="56"/>
      <c r="I912" s="56"/>
      <c r="J912" s="77"/>
      <c r="K912" s="64"/>
      <c r="L912" s="42"/>
      <c r="M912" s="43"/>
      <c r="N912" s="42"/>
      <c r="O912" s="43"/>
      <c r="P912" s="53"/>
      <c r="Q912" s="54"/>
      <c r="R912" s="127"/>
    </row>
    <row r="913" spans="1:18" ht="15" customHeight="1">
      <c r="A913" s="9">
        <v>3002</v>
      </c>
      <c r="B913" s="56"/>
      <c r="C913" s="56"/>
      <c r="D913" s="56"/>
      <c r="E913" s="56"/>
      <c r="F913" s="56"/>
      <c r="G913" s="56"/>
      <c r="H913" s="56"/>
      <c r="I913" s="56"/>
      <c r="J913" s="77"/>
      <c r="K913" s="64"/>
      <c r="L913" s="42"/>
      <c r="M913" s="43"/>
      <c r="N913" s="44" t="s">
        <v>53</v>
      </c>
      <c r="O913" s="45"/>
      <c r="P913" s="46" t="str">
        <f>IF(SUM(J901:J909)=0,"",SUM(J901:J909))</f>
        <v/>
      </c>
      <c r="Q913" s="47" t="s">
        <v>8</v>
      </c>
      <c r="R913" s="127"/>
    </row>
    <row r="914" spans="1:18" ht="15" customHeight="1">
      <c r="A914" s="9">
        <v>3101</v>
      </c>
      <c r="B914" s="56"/>
      <c r="C914" s="56"/>
      <c r="D914" s="56"/>
      <c r="E914" s="56"/>
      <c r="F914" s="56"/>
      <c r="G914" s="56"/>
      <c r="H914" s="56"/>
      <c r="I914" s="56"/>
      <c r="J914" s="77"/>
      <c r="K914" s="64"/>
      <c r="L914" s="42"/>
      <c r="M914" s="43"/>
      <c r="N914" s="48" t="s">
        <v>55</v>
      </c>
      <c r="O914" s="49" t="str">
        <f>IF(O913/B899=0,"",O913/B899)</f>
        <v/>
      </c>
      <c r="P914" s="50" t="e">
        <f>IF(O913/P913=0,"",O913/P913)</f>
        <v>#VALUE!</v>
      </c>
      <c r="Q914" s="51" t="s">
        <v>56</v>
      </c>
      <c r="R914" s="127"/>
    </row>
    <row r="915" spans="1:18" ht="15" customHeight="1">
      <c r="A915" s="9">
        <v>3102</v>
      </c>
      <c r="B915" s="56"/>
      <c r="C915" s="56"/>
      <c r="D915" s="56"/>
      <c r="E915" s="56"/>
      <c r="F915" s="56"/>
      <c r="G915" s="56"/>
      <c r="H915" s="56"/>
      <c r="I915" s="56"/>
      <c r="J915" s="77"/>
      <c r="K915" s="73"/>
      <c r="L915" s="74"/>
      <c r="M915" s="75"/>
      <c r="N915" s="30"/>
      <c r="O915" s="31"/>
      <c r="P915" s="31"/>
      <c r="Q915" s="33"/>
      <c r="R915" s="127"/>
    </row>
    <row r="916" spans="1:18" ht="15" customHeight="1">
      <c r="A916" s="34"/>
      <c r="B916" s="6"/>
      <c r="C916" s="6"/>
      <c r="D916" s="6"/>
      <c r="E916" s="6"/>
      <c r="F916" s="175" t="s">
        <v>42</v>
      </c>
      <c r="G916" s="154"/>
      <c r="H916" s="154"/>
      <c r="I916" s="155"/>
      <c r="J916" s="35">
        <f>SUM(J908:J912)</f>
        <v>0</v>
      </c>
      <c r="K916" s="55" t="str">
        <f>IF(J908=0,"",J908/B899)</f>
        <v/>
      </c>
      <c r="L916" s="55" t="str">
        <f>IF(J916=0,"",J916/B899)</f>
        <v/>
      </c>
      <c r="M916" s="55" t="e">
        <f>L916-K916</f>
        <v>#VALUE!</v>
      </c>
      <c r="N916" s="5"/>
      <c r="O916" s="6"/>
      <c r="P916" s="37"/>
      <c r="Q916" s="5"/>
      <c r="R916" s="127"/>
    </row>
    <row r="919" spans="1:18" ht="15" customHeight="1">
      <c r="A919" s="129"/>
      <c r="B919" s="76" t="s">
        <v>77</v>
      </c>
      <c r="C919" s="76"/>
      <c r="D919" s="76"/>
      <c r="E919" s="76"/>
      <c r="F919" s="76"/>
      <c r="G919" s="76"/>
      <c r="H919" s="76"/>
      <c r="I919" s="76"/>
      <c r="J919" s="129"/>
      <c r="K919" s="130"/>
      <c r="L919" s="130" t="s">
        <v>78</v>
      </c>
      <c r="M919" s="5"/>
      <c r="N919" s="5"/>
      <c r="O919" s="6"/>
      <c r="P919" s="5"/>
      <c r="Q919" s="6"/>
      <c r="R919" s="6"/>
    </row>
    <row r="920" spans="1:18" ht="15" customHeight="1">
      <c r="A920" s="142" t="s">
        <v>6</v>
      </c>
      <c r="B920" s="144" t="s">
        <v>7</v>
      </c>
      <c r="C920" s="154"/>
      <c r="D920" s="154"/>
      <c r="E920" s="154"/>
      <c r="F920" s="154"/>
      <c r="G920" s="154"/>
      <c r="H920" s="154"/>
      <c r="I920" s="155"/>
      <c r="J920" s="167" t="s">
        <v>8</v>
      </c>
      <c r="K920" s="137" t="s">
        <v>9</v>
      </c>
      <c r="L920" s="137" t="s">
        <v>10</v>
      </c>
      <c r="M920" s="149" t="s">
        <v>11</v>
      </c>
      <c r="N920" s="137" t="s">
        <v>12</v>
      </c>
      <c r="O920" s="151" t="s">
        <v>13</v>
      </c>
      <c r="P920" s="151" t="s">
        <v>14</v>
      </c>
      <c r="Q920" s="137" t="s">
        <v>15</v>
      </c>
      <c r="R920" s="129"/>
    </row>
    <row r="921" spans="1:18" ht="15" customHeight="1">
      <c r="A921" s="153"/>
      <c r="B921" s="9" t="s">
        <v>16</v>
      </c>
      <c r="C921" s="9" t="s">
        <v>17</v>
      </c>
      <c r="D921" s="9" t="s">
        <v>18</v>
      </c>
      <c r="E921" s="9" t="s">
        <v>19</v>
      </c>
      <c r="F921" s="9" t="s">
        <v>20</v>
      </c>
      <c r="G921" s="9" t="s">
        <v>21</v>
      </c>
      <c r="H921" s="9" t="s">
        <v>22</v>
      </c>
      <c r="I921" s="9" t="s">
        <v>23</v>
      </c>
      <c r="J921" s="153"/>
      <c r="K921" s="153"/>
      <c r="L921" s="153"/>
      <c r="M921" s="153"/>
      <c r="N921" s="153"/>
      <c r="O921" s="153"/>
      <c r="P921" s="153"/>
      <c r="Q921" s="153"/>
      <c r="R921" s="129"/>
    </row>
    <row r="922" spans="1:18" ht="15" customHeight="1">
      <c r="A922" s="9">
        <v>2401</v>
      </c>
      <c r="B922" s="56">
        <v>58</v>
      </c>
      <c r="C922" s="56"/>
      <c r="D922" s="56"/>
      <c r="E922" s="56"/>
      <c r="F922" s="56"/>
      <c r="G922" s="56"/>
      <c r="H922" s="56"/>
      <c r="I922" s="56"/>
      <c r="J922" s="77"/>
      <c r="K922" s="58"/>
      <c r="L922" s="59"/>
      <c r="M922" s="60"/>
      <c r="N922" s="61"/>
      <c r="O922" s="62">
        <f>B922</f>
        <v>58</v>
      </c>
      <c r="P922" s="63"/>
      <c r="Q922" s="61"/>
      <c r="R922" s="129"/>
    </row>
    <row r="923" spans="1:18" ht="15" customHeight="1">
      <c r="A923" s="9">
        <v>2402</v>
      </c>
      <c r="B923" s="56"/>
      <c r="C923" s="56">
        <v>57</v>
      </c>
      <c r="D923" s="56"/>
      <c r="E923" s="56"/>
      <c r="F923" s="56"/>
      <c r="G923" s="56"/>
      <c r="H923" s="56"/>
      <c r="I923" s="56"/>
      <c r="J923" s="77"/>
      <c r="K923" s="64"/>
      <c r="L923" s="42"/>
      <c r="M923" s="65"/>
      <c r="N923" s="66">
        <f>IF(C923=0,"",C923/B922)</f>
        <v>0.98275862068965514</v>
      </c>
      <c r="O923" s="67">
        <v>57</v>
      </c>
      <c r="P923" s="68">
        <f t="shared" ref="P923:P931" si="88">IF(O923=0,"",O923/O922)</f>
        <v>0.98275862068965514</v>
      </c>
      <c r="Q923" s="68">
        <f t="shared" ref="Q923:Q931" si="89">IF(O923=0,"",100%-P923)</f>
        <v>1.7241379310344862E-2</v>
      </c>
      <c r="R923" s="129"/>
    </row>
    <row r="924" spans="1:18" ht="15" customHeight="1">
      <c r="A924" s="9">
        <v>2501</v>
      </c>
      <c r="B924" s="56"/>
      <c r="C924" s="56"/>
      <c r="D924" s="56"/>
      <c r="E924" s="56"/>
      <c r="F924" s="56"/>
      <c r="G924" s="56"/>
      <c r="H924" s="56"/>
      <c r="I924" s="56"/>
      <c r="J924" s="77"/>
      <c r="K924" s="64"/>
      <c r="L924" s="42"/>
      <c r="M924" s="65"/>
      <c r="N924" s="66" t="str">
        <f>IF(D924=0,"",D924/C923)</f>
        <v/>
      </c>
      <c r="O924" s="67"/>
      <c r="P924" s="68" t="str">
        <f t="shared" si="88"/>
        <v/>
      </c>
      <c r="Q924" s="68" t="str">
        <f t="shared" si="89"/>
        <v/>
      </c>
      <c r="R924" s="52">
        <f>O924/O922</f>
        <v>0</v>
      </c>
    </row>
    <row r="925" spans="1:18" ht="15" customHeight="1">
      <c r="A925" s="9">
        <v>2502</v>
      </c>
      <c r="B925" s="56"/>
      <c r="C925" s="56"/>
      <c r="D925" s="56"/>
      <c r="E925" s="56"/>
      <c r="F925" s="56"/>
      <c r="G925" s="56"/>
      <c r="H925" s="56"/>
      <c r="I925" s="56"/>
      <c r="J925" s="77"/>
      <c r="K925" s="64"/>
      <c r="L925" s="42"/>
      <c r="M925" s="65"/>
      <c r="N925" s="66" t="str">
        <f>IF(E925=0,"",E925/D924)</f>
        <v/>
      </c>
      <c r="O925" s="67"/>
      <c r="P925" s="68" t="str">
        <f t="shared" si="88"/>
        <v/>
      </c>
      <c r="Q925" s="68" t="str">
        <f t="shared" si="89"/>
        <v/>
      </c>
      <c r="R925" s="129"/>
    </row>
    <row r="926" spans="1:18" ht="15" customHeight="1">
      <c r="A926" s="9">
        <v>2601</v>
      </c>
      <c r="B926" s="56"/>
      <c r="C926" s="56"/>
      <c r="D926" s="56"/>
      <c r="E926" s="56"/>
      <c r="F926" s="56"/>
      <c r="G926" s="56"/>
      <c r="H926" s="56"/>
      <c r="I926" s="56"/>
      <c r="J926" s="77"/>
      <c r="K926" s="64"/>
      <c r="L926" s="42"/>
      <c r="M926" s="65"/>
      <c r="N926" s="66" t="str">
        <f>IF(F926=0,"",F926/E925)</f>
        <v/>
      </c>
      <c r="O926" s="67"/>
      <c r="P926" s="68" t="str">
        <f t="shared" si="88"/>
        <v/>
      </c>
      <c r="Q926" s="68" t="str">
        <f t="shared" si="89"/>
        <v/>
      </c>
      <c r="R926" s="129"/>
    </row>
    <row r="927" spans="1:18" ht="15" customHeight="1">
      <c r="A927" s="9">
        <v>2602</v>
      </c>
      <c r="B927" s="56"/>
      <c r="C927" s="56"/>
      <c r="D927" s="56"/>
      <c r="E927" s="56"/>
      <c r="F927" s="56"/>
      <c r="G927" s="56"/>
      <c r="H927" s="56"/>
      <c r="I927" s="56"/>
      <c r="J927" s="77"/>
      <c r="K927" s="64"/>
      <c r="L927" s="42"/>
      <c r="M927" s="65"/>
      <c r="N927" s="66" t="str">
        <f>IF(G927=0,"",G927/F926)</f>
        <v/>
      </c>
      <c r="O927" s="67"/>
      <c r="P927" s="68" t="str">
        <f t="shared" si="88"/>
        <v/>
      </c>
      <c r="Q927" s="68" t="str">
        <f t="shared" si="89"/>
        <v/>
      </c>
      <c r="R927" s="129"/>
    </row>
    <row r="928" spans="1:18" ht="15" customHeight="1">
      <c r="A928" s="9">
        <v>2701</v>
      </c>
      <c r="B928" s="56"/>
      <c r="C928" s="56"/>
      <c r="D928" s="56"/>
      <c r="E928" s="56"/>
      <c r="F928" s="56"/>
      <c r="G928" s="56"/>
      <c r="H928" s="56"/>
      <c r="I928" s="56"/>
      <c r="J928" s="77"/>
      <c r="K928" s="64"/>
      <c r="L928" s="42"/>
      <c r="M928" s="65"/>
      <c r="N928" s="66" t="str">
        <f>IF(H928=0,"",H928/G927)</f>
        <v/>
      </c>
      <c r="O928" s="67"/>
      <c r="P928" s="68" t="str">
        <f t="shared" si="88"/>
        <v/>
      </c>
      <c r="Q928" s="68" t="str">
        <f t="shared" si="89"/>
        <v/>
      </c>
      <c r="R928" s="129"/>
    </row>
    <row r="929" spans="1:18" ht="15" customHeight="1">
      <c r="A929" s="9">
        <v>2702</v>
      </c>
      <c r="B929" s="56"/>
      <c r="C929" s="56"/>
      <c r="D929" s="56"/>
      <c r="E929" s="56"/>
      <c r="F929" s="56"/>
      <c r="G929" s="56"/>
      <c r="H929" s="56"/>
      <c r="I929" s="56"/>
      <c r="J929" s="77"/>
      <c r="K929" s="64"/>
      <c r="L929" s="42"/>
      <c r="M929" s="65"/>
      <c r="N929" s="66" t="str">
        <f t="shared" ref="N929:N931" si="90">IF(I929=0,"",I929/H928)</f>
        <v/>
      </c>
      <c r="O929" s="67"/>
      <c r="P929" s="68" t="str">
        <f t="shared" si="88"/>
        <v/>
      </c>
      <c r="Q929" s="68" t="str">
        <f t="shared" si="89"/>
        <v/>
      </c>
      <c r="R929" s="129"/>
    </row>
    <row r="930" spans="1:18" ht="15" customHeight="1">
      <c r="A930" s="9">
        <v>2801</v>
      </c>
      <c r="B930" s="56"/>
      <c r="C930" s="56"/>
      <c r="D930" s="56"/>
      <c r="E930" s="56"/>
      <c r="F930" s="56"/>
      <c r="G930" s="56"/>
      <c r="H930" s="56"/>
      <c r="I930" s="56"/>
      <c r="J930" s="77"/>
      <c r="K930" s="64"/>
      <c r="L930" s="42"/>
      <c r="M930" s="65"/>
      <c r="N930" s="66" t="str">
        <f t="shared" si="90"/>
        <v/>
      </c>
      <c r="O930" s="67"/>
      <c r="P930" s="68" t="str">
        <f t="shared" si="88"/>
        <v/>
      </c>
      <c r="Q930" s="68" t="str">
        <f t="shared" si="89"/>
        <v/>
      </c>
      <c r="R930" s="129"/>
    </row>
    <row r="931" spans="1:18" ht="15" customHeight="1">
      <c r="A931" s="9">
        <v>2802</v>
      </c>
      <c r="B931" s="56"/>
      <c r="C931" s="56"/>
      <c r="D931" s="56"/>
      <c r="E931" s="56"/>
      <c r="F931" s="56"/>
      <c r="G931" s="56"/>
      <c r="H931" s="56"/>
      <c r="I931" s="56"/>
      <c r="J931" s="77"/>
      <c r="K931" s="64"/>
      <c r="L931" s="42"/>
      <c r="M931" s="65"/>
      <c r="N931" s="66" t="str">
        <f t="shared" si="90"/>
        <v/>
      </c>
      <c r="O931" s="67"/>
      <c r="P931" s="68" t="str">
        <f t="shared" si="88"/>
        <v/>
      </c>
      <c r="Q931" s="68" t="str">
        <f t="shared" si="89"/>
        <v/>
      </c>
      <c r="R931" s="129"/>
    </row>
    <row r="932" spans="1:18" ht="15" customHeight="1">
      <c r="A932" s="9">
        <v>2901</v>
      </c>
      <c r="B932" s="56"/>
      <c r="C932" s="56"/>
      <c r="D932" s="56"/>
      <c r="E932" s="56"/>
      <c r="F932" s="56"/>
      <c r="G932" s="56"/>
      <c r="H932" s="56"/>
      <c r="I932" s="56"/>
      <c r="J932" s="77"/>
      <c r="K932" s="64"/>
      <c r="L932" s="42"/>
      <c r="M932" s="43"/>
      <c r="N932" s="69"/>
      <c r="O932" s="70"/>
      <c r="P932" s="71"/>
      <c r="Q932" s="69"/>
      <c r="R932" s="129"/>
    </row>
    <row r="933" spans="1:18" ht="15" customHeight="1">
      <c r="A933" s="9">
        <v>2902</v>
      </c>
      <c r="B933" s="56"/>
      <c r="C933" s="56"/>
      <c r="D933" s="56"/>
      <c r="E933" s="56"/>
      <c r="F933" s="56"/>
      <c r="G933" s="56"/>
      <c r="H933" s="56"/>
      <c r="I933" s="56"/>
      <c r="J933" s="77"/>
      <c r="K933" s="64"/>
      <c r="L933" s="42"/>
      <c r="M933" s="43"/>
      <c r="N933" s="54"/>
      <c r="O933" s="70"/>
      <c r="P933" s="72"/>
      <c r="Q933" s="54"/>
      <c r="R933" s="129"/>
    </row>
    <row r="934" spans="1:18" ht="15" customHeight="1">
      <c r="A934" s="9">
        <v>3001</v>
      </c>
      <c r="B934" s="56"/>
      <c r="C934" s="56"/>
      <c r="D934" s="56"/>
      <c r="E934" s="56"/>
      <c r="F934" s="56"/>
      <c r="G934" s="56"/>
      <c r="H934" s="56"/>
      <c r="I934" s="56"/>
      <c r="J934" s="77"/>
      <c r="K934" s="64"/>
      <c r="L934" s="42"/>
      <c r="M934" s="43"/>
      <c r="N934" s="54"/>
      <c r="O934" s="70"/>
      <c r="P934" s="72"/>
      <c r="Q934" s="54"/>
      <c r="R934" s="129"/>
    </row>
    <row r="935" spans="1:18" ht="15" customHeight="1">
      <c r="A935" s="9">
        <v>3002</v>
      </c>
      <c r="B935" s="56"/>
      <c r="C935" s="56"/>
      <c r="D935" s="56"/>
      <c r="E935" s="56"/>
      <c r="F935" s="56"/>
      <c r="G935" s="56"/>
      <c r="H935" s="56"/>
      <c r="I935" s="56"/>
      <c r="J935" s="77"/>
      <c r="K935" s="64"/>
      <c r="L935" s="42"/>
      <c r="M935" s="43"/>
      <c r="N935" s="42"/>
      <c r="O935" s="43"/>
      <c r="P935" s="53"/>
      <c r="Q935" s="54"/>
      <c r="R935" s="129"/>
    </row>
    <row r="936" spans="1:18" ht="15" customHeight="1">
      <c r="A936" s="9">
        <v>3101</v>
      </c>
      <c r="B936" s="56"/>
      <c r="C936" s="56"/>
      <c r="D936" s="56"/>
      <c r="E936" s="56"/>
      <c r="F936" s="56"/>
      <c r="G936" s="56"/>
      <c r="H936" s="56"/>
      <c r="I936" s="56"/>
      <c r="J936" s="77"/>
      <c r="K936" s="64"/>
      <c r="L936" s="42"/>
      <c r="M936" s="43"/>
      <c r="N936" s="44" t="s">
        <v>53</v>
      </c>
      <c r="O936" s="45"/>
      <c r="P936" s="46" t="str">
        <f>IF(SUM(J924:J932)=0,"",SUM(J924:J932))</f>
        <v/>
      </c>
      <c r="Q936" s="47" t="s">
        <v>8</v>
      </c>
      <c r="R936" s="129"/>
    </row>
    <row r="937" spans="1:18" ht="15" customHeight="1">
      <c r="A937" s="9">
        <v>3102</v>
      </c>
      <c r="B937" s="56"/>
      <c r="C937" s="56"/>
      <c r="D937" s="56"/>
      <c r="E937" s="56"/>
      <c r="F937" s="56"/>
      <c r="G937" s="56"/>
      <c r="H937" s="56"/>
      <c r="I937" s="56"/>
      <c r="J937" s="77"/>
      <c r="K937" s="64"/>
      <c r="L937" s="42"/>
      <c r="M937" s="43"/>
      <c r="N937" s="48" t="s">
        <v>55</v>
      </c>
      <c r="O937" s="49" t="str">
        <f>IF(O936/B922=0,"",O936/B922)</f>
        <v/>
      </c>
      <c r="P937" s="50" t="e">
        <f>IF(O936/P936=0,"",O936/P936)</f>
        <v>#VALUE!</v>
      </c>
      <c r="Q937" s="51" t="s">
        <v>56</v>
      </c>
      <c r="R937" s="129"/>
    </row>
    <row r="938" spans="1:18" ht="15" customHeight="1">
      <c r="A938" s="9">
        <v>3201</v>
      </c>
      <c r="B938" s="56"/>
      <c r="C938" s="56"/>
      <c r="D938" s="56"/>
      <c r="E938" s="56"/>
      <c r="F938" s="56"/>
      <c r="G938" s="56"/>
      <c r="H938" s="56"/>
      <c r="I938" s="56"/>
      <c r="J938" s="77"/>
      <c r="K938" s="73"/>
      <c r="L938" s="74"/>
      <c r="M938" s="75"/>
      <c r="N938" s="30"/>
      <c r="O938" s="31"/>
      <c r="P938" s="31"/>
      <c r="Q938" s="33"/>
      <c r="R938" s="129"/>
    </row>
    <row r="939" spans="1:18" ht="15" customHeight="1">
      <c r="A939" s="34"/>
      <c r="B939" s="6"/>
      <c r="C939" s="6"/>
      <c r="D939" s="6"/>
      <c r="E939" s="6"/>
      <c r="F939" s="175" t="s">
        <v>42</v>
      </c>
      <c r="G939" s="154"/>
      <c r="H939" s="154"/>
      <c r="I939" s="155"/>
      <c r="J939" s="35">
        <f>SUM(J931:J935)</f>
        <v>0</v>
      </c>
      <c r="K939" s="55" t="str">
        <f>IF(J931=0,"",J931/B922)</f>
        <v/>
      </c>
      <c r="L939" s="55" t="str">
        <f>IF(J939=0,"",J939/B922)</f>
        <v/>
      </c>
      <c r="M939" s="55" t="e">
        <f>L939-K939</f>
        <v>#VALUE!</v>
      </c>
      <c r="N939" s="5"/>
      <c r="O939" s="6"/>
      <c r="P939" s="37"/>
      <c r="Q939" s="5"/>
      <c r="R939" s="129"/>
    </row>
    <row r="943" spans="1:18" ht="15" customHeight="1">
      <c r="A943" s="134"/>
      <c r="B943" s="76" t="s">
        <v>77</v>
      </c>
      <c r="C943" s="76"/>
      <c r="D943" s="76"/>
      <c r="E943" s="76"/>
      <c r="F943" s="76"/>
      <c r="G943" s="76"/>
      <c r="H943" s="76"/>
      <c r="I943" s="76"/>
      <c r="J943" s="134"/>
      <c r="K943" s="135"/>
      <c r="L943" s="135" t="s">
        <v>79</v>
      </c>
      <c r="M943" s="5"/>
      <c r="N943" s="5"/>
      <c r="O943" s="6"/>
      <c r="P943" s="5"/>
      <c r="Q943" s="6"/>
      <c r="R943" s="6"/>
    </row>
    <row r="944" spans="1:18" ht="15" customHeight="1">
      <c r="A944" s="142" t="s">
        <v>6</v>
      </c>
      <c r="B944" s="144" t="s">
        <v>7</v>
      </c>
      <c r="C944" s="154"/>
      <c r="D944" s="154"/>
      <c r="E944" s="154"/>
      <c r="F944" s="154"/>
      <c r="G944" s="154"/>
      <c r="H944" s="154"/>
      <c r="I944" s="155"/>
      <c r="J944" s="167" t="s">
        <v>8</v>
      </c>
      <c r="K944" s="137" t="s">
        <v>9</v>
      </c>
      <c r="L944" s="137" t="s">
        <v>10</v>
      </c>
      <c r="M944" s="149" t="s">
        <v>11</v>
      </c>
      <c r="N944" s="137" t="s">
        <v>12</v>
      </c>
      <c r="O944" s="151" t="s">
        <v>13</v>
      </c>
      <c r="P944" s="151" t="s">
        <v>14</v>
      </c>
      <c r="Q944" s="137" t="s">
        <v>15</v>
      </c>
      <c r="R944" s="134"/>
    </row>
    <row r="945" spans="1:18" ht="15" customHeight="1">
      <c r="A945" s="153"/>
      <c r="B945" s="9" t="s">
        <v>16</v>
      </c>
      <c r="C945" s="9" t="s">
        <v>17</v>
      </c>
      <c r="D945" s="9" t="s">
        <v>18</v>
      </c>
      <c r="E945" s="9" t="s">
        <v>19</v>
      </c>
      <c r="F945" s="9" t="s">
        <v>20</v>
      </c>
      <c r="G945" s="9" t="s">
        <v>21</v>
      </c>
      <c r="H945" s="9" t="s">
        <v>22</v>
      </c>
      <c r="I945" s="9" t="s">
        <v>23</v>
      </c>
      <c r="J945" s="153"/>
      <c r="K945" s="153"/>
      <c r="L945" s="153"/>
      <c r="M945" s="153"/>
      <c r="N945" s="153"/>
      <c r="O945" s="153"/>
      <c r="P945" s="153"/>
      <c r="Q945" s="153"/>
      <c r="R945" s="134"/>
    </row>
    <row r="946" spans="1:18" ht="15" customHeight="1">
      <c r="A946" s="9">
        <v>2402</v>
      </c>
      <c r="B946" s="56">
        <v>62</v>
      </c>
      <c r="C946" s="56"/>
      <c r="D946" s="56"/>
      <c r="E946" s="56"/>
      <c r="F946" s="56"/>
      <c r="G946" s="56"/>
      <c r="H946" s="56"/>
      <c r="I946" s="56"/>
      <c r="J946" s="77"/>
      <c r="K946" s="58"/>
      <c r="L946" s="59"/>
      <c r="M946" s="60"/>
      <c r="N946" s="61"/>
      <c r="O946" s="62">
        <f>B946</f>
        <v>62</v>
      </c>
      <c r="P946" s="63"/>
      <c r="Q946" s="61"/>
      <c r="R946" s="134"/>
    </row>
    <row r="947" spans="1:18" ht="15" customHeight="1">
      <c r="A947" s="9">
        <v>2501</v>
      </c>
      <c r="B947" s="56"/>
      <c r="C947" s="56"/>
      <c r="D947" s="56"/>
      <c r="E947" s="56"/>
      <c r="F947" s="56"/>
      <c r="G947" s="56"/>
      <c r="H947" s="56"/>
      <c r="I947" s="56"/>
      <c r="J947" s="77"/>
      <c r="K947" s="64"/>
      <c r="L947" s="42"/>
      <c r="M947" s="65"/>
      <c r="N947" s="66" t="str">
        <f>IF(C947=0,"",C947/B946)</f>
        <v/>
      </c>
      <c r="O947" s="67"/>
      <c r="P947" s="68" t="str">
        <f t="shared" ref="P947:P955" si="91">IF(O947=0,"",O947/O946)</f>
        <v/>
      </c>
      <c r="Q947" s="68" t="str">
        <f t="shared" ref="Q947:Q955" si="92">IF(O947=0,"",100%-P947)</f>
        <v/>
      </c>
      <c r="R947" s="134"/>
    </row>
    <row r="948" spans="1:18" ht="15" customHeight="1">
      <c r="A948" s="9">
        <v>2502</v>
      </c>
      <c r="B948" s="56"/>
      <c r="C948" s="56"/>
      <c r="D948" s="56"/>
      <c r="E948" s="56"/>
      <c r="F948" s="56"/>
      <c r="G948" s="56"/>
      <c r="H948" s="56"/>
      <c r="I948" s="56"/>
      <c r="J948" s="77"/>
      <c r="K948" s="64"/>
      <c r="L948" s="42"/>
      <c r="M948" s="65"/>
      <c r="N948" s="66" t="str">
        <f>IF(D948=0,"",D948/C947)</f>
        <v/>
      </c>
      <c r="O948" s="67"/>
      <c r="P948" s="68" t="str">
        <f t="shared" si="91"/>
        <v/>
      </c>
      <c r="Q948" s="68" t="str">
        <f t="shared" si="92"/>
        <v/>
      </c>
      <c r="R948" s="52">
        <f>O948/O946</f>
        <v>0</v>
      </c>
    </row>
    <row r="949" spans="1:18" ht="15" customHeight="1">
      <c r="A949" s="9">
        <v>2601</v>
      </c>
      <c r="B949" s="56"/>
      <c r="C949" s="56"/>
      <c r="D949" s="56"/>
      <c r="E949" s="56"/>
      <c r="F949" s="56"/>
      <c r="G949" s="56"/>
      <c r="H949" s="56"/>
      <c r="I949" s="56"/>
      <c r="J949" s="77"/>
      <c r="K949" s="64"/>
      <c r="L949" s="42"/>
      <c r="M949" s="65"/>
      <c r="N949" s="66" t="str">
        <f>IF(E949=0,"",E949/D948)</f>
        <v/>
      </c>
      <c r="O949" s="67"/>
      <c r="P949" s="68" t="str">
        <f t="shared" si="91"/>
        <v/>
      </c>
      <c r="Q949" s="68" t="str">
        <f t="shared" si="92"/>
        <v/>
      </c>
      <c r="R949" s="134"/>
    </row>
    <row r="950" spans="1:18" ht="15" customHeight="1">
      <c r="A950" s="9">
        <v>2602</v>
      </c>
      <c r="B950" s="56"/>
      <c r="C950" s="56"/>
      <c r="D950" s="56"/>
      <c r="E950" s="56"/>
      <c r="F950" s="56"/>
      <c r="G950" s="56"/>
      <c r="H950" s="56"/>
      <c r="I950" s="56"/>
      <c r="J950" s="77"/>
      <c r="K950" s="64"/>
      <c r="L950" s="42"/>
      <c r="M950" s="65"/>
      <c r="N950" s="66" t="str">
        <f>IF(F950=0,"",F950/E949)</f>
        <v/>
      </c>
      <c r="O950" s="67"/>
      <c r="P950" s="68" t="str">
        <f t="shared" si="91"/>
        <v/>
      </c>
      <c r="Q950" s="68" t="str">
        <f t="shared" si="92"/>
        <v/>
      </c>
      <c r="R950" s="134"/>
    </row>
    <row r="951" spans="1:18" ht="15" customHeight="1">
      <c r="A951" s="9">
        <v>2701</v>
      </c>
      <c r="B951" s="56"/>
      <c r="C951" s="56"/>
      <c r="D951" s="56"/>
      <c r="E951" s="56"/>
      <c r="F951" s="56"/>
      <c r="G951" s="56"/>
      <c r="H951" s="56"/>
      <c r="I951" s="56"/>
      <c r="J951" s="77"/>
      <c r="K951" s="64"/>
      <c r="L951" s="42"/>
      <c r="M951" s="65"/>
      <c r="N951" s="66" t="str">
        <f>IF(G951=0,"",G951/F950)</f>
        <v/>
      </c>
      <c r="O951" s="67"/>
      <c r="P951" s="68" t="str">
        <f t="shared" si="91"/>
        <v/>
      </c>
      <c r="Q951" s="68" t="str">
        <f t="shared" si="92"/>
        <v/>
      </c>
      <c r="R951" s="134"/>
    </row>
    <row r="952" spans="1:18" ht="15" customHeight="1">
      <c r="A952" s="9">
        <v>2702</v>
      </c>
      <c r="B952" s="56"/>
      <c r="C952" s="56"/>
      <c r="D952" s="56"/>
      <c r="E952" s="56"/>
      <c r="F952" s="56"/>
      <c r="G952" s="56"/>
      <c r="H952" s="56"/>
      <c r="I952" s="56"/>
      <c r="J952" s="77"/>
      <c r="K952" s="64"/>
      <c r="L952" s="42"/>
      <c r="M952" s="65"/>
      <c r="N952" s="66" t="str">
        <f>IF(H952=0,"",H952/G951)</f>
        <v/>
      </c>
      <c r="O952" s="67"/>
      <c r="P952" s="68" t="str">
        <f t="shared" si="91"/>
        <v/>
      </c>
      <c r="Q952" s="68" t="str">
        <f t="shared" si="92"/>
        <v/>
      </c>
      <c r="R952" s="134"/>
    </row>
    <row r="953" spans="1:18" ht="15" customHeight="1">
      <c r="A953" s="9">
        <v>2801</v>
      </c>
      <c r="B953" s="56"/>
      <c r="C953" s="56"/>
      <c r="D953" s="56"/>
      <c r="E953" s="56"/>
      <c r="F953" s="56"/>
      <c r="G953" s="56"/>
      <c r="H953" s="56"/>
      <c r="I953" s="56"/>
      <c r="J953" s="77"/>
      <c r="K953" s="64"/>
      <c r="L953" s="42"/>
      <c r="M953" s="65"/>
      <c r="N953" s="66" t="str">
        <f t="shared" ref="N953:N955" si="93">IF(I953=0,"",I953/H952)</f>
        <v/>
      </c>
      <c r="O953" s="67"/>
      <c r="P953" s="68" t="str">
        <f t="shared" si="91"/>
        <v/>
      </c>
      <c r="Q953" s="68" t="str">
        <f t="shared" si="92"/>
        <v/>
      </c>
      <c r="R953" s="134"/>
    </row>
    <row r="954" spans="1:18" ht="15" customHeight="1">
      <c r="A954" s="9">
        <v>2802</v>
      </c>
      <c r="B954" s="56"/>
      <c r="C954" s="56"/>
      <c r="D954" s="56"/>
      <c r="E954" s="56"/>
      <c r="F954" s="56"/>
      <c r="G954" s="56"/>
      <c r="H954" s="56"/>
      <c r="I954" s="56"/>
      <c r="J954" s="77"/>
      <c r="K954" s="64"/>
      <c r="L954" s="42"/>
      <c r="M954" s="65"/>
      <c r="N954" s="66" t="str">
        <f t="shared" si="93"/>
        <v/>
      </c>
      <c r="O954" s="67"/>
      <c r="P954" s="68" t="str">
        <f t="shared" si="91"/>
        <v/>
      </c>
      <c r="Q954" s="68" t="str">
        <f t="shared" si="92"/>
        <v/>
      </c>
      <c r="R954" s="134"/>
    </row>
    <row r="955" spans="1:18" ht="15" customHeight="1">
      <c r="A955" s="9">
        <v>2901</v>
      </c>
      <c r="B955" s="56"/>
      <c r="C955" s="56"/>
      <c r="D955" s="56"/>
      <c r="E955" s="56"/>
      <c r="F955" s="56"/>
      <c r="G955" s="56"/>
      <c r="H955" s="56"/>
      <c r="I955" s="56"/>
      <c r="J955" s="77"/>
      <c r="K955" s="64"/>
      <c r="L955" s="42"/>
      <c r="M955" s="65"/>
      <c r="N955" s="66" t="str">
        <f t="shared" si="93"/>
        <v/>
      </c>
      <c r="O955" s="67"/>
      <c r="P955" s="68" t="str">
        <f t="shared" si="91"/>
        <v/>
      </c>
      <c r="Q955" s="68" t="str">
        <f t="shared" si="92"/>
        <v/>
      </c>
      <c r="R955" s="134"/>
    </row>
    <row r="956" spans="1:18" ht="15" customHeight="1">
      <c r="A956" s="9">
        <v>2902</v>
      </c>
      <c r="B956" s="56"/>
      <c r="C956" s="56"/>
      <c r="D956" s="56"/>
      <c r="E956" s="56"/>
      <c r="F956" s="56"/>
      <c r="G956" s="56"/>
      <c r="H956" s="56"/>
      <c r="I956" s="56"/>
      <c r="J956" s="77"/>
      <c r="K956" s="64"/>
      <c r="L956" s="42"/>
      <c r="M956" s="43"/>
      <c r="N956" s="69"/>
      <c r="O956" s="70"/>
      <c r="P956" s="71"/>
      <c r="Q956" s="69"/>
      <c r="R956" s="134"/>
    </row>
    <row r="957" spans="1:18" ht="15" customHeight="1">
      <c r="A957" s="9">
        <v>3001</v>
      </c>
      <c r="B957" s="56"/>
      <c r="C957" s="56"/>
      <c r="D957" s="56"/>
      <c r="E957" s="56"/>
      <c r="F957" s="56"/>
      <c r="G957" s="56"/>
      <c r="H957" s="56"/>
      <c r="I957" s="56"/>
      <c r="J957" s="77"/>
      <c r="K957" s="64"/>
      <c r="L957" s="42"/>
      <c r="M957" s="43"/>
      <c r="N957" s="54"/>
      <c r="O957" s="70"/>
      <c r="P957" s="72"/>
      <c r="Q957" s="54"/>
      <c r="R957" s="134"/>
    </row>
    <row r="958" spans="1:18" ht="15" customHeight="1">
      <c r="A958" s="9">
        <v>3002</v>
      </c>
      <c r="B958" s="56"/>
      <c r="C958" s="56"/>
      <c r="D958" s="56"/>
      <c r="E958" s="56"/>
      <c r="F958" s="56"/>
      <c r="G958" s="56"/>
      <c r="H958" s="56"/>
      <c r="I958" s="56"/>
      <c r="J958" s="77"/>
      <c r="K958" s="64"/>
      <c r="L958" s="42"/>
      <c r="M958" s="43"/>
      <c r="N958" s="54"/>
      <c r="O958" s="70"/>
      <c r="P958" s="72"/>
      <c r="Q958" s="54"/>
      <c r="R958" s="134"/>
    </row>
    <row r="959" spans="1:18" ht="15" customHeight="1">
      <c r="A959" s="9">
        <v>3101</v>
      </c>
      <c r="B959" s="56"/>
      <c r="C959" s="56"/>
      <c r="D959" s="56"/>
      <c r="E959" s="56"/>
      <c r="F959" s="56"/>
      <c r="G959" s="56"/>
      <c r="H959" s="56"/>
      <c r="I959" s="56"/>
      <c r="J959" s="77"/>
      <c r="K959" s="64"/>
      <c r="L959" s="42"/>
      <c r="M959" s="43"/>
      <c r="N959" s="42"/>
      <c r="O959" s="43"/>
      <c r="P959" s="53"/>
      <c r="Q959" s="54"/>
      <c r="R959" s="134"/>
    </row>
    <row r="960" spans="1:18" ht="15" customHeight="1">
      <c r="A960" s="9">
        <v>3102</v>
      </c>
      <c r="B960" s="56"/>
      <c r="C960" s="56"/>
      <c r="D960" s="56"/>
      <c r="E960" s="56"/>
      <c r="F960" s="56"/>
      <c r="G960" s="56"/>
      <c r="H960" s="56"/>
      <c r="I960" s="56"/>
      <c r="J960" s="77"/>
      <c r="K960" s="64"/>
      <c r="L960" s="42"/>
      <c r="M960" s="43"/>
      <c r="N960" s="44" t="s">
        <v>53</v>
      </c>
      <c r="O960" s="45"/>
      <c r="P960" s="46" t="str">
        <f>IF(SUM(J948:J956)=0,"",SUM(J948:J956))</f>
        <v/>
      </c>
      <c r="Q960" s="47" t="s">
        <v>8</v>
      </c>
      <c r="R960" s="134"/>
    </row>
    <row r="961" spans="1:18" ht="15" customHeight="1">
      <c r="A961" s="9">
        <v>3201</v>
      </c>
      <c r="B961" s="56"/>
      <c r="C961" s="56"/>
      <c r="D961" s="56"/>
      <c r="E961" s="56"/>
      <c r="F961" s="56"/>
      <c r="G961" s="56"/>
      <c r="H961" s="56"/>
      <c r="I961" s="56"/>
      <c r="J961" s="77"/>
      <c r="K961" s="64"/>
      <c r="L961" s="42"/>
      <c r="M961" s="43"/>
      <c r="N961" s="48" t="s">
        <v>55</v>
      </c>
      <c r="O961" s="49" t="str">
        <f>IF(O960/B946=0,"",O960/B946)</f>
        <v/>
      </c>
      <c r="P961" s="50" t="e">
        <f>IF(O960/P960=0,"",O960/P960)</f>
        <v>#VALUE!</v>
      </c>
      <c r="Q961" s="51" t="s">
        <v>56</v>
      </c>
      <c r="R961" s="134"/>
    </row>
    <row r="962" spans="1:18" ht="15" customHeight="1">
      <c r="A962" s="9">
        <v>3202</v>
      </c>
      <c r="B962" s="56"/>
      <c r="C962" s="56"/>
      <c r="D962" s="56"/>
      <c r="E962" s="56"/>
      <c r="F962" s="56"/>
      <c r="G962" s="56"/>
      <c r="H962" s="56"/>
      <c r="I962" s="56"/>
      <c r="J962" s="77"/>
      <c r="K962" s="73"/>
      <c r="L962" s="74"/>
      <c r="M962" s="75"/>
      <c r="N962" s="30"/>
      <c r="O962" s="31"/>
      <c r="P962" s="31"/>
      <c r="Q962" s="33"/>
      <c r="R962" s="134"/>
    </row>
    <row r="963" spans="1:18" ht="15" customHeight="1">
      <c r="A963" s="34"/>
      <c r="B963" s="6"/>
      <c r="C963" s="6"/>
      <c r="D963" s="6"/>
      <c r="E963" s="6"/>
      <c r="F963" s="175" t="s">
        <v>42</v>
      </c>
      <c r="G963" s="154"/>
      <c r="H963" s="154"/>
      <c r="I963" s="155"/>
      <c r="J963" s="35">
        <f>SUM(J955:J959)</f>
        <v>0</v>
      </c>
      <c r="K963" s="55" t="str">
        <f>IF(J955=0,"",J955/B946)</f>
        <v/>
      </c>
      <c r="L963" s="55" t="str">
        <f>IF(J963=0,"",J963/B946)</f>
        <v/>
      </c>
      <c r="M963" s="55" t="e">
        <f>L963-K963</f>
        <v>#VALUE!</v>
      </c>
      <c r="N963" s="5"/>
      <c r="O963" s="6"/>
      <c r="P963" s="37"/>
      <c r="Q963" s="5"/>
      <c r="R963" s="134"/>
    </row>
    <row r="964" spans="1:18" ht="1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</row>
  </sheetData>
  <mergeCells count="505">
    <mergeCell ref="Q944:Q945"/>
    <mergeCell ref="F963:I963"/>
    <mergeCell ref="A944:A945"/>
    <mergeCell ref="B944:I944"/>
    <mergeCell ref="J944:J945"/>
    <mergeCell ref="K944:K945"/>
    <mergeCell ref="L944:L945"/>
    <mergeCell ref="M944:M945"/>
    <mergeCell ref="N944:N945"/>
    <mergeCell ref="O944:O945"/>
    <mergeCell ref="P944:P945"/>
    <mergeCell ref="Q897:Q898"/>
    <mergeCell ref="F916:I916"/>
    <mergeCell ref="A897:A898"/>
    <mergeCell ref="B897:I897"/>
    <mergeCell ref="J897:J898"/>
    <mergeCell ref="K897:K898"/>
    <mergeCell ref="L897:L898"/>
    <mergeCell ref="M897:M898"/>
    <mergeCell ref="N897:N898"/>
    <mergeCell ref="O897:O898"/>
    <mergeCell ref="P897:P898"/>
    <mergeCell ref="Q874:Q875"/>
    <mergeCell ref="F893:I893"/>
    <mergeCell ref="A874:A875"/>
    <mergeCell ref="B874:I874"/>
    <mergeCell ref="J874:J875"/>
    <mergeCell ref="K874:K875"/>
    <mergeCell ref="L874:L875"/>
    <mergeCell ref="M874:M875"/>
    <mergeCell ref="N874:N875"/>
    <mergeCell ref="O874:O875"/>
    <mergeCell ref="P874:P875"/>
    <mergeCell ref="R57:R58"/>
    <mergeCell ref="F53:J53"/>
    <mergeCell ref="B56:G56"/>
    <mergeCell ref="H56:J56"/>
    <mergeCell ref="A57:A58"/>
    <mergeCell ref="B57:J57"/>
    <mergeCell ref="K57:K58"/>
    <mergeCell ref="L57:L58"/>
    <mergeCell ref="M83:M84"/>
    <mergeCell ref="N83:N84"/>
    <mergeCell ref="O83:O84"/>
    <mergeCell ref="P83:P84"/>
    <mergeCell ref="Q83:Q84"/>
    <mergeCell ref="M57:M58"/>
    <mergeCell ref="N57:N58"/>
    <mergeCell ref="O57:O58"/>
    <mergeCell ref="P57:P58"/>
    <mergeCell ref="Q57:Q58"/>
    <mergeCell ref="R83:R84"/>
    <mergeCell ref="F79:J79"/>
    <mergeCell ref="B82:G82"/>
    <mergeCell ref="H82:J82"/>
    <mergeCell ref="A83:A84"/>
    <mergeCell ref="B83:J83"/>
    <mergeCell ref="K83:K84"/>
    <mergeCell ref="L83:L84"/>
    <mergeCell ref="M106:M107"/>
    <mergeCell ref="N106:N107"/>
    <mergeCell ref="O106:O107"/>
    <mergeCell ref="P106:P107"/>
    <mergeCell ref="Q106:Q107"/>
    <mergeCell ref="R106:R107"/>
    <mergeCell ref="F102:J102"/>
    <mergeCell ref="B105:G105"/>
    <mergeCell ref="H105:J105"/>
    <mergeCell ref="A106:A107"/>
    <mergeCell ref="B106:J106"/>
    <mergeCell ref="K106:K107"/>
    <mergeCell ref="L106:L107"/>
    <mergeCell ref="Q153:Q154"/>
    <mergeCell ref="M130:M131"/>
    <mergeCell ref="N130:N131"/>
    <mergeCell ref="O130:O131"/>
    <mergeCell ref="P130:P131"/>
    <mergeCell ref="Q130:Q131"/>
    <mergeCell ref="R130:R131"/>
    <mergeCell ref="F126:J126"/>
    <mergeCell ref="B129:G129"/>
    <mergeCell ref="H129:J129"/>
    <mergeCell ref="L177:L178"/>
    <mergeCell ref="A130:A131"/>
    <mergeCell ref="B130:J130"/>
    <mergeCell ref="K130:K131"/>
    <mergeCell ref="L130:L131"/>
    <mergeCell ref="M153:M154"/>
    <mergeCell ref="N153:N154"/>
    <mergeCell ref="O153:O154"/>
    <mergeCell ref="P153:P154"/>
    <mergeCell ref="R201:R202"/>
    <mergeCell ref="F197:J197"/>
    <mergeCell ref="B200:G200"/>
    <mergeCell ref="H200:J200"/>
    <mergeCell ref="R153:R154"/>
    <mergeCell ref="F149:J149"/>
    <mergeCell ref="B152:G152"/>
    <mergeCell ref="H152:J152"/>
    <mergeCell ref="A153:A154"/>
    <mergeCell ref="B153:J153"/>
    <mergeCell ref="K153:K154"/>
    <mergeCell ref="L153:L154"/>
    <mergeCell ref="M177:M178"/>
    <mergeCell ref="N177:N178"/>
    <mergeCell ref="O177:O178"/>
    <mergeCell ref="P177:P178"/>
    <mergeCell ref="Q177:Q178"/>
    <mergeCell ref="R177:R178"/>
    <mergeCell ref="F173:J173"/>
    <mergeCell ref="B176:G176"/>
    <mergeCell ref="H176:J176"/>
    <mergeCell ref="A177:A178"/>
    <mergeCell ref="B177:J177"/>
    <mergeCell ref="K177:K178"/>
    <mergeCell ref="A201:A202"/>
    <mergeCell ref="B201:J201"/>
    <mergeCell ref="K201:K202"/>
    <mergeCell ref="L201:L202"/>
    <mergeCell ref="M225:M226"/>
    <mergeCell ref="N225:N226"/>
    <mergeCell ref="O225:O226"/>
    <mergeCell ref="P225:P226"/>
    <mergeCell ref="Q225:Q226"/>
    <mergeCell ref="M201:M202"/>
    <mergeCell ref="N201:N202"/>
    <mergeCell ref="O201:O202"/>
    <mergeCell ref="P201:P202"/>
    <mergeCell ref="Q201:Q202"/>
    <mergeCell ref="R225:R226"/>
    <mergeCell ref="F221:J221"/>
    <mergeCell ref="B224:G224"/>
    <mergeCell ref="H224:J224"/>
    <mergeCell ref="A225:A226"/>
    <mergeCell ref="B225:J225"/>
    <mergeCell ref="K225:K226"/>
    <mergeCell ref="L225:L226"/>
    <mergeCell ref="M249:M250"/>
    <mergeCell ref="N249:N250"/>
    <mergeCell ref="O249:O250"/>
    <mergeCell ref="P249:P250"/>
    <mergeCell ref="Q249:Q250"/>
    <mergeCell ref="R249:R250"/>
    <mergeCell ref="F245:J245"/>
    <mergeCell ref="B248:G248"/>
    <mergeCell ref="H248:J248"/>
    <mergeCell ref="A249:A250"/>
    <mergeCell ref="B249:J249"/>
    <mergeCell ref="K249:K250"/>
    <mergeCell ref="L249:L250"/>
    <mergeCell ref="Q297:Q298"/>
    <mergeCell ref="M272:M273"/>
    <mergeCell ref="N272:N273"/>
    <mergeCell ref="O272:O273"/>
    <mergeCell ref="P272:P273"/>
    <mergeCell ref="Q272:Q273"/>
    <mergeCell ref="R272:R273"/>
    <mergeCell ref="D268:J268"/>
    <mergeCell ref="B271:G271"/>
    <mergeCell ref="H271:J271"/>
    <mergeCell ref="L320:L321"/>
    <mergeCell ref="A272:A273"/>
    <mergeCell ref="B272:J272"/>
    <mergeCell ref="K272:K273"/>
    <mergeCell ref="L272:L273"/>
    <mergeCell ref="M297:M298"/>
    <mergeCell ref="N297:N298"/>
    <mergeCell ref="O297:O298"/>
    <mergeCell ref="P297:P298"/>
    <mergeCell ref="R343:R344"/>
    <mergeCell ref="D339:J339"/>
    <mergeCell ref="B342:G342"/>
    <mergeCell ref="H342:J342"/>
    <mergeCell ref="R297:R298"/>
    <mergeCell ref="F293:J293"/>
    <mergeCell ref="B296:G296"/>
    <mergeCell ref="H296:J296"/>
    <mergeCell ref="A297:A298"/>
    <mergeCell ref="B297:J297"/>
    <mergeCell ref="K297:K298"/>
    <mergeCell ref="L297:L298"/>
    <mergeCell ref="M320:M321"/>
    <mergeCell ref="N320:N321"/>
    <mergeCell ref="O320:O321"/>
    <mergeCell ref="P320:P321"/>
    <mergeCell ref="Q320:Q321"/>
    <mergeCell ref="R320:R321"/>
    <mergeCell ref="D316:J316"/>
    <mergeCell ref="B319:G319"/>
    <mergeCell ref="H319:J319"/>
    <mergeCell ref="A320:A321"/>
    <mergeCell ref="B320:J320"/>
    <mergeCell ref="K320:K321"/>
    <mergeCell ref="A343:A344"/>
    <mergeCell ref="B343:J343"/>
    <mergeCell ref="K343:K344"/>
    <mergeCell ref="L343:L344"/>
    <mergeCell ref="M366:M367"/>
    <mergeCell ref="N366:N367"/>
    <mergeCell ref="O366:O367"/>
    <mergeCell ref="P366:P367"/>
    <mergeCell ref="Q366:Q367"/>
    <mergeCell ref="M343:M344"/>
    <mergeCell ref="N343:N344"/>
    <mergeCell ref="O343:O344"/>
    <mergeCell ref="P343:P344"/>
    <mergeCell ref="Q343:Q344"/>
    <mergeCell ref="R366:R367"/>
    <mergeCell ref="D362:J362"/>
    <mergeCell ref="B365:G365"/>
    <mergeCell ref="H365:J365"/>
    <mergeCell ref="A366:A367"/>
    <mergeCell ref="B366:J366"/>
    <mergeCell ref="K366:K367"/>
    <mergeCell ref="L366:L367"/>
    <mergeCell ref="M389:M390"/>
    <mergeCell ref="N389:N390"/>
    <mergeCell ref="O389:O390"/>
    <mergeCell ref="P389:P390"/>
    <mergeCell ref="Q389:Q390"/>
    <mergeCell ref="R389:R390"/>
    <mergeCell ref="D385:J385"/>
    <mergeCell ref="B388:G388"/>
    <mergeCell ref="H388:J388"/>
    <mergeCell ref="A389:A390"/>
    <mergeCell ref="B389:J389"/>
    <mergeCell ref="K389:K390"/>
    <mergeCell ref="L389:L390"/>
    <mergeCell ref="Q435:Q436"/>
    <mergeCell ref="M412:M413"/>
    <mergeCell ref="N412:N413"/>
    <mergeCell ref="O412:O413"/>
    <mergeCell ref="P412:P413"/>
    <mergeCell ref="Q412:Q413"/>
    <mergeCell ref="R412:R413"/>
    <mergeCell ref="D408:J408"/>
    <mergeCell ref="B411:G411"/>
    <mergeCell ref="H411:J411"/>
    <mergeCell ref="L458:L459"/>
    <mergeCell ref="A412:A413"/>
    <mergeCell ref="B412:J412"/>
    <mergeCell ref="K412:K413"/>
    <mergeCell ref="L412:L413"/>
    <mergeCell ref="M435:M436"/>
    <mergeCell ref="N435:N436"/>
    <mergeCell ref="O435:O436"/>
    <mergeCell ref="P435:P436"/>
    <mergeCell ref="R481:R482"/>
    <mergeCell ref="D477:J477"/>
    <mergeCell ref="B480:G480"/>
    <mergeCell ref="H480:J480"/>
    <mergeCell ref="R435:R436"/>
    <mergeCell ref="D431:J431"/>
    <mergeCell ref="B434:G434"/>
    <mergeCell ref="H434:J434"/>
    <mergeCell ref="A435:A436"/>
    <mergeCell ref="B435:J435"/>
    <mergeCell ref="K435:K436"/>
    <mergeCell ref="L435:L436"/>
    <mergeCell ref="M458:M459"/>
    <mergeCell ref="N458:N459"/>
    <mergeCell ref="O458:O459"/>
    <mergeCell ref="P458:P459"/>
    <mergeCell ref="Q458:Q459"/>
    <mergeCell ref="R458:R459"/>
    <mergeCell ref="D454:J454"/>
    <mergeCell ref="B457:G457"/>
    <mergeCell ref="H457:J457"/>
    <mergeCell ref="A458:A459"/>
    <mergeCell ref="B458:J458"/>
    <mergeCell ref="K458:K459"/>
    <mergeCell ref="A481:A482"/>
    <mergeCell ref="B481:J481"/>
    <mergeCell ref="K481:K482"/>
    <mergeCell ref="L481:L482"/>
    <mergeCell ref="M504:M505"/>
    <mergeCell ref="N504:N505"/>
    <mergeCell ref="O504:O505"/>
    <mergeCell ref="P504:P505"/>
    <mergeCell ref="Q504:Q505"/>
    <mergeCell ref="M481:M482"/>
    <mergeCell ref="N481:N482"/>
    <mergeCell ref="O481:O482"/>
    <mergeCell ref="P481:P482"/>
    <mergeCell ref="Q481:Q482"/>
    <mergeCell ref="R504:R505"/>
    <mergeCell ref="D500:J500"/>
    <mergeCell ref="B503:G503"/>
    <mergeCell ref="H503:J503"/>
    <mergeCell ref="A504:A505"/>
    <mergeCell ref="B504:J504"/>
    <mergeCell ref="K504:K505"/>
    <mergeCell ref="L504:L505"/>
    <mergeCell ref="M527:M528"/>
    <mergeCell ref="N527:N528"/>
    <mergeCell ref="O527:O528"/>
    <mergeCell ref="P527:P528"/>
    <mergeCell ref="Q527:Q528"/>
    <mergeCell ref="R527:R528"/>
    <mergeCell ref="D523:J523"/>
    <mergeCell ref="B526:G526"/>
    <mergeCell ref="H526:J526"/>
    <mergeCell ref="A527:A528"/>
    <mergeCell ref="B527:J527"/>
    <mergeCell ref="K527:K528"/>
    <mergeCell ref="L527:L528"/>
    <mergeCell ref="N780:N781"/>
    <mergeCell ref="O780:O781"/>
    <mergeCell ref="P780:P781"/>
    <mergeCell ref="Q780:Q781"/>
    <mergeCell ref="J757:J758"/>
    <mergeCell ref="F776:I776"/>
    <mergeCell ref="B780:I780"/>
    <mergeCell ref="J780:J781"/>
    <mergeCell ref="K780:K781"/>
    <mergeCell ref="L780:L781"/>
    <mergeCell ref="M780:M781"/>
    <mergeCell ref="N757:N758"/>
    <mergeCell ref="O757:O758"/>
    <mergeCell ref="P757:P758"/>
    <mergeCell ref="Q757:Q758"/>
    <mergeCell ref="O805:O806"/>
    <mergeCell ref="P805:P806"/>
    <mergeCell ref="Q805:Q806"/>
    <mergeCell ref="F799:I799"/>
    <mergeCell ref="B805:I805"/>
    <mergeCell ref="J805:J806"/>
    <mergeCell ref="K805:K806"/>
    <mergeCell ref="L805:L806"/>
    <mergeCell ref="M805:M806"/>
    <mergeCell ref="N805:N806"/>
    <mergeCell ref="A828:A829"/>
    <mergeCell ref="A851:A852"/>
    <mergeCell ref="A665:A666"/>
    <mergeCell ref="A688:A689"/>
    <mergeCell ref="A711:A712"/>
    <mergeCell ref="A734:A735"/>
    <mergeCell ref="A757:A758"/>
    <mergeCell ref="A780:A781"/>
    <mergeCell ref="A805:A806"/>
    <mergeCell ref="O851:O852"/>
    <mergeCell ref="P851:P852"/>
    <mergeCell ref="Q851:Q852"/>
    <mergeCell ref="F847:I847"/>
    <mergeCell ref="B851:I851"/>
    <mergeCell ref="J851:J852"/>
    <mergeCell ref="K851:K852"/>
    <mergeCell ref="L851:L852"/>
    <mergeCell ref="M851:M852"/>
    <mergeCell ref="N851:N852"/>
    <mergeCell ref="K711:K712"/>
    <mergeCell ref="L711:L712"/>
    <mergeCell ref="Q711:Q712"/>
    <mergeCell ref="M711:M712"/>
    <mergeCell ref="N711:N712"/>
    <mergeCell ref="F870:I870"/>
    <mergeCell ref="J665:J666"/>
    <mergeCell ref="K665:K666"/>
    <mergeCell ref="L665:L666"/>
    <mergeCell ref="B688:I688"/>
    <mergeCell ref="J688:J689"/>
    <mergeCell ref="K688:K689"/>
    <mergeCell ref="L688:L689"/>
    <mergeCell ref="M688:M689"/>
    <mergeCell ref="F730:I730"/>
    <mergeCell ref="B734:I734"/>
    <mergeCell ref="J734:J735"/>
    <mergeCell ref="K734:K735"/>
    <mergeCell ref="L734:L735"/>
    <mergeCell ref="F753:I753"/>
    <mergeCell ref="B757:I757"/>
    <mergeCell ref="K757:K758"/>
    <mergeCell ref="L757:L758"/>
    <mergeCell ref="M757:M758"/>
    <mergeCell ref="Q550:Q551"/>
    <mergeCell ref="R550:R551"/>
    <mergeCell ref="D546:J546"/>
    <mergeCell ref="B549:G549"/>
    <mergeCell ref="H549:J549"/>
    <mergeCell ref="O828:O829"/>
    <mergeCell ref="P828:P829"/>
    <mergeCell ref="Q828:Q829"/>
    <mergeCell ref="F824:I824"/>
    <mergeCell ref="B828:I828"/>
    <mergeCell ref="J828:J829"/>
    <mergeCell ref="K828:K829"/>
    <mergeCell ref="L828:L829"/>
    <mergeCell ref="M828:M829"/>
    <mergeCell ref="N828:N829"/>
    <mergeCell ref="N688:N689"/>
    <mergeCell ref="O688:O689"/>
    <mergeCell ref="O711:O712"/>
    <mergeCell ref="P711:P712"/>
    <mergeCell ref="P688:P689"/>
    <mergeCell ref="Q688:Q689"/>
    <mergeCell ref="F707:I707"/>
    <mergeCell ref="B711:I711"/>
    <mergeCell ref="J711:J712"/>
    <mergeCell ref="A550:A551"/>
    <mergeCell ref="B550:J550"/>
    <mergeCell ref="K550:K551"/>
    <mergeCell ref="L550:L551"/>
    <mergeCell ref="L573:L574"/>
    <mergeCell ref="M573:M574"/>
    <mergeCell ref="N573:N574"/>
    <mergeCell ref="O573:O574"/>
    <mergeCell ref="P573:P574"/>
    <mergeCell ref="M550:M551"/>
    <mergeCell ref="N550:N551"/>
    <mergeCell ref="O550:O551"/>
    <mergeCell ref="P550:P551"/>
    <mergeCell ref="O596:O597"/>
    <mergeCell ref="P596:P597"/>
    <mergeCell ref="Q596:Q597"/>
    <mergeCell ref="B595:G595"/>
    <mergeCell ref="A596:A597"/>
    <mergeCell ref="J596:J597"/>
    <mergeCell ref="K596:K597"/>
    <mergeCell ref="D592:I592"/>
    <mergeCell ref="B573:I573"/>
    <mergeCell ref="B596:I596"/>
    <mergeCell ref="G1:R1"/>
    <mergeCell ref="G2:R2"/>
    <mergeCell ref="G3:R3"/>
    <mergeCell ref="G4:R4"/>
    <mergeCell ref="B7:G7"/>
    <mergeCell ref="H7:J7"/>
    <mergeCell ref="M642:M643"/>
    <mergeCell ref="N642:N643"/>
    <mergeCell ref="O642:O643"/>
    <mergeCell ref="P642:P643"/>
    <mergeCell ref="Q642:Q643"/>
    <mergeCell ref="J642:J643"/>
    <mergeCell ref="K642:K643"/>
    <mergeCell ref="L642:L643"/>
    <mergeCell ref="M619:M620"/>
    <mergeCell ref="N619:N620"/>
    <mergeCell ref="O619:O620"/>
    <mergeCell ref="P619:P620"/>
    <mergeCell ref="Q619:Q620"/>
    <mergeCell ref="J619:J620"/>
    <mergeCell ref="K619:K620"/>
    <mergeCell ref="L619:L620"/>
    <mergeCell ref="Q573:Q574"/>
    <mergeCell ref="D569:J569"/>
    <mergeCell ref="R8:R9"/>
    <mergeCell ref="K33:K34"/>
    <mergeCell ref="L33:L34"/>
    <mergeCell ref="M33:M34"/>
    <mergeCell ref="N33:N34"/>
    <mergeCell ref="O33:O34"/>
    <mergeCell ref="P33:P34"/>
    <mergeCell ref="Q33:Q34"/>
    <mergeCell ref="R33:R34"/>
    <mergeCell ref="K8:K9"/>
    <mergeCell ref="L8:L9"/>
    <mergeCell ref="M8:M9"/>
    <mergeCell ref="N8:N9"/>
    <mergeCell ref="O8:O9"/>
    <mergeCell ref="P8:P9"/>
    <mergeCell ref="Q8:Q9"/>
    <mergeCell ref="O665:O666"/>
    <mergeCell ref="P665:P666"/>
    <mergeCell ref="Q665:Q666"/>
    <mergeCell ref="M734:M735"/>
    <mergeCell ref="N734:N735"/>
    <mergeCell ref="O734:O735"/>
    <mergeCell ref="P734:P735"/>
    <mergeCell ref="Q734:Q735"/>
    <mergeCell ref="A8:A9"/>
    <mergeCell ref="B8:J8"/>
    <mergeCell ref="F29:J29"/>
    <mergeCell ref="B32:G32"/>
    <mergeCell ref="H32:J32"/>
    <mergeCell ref="A33:A34"/>
    <mergeCell ref="B33:J33"/>
    <mergeCell ref="A642:A643"/>
    <mergeCell ref="A619:A620"/>
    <mergeCell ref="B572:G572"/>
    <mergeCell ref="A573:A574"/>
    <mergeCell ref="J573:J574"/>
    <mergeCell ref="K573:K574"/>
    <mergeCell ref="L596:L597"/>
    <mergeCell ref="M596:M597"/>
    <mergeCell ref="N596:N597"/>
    <mergeCell ref="D615:I615"/>
    <mergeCell ref="B619:I619"/>
    <mergeCell ref="D638:I638"/>
    <mergeCell ref="B642:I642"/>
    <mergeCell ref="E661:I661"/>
    <mergeCell ref="E684:I684"/>
    <mergeCell ref="B665:I665"/>
    <mergeCell ref="M665:M666"/>
    <mergeCell ref="N665:N666"/>
    <mergeCell ref="Q920:Q921"/>
    <mergeCell ref="F939:I939"/>
    <mergeCell ref="A920:A921"/>
    <mergeCell ref="B920:I920"/>
    <mergeCell ref="J920:J921"/>
    <mergeCell ref="K920:K921"/>
    <mergeCell ref="L920:L921"/>
    <mergeCell ref="M920:M921"/>
    <mergeCell ref="N920:N921"/>
    <mergeCell ref="O920:O921"/>
    <mergeCell ref="P920:P92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W1000"/>
  <sheetViews>
    <sheetView workbookViewId="0">
      <pane ySplit="4" topLeftCell="A200" activePane="bottomLeft" state="frozen"/>
      <selection pane="bottomLeft" activeCell="O234" sqref="O234"/>
    </sheetView>
  </sheetViews>
  <sheetFormatPr baseColWidth="10" defaultColWidth="12.5703125" defaultRowHeight="15" customHeight="1"/>
  <cols>
    <col min="1" max="1" width="9.7109375" customWidth="1"/>
    <col min="2" max="9" width="6.140625" customWidth="1"/>
    <col min="10" max="10" width="12.42578125" customWidth="1"/>
    <col min="11" max="13" width="10.7109375" customWidth="1"/>
    <col min="14" max="14" width="11.42578125" customWidth="1"/>
    <col min="15" max="15" width="12.85546875" customWidth="1"/>
    <col min="16" max="16" width="10.28515625" customWidth="1"/>
    <col min="17" max="17" width="8.85546875" customWidth="1"/>
    <col min="18" max="26" width="10" customWidth="1"/>
  </cols>
  <sheetData>
    <row r="1" spans="1:18" ht="33.75" customHeight="1">
      <c r="F1" s="1"/>
      <c r="G1" s="168" t="s">
        <v>0</v>
      </c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8" ht="27" customHeight="1">
      <c r="F2" s="2"/>
      <c r="G2" s="169" t="s">
        <v>1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8" ht="23.25" customHeight="1">
      <c r="F3" s="3"/>
      <c r="G3" s="170" t="s">
        <v>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8" ht="24.75" customHeight="1">
      <c r="F4" s="4"/>
      <c r="G4" s="171" t="s">
        <v>3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8" ht="12.75" customHeight="1">
      <c r="K5" s="5"/>
      <c r="L5" s="5"/>
      <c r="N5" s="5"/>
    </row>
    <row r="6" spans="1:18" ht="12.75" customHeight="1">
      <c r="J6" s="6"/>
      <c r="K6" s="5"/>
      <c r="L6" s="5"/>
      <c r="N6" s="5"/>
    </row>
    <row r="7" spans="1:18" ht="12.75" customHeight="1">
      <c r="J7" s="6"/>
      <c r="K7" s="5"/>
      <c r="L7" s="5"/>
      <c r="N7" s="5"/>
    </row>
    <row r="8" spans="1:18" ht="26.25" customHeight="1">
      <c r="A8" s="7"/>
      <c r="B8" s="174" t="s">
        <v>77</v>
      </c>
      <c r="C8" s="166"/>
      <c r="D8" s="166"/>
      <c r="E8" s="166"/>
      <c r="F8" s="166"/>
      <c r="G8" s="166"/>
      <c r="H8" s="166"/>
      <c r="I8" s="76"/>
      <c r="J8" s="92" t="s">
        <v>59</v>
      </c>
      <c r="K8" s="92"/>
      <c r="L8" s="92"/>
      <c r="M8" s="92"/>
      <c r="N8" s="5"/>
      <c r="O8" s="6"/>
      <c r="P8" s="6"/>
      <c r="Q8" s="6"/>
    </row>
    <row r="9" spans="1:18" ht="30" customHeight="1">
      <c r="A9" s="142" t="s">
        <v>6</v>
      </c>
      <c r="B9" s="144" t="s">
        <v>7</v>
      </c>
      <c r="C9" s="154"/>
      <c r="D9" s="154"/>
      <c r="E9" s="154"/>
      <c r="F9" s="154"/>
      <c r="G9" s="154"/>
      <c r="H9" s="154"/>
      <c r="I9" s="155"/>
      <c r="J9" s="167" t="s">
        <v>8</v>
      </c>
      <c r="K9" s="137" t="s">
        <v>9</v>
      </c>
      <c r="L9" s="137" t="s">
        <v>10</v>
      </c>
      <c r="M9" s="149" t="s">
        <v>11</v>
      </c>
      <c r="N9" s="137" t="s">
        <v>12</v>
      </c>
      <c r="O9" s="151" t="s">
        <v>13</v>
      </c>
      <c r="P9" s="151" t="s">
        <v>14</v>
      </c>
      <c r="Q9" s="137" t="s">
        <v>15</v>
      </c>
    </row>
    <row r="10" spans="1:18" ht="15.75" customHeight="1">
      <c r="A10" s="153"/>
      <c r="B10" s="9" t="s">
        <v>16</v>
      </c>
      <c r="C10" s="9" t="s">
        <v>17</v>
      </c>
      <c r="D10" s="9" t="s">
        <v>18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153"/>
      <c r="K10" s="153"/>
      <c r="L10" s="153"/>
      <c r="M10" s="153"/>
      <c r="N10" s="153"/>
      <c r="O10" s="153"/>
      <c r="P10" s="153"/>
      <c r="Q10" s="153"/>
    </row>
    <row r="11" spans="1:18" ht="15.75" customHeight="1">
      <c r="A11" s="10" t="s">
        <v>59</v>
      </c>
      <c r="B11" s="56">
        <v>15</v>
      </c>
      <c r="C11" s="56"/>
      <c r="D11" s="56"/>
      <c r="E11" s="56"/>
      <c r="F11" s="56"/>
      <c r="G11" s="56"/>
      <c r="H11" s="56"/>
      <c r="I11" s="56"/>
      <c r="J11" s="57"/>
      <c r="K11" s="58"/>
      <c r="L11" s="59"/>
      <c r="M11" s="60"/>
      <c r="N11" s="61"/>
      <c r="O11" s="62">
        <f>B11</f>
        <v>15</v>
      </c>
      <c r="P11" s="63"/>
      <c r="Q11" s="61"/>
    </row>
    <row r="12" spans="1:18" ht="15.75" customHeight="1">
      <c r="A12" s="10" t="s">
        <v>60</v>
      </c>
      <c r="B12" s="56"/>
      <c r="C12" s="56">
        <v>13</v>
      </c>
      <c r="D12" s="56"/>
      <c r="E12" s="56"/>
      <c r="F12" s="56"/>
      <c r="G12" s="56"/>
      <c r="H12" s="56"/>
      <c r="I12" s="56"/>
      <c r="J12" s="57"/>
      <c r="K12" s="64"/>
      <c r="L12" s="42"/>
      <c r="M12" s="65"/>
      <c r="N12" s="66">
        <f>IF(C12=0,"",C12/B11)</f>
        <v>0.8666666666666667</v>
      </c>
      <c r="O12" s="67">
        <v>13</v>
      </c>
      <c r="P12" s="68">
        <f t="shared" ref="P12:P20" si="0">IF(O12=0,"",O12/O11)</f>
        <v>0.8666666666666667</v>
      </c>
      <c r="Q12" s="68">
        <f t="shared" ref="Q12:Q20" si="1">IF(O12=0,"",100%-P12)</f>
        <v>0.1333333333333333</v>
      </c>
    </row>
    <row r="13" spans="1:18" ht="15.75" customHeight="1">
      <c r="A13" s="10" t="s">
        <v>61</v>
      </c>
      <c r="B13" s="56"/>
      <c r="C13" s="56"/>
      <c r="D13" s="56">
        <v>11</v>
      </c>
      <c r="E13" s="56"/>
      <c r="F13" s="56"/>
      <c r="G13" s="56"/>
      <c r="H13" s="56"/>
      <c r="I13" s="56"/>
      <c r="J13" s="57"/>
      <c r="K13" s="64"/>
      <c r="L13" s="42"/>
      <c r="M13" s="65"/>
      <c r="N13" s="66">
        <f>IF(D13=0,"",D13/C12)</f>
        <v>0.84615384615384615</v>
      </c>
      <c r="O13" s="67">
        <v>11</v>
      </c>
      <c r="P13" s="68">
        <f t="shared" si="0"/>
        <v>0.84615384615384615</v>
      </c>
      <c r="Q13" s="68">
        <f t="shared" si="1"/>
        <v>0.15384615384615385</v>
      </c>
      <c r="R13" s="52">
        <f>O13/O11</f>
        <v>0.73333333333333328</v>
      </c>
    </row>
    <row r="14" spans="1:18" ht="15.75" customHeight="1">
      <c r="A14" s="10" t="s">
        <v>62</v>
      </c>
      <c r="B14" s="56"/>
      <c r="C14" s="56"/>
      <c r="D14" s="56"/>
      <c r="E14" s="56">
        <v>11</v>
      </c>
      <c r="F14" s="56"/>
      <c r="G14" s="56"/>
      <c r="H14" s="56"/>
      <c r="I14" s="56"/>
      <c r="J14" s="57"/>
      <c r="K14" s="64"/>
      <c r="L14" s="42"/>
      <c r="M14" s="65"/>
      <c r="N14" s="66">
        <f>IF(E14=0,"",E14/D13)</f>
        <v>1</v>
      </c>
      <c r="O14" s="67">
        <v>11</v>
      </c>
      <c r="P14" s="68">
        <f t="shared" si="0"/>
        <v>1</v>
      </c>
      <c r="Q14" s="68">
        <f t="shared" si="1"/>
        <v>0</v>
      </c>
    </row>
    <row r="15" spans="1:18" ht="15.75" customHeight="1">
      <c r="A15" s="10" t="s">
        <v>63</v>
      </c>
      <c r="B15" s="56"/>
      <c r="C15" s="56"/>
      <c r="D15" s="56"/>
      <c r="E15" s="56"/>
      <c r="F15" s="56">
        <v>11</v>
      </c>
      <c r="G15" s="56"/>
      <c r="H15" s="56"/>
      <c r="I15" s="56"/>
      <c r="J15" s="57"/>
      <c r="K15" s="64"/>
      <c r="L15" s="42"/>
      <c r="M15" s="65"/>
      <c r="N15" s="66">
        <f>IF(F15=0,"",F15/E14)</f>
        <v>1</v>
      </c>
      <c r="O15" s="67">
        <v>11</v>
      </c>
      <c r="P15" s="68">
        <f t="shared" si="0"/>
        <v>1</v>
      </c>
      <c r="Q15" s="68">
        <f t="shared" si="1"/>
        <v>0</v>
      </c>
      <c r="R15" s="7"/>
    </row>
    <row r="16" spans="1:18" ht="15.75" customHeight="1">
      <c r="A16" s="10" t="s">
        <v>64</v>
      </c>
      <c r="B16" s="56"/>
      <c r="C16" s="56"/>
      <c r="D16" s="56"/>
      <c r="E16" s="56"/>
      <c r="F16" s="56"/>
      <c r="G16" s="56">
        <v>11</v>
      </c>
      <c r="H16" s="56"/>
      <c r="I16" s="56"/>
      <c r="J16" s="57"/>
      <c r="K16" s="64"/>
      <c r="L16" s="42"/>
      <c r="M16" s="65"/>
      <c r="N16" s="66">
        <f>IF(G16=0,"",G16/F15)</f>
        <v>1</v>
      </c>
      <c r="O16" s="67">
        <v>11</v>
      </c>
      <c r="P16" s="68">
        <f t="shared" si="0"/>
        <v>1</v>
      </c>
      <c r="Q16" s="68">
        <f t="shared" si="1"/>
        <v>0</v>
      </c>
      <c r="R16" s="7"/>
    </row>
    <row r="17" spans="1:18" ht="15.75" customHeight="1">
      <c r="A17" s="10" t="s">
        <v>65</v>
      </c>
      <c r="B17" s="56"/>
      <c r="C17" s="56"/>
      <c r="D17" s="56"/>
      <c r="E17" s="56"/>
      <c r="F17" s="56"/>
      <c r="G17" s="56"/>
      <c r="H17" s="56">
        <v>11</v>
      </c>
      <c r="I17" s="56"/>
      <c r="J17" s="57"/>
      <c r="K17" s="64"/>
      <c r="L17" s="42"/>
      <c r="M17" s="65"/>
      <c r="N17" s="66">
        <f>IF(H17=0,"",H17/G16)</f>
        <v>1</v>
      </c>
      <c r="O17" s="67">
        <v>11</v>
      </c>
      <c r="P17" s="68">
        <f t="shared" si="0"/>
        <v>1</v>
      </c>
      <c r="Q17" s="68">
        <f t="shared" si="1"/>
        <v>0</v>
      </c>
      <c r="R17" s="7"/>
    </row>
    <row r="18" spans="1:18" ht="15.75" customHeight="1">
      <c r="A18" s="10" t="s">
        <v>66</v>
      </c>
      <c r="B18" s="56"/>
      <c r="C18" s="56"/>
      <c r="D18" s="56"/>
      <c r="E18" s="56"/>
      <c r="F18" s="56"/>
      <c r="G18" s="56"/>
      <c r="H18" s="56"/>
      <c r="I18" s="56">
        <v>11</v>
      </c>
      <c r="J18" s="57">
        <v>11</v>
      </c>
      <c r="K18" s="64"/>
      <c r="L18" s="42"/>
      <c r="M18" s="65"/>
      <c r="N18" s="66">
        <f>IF(I18=0,"",I18/H17)</f>
        <v>1</v>
      </c>
      <c r="O18" s="67">
        <v>11</v>
      </c>
      <c r="P18" s="68">
        <f t="shared" si="0"/>
        <v>1</v>
      </c>
      <c r="Q18" s="68">
        <f t="shared" si="1"/>
        <v>0</v>
      </c>
      <c r="R18" s="7"/>
    </row>
    <row r="19" spans="1:18" ht="15.75" customHeight="1">
      <c r="A19" s="10" t="s">
        <v>67</v>
      </c>
      <c r="B19" s="56"/>
      <c r="C19" s="56"/>
      <c r="D19" s="56"/>
      <c r="E19" s="56"/>
      <c r="F19" s="56"/>
      <c r="G19" s="56"/>
      <c r="H19" s="56"/>
      <c r="I19" s="56"/>
      <c r="J19" s="57"/>
      <c r="K19" s="64"/>
      <c r="L19" s="42"/>
      <c r="M19" s="65"/>
      <c r="N19" s="66"/>
      <c r="O19" s="67"/>
      <c r="P19" s="68" t="str">
        <f t="shared" si="0"/>
        <v/>
      </c>
      <c r="Q19" s="68" t="str">
        <f t="shared" si="1"/>
        <v/>
      </c>
      <c r="R19" s="7"/>
    </row>
    <row r="20" spans="1:18" ht="15.75" customHeight="1">
      <c r="A20" s="10" t="s">
        <v>68</v>
      </c>
      <c r="B20" s="56"/>
      <c r="C20" s="56"/>
      <c r="D20" s="56"/>
      <c r="E20" s="56"/>
      <c r="F20" s="56"/>
      <c r="G20" s="56"/>
      <c r="H20" s="56"/>
      <c r="I20" s="56"/>
      <c r="J20" s="57"/>
      <c r="K20" s="64"/>
      <c r="L20" s="42"/>
      <c r="M20" s="65"/>
      <c r="N20" s="66"/>
      <c r="O20" s="67"/>
      <c r="P20" s="68" t="str">
        <f t="shared" si="0"/>
        <v/>
      </c>
      <c r="Q20" s="68" t="str">
        <f t="shared" si="1"/>
        <v/>
      </c>
      <c r="R20" s="7"/>
    </row>
    <row r="21" spans="1:18" ht="15.75" customHeight="1">
      <c r="A21" s="10" t="s">
        <v>69</v>
      </c>
      <c r="B21" s="56"/>
      <c r="C21" s="56"/>
      <c r="D21" s="56"/>
      <c r="E21" s="56"/>
      <c r="F21" s="56"/>
      <c r="G21" s="56"/>
      <c r="H21" s="56"/>
      <c r="I21" s="56"/>
      <c r="J21" s="57"/>
      <c r="K21" s="64"/>
      <c r="L21" s="42"/>
      <c r="M21" s="43"/>
      <c r="N21" s="69"/>
      <c r="O21" s="70"/>
      <c r="P21" s="71"/>
      <c r="Q21" s="69"/>
      <c r="R21" s="7"/>
    </row>
    <row r="22" spans="1:18" ht="15.75" customHeight="1">
      <c r="A22" s="10" t="s">
        <v>70</v>
      </c>
      <c r="B22" s="56"/>
      <c r="C22" s="56"/>
      <c r="D22" s="56"/>
      <c r="E22" s="56"/>
      <c r="F22" s="56"/>
      <c r="G22" s="56"/>
      <c r="H22" s="56"/>
      <c r="I22" s="56"/>
      <c r="J22" s="57"/>
      <c r="K22" s="64"/>
      <c r="L22" s="42"/>
      <c r="M22" s="43"/>
      <c r="N22" s="54"/>
      <c r="O22" s="70"/>
      <c r="P22" s="72"/>
      <c r="Q22" s="54"/>
      <c r="R22" s="7"/>
    </row>
    <row r="23" spans="1:18" ht="15.75" customHeight="1">
      <c r="A23" s="10" t="s">
        <v>71</v>
      </c>
      <c r="B23" s="56"/>
      <c r="C23" s="56"/>
      <c r="D23" s="56"/>
      <c r="E23" s="56"/>
      <c r="F23" s="56"/>
      <c r="G23" s="56"/>
      <c r="H23" s="56"/>
      <c r="I23" s="56"/>
      <c r="J23" s="57"/>
      <c r="K23" s="64"/>
      <c r="L23" s="42"/>
      <c r="M23" s="43"/>
      <c r="N23" s="54"/>
      <c r="O23" s="70"/>
      <c r="P23" s="72"/>
      <c r="Q23" s="54"/>
      <c r="R23" s="86"/>
    </row>
    <row r="24" spans="1:18" ht="15.75" customHeight="1">
      <c r="A24" s="10" t="s">
        <v>73</v>
      </c>
      <c r="B24" s="56"/>
      <c r="C24" s="56"/>
      <c r="D24" s="56"/>
      <c r="E24" s="56"/>
      <c r="F24" s="56"/>
      <c r="G24" s="56"/>
      <c r="H24" s="56"/>
      <c r="I24" s="56"/>
      <c r="J24" s="57"/>
      <c r="K24" s="64"/>
      <c r="L24" s="42"/>
      <c r="M24" s="43"/>
      <c r="N24" s="42"/>
      <c r="O24" s="43"/>
      <c r="P24" s="53"/>
      <c r="Q24" s="54"/>
      <c r="R24" s="78"/>
    </row>
    <row r="25" spans="1:18" ht="15.75" customHeight="1">
      <c r="A25" s="10" t="s">
        <v>74</v>
      </c>
      <c r="B25" s="56"/>
      <c r="C25" s="56"/>
      <c r="D25" s="56"/>
      <c r="E25" s="56"/>
      <c r="F25" s="56"/>
      <c r="G25" s="56"/>
      <c r="H25" s="56"/>
      <c r="I25" s="56"/>
      <c r="J25" s="57"/>
      <c r="K25" s="64"/>
      <c r="L25" s="42"/>
      <c r="M25" s="43"/>
      <c r="N25" s="44" t="s">
        <v>53</v>
      </c>
      <c r="O25" s="45">
        <v>10</v>
      </c>
      <c r="P25" s="46">
        <f>IF(SUM(J13:J21)=0,"",SUM(J13:J21))</f>
        <v>11</v>
      </c>
      <c r="Q25" s="47" t="s">
        <v>8</v>
      </c>
      <c r="R25" s="78"/>
    </row>
    <row r="26" spans="1:18" ht="15.75" customHeight="1">
      <c r="A26" s="10" t="s">
        <v>75</v>
      </c>
      <c r="B26" s="56"/>
      <c r="C26" s="56"/>
      <c r="D26" s="56"/>
      <c r="E26" s="56"/>
      <c r="F26" s="56"/>
      <c r="G26" s="56"/>
      <c r="H26" s="56"/>
      <c r="I26" s="56"/>
      <c r="J26" s="57"/>
      <c r="K26" s="64"/>
      <c r="L26" s="42"/>
      <c r="M26" s="43"/>
      <c r="N26" s="48" t="s">
        <v>55</v>
      </c>
      <c r="O26" s="49">
        <f>IF(O25/B11=0,"",O25/B11)</f>
        <v>0.66666666666666663</v>
      </c>
      <c r="P26" s="50">
        <f>IF(O25/P25=0,"",O25/P25)</f>
        <v>0.90909090909090906</v>
      </c>
      <c r="Q26" s="51" t="s">
        <v>56</v>
      </c>
      <c r="R26" s="78"/>
    </row>
    <row r="27" spans="1:18" ht="15.75" customHeight="1">
      <c r="A27" s="10" t="s">
        <v>76</v>
      </c>
      <c r="B27" s="56"/>
      <c r="C27" s="56"/>
      <c r="D27" s="56"/>
      <c r="E27" s="56"/>
      <c r="F27" s="56"/>
      <c r="G27" s="56"/>
      <c r="H27" s="56"/>
      <c r="I27" s="56"/>
      <c r="J27" s="57"/>
      <c r="K27" s="73"/>
      <c r="L27" s="74"/>
      <c r="M27" s="75"/>
      <c r="N27" s="30"/>
      <c r="O27" s="31"/>
      <c r="P27" s="31"/>
      <c r="Q27" s="33"/>
      <c r="R27" s="78"/>
    </row>
    <row r="28" spans="1:18" ht="18.75" customHeight="1">
      <c r="A28" s="34"/>
      <c r="B28" s="6"/>
      <c r="C28" s="6"/>
      <c r="D28" s="6"/>
      <c r="E28" s="6"/>
      <c r="F28" s="6"/>
      <c r="G28" s="139" t="s">
        <v>42</v>
      </c>
      <c r="H28" s="154"/>
      <c r="I28" s="154"/>
      <c r="J28" s="35">
        <f>SUM(J18:J24)</f>
        <v>11</v>
      </c>
      <c r="K28" s="55">
        <f>J18/B11</f>
        <v>0.73333333333333328</v>
      </c>
      <c r="L28" s="55">
        <f>IF(J28=0,"",J28/B11)</f>
        <v>0.73333333333333328</v>
      </c>
      <c r="M28" s="55">
        <f>L28-K28</f>
        <v>0</v>
      </c>
      <c r="N28" s="5"/>
      <c r="O28" s="6"/>
      <c r="P28" s="37"/>
      <c r="Q28" s="5"/>
      <c r="R28" s="78"/>
    </row>
    <row r="29" spans="1:18" ht="15" customHeight="1">
      <c r="K29" s="5"/>
      <c r="L29" s="5"/>
      <c r="N29" s="5"/>
      <c r="O29" s="6"/>
      <c r="P29" s="6"/>
      <c r="Q29" s="6"/>
      <c r="R29" s="78"/>
    </row>
    <row r="30" spans="1:18" ht="12.75" customHeight="1">
      <c r="K30" s="5"/>
      <c r="L30" s="5"/>
      <c r="N30" s="5"/>
      <c r="O30" s="6"/>
      <c r="P30" s="6"/>
      <c r="Q30" s="6"/>
    </row>
    <row r="31" spans="1:18" ht="26.25" customHeight="1">
      <c r="A31" s="7"/>
      <c r="B31" s="174" t="s">
        <v>77</v>
      </c>
      <c r="C31" s="166"/>
      <c r="D31" s="166"/>
      <c r="E31" s="166"/>
      <c r="F31" s="166"/>
      <c r="G31" s="166"/>
      <c r="H31" s="166"/>
      <c r="I31" s="76"/>
      <c r="J31" s="92" t="s">
        <v>61</v>
      </c>
      <c r="K31" s="92"/>
      <c r="L31" s="92"/>
      <c r="M31" s="92"/>
      <c r="N31" s="5"/>
      <c r="O31" s="6"/>
      <c r="P31" s="6"/>
      <c r="Q31" s="6"/>
    </row>
    <row r="32" spans="1:18" ht="20.25" customHeight="1">
      <c r="A32" s="142" t="s">
        <v>6</v>
      </c>
      <c r="B32" s="144" t="s">
        <v>7</v>
      </c>
      <c r="C32" s="154"/>
      <c r="D32" s="154"/>
      <c r="E32" s="154"/>
      <c r="F32" s="154"/>
      <c r="G32" s="154"/>
      <c r="H32" s="154"/>
      <c r="I32" s="155"/>
      <c r="J32" s="167" t="s">
        <v>8</v>
      </c>
      <c r="K32" s="137" t="s">
        <v>9</v>
      </c>
      <c r="L32" s="137" t="s">
        <v>10</v>
      </c>
      <c r="M32" s="149" t="s">
        <v>11</v>
      </c>
      <c r="N32" s="137" t="s">
        <v>12</v>
      </c>
      <c r="O32" s="151" t="s">
        <v>13</v>
      </c>
      <c r="P32" s="151" t="s">
        <v>14</v>
      </c>
      <c r="Q32" s="137" t="s">
        <v>15</v>
      </c>
    </row>
    <row r="33" spans="1:18" ht="15.75" customHeight="1">
      <c r="A33" s="153"/>
      <c r="B33" s="9" t="s">
        <v>16</v>
      </c>
      <c r="C33" s="9" t="s">
        <v>17</v>
      </c>
      <c r="D33" s="9" t="s">
        <v>18</v>
      </c>
      <c r="E33" s="9" t="s">
        <v>19</v>
      </c>
      <c r="F33" s="9" t="s">
        <v>20</v>
      </c>
      <c r="G33" s="9" t="s">
        <v>21</v>
      </c>
      <c r="H33" s="9" t="s">
        <v>22</v>
      </c>
      <c r="I33" s="9" t="s">
        <v>23</v>
      </c>
      <c r="J33" s="153"/>
      <c r="K33" s="153"/>
      <c r="L33" s="153"/>
      <c r="M33" s="153"/>
      <c r="N33" s="153"/>
      <c r="O33" s="153"/>
      <c r="P33" s="153"/>
      <c r="Q33" s="153"/>
    </row>
    <row r="34" spans="1:18" ht="15.75" customHeight="1">
      <c r="A34" s="10">
        <v>1602</v>
      </c>
      <c r="B34" s="56">
        <v>35</v>
      </c>
      <c r="C34" s="56"/>
      <c r="D34" s="56"/>
      <c r="E34" s="56"/>
      <c r="F34" s="56"/>
      <c r="G34" s="56"/>
      <c r="H34" s="56"/>
      <c r="I34" s="56"/>
      <c r="J34" s="57"/>
      <c r="K34" s="58"/>
      <c r="L34" s="59"/>
      <c r="M34" s="60"/>
      <c r="N34" s="61"/>
      <c r="O34" s="62">
        <f>B34</f>
        <v>35</v>
      </c>
      <c r="P34" s="63"/>
      <c r="Q34" s="61"/>
    </row>
    <row r="35" spans="1:18" ht="15.75" customHeight="1">
      <c r="A35" s="10">
        <v>1701</v>
      </c>
      <c r="B35" s="56"/>
      <c r="C35" s="56">
        <v>31</v>
      </c>
      <c r="D35" s="56"/>
      <c r="E35" s="56"/>
      <c r="F35" s="56"/>
      <c r="G35" s="56"/>
      <c r="H35" s="56"/>
      <c r="I35" s="56"/>
      <c r="J35" s="57"/>
      <c r="K35" s="64"/>
      <c r="L35" s="42"/>
      <c r="M35" s="65"/>
      <c r="N35" s="66">
        <f>IF(C35=0,"",C35/B34)</f>
        <v>0.88571428571428568</v>
      </c>
      <c r="O35" s="67">
        <v>31</v>
      </c>
      <c r="P35" s="68">
        <f t="shared" ref="P35:P41" si="2">IF(O35=0,"",O35/O34)</f>
        <v>0.88571428571428568</v>
      </c>
      <c r="Q35" s="68">
        <f t="shared" ref="Q35:Q41" si="3">IF(O35=0,"",100%-P35)</f>
        <v>0.11428571428571432</v>
      </c>
    </row>
    <row r="36" spans="1:18" ht="15.75" customHeight="1">
      <c r="A36" s="10">
        <v>1702</v>
      </c>
      <c r="B36" s="56"/>
      <c r="C36" s="56"/>
      <c r="D36" s="56">
        <v>30</v>
      </c>
      <c r="E36" s="56"/>
      <c r="F36" s="56"/>
      <c r="G36" s="56"/>
      <c r="H36" s="56"/>
      <c r="I36" s="56"/>
      <c r="J36" s="57"/>
      <c r="K36" s="64"/>
      <c r="L36" s="42"/>
      <c r="M36" s="65"/>
      <c r="N36" s="66">
        <f>IF(D36=0,"",D36/C35)</f>
        <v>0.967741935483871</v>
      </c>
      <c r="O36" s="67">
        <v>30</v>
      </c>
      <c r="P36" s="68">
        <f t="shared" si="2"/>
        <v>0.967741935483871</v>
      </c>
      <c r="Q36" s="68">
        <f t="shared" si="3"/>
        <v>3.2258064516129004E-2</v>
      </c>
      <c r="R36" s="52">
        <f>O36/O34</f>
        <v>0.8571428571428571</v>
      </c>
    </row>
    <row r="37" spans="1:18" ht="15.75" customHeight="1">
      <c r="A37" s="10">
        <v>1801</v>
      </c>
      <c r="B37" s="56"/>
      <c r="C37" s="56"/>
      <c r="D37" s="56"/>
      <c r="E37" s="56">
        <v>30</v>
      </c>
      <c r="F37" s="56"/>
      <c r="G37" s="56"/>
      <c r="H37" s="56"/>
      <c r="I37" s="56"/>
      <c r="J37" s="57"/>
      <c r="K37" s="64"/>
      <c r="L37" s="42"/>
      <c r="M37" s="65"/>
      <c r="N37" s="66">
        <f>IF(E37=0,"",E37/D36)</f>
        <v>1</v>
      </c>
      <c r="O37" s="67">
        <v>30</v>
      </c>
      <c r="P37" s="68">
        <f t="shared" si="2"/>
        <v>1</v>
      </c>
      <c r="Q37" s="68">
        <f t="shared" si="3"/>
        <v>0</v>
      </c>
    </row>
    <row r="38" spans="1:18" ht="15.75" customHeight="1">
      <c r="A38" s="10">
        <v>1802</v>
      </c>
      <c r="B38" s="56"/>
      <c r="C38" s="56"/>
      <c r="D38" s="56"/>
      <c r="E38" s="56"/>
      <c r="F38" s="56">
        <v>29</v>
      </c>
      <c r="G38" s="56"/>
      <c r="H38" s="56"/>
      <c r="I38" s="56"/>
      <c r="J38" s="57"/>
      <c r="K38" s="64"/>
      <c r="L38" s="42"/>
      <c r="M38" s="65"/>
      <c r="N38" s="66">
        <f>IF(F38=0,"",F38/E37)</f>
        <v>0.96666666666666667</v>
      </c>
      <c r="O38" s="67">
        <v>30</v>
      </c>
      <c r="P38" s="68">
        <f t="shared" si="2"/>
        <v>1</v>
      </c>
      <c r="Q38" s="68">
        <f t="shared" si="3"/>
        <v>0</v>
      </c>
    </row>
    <row r="39" spans="1:18" ht="15.75" customHeight="1">
      <c r="A39" s="10">
        <v>1901</v>
      </c>
      <c r="B39" s="56"/>
      <c r="C39" s="56"/>
      <c r="D39" s="56"/>
      <c r="E39" s="56"/>
      <c r="F39" s="56"/>
      <c r="G39" s="56">
        <v>28</v>
      </c>
      <c r="H39" s="56"/>
      <c r="I39" s="56"/>
      <c r="J39" s="57"/>
      <c r="K39" s="64"/>
      <c r="L39" s="42"/>
      <c r="M39" s="65"/>
      <c r="N39" s="66">
        <f>IF(G39=0,"",G39/F38)</f>
        <v>0.96551724137931039</v>
      </c>
      <c r="O39" s="67">
        <v>29</v>
      </c>
      <c r="P39" s="68">
        <f t="shared" si="2"/>
        <v>0.96666666666666667</v>
      </c>
      <c r="Q39" s="68">
        <f t="shared" si="3"/>
        <v>3.3333333333333326E-2</v>
      </c>
    </row>
    <row r="40" spans="1:18" ht="15.75" customHeight="1">
      <c r="A40" s="10">
        <v>1902</v>
      </c>
      <c r="B40" s="56"/>
      <c r="C40" s="56"/>
      <c r="D40" s="56"/>
      <c r="E40" s="56"/>
      <c r="F40" s="56"/>
      <c r="G40" s="56"/>
      <c r="H40" s="56">
        <v>24</v>
      </c>
      <c r="I40" s="56"/>
      <c r="J40" s="57">
        <v>23</v>
      </c>
      <c r="K40" s="64"/>
      <c r="L40" s="42"/>
      <c r="M40" s="65"/>
      <c r="N40" s="66">
        <f>IF(H40=0,"",H40/G39)</f>
        <v>0.8571428571428571</v>
      </c>
      <c r="O40" s="67">
        <v>27</v>
      </c>
      <c r="P40" s="68">
        <f t="shared" si="2"/>
        <v>0.93103448275862066</v>
      </c>
      <c r="Q40" s="68">
        <f t="shared" si="3"/>
        <v>6.8965517241379337E-2</v>
      </c>
    </row>
    <row r="41" spans="1:18" ht="15.75" customHeight="1">
      <c r="A41" s="10">
        <v>2001</v>
      </c>
      <c r="B41" s="56"/>
      <c r="C41" s="56"/>
      <c r="D41" s="56"/>
      <c r="E41" s="56"/>
      <c r="F41" s="56"/>
      <c r="G41" s="56"/>
      <c r="H41" s="56"/>
      <c r="I41" s="56">
        <v>2</v>
      </c>
      <c r="J41" s="57">
        <v>2</v>
      </c>
      <c r="K41" s="64"/>
      <c r="L41" s="42"/>
      <c r="M41" s="65"/>
      <c r="N41" s="66">
        <f>IF(I41=0,"",I41/H40)</f>
        <v>8.3333333333333329E-2</v>
      </c>
      <c r="O41" s="67">
        <v>5</v>
      </c>
      <c r="P41" s="68">
        <f t="shared" si="2"/>
        <v>0.18518518518518517</v>
      </c>
      <c r="Q41" s="68">
        <f t="shared" si="3"/>
        <v>0.81481481481481488</v>
      </c>
    </row>
    <row r="42" spans="1:18" ht="15.75" customHeight="1">
      <c r="A42" s="10">
        <v>2002</v>
      </c>
      <c r="B42" s="56"/>
      <c r="C42" s="56"/>
      <c r="D42" s="56"/>
      <c r="E42" s="56"/>
      <c r="F42" s="56"/>
      <c r="G42" s="56"/>
      <c r="H42" s="56"/>
      <c r="I42" s="56">
        <v>3</v>
      </c>
      <c r="J42" s="57">
        <v>2</v>
      </c>
      <c r="K42" s="64"/>
      <c r="L42" s="42"/>
      <c r="M42" s="65"/>
      <c r="N42" s="66"/>
      <c r="O42" s="67">
        <v>3</v>
      </c>
      <c r="P42" s="68"/>
      <c r="Q42" s="68"/>
    </row>
    <row r="43" spans="1:18" ht="15.75" customHeight="1">
      <c r="A43" s="10">
        <v>2101</v>
      </c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42"/>
      <c r="M43" s="65"/>
      <c r="N43" s="66"/>
      <c r="O43" s="67"/>
      <c r="P43" s="68" t="str">
        <f>IF(O43=0,"",O43/O42)</f>
        <v/>
      </c>
      <c r="Q43" s="68" t="str">
        <f>IF(O43=0,"",100%-P43)</f>
        <v/>
      </c>
    </row>
    <row r="44" spans="1:18" ht="15.75" customHeight="1">
      <c r="A44" s="10">
        <v>2102</v>
      </c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42"/>
      <c r="M44" s="43"/>
      <c r="N44" s="69"/>
      <c r="O44" s="70"/>
      <c r="P44" s="71"/>
      <c r="Q44" s="69"/>
    </row>
    <row r="45" spans="1:18" ht="15.75" customHeight="1">
      <c r="A45" s="10">
        <v>2201</v>
      </c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42"/>
      <c r="M45" s="43"/>
      <c r="N45" s="54"/>
      <c r="O45" s="70"/>
      <c r="P45" s="72"/>
      <c r="Q45" s="54"/>
    </row>
    <row r="46" spans="1:18" ht="15.75" customHeight="1">
      <c r="A46" s="10">
        <v>2202</v>
      </c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42"/>
      <c r="M46" s="43"/>
      <c r="N46" s="54"/>
      <c r="O46" s="70"/>
      <c r="P46" s="72"/>
      <c r="Q46" s="54"/>
    </row>
    <row r="47" spans="1:18" ht="15.75" customHeight="1">
      <c r="A47" s="10">
        <v>2301</v>
      </c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42"/>
      <c r="M47" s="43"/>
      <c r="N47" s="42"/>
      <c r="O47" s="43"/>
      <c r="P47" s="53"/>
      <c r="Q47" s="54"/>
    </row>
    <row r="48" spans="1:18" ht="15.75" customHeight="1">
      <c r="A48" s="10">
        <v>2302</v>
      </c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42"/>
      <c r="M48" s="43"/>
      <c r="N48" s="44" t="s">
        <v>53</v>
      </c>
      <c r="O48" s="45">
        <v>19</v>
      </c>
      <c r="P48" s="46">
        <f>IF(SUM(J36:J44)=0,"",SUM(J36:J44))</f>
        <v>27</v>
      </c>
      <c r="Q48" s="47" t="s">
        <v>8</v>
      </c>
    </row>
    <row r="49" spans="1:18" ht="15.75" customHeight="1">
      <c r="A49" s="10">
        <v>2401</v>
      </c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42"/>
      <c r="M49" s="43"/>
      <c r="N49" s="48" t="s">
        <v>55</v>
      </c>
      <c r="O49" s="49">
        <f>IF(O48/B34=0,"",O48/B34)</f>
        <v>0.54285714285714282</v>
      </c>
      <c r="P49" s="50">
        <f>IF(O48/P48=0,"",O48/P48)</f>
        <v>0.70370370370370372</v>
      </c>
      <c r="Q49" s="51" t="s">
        <v>56</v>
      </c>
    </row>
    <row r="50" spans="1:18" ht="15.75" customHeight="1">
      <c r="A50" s="10">
        <v>2402</v>
      </c>
      <c r="B50" s="56"/>
      <c r="C50" s="56"/>
      <c r="D50" s="56"/>
      <c r="E50" s="56"/>
      <c r="F50" s="56"/>
      <c r="G50" s="56"/>
      <c r="H50" s="56"/>
      <c r="I50" s="56"/>
      <c r="J50" s="57"/>
      <c r="K50" s="73"/>
      <c r="L50" s="74"/>
      <c r="M50" s="75"/>
      <c r="N50" s="30"/>
      <c r="O50" s="31"/>
      <c r="P50" s="31"/>
      <c r="Q50" s="33"/>
    </row>
    <row r="51" spans="1:18" ht="18.75" customHeight="1">
      <c r="A51" s="34"/>
      <c r="B51" s="6"/>
      <c r="C51" s="6"/>
      <c r="D51" s="6"/>
      <c r="E51" s="6"/>
      <c r="F51" s="6"/>
      <c r="G51" s="139" t="s">
        <v>42</v>
      </c>
      <c r="H51" s="154"/>
      <c r="I51" s="154"/>
      <c r="J51" s="35">
        <f>SUM(J40:J49)</f>
        <v>27</v>
      </c>
      <c r="K51" s="55">
        <f>(SUM(J40:J41))/B34</f>
        <v>0.7142857142857143</v>
      </c>
      <c r="L51" s="55">
        <f>IF(J51=0,"",J51/B34)</f>
        <v>0.77142857142857146</v>
      </c>
      <c r="M51" s="55">
        <f>L51-K51</f>
        <v>5.7142857142857162E-2</v>
      </c>
      <c r="N51" s="5"/>
      <c r="O51" s="6"/>
      <c r="P51" s="37"/>
      <c r="Q51" s="5"/>
    </row>
    <row r="52" spans="1:18" ht="12.75" customHeight="1">
      <c r="K52" s="5"/>
      <c r="L52" s="5"/>
      <c r="N52" s="5"/>
    </row>
    <row r="53" spans="1:18" ht="12.75" customHeight="1">
      <c r="K53" s="5"/>
      <c r="L53" s="5"/>
      <c r="N53" s="5"/>
    </row>
    <row r="54" spans="1:18" ht="12.75" customHeight="1">
      <c r="K54" s="5"/>
      <c r="L54" s="5"/>
      <c r="N54" s="5"/>
    </row>
    <row r="55" spans="1:18" ht="26.25" customHeight="1">
      <c r="A55" s="7"/>
      <c r="B55" s="174" t="s">
        <v>77</v>
      </c>
      <c r="C55" s="166"/>
      <c r="D55" s="166"/>
      <c r="E55" s="166"/>
      <c r="F55" s="166"/>
      <c r="G55" s="166"/>
      <c r="H55" s="166"/>
      <c r="I55" s="76"/>
      <c r="J55" s="92" t="s">
        <v>62</v>
      </c>
      <c r="K55" s="92"/>
      <c r="L55" s="92"/>
      <c r="M55" s="92"/>
      <c r="N55" s="5"/>
      <c r="O55" s="6"/>
      <c r="P55" s="6"/>
      <c r="Q55" s="6"/>
    </row>
    <row r="56" spans="1:18" ht="20.25" customHeight="1">
      <c r="A56" s="142" t="s">
        <v>6</v>
      </c>
      <c r="B56" s="144" t="s">
        <v>7</v>
      </c>
      <c r="C56" s="154"/>
      <c r="D56" s="154"/>
      <c r="E56" s="154"/>
      <c r="F56" s="154"/>
      <c r="G56" s="154"/>
      <c r="H56" s="154"/>
      <c r="I56" s="155"/>
      <c r="J56" s="167" t="s">
        <v>8</v>
      </c>
      <c r="K56" s="137" t="s">
        <v>9</v>
      </c>
      <c r="L56" s="137" t="s">
        <v>10</v>
      </c>
      <c r="M56" s="149" t="s">
        <v>11</v>
      </c>
      <c r="N56" s="137" t="s">
        <v>12</v>
      </c>
      <c r="O56" s="151" t="s">
        <v>13</v>
      </c>
      <c r="P56" s="151" t="s">
        <v>14</v>
      </c>
      <c r="Q56" s="137" t="s">
        <v>15</v>
      </c>
    </row>
    <row r="57" spans="1:18" ht="15.75" customHeight="1">
      <c r="A57" s="153"/>
      <c r="B57" s="9" t="s">
        <v>16</v>
      </c>
      <c r="C57" s="9" t="s">
        <v>17</v>
      </c>
      <c r="D57" s="9" t="s">
        <v>18</v>
      </c>
      <c r="E57" s="9" t="s">
        <v>19</v>
      </c>
      <c r="F57" s="9" t="s">
        <v>20</v>
      </c>
      <c r="G57" s="9" t="s">
        <v>21</v>
      </c>
      <c r="H57" s="9" t="s">
        <v>22</v>
      </c>
      <c r="I57" s="9" t="s">
        <v>23</v>
      </c>
      <c r="J57" s="153"/>
      <c r="K57" s="153"/>
      <c r="L57" s="153"/>
      <c r="M57" s="153"/>
      <c r="N57" s="153"/>
      <c r="O57" s="153"/>
      <c r="P57" s="153"/>
      <c r="Q57" s="153"/>
    </row>
    <row r="58" spans="1:18" ht="15.75" customHeight="1">
      <c r="A58" s="10">
        <v>1701</v>
      </c>
      <c r="B58" s="56">
        <v>27</v>
      </c>
      <c r="C58" s="56"/>
      <c r="D58" s="56"/>
      <c r="E58" s="56"/>
      <c r="F58" s="56"/>
      <c r="G58" s="56"/>
      <c r="H58" s="56"/>
      <c r="I58" s="56"/>
      <c r="J58" s="57"/>
      <c r="K58" s="58"/>
      <c r="L58" s="59"/>
      <c r="M58" s="60"/>
      <c r="N58" s="61"/>
      <c r="O58" s="62">
        <f>B58</f>
        <v>27</v>
      </c>
      <c r="P58" s="63"/>
      <c r="Q58" s="61"/>
    </row>
    <row r="59" spans="1:18" ht="15.75" customHeight="1">
      <c r="A59" s="10">
        <v>1702</v>
      </c>
      <c r="B59" s="56"/>
      <c r="C59" s="56">
        <v>26</v>
      </c>
      <c r="D59" s="56"/>
      <c r="E59" s="56"/>
      <c r="F59" s="56"/>
      <c r="G59" s="56"/>
      <c r="H59" s="56"/>
      <c r="I59" s="56"/>
      <c r="J59" s="57"/>
      <c r="K59" s="64"/>
      <c r="L59" s="42"/>
      <c r="M59" s="65"/>
      <c r="N59" s="66">
        <f>IF(C59=0,"",C59/B58)</f>
        <v>0.96296296296296291</v>
      </c>
      <c r="O59" s="67">
        <v>26</v>
      </c>
      <c r="P59" s="68">
        <f t="shared" ref="P59:P65" si="4">IF(O59=0,"",O59/O58)</f>
        <v>0.96296296296296291</v>
      </c>
      <c r="Q59" s="68">
        <f t="shared" ref="Q59:Q65" si="5">IF(O59=0,"",100%-P59)</f>
        <v>3.703703703703709E-2</v>
      </c>
    </row>
    <row r="60" spans="1:18" ht="15.75" customHeight="1">
      <c r="A60" s="10">
        <v>1801</v>
      </c>
      <c r="B60" s="56"/>
      <c r="C60" s="56"/>
      <c r="D60" s="56">
        <v>25</v>
      </c>
      <c r="E60" s="56"/>
      <c r="F60" s="56"/>
      <c r="G60" s="56"/>
      <c r="H60" s="56"/>
      <c r="I60" s="56"/>
      <c r="J60" s="57"/>
      <c r="K60" s="64"/>
      <c r="L60" s="42"/>
      <c r="M60" s="65"/>
      <c r="N60" s="66">
        <f>IF(D60=0,"",D60/C59)</f>
        <v>0.96153846153846156</v>
      </c>
      <c r="O60" s="67">
        <v>25</v>
      </c>
      <c r="P60" s="68">
        <f t="shared" si="4"/>
        <v>0.96153846153846156</v>
      </c>
      <c r="Q60" s="68">
        <f t="shared" si="5"/>
        <v>3.8461538461538436E-2</v>
      </c>
      <c r="R60" s="52">
        <f>O60/O58</f>
        <v>0.92592592592592593</v>
      </c>
    </row>
    <row r="61" spans="1:18" ht="15.75" customHeight="1">
      <c r="A61" s="10">
        <v>1802</v>
      </c>
      <c r="B61" s="56"/>
      <c r="C61" s="56"/>
      <c r="D61" s="56"/>
      <c r="E61" s="56">
        <v>24</v>
      </c>
      <c r="F61" s="56"/>
      <c r="G61" s="56"/>
      <c r="H61" s="56"/>
      <c r="I61" s="56"/>
      <c r="J61" s="57"/>
      <c r="K61" s="64"/>
      <c r="L61" s="42"/>
      <c r="M61" s="65"/>
      <c r="N61" s="66">
        <f>IF(E61=0,"",E61/D60)</f>
        <v>0.96</v>
      </c>
      <c r="O61" s="67">
        <v>25</v>
      </c>
      <c r="P61" s="68">
        <f t="shared" si="4"/>
        <v>1</v>
      </c>
      <c r="Q61" s="68">
        <f t="shared" si="5"/>
        <v>0</v>
      </c>
    </row>
    <row r="62" spans="1:18" ht="15.75" customHeight="1">
      <c r="A62" s="10">
        <v>1901</v>
      </c>
      <c r="B62" s="56"/>
      <c r="C62" s="56"/>
      <c r="D62" s="56"/>
      <c r="E62" s="56"/>
      <c r="F62" s="56">
        <v>22</v>
      </c>
      <c r="G62" s="56"/>
      <c r="H62" s="56"/>
      <c r="I62" s="56"/>
      <c r="J62" s="57"/>
      <c r="K62" s="64"/>
      <c r="L62" s="42"/>
      <c r="M62" s="65"/>
      <c r="N62" s="66">
        <f>IF(F62=0,"",F62/E61)</f>
        <v>0.91666666666666663</v>
      </c>
      <c r="O62" s="67">
        <v>24</v>
      </c>
      <c r="P62" s="68">
        <f t="shared" si="4"/>
        <v>0.96</v>
      </c>
      <c r="Q62" s="68">
        <f t="shared" si="5"/>
        <v>4.0000000000000036E-2</v>
      </c>
    </row>
    <row r="63" spans="1:18" ht="15.75" customHeight="1">
      <c r="A63" s="10">
        <v>1902</v>
      </c>
      <c r="B63" s="56"/>
      <c r="C63" s="56"/>
      <c r="D63" s="56"/>
      <c r="E63" s="56"/>
      <c r="F63" s="56"/>
      <c r="G63" s="56">
        <v>22</v>
      </c>
      <c r="H63" s="56"/>
      <c r="I63" s="56"/>
      <c r="J63" s="57"/>
      <c r="K63" s="64"/>
      <c r="L63" s="42"/>
      <c r="M63" s="65"/>
      <c r="N63" s="66">
        <f>IF(G63=0,"",G63/F62)</f>
        <v>1</v>
      </c>
      <c r="O63" s="67">
        <v>24</v>
      </c>
      <c r="P63" s="68">
        <f t="shared" si="4"/>
        <v>1</v>
      </c>
      <c r="Q63" s="68">
        <f t="shared" si="5"/>
        <v>0</v>
      </c>
    </row>
    <row r="64" spans="1:18" ht="15.75" customHeight="1">
      <c r="A64" s="10">
        <v>2001</v>
      </c>
      <c r="B64" s="56"/>
      <c r="C64" s="56"/>
      <c r="D64" s="56"/>
      <c r="E64" s="56"/>
      <c r="F64" s="56"/>
      <c r="G64" s="56"/>
      <c r="H64" s="56">
        <v>22</v>
      </c>
      <c r="I64" s="56"/>
      <c r="J64" s="57"/>
      <c r="K64" s="64"/>
      <c r="L64" s="42"/>
      <c r="M64" s="65"/>
      <c r="N64" s="66">
        <f>IF(H64=0,"",H64/G63)</f>
        <v>1</v>
      </c>
      <c r="O64" s="67">
        <v>23</v>
      </c>
      <c r="P64" s="68">
        <f t="shared" si="4"/>
        <v>0.95833333333333337</v>
      </c>
      <c r="Q64" s="68">
        <f t="shared" si="5"/>
        <v>4.166666666666663E-2</v>
      </c>
    </row>
    <row r="65" spans="1:17" ht="15.75" customHeight="1">
      <c r="A65" s="10">
        <v>2002</v>
      </c>
      <c r="B65" s="56"/>
      <c r="C65" s="56"/>
      <c r="D65" s="56"/>
      <c r="E65" s="56"/>
      <c r="F65" s="56"/>
      <c r="G65" s="56"/>
      <c r="H65" s="56"/>
      <c r="I65" s="56">
        <v>22</v>
      </c>
      <c r="J65" s="57">
        <v>14</v>
      </c>
      <c r="K65" s="64"/>
      <c r="L65" s="42"/>
      <c r="M65" s="65"/>
      <c r="N65" s="66">
        <f>IF(I65=0,"",I65/H64)</f>
        <v>1</v>
      </c>
      <c r="O65" s="67">
        <v>23</v>
      </c>
      <c r="P65" s="68">
        <f t="shared" si="4"/>
        <v>1</v>
      </c>
      <c r="Q65" s="68">
        <f t="shared" si="5"/>
        <v>0</v>
      </c>
    </row>
    <row r="66" spans="1:17" ht="15.75" customHeight="1">
      <c r="A66" s="10">
        <v>2101</v>
      </c>
      <c r="B66" s="56"/>
      <c r="C66" s="56"/>
      <c r="D66" s="56"/>
      <c r="E66" s="56"/>
      <c r="F66" s="56"/>
      <c r="G66" s="56"/>
      <c r="H66" s="56"/>
      <c r="I66" s="56">
        <v>8</v>
      </c>
      <c r="J66" s="57">
        <v>7</v>
      </c>
      <c r="K66" s="64"/>
      <c r="L66" s="42"/>
      <c r="M66" s="65"/>
      <c r="N66" s="66"/>
      <c r="O66" s="67">
        <v>9</v>
      </c>
      <c r="P66" s="68"/>
      <c r="Q66" s="68"/>
    </row>
    <row r="67" spans="1:17" ht="15.75" customHeight="1">
      <c r="A67" s="10">
        <v>2102</v>
      </c>
      <c r="B67" s="56"/>
      <c r="C67" s="56"/>
      <c r="D67" s="56"/>
      <c r="E67" s="56"/>
      <c r="F67" s="56"/>
      <c r="G67" s="56"/>
      <c r="H67" s="56"/>
      <c r="I67" s="56">
        <v>1</v>
      </c>
      <c r="J67" s="57">
        <v>1</v>
      </c>
      <c r="K67" s="64"/>
      <c r="L67" s="42"/>
      <c r="M67" s="65"/>
      <c r="N67" s="66"/>
      <c r="O67" s="67">
        <v>1</v>
      </c>
      <c r="P67" s="68">
        <f>IF(O67=0,"",O67/O66)</f>
        <v>0.1111111111111111</v>
      </c>
      <c r="Q67" s="68">
        <f>IF(O67=0,"",100%-P67)</f>
        <v>0.88888888888888884</v>
      </c>
    </row>
    <row r="68" spans="1:17" ht="15.75" customHeight="1">
      <c r="A68" s="10">
        <v>2201</v>
      </c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42"/>
      <c r="M68" s="43"/>
      <c r="N68" s="69"/>
      <c r="O68" s="70"/>
      <c r="P68" s="71"/>
      <c r="Q68" s="69"/>
    </row>
    <row r="69" spans="1:17" ht="15.75" customHeight="1">
      <c r="A69" s="10">
        <v>2202</v>
      </c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42"/>
      <c r="M69" s="43"/>
      <c r="N69" s="54"/>
      <c r="O69" s="70"/>
      <c r="P69" s="72"/>
      <c r="Q69" s="54"/>
    </row>
    <row r="70" spans="1:17" ht="15.75" customHeight="1">
      <c r="A70" s="10">
        <v>2301</v>
      </c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42"/>
      <c r="M70" s="43"/>
      <c r="N70" s="54"/>
      <c r="O70" s="70"/>
      <c r="P70" s="72"/>
      <c r="Q70" s="54"/>
    </row>
    <row r="71" spans="1:17" ht="15.75" customHeight="1">
      <c r="A71" s="10">
        <v>2302</v>
      </c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42"/>
      <c r="M71" s="43"/>
      <c r="N71" s="42"/>
      <c r="O71" s="43"/>
      <c r="P71" s="53"/>
      <c r="Q71" s="54"/>
    </row>
    <row r="72" spans="1:17" ht="15.75" customHeight="1">
      <c r="A72" s="10">
        <v>2401</v>
      </c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42"/>
      <c r="M72" s="43"/>
      <c r="N72" s="44" t="s">
        <v>53</v>
      </c>
      <c r="O72" s="45">
        <v>19</v>
      </c>
      <c r="P72" s="46">
        <f>IF(SUM(J60:J68)=0,"",SUM(J60:J68))</f>
        <v>22</v>
      </c>
      <c r="Q72" s="47" t="s">
        <v>8</v>
      </c>
    </row>
    <row r="73" spans="1:17" ht="15.75" customHeight="1">
      <c r="A73" s="10">
        <v>2402</v>
      </c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42"/>
      <c r="M73" s="43"/>
      <c r="N73" s="48" t="s">
        <v>55</v>
      </c>
      <c r="O73" s="49">
        <f>IF(O72/B58=0,"",O72/B58)</f>
        <v>0.70370370370370372</v>
      </c>
      <c r="P73" s="50">
        <f>IF(O72/P72=0,"",O72/P72)</f>
        <v>0.86363636363636365</v>
      </c>
      <c r="Q73" s="51" t="s">
        <v>56</v>
      </c>
    </row>
    <row r="74" spans="1:17" ht="15.75" customHeight="1">
      <c r="A74" s="10">
        <v>2501</v>
      </c>
      <c r="B74" s="56"/>
      <c r="C74" s="56"/>
      <c r="D74" s="56"/>
      <c r="E74" s="56"/>
      <c r="F74" s="56"/>
      <c r="G74" s="56"/>
      <c r="H74" s="56"/>
      <c r="I74" s="56"/>
      <c r="J74" s="57"/>
      <c r="K74" s="73"/>
      <c r="L74" s="74"/>
      <c r="M74" s="75"/>
      <c r="N74" s="30"/>
      <c r="O74" s="31"/>
      <c r="P74" s="31"/>
      <c r="Q74" s="33"/>
    </row>
    <row r="75" spans="1:17" ht="18" customHeight="1">
      <c r="A75" s="34"/>
      <c r="B75" s="6"/>
      <c r="C75" s="6"/>
      <c r="D75" s="6"/>
      <c r="E75" s="6"/>
      <c r="F75" s="6"/>
      <c r="G75" s="139" t="s">
        <v>42</v>
      </c>
      <c r="H75" s="154"/>
      <c r="I75" s="154"/>
      <c r="J75" s="35">
        <f>SUM(J64:J71)</f>
        <v>22</v>
      </c>
      <c r="K75" s="55">
        <f>IF(J65=0,"",J65/B58)</f>
        <v>0.51851851851851849</v>
      </c>
      <c r="L75" s="55">
        <f>IF(J75=0,"",J75/B58)</f>
        <v>0.81481481481481477</v>
      </c>
      <c r="M75" s="55">
        <f>IF(J67=0,"",L75-K75)</f>
        <v>0.29629629629629628</v>
      </c>
      <c r="N75" s="5"/>
      <c r="O75" s="6"/>
      <c r="P75" s="37"/>
      <c r="Q75" s="5"/>
    </row>
    <row r="76" spans="1:17" ht="12.75" customHeight="1">
      <c r="K76" s="5"/>
      <c r="L76" s="5"/>
      <c r="N76" s="5"/>
    </row>
    <row r="77" spans="1:17" ht="12.75" customHeight="1">
      <c r="K77" s="5"/>
      <c r="L77" s="5"/>
      <c r="N77" s="5"/>
    </row>
    <row r="78" spans="1:17" ht="26.25" customHeight="1">
      <c r="B78" s="174" t="s">
        <v>77</v>
      </c>
      <c r="C78" s="166"/>
      <c r="D78" s="166"/>
      <c r="E78" s="166"/>
      <c r="F78" s="166"/>
      <c r="G78" s="166"/>
      <c r="H78" s="166"/>
      <c r="I78" s="76"/>
      <c r="J78" s="8" t="s">
        <v>63</v>
      </c>
      <c r="K78" s="5"/>
      <c r="L78" s="5"/>
      <c r="M78" s="6"/>
      <c r="N78" s="5"/>
      <c r="O78" s="6"/>
      <c r="P78" s="6"/>
      <c r="Q78" s="6"/>
    </row>
    <row r="79" spans="1:17" ht="20.25" customHeight="1">
      <c r="A79" s="142" t="s">
        <v>6</v>
      </c>
      <c r="B79" s="144" t="s">
        <v>7</v>
      </c>
      <c r="C79" s="154"/>
      <c r="D79" s="154"/>
      <c r="E79" s="154"/>
      <c r="F79" s="154"/>
      <c r="G79" s="154"/>
      <c r="H79" s="154"/>
      <c r="I79" s="155"/>
      <c r="J79" s="167" t="s">
        <v>8</v>
      </c>
      <c r="K79" s="137" t="s">
        <v>9</v>
      </c>
      <c r="L79" s="137" t="s">
        <v>10</v>
      </c>
      <c r="M79" s="149" t="s">
        <v>11</v>
      </c>
      <c r="N79" s="137" t="s">
        <v>12</v>
      </c>
      <c r="O79" s="151" t="s">
        <v>13</v>
      </c>
      <c r="P79" s="151" t="s">
        <v>14</v>
      </c>
      <c r="Q79" s="137" t="s">
        <v>15</v>
      </c>
    </row>
    <row r="80" spans="1:17" ht="15.75" customHeight="1">
      <c r="A80" s="153"/>
      <c r="B80" s="9" t="s">
        <v>16</v>
      </c>
      <c r="C80" s="9" t="s">
        <v>17</v>
      </c>
      <c r="D80" s="9" t="s">
        <v>18</v>
      </c>
      <c r="E80" s="9" t="s">
        <v>19</v>
      </c>
      <c r="F80" s="9" t="s">
        <v>20</v>
      </c>
      <c r="G80" s="9" t="s">
        <v>21</v>
      </c>
      <c r="H80" s="9" t="s">
        <v>22</v>
      </c>
      <c r="I80" s="9" t="s">
        <v>23</v>
      </c>
      <c r="J80" s="153"/>
      <c r="K80" s="153"/>
      <c r="L80" s="153"/>
      <c r="M80" s="153"/>
      <c r="N80" s="153"/>
      <c r="O80" s="153"/>
      <c r="P80" s="153"/>
      <c r="Q80" s="153"/>
    </row>
    <row r="81" spans="1:18" ht="15.75" customHeight="1">
      <c r="A81" s="10">
        <v>1702</v>
      </c>
      <c r="B81" s="56">
        <v>36</v>
      </c>
      <c r="C81" s="56"/>
      <c r="D81" s="56"/>
      <c r="E81" s="56"/>
      <c r="F81" s="56"/>
      <c r="G81" s="56"/>
      <c r="H81" s="56"/>
      <c r="I81" s="56"/>
      <c r="J81" s="57"/>
      <c r="K81" s="58"/>
      <c r="L81" s="59"/>
      <c r="M81" s="60"/>
      <c r="N81" s="61"/>
      <c r="O81" s="62">
        <f>B81</f>
        <v>36</v>
      </c>
      <c r="P81" s="63"/>
      <c r="Q81" s="61"/>
    </row>
    <row r="82" spans="1:18" ht="15.75" customHeight="1">
      <c r="A82" s="10">
        <v>1801</v>
      </c>
      <c r="B82" s="56"/>
      <c r="C82" s="56">
        <v>33</v>
      </c>
      <c r="D82" s="56"/>
      <c r="E82" s="56"/>
      <c r="F82" s="56"/>
      <c r="G82" s="56"/>
      <c r="H82" s="56"/>
      <c r="I82" s="56"/>
      <c r="J82" s="57"/>
      <c r="K82" s="64"/>
      <c r="L82" s="42"/>
      <c r="M82" s="65"/>
      <c r="N82" s="66">
        <f>IF(C82=0,"",C82/B81)</f>
        <v>0.91666666666666663</v>
      </c>
      <c r="O82" s="67">
        <v>33</v>
      </c>
      <c r="P82" s="68">
        <f t="shared" ref="P82:P88" si="6">IF(O82=0,"",O82/O81)</f>
        <v>0.91666666666666663</v>
      </c>
      <c r="Q82" s="68">
        <f t="shared" ref="Q82:Q88" si="7">IF(O82=0,"",100%-P82)</f>
        <v>8.333333333333337E-2</v>
      </c>
    </row>
    <row r="83" spans="1:18" ht="15.75" customHeight="1">
      <c r="A83" s="10">
        <v>1802</v>
      </c>
      <c r="B83" s="56"/>
      <c r="C83" s="56"/>
      <c r="D83" s="56">
        <v>28</v>
      </c>
      <c r="E83" s="56"/>
      <c r="F83" s="56"/>
      <c r="G83" s="56"/>
      <c r="H83" s="56"/>
      <c r="I83" s="56"/>
      <c r="J83" s="57"/>
      <c r="K83" s="64"/>
      <c r="L83" s="42"/>
      <c r="M83" s="65"/>
      <c r="N83" s="66">
        <f>IF(D83=0,"",D83/C82)</f>
        <v>0.84848484848484851</v>
      </c>
      <c r="O83" s="67">
        <v>30</v>
      </c>
      <c r="P83" s="68">
        <f t="shared" si="6"/>
        <v>0.90909090909090906</v>
      </c>
      <c r="Q83" s="68">
        <f t="shared" si="7"/>
        <v>9.0909090909090939E-2</v>
      </c>
      <c r="R83" s="52">
        <f>O83/O81</f>
        <v>0.83333333333333337</v>
      </c>
    </row>
    <row r="84" spans="1:18" ht="15.75" customHeight="1">
      <c r="A84" s="10">
        <v>1901</v>
      </c>
      <c r="B84" s="56"/>
      <c r="C84" s="56"/>
      <c r="D84" s="56"/>
      <c r="E84" s="56">
        <v>26</v>
      </c>
      <c r="F84" s="56"/>
      <c r="G84" s="56"/>
      <c r="H84" s="56"/>
      <c r="I84" s="56"/>
      <c r="J84" s="57"/>
      <c r="K84" s="64"/>
      <c r="L84" s="42"/>
      <c r="M84" s="65"/>
      <c r="N84" s="66">
        <f>IF(E84=0,"",E84/D83)</f>
        <v>0.9285714285714286</v>
      </c>
      <c r="O84" s="67">
        <v>28</v>
      </c>
      <c r="P84" s="68">
        <f t="shared" si="6"/>
        <v>0.93333333333333335</v>
      </c>
      <c r="Q84" s="68">
        <f t="shared" si="7"/>
        <v>6.6666666666666652E-2</v>
      </c>
    </row>
    <row r="85" spans="1:18" ht="15.75" customHeight="1">
      <c r="A85" s="10">
        <v>1902</v>
      </c>
      <c r="B85" s="56"/>
      <c r="C85" s="56"/>
      <c r="D85" s="56"/>
      <c r="E85" s="56"/>
      <c r="F85" s="56">
        <v>24</v>
      </c>
      <c r="G85" s="56"/>
      <c r="H85" s="56"/>
      <c r="I85" s="56"/>
      <c r="J85" s="57"/>
      <c r="K85" s="64"/>
      <c r="L85" s="42"/>
      <c r="M85" s="65"/>
      <c r="N85" s="66">
        <f>IF(F85=0,"",F85/E84)</f>
        <v>0.92307692307692313</v>
      </c>
      <c r="O85" s="67">
        <v>25</v>
      </c>
      <c r="P85" s="68">
        <f t="shared" si="6"/>
        <v>0.8928571428571429</v>
      </c>
      <c r="Q85" s="68">
        <f t="shared" si="7"/>
        <v>0.1071428571428571</v>
      </c>
    </row>
    <row r="86" spans="1:18" ht="15.75" customHeight="1">
      <c r="A86" s="10">
        <v>2001</v>
      </c>
      <c r="B86" s="56"/>
      <c r="C86" s="56"/>
      <c r="D86" s="56"/>
      <c r="E86" s="56"/>
      <c r="F86" s="56"/>
      <c r="G86" s="56">
        <v>24</v>
      </c>
      <c r="H86" s="56"/>
      <c r="I86" s="56"/>
      <c r="J86" s="57"/>
      <c r="K86" s="64"/>
      <c r="L86" s="42"/>
      <c r="M86" s="65"/>
      <c r="N86" s="66">
        <f>IF(G86=0,"",G86/F85)</f>
        <v>1</v>
      </c>
      <c r="O86" s="67">
        <v>24</v>
      </c>
      <c r="P86" s="68">
        <f t="shared" si="6"/>
        <v>0.96</v>
      </c>
      <c r="Q86" s="68">
        <f t="shared" si="7"/>
        <v>4.0000000000000036E-2</v>
      </c>
    </row>
    <row r="87" spans="1:18" ht="15.75" customHeight="1">
      <c r="A87" s="10">
        <v>2002</v>
      </c>
      <c r="B87" s="56"/>
      <c r="C87" s="56"/>
      <c r="D87" s="56"/>
      <c r="E87" s="56"/>
      <c r="F87" s="56"/>
      <c r="G87" s="56"/>
      <c r="H87" s="56">
        <v>24</v>
      </c>
      <c r="I87" s="56"/>
      <c r="J87" s="57"/>
      <c r="K87" s="64"/>
      <c r="L87" s="42"/>
      <c r="M87" s="65"/>
      <c r="N87" s="66">
        <f>IF(H87=0,"",H87/G86)</f>
        <v>1</v>
      </c>
      <c r="O87" s="67">
        <v>24</v>
      </c>
      <c r="P87" s="68">
        <f t="shared" si="6"/>
        <v>1</v>
      </c>
      <c r="Q87" s="68">
        <f t="shared" si="7"/>
        <v>0</v>
      </c>
    </row>
    <row r="88" spans="1:18" ht="15.75" customHeight="1">
      <c r="A88" s="10">
        <v>2101</v>
      </c>
      <c r="B88" s="56"/>
      <c r="C88" s="56"/>
      <c r="D88" s="56"/>
      <c r="E88" s="56"/>
      <c r="F88" s="56"/>
      <c r="G88" s="56"/>
      <c r="H88" s="56"/>
      <c r="I88" s="56">
        <v>24</v>
      </c>
      <c r="J88" s="57">
        <v>20</v>
      </c>
      <c r="K88" s="64"/>
      <c r="L88" s="42"/>
      <c r="M88" s="65"/>
      <c r="N88" s="66">
        <f>IF(I88=0,"",I88/H87)</f>
        <v>1</v>
      </c>
      <c r="O88" s="67">
        <v>24</v>
      </c>
      <c r="P88" s="68">
        <f t="shared" si="6"/>
        <v>1</v>
      </c>
      <c r="Q88" s="68">
        <f t="shared" si="7"/>
        <v>0</v>
      </c>
    </row>
    <row r="89" spans="1:18" ht="15.75" customHeight="1">
      <c r="A89" s="10">
        <v>2102</v>
      </c>
      <c r="B89" s="56"/>
      <c r="C89" s="56"/>
      <c r="D89" s="56"/>
      <c r="E89" s="56"/>
      <c r="F89" s="56"/>
      <c r="G89" s="56"/>
      <c r="H89" s="56"/>
      <c r="I89" s="56">
        <v>2</v>
      </c>
      <c r="J89" s="57">
        <v>1</v>
      </c>
      <c r="K89" s="64"/>
      <c r="L89" s="42"/>
      <c r="M89" s="65"/>
      <c r="N89" s="66"/>
      <c r="O89" s="67">
        <v>3</v>
      </c>
      <c r="P89" s="68"/>
      <c r="Q89" s="68"/>
    </row>
    <row r="90" spans="1:18" ht="15.75" customHeight="1">
      <c r="A90" s="10">
        <v>2201</v>
      </c>
      <c r="B90" s="56"/>
      <c r="C90" s="56"/>
      <c r="D90" s="56"/>
      <c r="E90" s="56"/>
      <c r="F90" s="56"/>
      <c r="G90" s="56"/>
      <c r="H90" s="56"/>
      <c r="I90" s="56">
        <v>1</v>
      </c>
      <c r="J90" s="57">
        <v>1</v>
      </c>
      <c r="K90" s="64"/>
      <c r="L90" s="42"/>
      <c r="M90" s="65"/>
      <c r="N90" s="66"/>
      <c r="O90" s="67">
        <v>1</v>
      </c>
      <c r="P90" s="68"/>
      <c r="Q90" s="68"/>
    </row>
    <row r="91" spans="1:18" ht="15.75" customHeight="1">
      <c r="A91" s="10">
        <v>2202</v>
      </c>
      <c r="B91" s="56"/>
      <c r="C91" s="56"/>
      <c r="D91" s="56"/>
      <c r="E91" s="56"/>
      <c r="F91" s="56"/>
      <c r="G91" s="56"/>
      <c r="H91" s="56"/>
      <c r="I91" s="56"/>
      <c r="J91" s="57"/>
      <c r="K91" s="64"/>
      <c r="L91" s="42"/>
      <c r="M91" s="43"/>
      <c r="N91" s="69"/>
      <c r="O91" s="70"/>
      <c r="P91" s="71"/>
      <c r="Q91" s="69"/>
    </row>
    <row r="92" spans="1:18" ht="15.75" customHeight="1">
      <c r="A92" s="10">
        <v>2301</v>
      </c>
      <c r="B92" s="56"/>
      <c r="C92" s="56"/>
      <c r="D92" s="56"/>
      <c r="E92" s="56"/>
      <c r="F92" s="56"/>
      <c r="G92" s="56"/>
      <c r="H92" s="56"/>
      <c r="I92" s="56"/>
      <c r="J92" s="57"/>
      <c r="K92" s="64"/>
      <c r="L92" s="42"/>
      <c r="M92" s="43"/>
      <c r="N92" s="54"/>
      <c r="O92" s="70"/>
      <c r="P92" s="72"/>
      <c r="Q92" s="54"/>
    </row>
    <row r="93" spans="1:18" ht="15.75" customHeight="1">
      <c r="A93" s="10">
        <v>2302</v>
      </c>
      <c r="B93" s="56"/>
      <c r="C93" s="56"/>
      <c r="D93" s="56"/>
      <c r="E93" s="56"/>
      <c r="F93" s="56"/>
      <c r="G93" s="56"/>
      <c r="H93" s="56"/>
      <c r="I93" s="56"/>
      <c r="J93" s="57"/>
      <c r="K93" s="64"/>
      <c r="L93" s="42"/>
      <c r="M93" s="43"/>
      <c r="N93" s="54"/>
      <c r="O93" s="70"/>
      <c r="P93" s="72"/>
      <c r="Q93" s="54"/>
    </row>
    <row r="94" spans="1:18" ht="15.75" customHeight="1">
      <c r="A94" s="10">
        <v>2401</v>
      </c>
      <c r="B94" s="56"/>
      <c r="C94" s="56"/>
      <c r="D94" s="56"/>
      <c r="E94" s="56"/>
      <c r="F94" s="56"/>
      <c r="G94" s="56"/>
      <c r="H94" s="56"/>
      <c r="I94" s="56"/>
      <c r="J94" s="57"/>
      <c r="K94" s="64"/>
      <c r="L94" s="42"/>
      <c r="M94" s="43"/>
      <c r="N94" s="42"/>
      <c r="O94" s="43"/>
      <c r="P94" s="53"/>
      <c r="Q94" s="54"/>
    </row>
    <row r="95" spans="1:18" ht="15.75" customHeight="1">
      <c r="A95" s="10">
        <v>2402</v>
      </c>
      <c r="B95" s="56"/>
      <c r="C95" s="56"/>
      <c r="D95" s="56"/>
      <c r="E95" s="56"/>
      <c r="F95" s="56"/>
      <c r="G95" s="56"/>
      <c r="H95" s="56"/>
      <c r="I95" s="56"/>
      <c r="J95" s="57"/>
      <c r="K95" s="64"/>
      <c r="L95" s="42"/>
      <c r="M95" s="43"/>
      <c r="N95" s="44" t="s">
        <v>53</v>
      </c>
      <c r="O95" s="45">
        <v>16</v>
      </c>
      <c r="P95" s="46">
        <f>J98</f>
        <v>22</v>
      </c>
      <c r="Q95" s="47" t="s">
        <v>8</v>
      </c>
    </row>
    <row r="96" spans="1:18" ht="15.75" customHeight="1">
      <c r="A96" s="10">
        <v>2501</v>
      </c>
      <c r="B96" s="56"/>
      <c r="C96" s="56"/>
      <c r="D96" s="56"/>
      <c r="E96" s="56"/>
      <c r="F96" s="56"/>
      <c r="G96" s="56"/>
      <c r="H96" s="56"/>
      <c r="I96" s="56"/>
      <c r="J96" s="57"/>
      <c r="K96" s="64"/>
      <c r="L96" s="42"/>
      <c r="M96" s="43"/>
      <c r="N96" s="48" t="s">
        <v>55</v>
      </c>
      <c r="O96" s="49">
        <f>O95/B81</f>
        <v>0.44444444444444442</v>
      </c>
      <c r="P96" s="50">
        <f>IF(O95/P95=0,"",O95/P95)</f>
        <v>0.72727272727272729</v>
      </c>
      <c r="Q96" s="51" t="s">
        <v>56</v>
      </c>
    </row>
    <row r="97" spans="1:22" ht="15.75" customHeight="1">
      <c r="A97" s="10">
        <v>2502</v>
      </c>
      <c r="B97" s="56"/>
      <c r="C97" s="56"/>
      <c r="D97" s="56"/>
      <c r="E97" s="56"/>
      <c r="F97" s="56"/>
      <c r="G97" s="56"/>
      <c r="H97" s="56"/>
      <c r="I97" s="56"/>
      <c r="J97" s="57"/>
      <c r="K97" s="73"/>
      <c r="L97" s="74"/>
      <c r="M97" s="75"/>
      <c r="N97" s="30"/>
      <c r="O97" s="31"/>
      <c r="P97" s="31"/>
      <c r="Q97" s="33"/>
    </row>
    <row r="98" spans="1:22" ht="18" customHeight="1">
      <c r="A98" s="34"/>
      <c r="B98" s="6"/>
      <c r="C98" s="6"/>
      <c r="D98" s="6"/>
      <c r="E98" s="6"/>
      <c r="F98" s="6"/>
      <c r="G98" s="139" t="s">
        <v>42</v>
      </c>
      <c r="H98" s="154"/>
      <c r="I98" s="154"/>
      <c r="J98" s="35">
        <f>SUM(J88:J94)</f>
        <v>22</v>
      </c>
      <c r="K98" s="55">
        <f>IF(J88=0,"",J88/B81)</f>
        <v>0.55555555555555558</v>
      </c>
      <c r="L98" s="55">
        <f>IF(J98=0,"",J98/B81)</f>
        <v>0.61111111111111116</v>
      </c>
      <c r="M98" s="55">
        <f>IF(J90=0,"",L98-K98)</f>
        <v>5.555555555555558E-2</v>
      </c>
      <c r="N98" s="5"/>
      <c r="O98" s="6"/>
      <c r="P98" s="37"/>
      <c r="Q98" s="5"/>
    </row>
    <row r="99" spans="1:22" ht="12.75" customHeight="1">
      <c r="K99" s="5"/>
      <c r="L99" s="5"/>
      <c r="N99" s="5"/>
    </row>
    <row r="100" spans="1:22" ht="12.75" customHeight="1">
      <c r="K100" s="5"/>
      <c r="L100" s="5"/>
      <c r="N100" s="5"/>
    </row>
    <row r="101" spans="1:22" ht="26.25" customHeight="1">
      <c r="B101" s="174" t="s">
        <v>77</v>
      </c>
      <c r="C101" s="166"/>
      <c r="D101" s="166"/>
      <c r="E101" s="166"/>
      <c r="F101" s="166"/>
      <c r="G101" s="166"/>
      <c r="H101" s="166"/>
      <c r="I101" s="76"/>
      <c r="J101" s="8" t="s">
        <v>64</v>
      </c>
      <c r="K101" s="5"/>
      <c r="L101" s="5"/>
      <c r="M101" s="6"/>
      <c r="N101" s="5"/>
      <c r="O101" s="6"/>
      <c r="P101" s="6"/>
      <c r="Q101" s="6"/>
      <c r="V101" s="126">
        <f>AVERAGE(O96,O119)</f>
        <v>0.42222222222222222</v>
      </c>
    </row>
    <row r="102" spans="1:22" ht="20.25" customHeight="1">
      <c r="A102" s="142" t="s">
        <v>6</v>
      </c>
      <c r="B102" s="144" t="s">
        <v>7</v>
      </c>
      <c r="C102" s="154"/>
      <c r="D102" s="154"/>
      <c r="E102" s="154"/>
      <c r="F102" s="154"/>
      <c r="G102" s="154"/>
      <c r="H102" s="154"/>
      <c r="I102" s="155"/>
      <c r="J102" s="167" t="s">
        <v>8</v>
      </c>
      <c r="K102" s="137" t="s">
        <v>9</v>
      </c>
      <c r="L102" s="137" t="s">
        <v>10</v>
      </c>
      <c r="M102" s="149" t="s">
        <v>11</v>
      </c>
      <c r="N102" s="137" t="s">
        <v>12</v>
      </c>
      <c r="O102" s="151" t="s">
        <v>13</v>
      </c>
      <c r="P102" s="151" t="s">
        <v>14</v>
      </c>
      <c r="Q102" s="137" t="s">
        <v>15</v>
      </c>
    </row>
    <row r="103" spans="1:22" ht="15.75" customHeight="1">
      <c r="A103" s="153"/>
      <c r="B103" s="9" t="s">
        <v>16</v>
      </c>
      <c r="C103" s="9" t="s">
        <v>17</v>
      </c>
      <c r="D103" s="9" t="s">
        <v>18</v>
      </c>
      <c r="E103" s="9" t="s">
        <v>19</v>
      </c>
      <c r="F103" s="9" t="s">
        <v>20</v>
      </c>
      <c r="G103" s="9" t="s">
        <v>21</v>
      </c>
      <c r="H103" s="9" t="s">
        <v>22</v>
      </c>
      <c r="I103" s="9" t="s">
        <v>23</v>
      </c>
      <c r="J103" s="153"/>
      <c r="K103" s="153"/>
      <c r="L103" s="153"/>
      <c r="M103" s="153"/>
      <c r="N103" s="153"/>
      <c r="O103" s="153"/>
      <c r="P103" s="153"/>
      <c r="Q103" s="153"/>
    </row>
    <row r="104" spans="1:22" ht="15.75" customHeight="1">
      <c r="A104" s="9">
        <v>1801</v>
      </c>
      <c r="B104" s="56">
        <v>20</v>
      </c>
      <c r="C104" s="56"/>
      <c r="D104" s="56"/>
      <c r="E104" s="56"/>
      <c r="F104" s="56"/>
      <c r="G104" s="56"/>
      <c r="H104" s="56"/>
      <c r="I104" s="56"/>
      <c r="J104" s="57"/>
      <c r="K104" s="58"/>
      <c r="L104" s="59"/>
      <c r="M104" s="60"/>
      <c r="N104" s="61"/>
      <c r="O104" s="62">
        <f>B104</f>
        <v>20</v>
      </c>
      <c r="P104" s="63"/>
      <c r="Q104" s="61"/>
    </row>
    <row r="105" spans="1:22" ht="15.75" customHeight="1">
      <c r="A105" s="9">
        <v>1802</v>
      </c>
      <c r="B105" s="56"/>
      <c r="C105" s="56">
        <v>17</v>
      </c>
      <c r="D105" s="56"/>
      <c r="E105" s="56"/>
      <c r="F105" s="56"/>
      <c r="G105" s="56"/>
      <c r="H105" s="56"/>
      <c r="I105" s="56"/>
      <c r="J105" s="57"/>
      <c r="K105" s="64"/>
      <c r="L105" s="42"/>
      <c r="M105" s="65"/>
      <c r="N105" s="66">
        <f>IF(C105=0,"",C105/B104)</f>
        <v>0.85</v>
      </c>
      <c r="O105" s="67">
        <v>17</v>
      </c>
      <c r="P105" s="68">
        <f t="shared" ref="P105:P111" si="8">IF(O105=0,"",O105/O104)</f>
        <v>0.85</v>
      </c>
      <c r="Q105" s="68">
        <f t="shared" ref="Q105:Q111" si="9">IF(O105=0,"",100%-P105)</f>
        <v>0.15000000000000002</v>
      </c>
    </row>
    <row r="106" spans="1:22" ht="15.75" customHeight="1">
      <c r="A106" s="9">
        <v>1901</v>
      </c>
      <c r="B106" s="56"/>
      <c r="C106" s="56"/>
      <c r="D106" s="56">
        <v>16</v>
      </c>
      <c r="E106" s="56"/>
      <c r="F106" s="56"/>
      <c r="G106" s="56"/>
      <c r="H106" s="56"/>
      <c r="I106" s="56"/>
      <c r="J106" s="57"/>
      <c r="K106" s="64"/>
      <c r="L106" s="42"/>
      <c r="M106" s="65"/>
      <c r="N106" s="66">
        <f>IF(D106=0,"",D106/C105)</f>
        <v>0.94117647058823528</v>
      </c>
      <c r="O106" s="67">
        <v>16</v>
      </c>
      <c r="P106" s="68">
        <f t="shared" si="8"/>
        <v>0.94117647058823528</v>
      </c>
      <c r="Q106" s="68">
        <f t="shared" si="9"/>
        <v>5.8823529411764719E-2</v>
      </c>
      <c r="R106" s="52">
        <f>O106/O104</f>
        <v>0.8</v>
      </c>
    </row>
    <row r="107" spans="1:22" ht="15.75" customHeight="1">
      <c r="A107" s="9">
        <v>1902</v>
      </c>
      <c r="B107" s="56"/>
      <c r="C107" s="56"/>
      <c r="D107" s="56"/>
      <c r="E107" s="56">
        <v>14</v>
      </c>
      <c r="F107" s="56"/>
      <c r="G107" s="56"/>
      <c r="H107" s="56"/>
      <c r="I107" s="56"/>
      <c r="J107" s="57"/>
      <c r="K107" s="64"/>
      <c r="L107" s="42"/>
      <c r="M107" s="65"/>
      <c r="N107" s="66">
        <f>IF(E107=0,"",E107/D106)</f>
        <v>0.875</v>
      </c>
      <c r="O107" s="67">
        <v>15</v>
      </c>
      <c r="P107" s="68">
        <f t="shared" si="8"/>
        <v>0.9375</v>
      </c>
      <c r="Q107" s="68">
        <f t="shared" si="9"/>
        <v>6.25E-2</v>
      </c>
    </row>
    <row r="108" spans="1:22" ht="15.75" customHeight="1">
      <c r="A108" s="9">
        <v>2001</v>
      </c>
      <c r="B108" s="56"/>
      <c r="C108" s="56"/>
      <c r="D108" s="56"/>
      <c r="E108" s="56"/>
      <c r="F108" s="56">
        <v>13</v>
      </c>
      <c r="G108" s="56"/>
      <c r="H108" s="56"/>
      <c r="I108" s="56"/>
      <c r="J108" s="57"/>
      <c r="K108" s="64"/>
      <c r="L108" s="42"/>
      <c r="M108" s="65"/>
      <c r="N108" s="66">
        <f>IF(F108=0,"",F108/E107)</f>
        <v>0.9285714285714286</v>
      </c>
      <c r="O108" s="67">
        <v>15</v>
      </c>
      <c r="P108" s="68">
        <f t="shared" si="8"/>
        <v>1</v>
      </c>
      <c r="Q108" s="68">
        <f t="shared" si="9"/>
        <v>0</v>
      </c>
    </row>
    <row r="109" spans="1:22" ht="15.75" customHeight="1">
      <c r="A109" s="9">
        <v>2002</v>
      </c>
      <c r="B109" s="56"/>
      <c r="C109" s="56"/>
      <c r="D109" s="56"/>
      <c r="E109" s="56"/>
      <c r="F109" s="56"/>
      <c r="G109" s="56">
        <v>13</v>
      </c>
      <c r="H109" s="56"/>
      <c r="I109" s="56"/>
      <c r="J109" s="57"/>
      <c r="K109" s="64"/>
      <c r="L109" s="42"/>
      <c r="M109" s="65"/>
      <c r="N109" s="66">
        <f>IF(G109=0,"",G109/F108)</f>
        <v>1</v>
      </c>
      <c r="O109" s="67">
        <v>14</v>
      </c>
      <c r="P109" s="68">
        <f t="shared" si="8"/>
        <v>0.93333333333333335</v>
      </c>
      <c r="Q109" s="68">
        <f t="shared" si="9"/>
        <v>6.6666666666666652E-2</v>
      </c>
    </row>
    <row r="110" spans="1:22" ht="15.75" customHeight="1">
      <c r="A110" s="9">
        <v>2101</v>
      </c>
      <c r="B110" s="56"/>
      <c r="C110" s="56"/>
      <c r="D110" s="56"/>
      <c r="E110" s="56"/>
      <c r="F110" s="56"/>
      <c r="G110" s="56"/>
      <c r="H110" s="56">
        <v>12</v>
      </c>
      <c r="I110" s="56"/>
      <c r="J110" s="57"/>
      <c r="K110" s="64"/>
      <c r="L110" s="42"/>
      <c r="M110" s="65"/>
      <c r="N110" s="66">
        <f>IF(H110=0,"",H110/G109)</f>
        <v>0.92307692307692313</v>
      </c>
      <c r="O110" s="67">
        <v>13</v>
      </c>
      <c r="P110" s="68">
        <f t="shared" si="8"/>
        <v>0.9285714285714286</v>
      </c>
      <c r="Q110" s="68">
        <f t="shared" si="9"/>
        <v>7.1428571428571397E-2</v>
      </c>
    </row>
    <row r="111" spans="1:22" ht="15.75" customHeight="1">
      <c r="A111" s="9">
        <v>2102</v>
      </c>
      <c r="B111" s="56"/>
      <c r="C111" s="56"/>
      <c r="D111" s="56"/>
      <c r="E111" s="56"/>
      <c r="F111" s="56"/>
      <c r="G111" s="56"/>
      <c r="H111" s="56"/>
      <c r="I111" s="56">
        <v>12</v>
      </c>
      <c r="J111" s="57">
        <v>7</v>
      </c>
      <c r="K111" s="64"/>
      <c r="L111" s="42"/>
      <c r="M111" s="65"/>
      <c r="N111" s="66">
        <f>IF(I111=0,"",I111/H110)</f>
        <v>1</v>
      </c>
      <c r="O111" s="67">
        <v>13</v>
      </c>
      <c r="P111" s="68">
        <f t="shared" si="8"/>
        <v>1</v>
      </c>
      <c r="Q111" s="68">
        <f t="shared" si="9"/>
        <v>0</v>
      </c>
    </row>
    <row r="112" spans="1:22" ht="15.75" customHeight="1">
      <c r="A112" s="9">
        <v>2201</v>
      </c>
      <c r="B112" s="56"/>
      <c r="C112" s="56"/>
      <c r="D112" s="56"/>
      <c r="E112" s="56"/>
      <c r="F112" s="56"/>
      <c r="G112" s="56"/>
      <c r="H112" s="56"/>
      <c r="I112" s="56">
        <v>3</v>
      </c>
      <c r="J112" s="57">
        <v>2</v>
      </c>
      <c r="K112" s="64"/>
      <c r="L112" s="42"/>
      <c r="M112" s="65"/>
      <c r="N112" s="66"/>
      <c r="O112" s="67">
        <v>4</v>
      </c>
      <c r="P112" s="68"/>
      <c r="Q112" s="68"/>
    </row>
    <row r="113" spans="1:17" ht="15.75" customHeight="1">
      <c r="A113" s="9">
        <v>2202</v>
      </c>
      <c r="B113" s="56"/>
      <c r="C113" s="56"/>
      <c r="D113" s="56"/>
      <c r="E113" s="56"/>
      <c r="F113" s="56"/>
      <c r="G113" s="56"/>
      <c r="H113" s="56"/>
      <c r="I113" s="56">
        <v>2</v>
      </c>
      <c r="J113" s="77">
        <v>1</v>
      </c>
      <c r="K113" s="64"/>
      <c r="L113" s="42"/>
      <c r="M113" s="65"/>
      <c r="N113" s="66"/>
      <c r="O113" s="67">
        <v>2</v>
      </c>
      <c r="P113" s="68"/>
      <c r="Q113" s="68"/>
    </row>
    <row r="114" spans="1:17" ht="15.75" customHeight="1">
      <c r="A114" s="9">
        <v>2301</v>
      </c>
      <c r="B114" s="56"/>
      <c r="C114" s="56"/>
      <c r="D114" s="56"/>
      <c r="E114" s="56"/>
      <c r="F114" s="56"/>
      <c r="G114" s="56"/>
      <c r="H114" s="56"/>
      <c r="I114" s="56">
        <v>1</v>
      </c>
      <c r="J114" s="57">
        <v>1</v>
      </c>
      <c r="K114" s="64"/>
      <c r="L114" s="42"/>
      <c r="M114" s="43"/>
      <c r="N114" s="69"/>
      <c r="O114" s="70">
        <v>1</v>
      </c>
      <c r="P114" s="71"/>
      <c r="Q114" s="69"/>
    </row>
    <row r="115" spans="1:17" ht="15.75" customHeight="1">
      <c r="A115" s="9">
        <v>2302</v>
      </c>
      <c r="B115" s="56"/>
      <c r="C115" s="56"/>
      <c r="D115" s="56"/>
      <c r="E115" s="56"/>
      <c r="F115" s="56"/>
      <c r="G115" s="56"/>
      <c r="H115" s="56"/>
      <c r="I115" s="56"/>
      <c r="J115" s="57"/>
      <c r="K115" s="64"/>
      <c r="L115" s="42"/>
      <c r="M115" s="43"/>
      <c r="N115" s="54"/>
      <c r="O115" s="70"/>
      <c r="P115" s="72"/>
      <c r="Q115" s="54"/>
    </row>
    <row r="116" spans="1:17" ht="15.75" customHeight="1">
      <c r="A116" s="9">
        <v>2401</v>
      </c>
      <c r="B116" s="56"/>
      <c r="C116" s="56"/>
      <c r="D116" s="56"/>
      <c r="E116" s="56"/>
      <c r="F116" s="56"/>
      <c r="G116" s="56"/>
      <c r="H116" s="56"/>
      <c r="I116" s="56"/>
      <c r="J116" s="57"/>
      <c r="K116" s="64"/>
      <c r="L116" s="42"/>
      <c r="M116" s="43"/>
      <c r="N116" s="54"/>
      <c r="O116" s="70"/>
      <c r="P116" s="72"/>
      <c r="Q116" s="54"/>
    </row>
    <row r="117" spans="1:17" ht="15.75" customHeight="1">
      <c r="A117" s="9">
        <v>2402</v>
      </c>
      <c r="B117" s="56"/>
      <c r="C117" s="56"/>
      <c r="D117" s="56"/>
      <c r="E117" s="56"/>
      <c r="F117" s="56"/>
      <c r="G117" s="56"/>
      <c r="H117" s="56"/>
      <c r="I117" s="56"/>
      <c r="J117" s="57"/>
      <c r="K117" s="64"/>
      <c r="L117" s="42"/>
      <c r="M117" s="43"/>
      <c r="N117" s="42"/>
      <c r="O117" s="43"/>
      <c r="P117" s="53"/>
      <c r="Q117" s="54"/>
    </row>
    <row r="118" spans="1:17" ht="15.75" customHeight="1">
      <c r="A118" s="9">
        <v>2501</v>
      </c>
      <c r="B118" s="56"/>
      <c r="C118" s="56"/>
      <c r="D118" s="56"/>
      <c r="E118" s="56"/>
      <c r="F118" s="56"/>
      <c r="G118" s="56"/>
      <c r="H118" s="56"/>
      <c r="I118" s="56"/>
      <c r="J118" s="57"/>
      <c r="K118" s="64"/>
      <c r="L118" s="42"/>
      <c r="M118" s="43"/>
      <c r="N118" s="44" t="s">
        <v>53</v>
      </c>
      <c r="O118" s="45">
        <v>8</v>
      </c>
      <c r="P118" s="46">
        <f>J121</f>
        <v>11</v>
      </c>
      <c r="Q118" s="47" t="s">
        <v>8</v>
      </c>
    </row>
    <row r="119" spans="1:17" ht="15.75" customHeight="1">
      <c r="A119" s="9">
        <v>2502</v>
      </c>
      <c r="B119" s="56"/>
      <c r="C119" s="56"/>
      <c r="D119" s="56"/>
      <c r="E119" s="56"/>
      <c r="F119" s="56"/>
      <c r="G119" s="56"/>
      <c r="H119" s="56"/>
      <c r="I119" s="56"/>
      <c r="J119" s="57"/>
      <c r="K119" s="64"/>
      <c r="L119" s="42"/>
      <c r="M119" s="43"/>
      <c r="N119" s="48" t="s">
        <v>55</v>
      </c>
      <c r="O119" s="49">
        <f>O118/B104</f>
        <v>0.4</v>
      </c>
      <c r="P119" s="50">
        <f>IF(O118/P118=0,"",O118/P118)</f>
        <v>0.72727272727272729</v>
      </c>
      <c r="Q119" s="51" t="s">
        <v>56</v>
      </c>
    </row>
    <row r="120" spans="1:17" ht="15.75" customHeight="1">
      <c r="A120" s="9">
        <v>2601</v>
      </c>
      <c r="B120" s="56"/>
      <c r="C120" s="56"/>
      <c r="D120" s="56"/>
      <c r="E120" s="56"/>
      <c r="F120" s="56"/>
      <c r="G120" s="56"/>
      <c r="H120" s="56"/>
      <c r="I120" s="56"/>
      <c r="J120" s="57"/>
      <c r="K120" s="73"/>
      <c r="L120" s="74"/>
      <c r="M120" s="75"/>
      <c r="N120" s="30"/>
      <c r="O120" s="31"/>
      <c r="P120" s="31"/>
      <c r="Q120" s="33"/>
    </row>
    <row r="121" spans="1:17" ht="18" customHeight="1">
      <c r="A121" s="34"/>
      <c r="B121" s="6"/>
      <c r="C121" s="6"/>
      <c r="D121" s="6"/>
      <c r="E121" s="6"/>
      <c r="F121" s="6"/>
      <c r="G121" s="139" t="s">
        <v>42</v>
      </c>
      <c r="H121" s="154"/>
      <c r="I121" s="154"/>
      <c r="J121" s="35">
        <f>SUM(J111:J117)</f>
        <v>11</v>
      </c>
      <c r="K121" s="55">
        <f>IF(J111=0,"",J111/B104)</f>
        <v>0.35</v>
      </c>
      <c r="L121" s="55">
        <f>IF(J121=0,"",J121/B104)</f>
        <v>0.55000000000000004</v>
      </c>
      <c r="M121" s="55">
        <f>IF(J113=0,"",L121-K121)</f>
        <v>0.20000000000000007</v>
      </c>
      <c r="N121" s="5"/>
      <c r="O121" s="6"/>
      <c r="P121" s="37"/>
      <c r="Q121" s="5"/>
    </row>
    <row r="122" spans="1:17" ht="12.75" customHeight="1">
      <c r="K122" s="5"/>
      <c r="L122" s="5"/>
      <c r="N122" s="5"/>
    </row>
    <row r="123" spans="1:17" ht="12.75" customHeight="1">
      <c r="K123" s="5"/>
      <c r="L123" s="5"/>
      <c r="N123" s="5"/>
    </row>
    <row r="124" spans="1:17" ht="26.25" customHeight="1">
      <c r="B124" s="174" t="s">
        <v>77</v>
      </c>
      <c r="C124" s="166"/>
      <c r="D124" s="166"/>
      <c r="E124" s="166"/>
      <c r="F124" s="166"/>
      <c r="G124" s="166"/>
      <c r="H124" s="166"/>
      <c r="I124" s="76"/>
      <c r="J124" s="8" t="s">
        <v>65</v>
      </c>
      <c r="K124" s="5"/>
      <c r="L124" s="5"/>
      <c r="M124" s="6"/>
      <c r="N124" s="5"/>
      <c r="O124" s="6"/>
      <c r="P124" s="6"/>
      <c r="Q124" s="6"/>
    </row>
    <row r="125" spans="1:17" ht="20.25" customHeight="1">
      <c r="A125" s="142" t="s">
        <v>6</v>
      </c>
      <c r="B125" s="144" t="s">
        <v>7</v>
      </c>
      <c r="C125" s="154"/>
      <c r="D125" s="154"/>
      <c r="E125" s="154"/>
      <c r="F125" s="154"/>
      <c r="G125" s="154"/>
      <c r="H125" s="154"/>
      <c r="I125" s="155"/>
      <c r="J125" s="167" t="s">
        <v>8</v>
      </c>
      <c r="K125" s="137" t="s">
        <v>9</v>
      </c>
      <c r="L125" s="137" t="s">
        <v>10</v>
      </c>
      <c r="M125" s="149" t="s">
        <v>11</v>
      </c>
      <c r="N125" s="137" t="s">
        <v>12</v>
      </c>
      <c r="O125" s="151" t="s">
        <v>13</v>
      </c>
      <c r="P125" s="151" t="s">
        <v>14</v>
      </c>
      <c r="Q125" s="137" t="s">
        <v>15</v>
      </c>
    </row>
    <row r="126" spans="1:17" ht="15.75" customHeight="1">
      <c r="A126" s="153"/>
      <c r="B126" s="9" t="s">
        <v>16</v>
      </c>
      <c r="C126" s="9" t="s">
        <v>17</v>
      </c>
      <c r="D126" s="9" t="s">
        <v>18</v>
      </c>
      <c r="E126" s="9" t="s">
        <v>19</v>
      </c>
      <c r="F126" s="9" t="s">
        <v>20</v>
      </c>
      <c r="G126" s="9" t="s">
        <v>21</v>
      </c>
      <c r="H126" s="9" t="s">
        <v>22</v>
      </c>
      <c r="I126" s="9" t="s">
        <v>23</v>
      </c>
      <c r="J126" s="153"/>
      <c r="K126" s="153"/>
      <c r="L126" s="153"/>
      <c r="M126" s="153"/>
      <c r="N126" s="153"/>
      <c r="O126" s="153"/>
      <c r="P126" s="153"/>
      <c r="Q126" s="153"/>
    </row>
    <row r="127" spans="1:17" ht="15.75" customHeight="1">
      <c r="A127" s="9">
        <v>1802</v>
      </c>
      <c r="B127" s="56">
        <v>39</v>
      </c>
      <c r="C127" s="56"/>
      <c r="D127" s="56"/>
      <c r="E127" s="56"/>
      <c r="F127" s="56"/>
      <c r="G127" s="56"/>
      <c r="H127" s="56"/>
      <c r="I127" s="56"/>
      <c r="J127" s="57"/>
      <c r="K127" s="58"/>
      <c r="L127" s="59"/>
      <c r="M127" s="60"/>
      <c r="N127" s="61"/>
      <c r="O127" s="62">
        <f>B127</f>
        <v>39</v>
      </c>
      <c r="P127" s="63"/>
      <c r="Q127" s="61"/>
    </row>
    <row r="128" spans="1:17" ht="15.75" customHeight="1">
      <c r="A128" s="9">
        <v>1901</v>
      </c>
      <c r="B128" s="56"/>
      <c r="C128" s="56">
        <v>36</v>
      </c>
      <c r="D128" s="56"/>
      <c r="E128" s="56"/>
      <c r="F128" s="56"/>
      <c r="G128" s="56"/>
      <c r="H128" s="56"/>
      <c r="I128" s="56"/>
      <c r="J128" s="57"/>
      <c r="K128" s="64"/>
      <c r="L128" s="42"/>
      <c r="M128" s="65"/>
      <c r="N128" s="66">
        <f>IF(C128=0,"",C128/B127)</f>
        <v>0.92307692307692313</v>
      </c>
      <c r="O128" s="67">
        <v>36</v>
      </c>
      <c r="P128" s="68">
        <f t="shared" ref="P128:P134" si="10">IF(O128=0,"",O128/O127)</f>
        <v>0.92307692307692313</v>
      </c>
      <c r="Q128" s="68">
        <f t="shared" ref="Q128:Q134" si="11">IF(O128=0,"",100%-P128)</f>
        <v>7.6923076923076872E-2</v>
      </c>
    </row>
    <row r="129" spans="1:18" ht="15.75" customHeight="1">
      <c r="A129" s="9">
        <v>1902</v>
      </c>
      <c r="B129" s="56"/>
      <c r="C129" s="56"/>
      <c r="D129" s="56">
        <v>34</v>
      </c>
      <c r="E129" s="56"/>
      <c r="F129" s="56"/>
      <c r="G129" s="56"/>
      <c r="H129" s="56"/>
      <c r="I129" s="56"/>
      <c r="J129" s="57"/>
      <c r="K129" s="64"/>
      <c r="L129" s="42"/>
      <c r="M129" s="65"/>
      <c r="N129" s="66">
        <f>IF(D129=0,"",D129/C128)</f>
        <v>0.94444444444444442</v>
      </c>
      <c r="O129" s="67">
        <v>34</v>
      </c>
      <c r="P129" s="68">
        <f t="shared" si="10"/>
        <v>0.94444444444444442</v>
      </c>
      <c r="Q129" s="68">
        <f t="shared" si="11"/>
        <v>5.555555555555558E-2</v>
      </c>
      <c r="R129" s="52">
        <f>O129/O127</f>
        <v>0.87179487179487181</v>
      </c>
    </row>
    <row r="130" spans="1:18" ht="15.75" customHeight="1">
      <c r="A130" s="9">
        <v>2001</v>
      </c>
      <c r="B130" s="56"/>
      <c r="C130" s="56"/>
      <c r="D130" s="56"/>
      <c r="E130" s="56">
        <v>34</v>
      </c>
      <c r="F130" s="56"/>
      <c r="G130" s="56"/>
      <c r="H130" s="56"/>
      <c r="I130" s="56"/>
      <c r="J130" s="57"/>
      <c r="K130" s="64"/>
      <c r="L130" s="42"/>
      <c r="M130" s="65"/>
      <c r="N130" s="66">
        <f>IF(E130=0,"",E130/D129)</f>
        <v>1</v>
      </c>
      <c r="O130" s="67">
        <v>34</v>
      </c>
      <c r="P130" s="68">
        <f t="shared" si="10"/>
        <v>1</v>
      </c>
      <c r="Q130" s="68">
        <f t="shared" si="11"/>
        <v>0</v>
      </c>
    </row>
    <row r="131" spans="1:18" ht="15.75" customHeight="1">
      <c r="A131" s="9">
        <v>2002</v>
      </c>
      <c r="B131" s="56"/>
      <c r="C131" s="56"/>
      <c r="D131" s="56"/>
      <c r="E131" s="56"/>
      <c r="F131" s="56">
        <v>34</v>
      </c>
      <c r="G131" s="56"/>
      <c r="H131" s="56"/>
      <c r="I131" s="56"/>
      <c r="J131" s="57"/>
      <c r="K131" s="64"/>
      <c r="L131" s="42"/>
      <c r="M131" s="65"/>
      <c r="N131" s="66">
        <f>IF(F131=0,"",F131/E130)</f>
        <v>1</v>
      </c>
      <c r="O131" s="67">
        <v>34</v>
      </c>
      <c r="P131" s="68">
        <f t="shared" si="10"/>
        <v>1</v>
      </c>
      <c r="Q131" s="68">
        <f t="shared" si="11"/>
        <v>0</v>
      </c>
    </row>
    <row r="132" spans="1:18" ht="15.75" customHeight="1">
      <c r="A132" s="9">
        <v>2101</v>
      </c>
      <c r="B132" s="56"/>
      <c r="C132" s="56"/>
      <c r="D132" s="56"/>
      <c r="E132" s="56"/>
      <c r="F132" s="56"/>
      <c r="G132" s="56">
        <v>33</v>
      </c>
      <c r="H132" s="56"/>
      <c r="I132" s="56"/>
      <c r="J132" s="57"/>
      <c r="K132" s="64"/>
      <c r="L132" s="42"/>
      <c r="M132" s="65"/>
      <c r="N132" s="66">
        <f>IF(G132=0,"",G132/F131)</f>
        <v>0.97058823529411764</v>
      </c>
      <c r="O132" s="67">
        <v>33</v>
      </c>
      <c r="P132" s="68">
        <f t="shared" si="10"/>
        <v>0.97058823529411764</v>
      </c>
      <c r="Q132" s="68">
        <f t="shared" si="11"/>
        <v>2.9411764705882359E-2</v>
      </c>
    </row>
    <row r="133" spans="1:18" ht="15.75" customHeight="1">
      <c r="A133" s="9">
        <v>2102</v>
      </c>
      <c r="B133" s="56"/>
      <c r="C133" s="56"/>
      <c r="D133" s="56"/>
      <c r="E133" s="56"/>
      <c r="F133" s="56"/>
      <c r="G133" s="56"/>
      <c r="H133" s="56">
        <v>33</v>
      </c>
      <c r="I133" s="56"/>
      <c r="J133" s="57"/>
      <c r="K133" s="64"/>
      <c r="L133" s="42"/>
      <c r="M133" s="65"/>
      <c r="N133" s="66">
        <f>IF(H133=0,"",H133/G132)</f>
        <v>1</v>
      </c>
      <c r="O133" s="67">
        <v>33</v>
      </c>
      <c r="P133" s="68">
        <f t="shared" si="10"/>
        <v>1</v>
      </c>
      <c r="Q133" s="68">
        <f t="shared" si="11"/>
        <v>0</v>
      </c>
    </row>
    <row r="134" spans="1:18" ht="15.75" customHeight="1">
      <c r="A134" s="9">
        <v>2201</v>
      </c>
      <c r="B134" s="56"/>
      <c r="C134" s="56"/>
      <c r="D134" s="56"/>
      <c r="E134" s="56"/>
      <c r="F134" s="56"/>
      <c r="G134" s="56"/>
      <c r="H134" s="56"/>
      <c r="I134" s="56">
        <v>30</v>
      </c>
      <c r="J134" s="57">
        <v>28</v>
      </c>
      <c r="K134" s="64"/>
      <c r="L134" s="42"/>
      <c r="M134" s="65"/>
      <c r="N134" s="66">
        <f>IF(I134=0,"",I134/H133)</f>
        <v>0.90909090909090906</v>
      </c>
      <c r="O134" s="67">
        <v>32</v>
      </c>
      <c r="P134" s="68">
        <f t="shared" si="10"/>
        <v>0.96969696969696972</v>
      </c>
      <c r="Q134" s="68">
        <f t="shared" si="11"/>
        <v>3.0303030303030276E-2</v>
      </c>
    </row>
    <row r="135" spans="1:18" ht="15.75" customHeight="1">
      <c r="A135" s="9">
        <v>2202</v>
      </c>
      <c r="B135" s="56"/>
      <c r="C135" s="56"/>
      <c r="D135" s="56"/>
      <c r="E135" s="56"/>
      <c r="F135" s="56"/>
      <c r="G135" s="56"/>
      <c r="H135" s="56"/>
      <c r="I135" s="56">
        <v>3</v>
      </c>
      <c r="J135" s="77">
        <v>2</v>
      </c>
      <c r="K135" s="64"/>
      <c r="L135" s="42"/>
      <c r="M135" s="65"/>
      <c r="N135" s="66" t="str">
        <f t="shared" ref="N135:N136" si="12">IF(H135=0,"",H135/G134)</f>
        <v/>
      </c>
      <c r="O135" s="67">
        <v>4</v>
      </c>
      <c r="P135" s="68"/>
      <c r="Q135" s="68"/>
    </row>
    <row r="136" spans="1:18" ht="15.75" customHeight="1">
      <c r="A136" s="9">
        <v>2202</v>
      </c>
      <c r="B136" s="56"/>
      <c r="C136" s="56"/>
      <c r="D136" s="56"/>
      <c r="E136" s="56"/>
      <c r="F136" s="56"/>
      <c r="G136" s="56"/>
      <c r="H136" s="56"/>
      <c r="I136" s="56">
        <v>1</v>
      </c>
      <c r="J136" s="57">
        <v>1</v>
      </c>
      <c r="K136" s="64"/>
      <c r="L136" s="42"/>
      <c r="M136" s="65"/>
      <c r="N136" s="66" t="str">
        <f t="shared" si="12"/>
        <v/>
      </c>
      <c r="O136" s="67">
        <v>1</v>
      </c>
      <c r="P136" s="68"/>
      <c r="Q136" s="68"/>
    </row>
    <row r="137" spans="1:18" ht="15.75" customHeight="1">
      <c r="A137" s="9">
        <v>2301</v>
      </c>
      <c r="B137" s="56"/>
      <c r="C137" s="56"/>
      <c r="D137" s="56"/>
      <c r="E137" s="56"/>
      <c r="F137" s="56"/>
      <c r="G137" s="56"/>
      <c r="H137" s="56"/>
      <c r="I137" s="56"/>
      <c r="J137" s="57"/>
      <c r="K137" s="64"/>
      <c r="L137" s="42"/>
      <c r="M137" s="43"/>
      <c r="N137" s="69"/>
      <c r="O137" s="70"/>
      <c r="P137" s="71"/>
      <c r="Q137" s="69"/>
    </row>
    <row r="138" spans="1:18" ht="15.75" customHeight="1">
      <c r="A138" s="9">
        <v>2302</v>
      </c>
      <c r="B138" s="56"/>
      <c r="C138" s="56"/>
      <c r="D138" s="56"/>
      <c r="E138" s="56"/>
      <c r="F138" s="56"/>
      <c r="G138" s="56"/>
      <c r="H138" s="56"/>
      <c r="I138" s="56"/>
      <c r="J138" s="57"/>
      <c r="K138" s="64"/>
      <c r="L138" s="42"/>
      <c r="M138" s="43"/>
      <c r="N138" s="54"/>
      <c r="O138" s="70"/>
      <c r="P138" s="72"/>
      <c r="Q138" s="54"/>
    </row>
    <row r="139" spans="1:18" ht="15.75" customHeight="1">
      <c r="A139" s="9">
        <v>2401</v>
      </c>
      <c r="B139" s="56"/>
      <c r="C139" s="56"/>
      <c r="D139" s="56"/>
      <c r="E139" s="56"/>
      <c r="F139" s="56"/>
      <c r="G139" s="56"/>
      <c r="H139" s="56"/>
      <c r="I139" s="56"/>
      <c r="J139" s="57"/>
      <c r="K139" s="64"/>
      <c r="L139" s="42"/>
      <c r="M139" s="43"/>
      <c r="N139" s="54"/>
      <c r="O139" s="70"/>
      <c r="P139" s="72"/>
      <c r="Q139" s="54"/>
    </row>
    <row r="140" spans="1:18" ht="15.75" customHeight="1">
      <c r="A140" s="9">
        <v>2402</v>
      </c>
      <c r="B140" s="56"/>
      <c r="C140" s="56"/>
      <c r="D140" s="56"/>
      <c r="E140" s="56"/>
      <c r="F140" s="56"/>
      <c r="G140" s="56"/>
      <c r="H140" s="56"/>
      <c r="I140" s="56"/>
      <c r="J140" s="57"/>
      <c r="K140" s="64"/>
      <c r="L140" s="42"/>
      <c r="M140" s="43"/>
      <c r="N140" s="42"/>
      <c r="O140" s="43"/>
      <c r="P140" s="53"/>
      <c r="Q140" s="54"/>
    </row>
    <row r="141" spans="1:18" ht="15.75" customHeight="1">
      <c r="A141" s="9">
        <v>2501</v>
      </c>
      <c r="B141" s="56"/>
      <c r="C141" s="56"/>
      <c r="D141" s="56"/>
      <c r="E141" s="56"/>
      <c r="F141" s="56"/>
      <c r="G141" s="56"/>
      <c r="H141" s="56"/>
      <c r="I141" s="56"/>
      <c r="J141" s="57"/>
      <c r="K141" s="64"/>
      <c r="L141" s="42"/>
      <c r="M141" s="43"/>
      <c r="N141" s="44" t="s">
        <v>53</v>
      </c>
      <c r="O141" s="45">
        <v>25</v>
      </c>
      <c r="P141" s="46">
        <f>J144</f>
        <v>31</v>
      </c>
      <c r="Q141" s="47" t="s">
        <v>8</v>
      </c>
    </row>
    <row r="142" spans="1:18" ht="15.75" customHeight="1">
      <c r="A142" s="9">
        <v>2502</v>
      </c>
      <c r="B142" s="56"/>
      <c r="C142" s="56"/>
      <c r="D142" s="56"/>
      <c r="E142" s="56"/>
      <c r="F142" s="56"/>
      <c r="G142" s="56"/>
      <c r="H142" s="56"/>
      <c r="I142" s="56"/>
      <c r="J142" s="57"/>
      <c r="K142" s="64"/>
      <c r="L142" s="42"/>
      <c r="M142" s="43"/>
      <c r="N142" s="48" t="s">
        <v>55</v>
      </c>
      <c r="O142" s="49">
        <f>O141/B127</f>
        <v>0.64102564102564108</v>
      </c>
      <c r="P142" s="50">
        <f>IF(O141/P141=0,"",O141/P141)</f>
        <v>0.80645161290322576</v>
      </c>
      <c r="Q142" s="51" t="s">
        <v>56</v>
      </c>
    </row>
    <row r="143" spans="1:18" ht="15.75" customHeight="1">
      <c r="A143" s="9">
        <v>2601</v>
      </c>
      <c r="B143" s="56"/>
      <c r="C143" s="56"/>
      <c r="D143" s="56"/>
      <c r="E143" s="56"/>
      <c r="F143" s="56"/>
      <c r="G143" s="56"/>
      <c r="H143" s="56"/>
      <c r="I143" s="56"/>
      <c r="J143" s="57"/>
      <c r="K143" s="73"/>
      <c r="L143" s="74"/>
      <c r="M143" s="75"/>
      <c r="N143" s="30"/>
      <c r="O143" s="31"/>
      <c r="P143" s="31"/>
      <c r="Q143" s="33"/>
    </row>
    <row r="144" spans="1:18" ht="18" customHeight="1">
      <c r="A144" s="34"/>
      <c r="B144" s="6"/>
      <c r="C144" s="6"/>
      <c r="D144" s="6"/>
      <c r="E144" s="6"/>
      <c r="F144" s="6"/>
      <c r="G144" s="139" t="s">
        <v>42</v>
      </c>
      <c r="H144" s="154"/>
      <c r="I144" s="154"/>
      <c r="J144" s="35">
        <f>SUM(J134:J140)</f>
        <v>31</v>
      </c>
      <c r="K144" s="55">
        <f>IF(J134=0,"",J134/B127)</f>
        <v>0.71794871794871795</v>
      </c>
      <c r="L144" s="55">
        <f>IF(J144=0,"",J144/B127)</f>
        <v>0.79487179487179482</v>
      </c>
      <c r="M144" s="55">
        <f>L144-K144</f>
        <v>7.6923076923076872E-2</v>
      </c>
      <c r="N144" s="5"/>
      <c r="O144" s="6"/>
      <c r="P144" s="37"/>
      <c r="Q144" s="5"/>
    </row>
    <row r="145" spans="1:20" ht="12.75" customHeight="1">
      <c r="K145" s="5"/>
      <c r="L145" s="5"/>
      <c r="N145" s="5"/>
    </row>
    <row r="146" spans="1:20" ht="12.75" customHeight="1">
      <c r="K146" s="5"/>
      <c r="L146" s="5"/>
      <c r="N146" s="5"/>
    </row>
    <row r="147" spans="1:20" ht="26.25" customHeight="1">
      <c r="B147" s="76" t="s">
        <v>77</v>
      </c>
      <c r="C147" s="76"/>
      <c r="D147" s="76"/>
      <c r="E147" s="76"/>
      <c r="F147" s="76"/>
      <c r="G147" s="76"/>
      <c r="H147" s="76"/>
      <c r="I147" s="76"/>
      <c r="J147" s="8" t="s">
        <v>66</v>
      </c>
      <c r="K147" s="5"/>
      <c r="L147" s="5"/>
      <c r="M147" s="6"/>
      <c r="N147" s="5"/>
      <c r="O147" s="6"/>
      <c r="P147" s="6"/>
      <c r="Q147" s="6"/>
      <c r="T147" s="120">
        <f>AVERAGE(K144,K167)</f>
        <v>0.55897435897435899</v>
      </c>
    </row>
    <row r="148" spans="1:20" ht="20.25" customHeight="1">
      <c r="A148" s="142" t="s">
        <v>6</v>
      </c>
      <c r="B148" s="144" t="s">
        <v>7</v>
      </c>
      <c r="C148" s="154"/>
      <c r="D148" s="154"/>
      <c r="E148" s="154"/>
      <c r="F148" s="154"/>
      <c r="G148" s="154"/>
      <c r="H148" s="154"/>
      <c r="I148" s="154"/>
      <c r="J148" s="167" t="s">
        <v>8</v>
      </c>
      <c r="K148" s="137" t="s">
        <v>9</v>
      </c>
      <c r="L148" s="137" t="s">
        <v>10</v>
      </c>
      <c r="M148" s="149" t="s">
        <v>11</v>
      </c>
      <c r="N148" s="137" t="s">
        <v>12</v>
      </c>
      <c r="O148" s="151" t="s">
        <v>13</v>
      </c>
      <c r="P148" s="151" t="s">
        <v>14</v>
      </c>
      <c r="Q148" s="137" t="s">
        <v>15</v>
      </c>
    </row>
    <row r="149" spans="1:20" ht="15.75" customHeight="1">
      <c r="A149" s="153"/>
      <c r="B149" s="9" t="s">
        <v>16</v>
      </c>
      <c r="C149" s="9" t="s">
        <v>17</v>
      </c>
      <c r="D149" s="9" t="s">
        <v>18</v>
      </c>
      <c r="E149" s="9" t="s">
        <v>19</v>
      </c>
      <c r="F149" s="9" t="s">
        <v>20</v>
      </c>
      <c r="G149" s="9" t="s">
        <v>21</v>
      </c>
      <c r="H149" s="9" t="s">
        <v>22</v>
      </c>
      <c r="I149" s="9" t="s">
        <v>23</v>
      </c>
      <c r="J149" s="153"/>
      <c r="K149" s="153"/>
      <c r="L149" s="153"/>
      <c r="M149" s="153"/>
      <c r="N149" s="153"/>
      <c r="O149" s="153"/>
      <c r="P149" s="153"/>
      <c r="Q149" s="153"/>
    </row>
    <row r="150" spans="1:20" ht="15.75" customHeight="1">
      <c r="A150" s="9">
        <v>1901</v>
      </c>
      <c r="B150" s="56">
        <v>30</v>
      </c>
      <c r="C150" s="56"/>
      <c r="D150" s="56"/>
      <c r="E150" s="56"/>
      <c r="F150" s="56"/>
      <c r="G150" s="56"/>
      <c r="H150" s="56"/>
      <c r="I150" s="56"/>
      <c r="J150" s="57"/>
      <c r="K150" s="58"/>
      <c r="L150" s="59"/>
      <c r="M150" s="60"/>
      <c r="N150" s="61"/>
      <c r="O150" s="62">
        <f>B150</f>
        <v>30</v>
      </c>
      <c r="P150" s="63"/>
      <c r="Q150" s="61"/>
    </row>
    <row r="151" spans="1:20" ht="15.75" customHeight="1">
      <c r="A151" s="9">
        <v>1902</v>
      </c>
      <c r="B151" s="56"/>
      <c r="C151" s="56">
        <v>29</v>
      </c>
      <c r="D151" s="56"/>
      <c r="E151" s="56"/>
      <c r="F151" s="56"/>
      <c r="G151" s="56"/>
      <c r="H151" s="56"/>
      <c r="I151" s="56"/>
      <c r="J151" s="57"/>
      <c r="K151" s="64"/>
      <c r="L151" s="42"/>
      <c r="M151" s="65"/>
      <c r="N151" s="66">
        <f>IF(C151=0,"",C151/B150)</f>
        <v>0.96666666666666667</v>
      </c>
      <c r="O151" s="67">
        <v>29</v>
      </c>
      <c r="P151" s="68">
        <f t="shared" ref="P151:P157" si="13">IF(O151=0,"",O151/O150)</f>
        <v>0.96666666666666667</v>
      </c>
      <c r="Q151" s="68">
        <f t="shared" ref="Q151:Q157" si="14">IF(O151=0,"",100%-P151)</f>
        <v>3.3333333333333326E-2</v>
      </c>
    </row>
    <row r="152" spans="1:20" ht="15.75" customHeight="1">
      <c r="A152" s="9">
        <v>2001</v>
      </c>
      <c r="B152" s="56"/>
      <c r="C152" s="56"/>
      <c r="D152" s="56">
        <v>22</v>
      </c>
      <c r="E152" s="56"/>
      <c r="F152" s="56"/>
      <c r="G152" s="56"/>
      <c r="H152" s="56"/>
      <c r="I152" s="56"/>
      <c r="J152" s="57"/>
      <c r="K152" s="64"/>
      <c r="L152" s="42"/>
      <c r="M152" s="65"/>
      <c r="N152" s="66">
        <f>IF(D152=0,"",D152/C151)</f>
        <v>0.75862068965517238</v>
      </c>
      <c r="O152" s="67">
        <v>22</v>
      </c>
      <c r="P152" s="68">
        <f t="shared" si="13"/>
        <v>0.75862068965517238</v>
      </c>
      <c r="Q152" s="68">
        <f t="shared" si="14"/>
        <v>0.24137931034482762</v>
      </c>
      <c r="R152" s="52">
        <f>O152/O150</f>
        <v>0.73333333333333328</v>
      </c>
    </row>
    <row r="153" spans="1:20" ht="15.75" customHeight="1">
      <c r="A153" s="9">
        <v>2002</v>
      </c>
      <c r="B153" s="56"/>
      <c r="C153" s="56"/>
      <c r="D153" s="56"/>
      <c r="E153" s="56">
        <v>21</v>
      </c>
      <c r="F153" s="56"/>
      <c r="G153" s="56"/>
      <c r="H153" s="56"/>
      <c r="I153" s="56"/>
      <c r="J153" s="57"/>
      <c r="K153" s="64"/>
      <c r="L153" s="42"/>
      <c r="M153" s="65"/>
      <c r="N153" s="66">
        <f>IF(E153=0,"",E153/D152)</f>
        <v>0.95454545454545459</v>
      </c>
      <c r="O153" s="67">
        <v>22</v>
      </c>
      <c r="P153" s="68">
        <f t="shared" si="13"/>
        <v>1</v>
      </c>
      <c r="Q153" s="68">
        <f t="shared" si="14"/>
        <v>0</v>
      </c>
    </row>
    <row r="154" spans="1:20" ht="15.75" customHeight="1">
      <c r="A154" s="9">
        <v>2101</v>
      </c>
      <c r="B154" s="56"/>
      <c r="C154" s="56"/>
      <c r="D154" s="56"/>
      <c r="E154" s="56"/>
      <c r="F154" s="56">
        <v>19</v>
      </c>
      <c r="G154" s="56"/>
      <c r="H154" s="56"/>
      <c r="I154" s="56"/>
      <c r="J154" s="57"/>
      <c r="K154" s="64"/>
      <c r="L154" s="42"/>
      <c r="M154" s="65"/>
      <c r="N154" s="66">
        <f>IF(F154=0,"",F154/E153)</f>
        <v>0.90476190476190477</v>
      </c>
      <c r="O154" s="67">
        <v>21</v>
      </c>
      <c r="P154" s="68">
        <f t="shared" si="13"/>
        <v>0.95454545454545459</v>
      </c>
      <c r="Q154" s="68">
        <f t="shared" si="14"/>
        <v>4.5454545454545414E-2</v>
      </c>
    </row>
    <row r="155" spans="1:20" ht="15.75" customHeight="1">
      <c r="A155" s="9">
        <v>2102</v>
      </c>
      <c r="B155" s="56"/>
      <c r="C155" s="56"/>
      <c r="D155" s="56"/>
      <c r="E155" s="56"/>
      <c r="F155" s="56"/>
      <c r="G155" s="56">
        <v>18</v>
      </c>
      <c r="H155" s="56"/>
      <c r="I155" s="56"/>
      <c r="J155" s="57"/>
      <c r="K155" s="64"/>
      <c r="L155" s="42"/>
      <c r="M155" s="65"/>
      <c r="N155" s="66">
        <f>IF(G155=0,"",G155/F154)</f>
        <v>0.94736842105263153</v>
      </c>
      <c r="O155" s="67">
        <v>19</v>
      </c>
      <c r="P155" s="68">
        <f t="shared" si="13"/>
        <v>0.90476190476190477</v>
      </c>
      <c r="Q155" s="68">
        <f t="shared" si="14"/>
        <v>9.5238095238095233E-2</v>
      </c>
    </row>
    <row r="156" spans="1:20" ht="15.75" customHeight="1">
      <c r="A156" s="9">
        <v>2201</v>
      </c>
      <c r="B156" s="56"/>
      <c r="C156" s="56"/>
      <c r="D156" s="56"/>
      <c r="E156" s="56"/>
      <c r="F156" s="56"/>
      <c r="G156" s="56"/>
      <c r="H156" s="56">
        <v>17</v>
      </c>
      <c r="I156" s="56"/>
      <c r="J156" s="57"/>
      <c r="K156" s="64"/>
      <c r="L156" s="42"/>
      <c r="M156" s="65"/>
      <c r="N156" s="66">
        <f>IF(H156=0,"",H156/G155)</f>
        <v>0.94444444444444442</v>
      </c>
      <c r="O156" s="67">
        <v>18</v>
      </c>
      <c r="P156" s="68">
        <f t="shared" si="13"/>
        <v>0.94736842105263153</v>
      </c>
      <c r="Q156" s="68">
        <f t="shared" si="14"/>
        <v>5.2631578947368474E-2</v>
      </c>
    </row>
    <row r="157" spans="1:20" ht="15.75" customHeight="1">
      <c r="A157" s="9">
        <v>2202</v>
      </c>
      <c r="B157" s="56"/>
      <c r="C157" s="56"/>
      <c r="D157" s="56"/>
      <c r="E157" s="56"/>
      <c r="F157" s="56"/>
      <c r="G157" s="56"/>
      <c r="H157" s="56"/>
      <c r="I157" s="56">
        <v>17</v>
      </c>
      <c r="J157" s="77">
        <v>12</v>
      </c>
      <c r="K157" s="64"/>
      <c r="L157" s="42"/>
      <c r="M157" s="65"/>
      <c r="N157" s="66">
        <f t="shared" ref="N157" si="15">IF(I157=0,"",I157/H156)</f>
        <v>1</v>
      </c>
      <c r="O157" s="67">
        <v>18</v>
      </c>
      <c r="P157" s="68">
        <f t="shared" si="13"/>
        <v>1</v>
      </c>
      <c r="Q157" s="68">
        <f t="shared" si="14"/>
        <v>0</v>
      </c>
    </row>
    <row r="158" spans="1:20" ht="15.75" customHeight="1">
      <c r="A158" s="9">
        <v>2301</v>
      </c>
      <c r="B158" s="56"/>
      <c r="C158" s="56"/>
      <c r="D158" s="56"/>
      <c r="E158" s="56"/>
      <c r="F158" s="56"/>
      <c r="G158" s="56"/>
      <c r="H158" s="56"/>
      <c r="I158" s="56">
        <v>4</v>
      </c>
      <c r="J158" s="57">
        <v>4</v>
      </c>
      <c r="K158" s="64"/>
      <c r="L158" s="42"/>
      <c r="M158" s="65"/>
      <c r="N158" s="66"/>
      <c r="O158" s="67">
        <v>6</v>
      </c>
      <c r="P158" s="68"/>
      <c r="Q158" s="68"/>
    </row>
    <row r="159" spans="1:20" ht="15.75" customHeight="1">
      <c r="A159" s="9">
        <v>2302</v>
      </c>
      <c r="B159" s="56"/>
      <c r="C159" s="56"/>
      <c r="D159" s="56"/>
      <c r="E159" s="56"/>
      <c r="F159" s="56"/>
      <c r="G159" s="56"/>
      <c r="H159" s="56"/>
      <c r="I159" s="56">
        <v>2</v>
      </c>
      <c r="J159" s="57">
        <v>2</v>
      </c>
      <c r="K159" s="64"/>
      <c r="L159" s="42"/>
      <c r="M159" s="65"/>
      <c r="N159" s="66"/>
      <c r="O159" s="67">
        <v>2</v>
      </c>
      <c r="P159" s="68"/>
      <c r="Q159" s="68"/>
    </row>
    <row r="160" spans="1:20" ht="15.75" customHeight="1">
      <c r="A160" s="9">
        <v>2401</v>
      </c>
      <c r="B160" s="56"/>
      <c r="C160" s="56"/>
      <c r="D160" s="56"/>
      <c r="E160" s="56"/>
      <c r="F160" s="56"/>
      <c r="G160" s="56"/>
      <c r="H160" s="56"/>
      <c r="I160" s="56"/>
      <c r="J160" s="57"/>
      <c r="K160" s="64"/>
      <c r="L160" s="42"/>
      <c r="M160" s="43"/>
      <c r="N160" s="69"/>
      <c r="O160" s="70"/>
      <c r="P160" s="71"/>
      <c r="Q160" s="69"/>
    </row>
    <row r="161" spans="1:18" ht="15.75" customHeight="1">
      <c r="A161" s="9">
        <v>2402</v>
      </c>
      <c r="B161" s="56"/>
      <c r="C161" s="56"/>
      <c r="D161" s="56"/>
      <c r="E161" s="56"/>
      <c r="F161" s="56"/>
      <c r="G161" s="56"/>
      <c r="H161" s="56"/>
      <c r="I161" s="56"/>
      <c r="J161" s="57"/>
      <c r="K161" s="64"/>
      <c r="L161" s="42"/>
      <c r="M161" s="43"/>
      <c r="N161" s="54"/>
      <c r="O161" s="70"/>
      <c r="P161" s="72"/>
      <c r="Q161" s="54"/>
    </row>
    <row r="162" spans="1:18" ht="15.75" customHeight="1">
      <c r="A162" s="9">
        <v>2501</v>
      </c>
      <c r="B162" s="56"/>
      <c r="C162" s="56"/>
      <c r="D162" s="56"/>
      <c r="E162" s="56"/>
      <c r="F162" s="56"/>
      <c r="G162" s="56"/>
      <c r="H162" s="56"/>
      <c r="I162" s="56"/>
      <c r="J162" s="57"/>
      <c r="K162" s="64"/>
      <c r="L162" s="42"/>
      <c r="M162" s="43"/>
      <c r="N162" s="54"/>
      <c r="O162" s="70"/>
      <c r="P162" s="72"/>
      <c r="Q162" s="54"/>
    </row>
    <row r="163" spans="1:18" ht="15.75" customHeight="1">
      <c r="A163" s="9">
        <v>2502</v>
      </c>
      <c r="B163" s="56"/>
      <c r="C163" s="56"/>
      <c r="D163" s="56"/>
      <c r="E163" s="56"/>
      <c r="F163" s="56"/>
      <c r="G163" s="56"/>
      <c r="H163" s="56"/>
      <c r="I163" s="56"/>
      <c r="J163" s="57"/>
      <c r="K163" s="64"/>
      <c r="L163" s="42"/>
      <c r="M163" s="43"/>
      <c r="N163" s="42"/>
      <c r="O163" s="43"/>
      <c r="P163" s="53"/>
      <c r="Q163" s="54"/>
    </row>
    <row r="164" spans="1:18" ht="15.75" customHeight="1">
      <c r="A164" s="9">
        <v>2601</v>
      </c>
      <c r="B164" s="56"/>
      <c r="C164" s="56"/>
      <c r="D164" s="56"/>
      <c r="E164" s="56"/>
      <c r="F164" s="56"/>
      <c r="G164" s="56"/>
      <c r="H164" s="56"/>
      <c r="I164" s="56"/>
      <c r="J164" s="57"/>
      <c r="K164" s="64"/>
      <c r="L164" s="42"/>
      <c r="M164" s="43"/>
      <c r="N164" s="44" t="s">
        <v>53</v>
      </c>
      <c r="O164" s="45">
        <v>12</v>
      </c>
      <c r="P164" s="46">
        <f>IF(SUM(J152:J160)=0,"",SUM(J152:J160))</f>
        <v>18</v>
      </c>
      <c r="Q164" s="47" t="s">
        <v>8</v>
      </c>
    </row>
    <row r="165" spans="1:18" ht="15.75" customHeight="1">
      <c r="A165" s="9">
        <v>2602</v>
      </c>
      <c r="B165" s="56"/>
      <c r="C165" s="56"/>
      <c r="D165" s="56"/>
      <c r="E165" s="56"/>
      <c r="F165" s="56"/>
      <c r="G165" s="56"/>
      <c r="H165" s="56"/>
      <c r="I165" s="56"/>
      <c r="J165" s="57"/>
      <c r="K165" s="64"/>
      <c r="L165" s="42"/>
      <c r="M165" s="43"/>
      <c r="N165" s="48" t="s">
        <v>55</v>
      </c>
      <c r="O165" s="49">
        <f>O164/B150</f>
        <v>0.4</v>
      </c>
      <c r="P165" s="50">
        <f>IF(O164/P164=0,"",O164/P164)</f>
        <v>0.66666666666666663</v>
      </c>
      <c r="Q165" s="51" t="s">
        <v>56</v>
      </c>
    </row>
    <row r="166" spans="1:18" ht="15.75" customHeight="1">
      <c r="A166" s="9">
        <v>2701</v>
      </c>
      <c r="B166" s="56"/>
      <c r="C166" s="56"/>
      <c r="D166" s="56"/>
      <c r="E166" s="56"/>
      <c r="F166" s="56"/>
      <c r="G166" s="56"/>
      <c r="H166" s="56"/>
      <c r="I166" s="56"/>
      <c r="J166" s="57"/>
      <c r="K166" s="73"/>
      <c r="L166" s="74"/>
      <c r="M166" s="75"/>
      <c r="N166" s="30"/>
      <c r="O166" s="31"/>
      <c r="P166" s="31"/>
      <c r="Q166" s="33"/>
    </row>
    <row r="167" spans="1:18" ht="18" customHeight="1">
      <c r="A167" s="34"/>
      <c r="B167" s="6"/>
      <c r="C167" s="6"/>
      <c r="D167" s="6"/>
      <c r="E167" s="6"/>
      <c r="F167" s="139" t="s">
        <v>42</v>
      </c>
      <c r="G167" s="154"/>
      <c r="H167" s="154"/>
      <c r="I167" s="154"/>
      <c r="J167" s="35">
        <f>SUM(J157:J163)</f>
        <v>18</v>
      </c>
      <c r="K167" s="55">
        <f>J157/B150</f>
        <v>0.4</v>
      </c>
      <c r="L167" s="55">
        <f>IF(J167=0,"",J167/B150)</f>
        <v>0.6</v>
      </c>
      <c r="M167" s="55">
        <f>L167-K167</f>
        <v>0.19999999999999996</v>
      </c>
      <c r="N167" s="5"/>
      <c r="O167" s="6"/>
      <c r="P167" s="37"/>
      <c r="Q167" s="5"/>
    </row>
    <row r="168" spans="1:18" ht="12.75" customHeight="1">
      <c r="K168" s="5"/>
      <c r="L168" s="5"/>
      <c r="N168" s="5"/>
    </row>
    <row r="169" spans="1:18" ht="12.75" customHeight="1">
      <c r="K169" s="5"/>
      <c r="L169" s="5"/>
      <c r="N169" s="5"/>
    </row>
    <row r="170" spans="1:18" ht="26.25" customHeight="1">
      <c r="B170" s="76" t="s">
        <v>77</v>
      </c>
      <c r="C170" s="76"/>
      <c r="D170" s="76"/>
      <c r="E170" s="76"/>
      <c r="F170" s="76"/>
      <c r="G170" s="76"/>
      <c r="H170" s="76"/>
      <c r="I170" s="76"/>
      <c r="J170" s="8" t="s">
        <v>67</v>
      </c>
      <c r="K170" s="5"/>
      <c r="L170" s="5"/>
      <c r="M170" s="6"/>
      <c r="N170" s="5"/>
      <c r="O170" s="6"/>
      <c r="P170" s="6"/>
      <c r="Q170" s="6"/>
    </row>
    <row r="171" spans="1:18" ht="20.25" customHeight="1">
      <c r="A171" s="142" t="s">
        <v>6</v>
      </c>
      <c r="B171" s="144" t="s">
        <v>7</v>
      </c>
      <c r="C171" s="154"/>
      <c r="D171" s="154"/>
      <c r="E171" s="154"/>
      <c r="F171" s="154"/>
      <c r="G171" s="154"/>
      <c r="H171" s="154"/>
      <c r="I171" s="154"/>
      <c r="J171" s="167" t="s">
        <v>8</v>
      </c>
      <c r="K171" s="137" t="s">
        <v>9</v>
      </c>
      <c r="L171" s="137" t="s">
        <v>10</v>
      </c>
      <c r="M171" s="149" t="s">
        <v>11</v>
      </c>
      <c r="N171" s="137" t="s">
        <v>12</v>
      </c>
      <c r="O171" s="151" t="s">
        <v>13</v>
      </c>
      <c r="P171" s="151" t="s">
        <v>14</v>
      </c>
      <c r="Q171" s="137" t="s">
        <v>15</v>
      </c>
    </row>
    <row r="172" spans="1:18" ht="15.75" customHeight="1">
      <c r="A172" s="153"/>
      <c r="B172" s="9" t="s">
        <v>16</v>
      </c>
      <c r="C172" s="9" t="s">
        <v>17</v>
      </c>
      <c r="D172" s="9" t="s">
        <v>18</v>
      </c>
      <c r="E172" s="9" t="s">
        <v>19</v>
      </c>
      <c r="F172" s="9" t="s">
        <v>20</v>
      </c>
      <c r="G172" s="9" t="s">
        <v>21</v>
      </c>
      <c r="H172" s="9" t="s">
        <v>22</v>
      </c>
      <c r="I172" s="9" t="s">
        <v>23</v>
      </c>
      <c r="J172" s="153"/>
      <c r="K172" s="153"/>
      <c r="L172" s="153"/>
      <c r="M172" s="153"/>
      <c r="N172" s="153"/>
      <c r="O172" s="153"/>
      <c r="P172" s="153"/>
      <c r="Q172" s="153"/>
    </row>
    <row r="173" spans="1:18" ht="15.75" customHeight="1">
      <c r="A173" s="9">
        <v>1902</v>
      </c>
      <c r="B173" s="56">
        <v>33</v>
      </c>
      <c r="C173" s="56"/>
      <c r="D173" s="56"/>
      <c r="E173" s="56"/>
      <c r="F173" s="56"/>
      <c r="G173" s="56"/>
      <c r="H173" s="56"/>
      <c r="I173" s="56"/>
      <c r="J173" s="57"/>
      <c r="K173" s="58"/>
      <c r="L173" s="59"/>
      <c r="M173" s="60"/>
      <c r="N173" s="61"/>
      <c r="O173" s="62">
        <f>B173</f>
        <v>33</v>
      </c>
      <c r="P173" s="63"/>
      <c r="Q173" s="61"/>
    </row>
    <row r="174" spans="1:18" ht="15.75" customHeight="1">
      <c r="A174" s="9">
        <v>2001</v>
      </c>
      <c r="B174" s="56"/>
      <c r="C174" s="56">
        <v>22</v>
      </c>
      <c r="D174" s="56"/>
      <c r="E174" s="56"/>
      <c r="F174" s="56"/>
      <c r="G174" s="56"/>
      <c r="H174" s="56"/>
      <c r="I174" s="56"/>
      <c r="J174" s="57"/>
      <c r="K174" s="64"/>
      <c r="L174" s="42"/>
      <c r="M174" s="65"/>
      <c r="N174" s="66">
        <f>IF(C174=0,"",C174/B173)</f>
        <v>0.66666666666666663</v>
      </c>
      <c r="O174" s="67">
        <v>22</v>
      </c>
      <c r="P174" s="68">
        <f t="shared" ref="P174:P180" si="16">IF(O174=0,"",O174/O173)</f>
        <v>0.66666666666666663</v>
      </c>
      <c r="Q174" s="68">
        <f t="shared" ref="Q174:Q180" si="17">IF(O174=0,"",100%-P174)</f>
        <v>0.33333333333333337</v>
      </c>
    </row>
    <row r="175" spans="1:18" ht="15.75" customHeight="1">
      <c r="A175" s="9">
        <v>2002</v>
      </c>
      <c r="B175" s="56"/>
      <c r="C175" s="56"/>
      <c r="D175" s="56">
        <v>21</v>
      </c>
      <c r="E175" s="56"/>
      <c r="F175" s="56"/>
      <c r="G175" s="56"/>
      <c r="H175" s="56"/>
      <c r="I175" s="56"/>
      <c r="J175" s="57"/>
      <c r="K175" s="64"/>
      <c r="L175" s="42"/>
      <c r="M175" s="65"/>
      <c r="N175" s="66">
        <f>IF(D175=0,"",D175/C174)</f>
        <v>0.95454545454545459</v>
      </c>
      <c r="O175" s="67">
        <v>21</v>
      </c>
      <c r="P175" s="68">
        <f t="shared" si="16"/>
        <v>0.95454545454545459</v>
      </c>
      <c r="Q175" s="68">
        <f t="shared" si="17"/>
        <v>4.5454545454545414E-2</v>
      </c>
      <c r="R175" s="52">
        <f>O175/O173</f>
        <v>0.63636363636363635</v>
      </c>
    </row>
    <row r="176" spans="1:18" ht="15.75" customHeight="1">
      <c r="A176" s="9">
        <v>2101</v>
      </c>
      <c r="B176" s="56"/>
      <c r="C176" s="56"/>
      <c r="D176" s="56"/>
      <c r="E176" s="56">
        <v>20</v>
      </c>
      <c r="F176" s="56"/>
      <c r="G176" s="56"/>
      <c r="H176" s="56"/>
      <c r="I176" s="56"/>
      <c r="J176" s="57"/>
      <c r="K176" s="64"/>
      <c r="L176" s="42"/>
      <c r="M176" s="65"/>
      <c r="N176" s="66">
        <f>IF(E176=0,"",E176/D175)</f>
        <v>0.95238095238095233</v>
      </c>
      <c r="O176" s="67">
        <v>21</v>
      </c>
      <c r="P176" s="68">
        <f t="shared" si="16"/>
        <v>1</v>
      </c>
      <c r="Q176" s="68">
        <f t="shared" si="17"/>
        <v>0</v>
      </c>
    </row>
    <row r="177" spans="1:17" ht="15.75" customHeight="1">
      <c r="A177" s="9">
        <v>2102</v>
      </c>
      <c r="B177" s="56"/>
      <c r="C177" s="56"/>
      <c r="D177" s="56"/>
      <c r="E177" s="56"/>
      <c r="F177" s="56">
        <v>18</v>
      </c>
      <c r="G177" s="56"/>
      <c r="H177" s="56"/>
      <c r="I177" s="56"/>
      <c r="J177" s="57"/>
      <c r="K177" s="64"/>
      <c r="L177" s="42"/>
      <c r="M177" s="65"/>
      <c r="N177" s="66">
        <f>IF(F177=0,"",F177/E176)</f>
        <v>0.9</v>
      </c>
      <c r="O177" s="67">
        <v>19</v>
      </c>
      <c r="P177" s="68">
        <f t="shared" si="16"/>
        <v>0.90476190476190477</v>
      </c>
      <c r="Q177" s="68">
        <f t="shared" si="17"/>
        <v>9.5238095238095233E-2</v>
      </c>
    </row>
    <row r="178" spans="1:17" ht="15.75" customHeight="1">
      <c r="A178" s="9">
        <v>2201</v>
      </c>
      <c r="B178" s="56"/>
      <c r="C178" s="56"/>
      <c r="D178" s="56"/>
      <c r="E178" s="56"/>
      <c r="F178" s="56"/>
      <c r="G178" s="56">
        <v>18</v>
      </c>
      <c r="H178" s="56"/>
      <c r="I178" s="56"/>
      <c r="J178" s="57"/>
      <c r="K178" s="64"/>
      <c r="L178" s="42"/>
      <c r="M178" s="65"/>
      <c r="N178" s="66">
        <f>IF(G178=0,"",G178/F177)</f>
        <v>1</v>
      </c>
      <c r="O178" s="67">
        <v>18</v>
      </c>
      <c r="P178" s="68">
        <f t="shared" si="16"/>
        <v>0.94736842105263153</v>
      </c>
      <c r="Q178" s="68">
        <f t="shared" si="17"/>
        <v>5.2631578947368474E-2</v>
      </c>
    </row>
    <row r="179" spans="1:17" ht="15.75" customHeight="1">
      <c r="A179" s="9">
        <v>2202</v>
      </c>
      <c r="B179" s="56"/>
      <c r="C179" s="56"/>
      <c r="D179" s="56"/>
      <c r="E179" s="56"/>
      <c r="F179" s="56"/>
      <c r="G179" s="56"/>
      <c r="H179" s="56">
        <v>18</v>
      </c>
      <c r="I179" s="56"/>
      <c r="J179" s="57"/>
      <c r="K179" s="64"/>
      <c r="L179" s="42"/>
      <c r="M179" s="65"/>
      <c r="N179" s="66">
        <f>IF(H179=0,"",H179/G178)</f>
        <v>1</v>
      </c>
      <c r="O179" s="67">
        <v>18</v>
      </c>
      <c r="P179" s="68">
        <f t="shared" si="16"/>
        <v>1</v>
      </c>
      <c r="Q179" s="68">
        <f t="shared" si="17"/>
        <v>0</v>
      </c>
    </row>
    <row r="180" spans="1:17" ht="15.75" customHeight="1">
      <c r="A180" s="9">
        <v>2301</v>
      </c>
      <c r="B180" s="56"/>
      <c r="C180" s="56"/>
      <c r="D180" s="56"/>
      <c r="E180" s="56"/>
      <c r="F180" s="56"/>
      <c r="G180" s="56"/>
      <c r="H180" s="56"/>
      <c r="I180" s="56">
        <v>18</v>
      </c>
      <c r="J180" s="57">
        <v>17</v>
      </c>
      <c r="K180" s="64"/>
      <c r="L180" s="42"/>
      <c r="M180" s="65"/>
      <c r="N180" s="66">
        <f t="shared" ref="N180" si="18">IF(I180=0,"",I180/H179)</f>
        <v>1</v>
      </c>
      <c r="O180" s="67">
        <v>18</v>
      </c>
      <c r="P180" s="68">
        <f t="shared" si="16"/>
        <v>1</v>
      </c>
      <c r="Q180" s="68">
        <f t="shared" si="17"/>
        <v>0</v>
      </c>
    </row>
    <row r="181" spans="1:17" ht="15.75" customHeight="1">
      <c r="A181" s="9">
        <v>2302</v>
      </c>
      <c r="B181" s="56"/>
      <c r="C181" s="56"/>
      <c r="D181" s="56"/>
      <c r="E181" s="56"/>
      <c r="F181" s="56"/>
      <c r="G181" s="56"/>
      <c r="H181" s="56"/>
      <c r="I181" s="56">
        <v>1</v>
      </c>
      <c r="J181" s="57"/>
      <c r="K181" s="64"/>
      <c r="L181" s="42"/>
      <c r="M181" s="65"/>
      <c r="N181" s="66"/>
      <c r="O181" s="67">
        <v>1</v>
      </c>
      <c r="P181" s="68"/>
      <c r="Q181" s="68"/>
    </row>
    <row r="182" spans="1:17" ht="15.75" customHeight="1">
      <c r="A182" s="9">
        <v>2401</v>
      </c>
      <c r="B182" s="56"/>
      <c r="C182" s="56"/>
      <c r="D182" s="56"/>
      <c r="E182" s="56"/>
      <c r="F182" s="56"/>
      <c r="G182" s="56"/>
      <c r="H182" s="56"/>
      <c r="I182" s="56">
        <v>1</v>
      </c>
      <c r="J182" s="57">
        <v>1</v>
      </c>
      <c r="K182" s="64"/>
      <c r="L182" s="42"/>
      <c r="M182" s="65"/>
      <c r="N182" s="66"/>
      <c r="O182" s="67">
        <v>1</v>
      </c>
      <c r="P182" s="68"/>
      <c r="Q182" s="68"/>
    </row>
    <row r="183" spans="1:17" ht="15.75" customHeight="1">
      <c r="A183" s="9">
        <v>2402</v>
      </c>
      <c r="B183" s="56"/>
      <c r="C183" s="56"/>
      <c r="D183" s="56"/>
      <c r="E183" s="56"/>
      <c r="F183" s="56"/>
      <c r="G183" s="56"/>
      <c r="H183" s="56"/>
      <c r="I183" s="56"/>
      <c r="J183" s="57"/>
      <c r="K183" s="64"/>
      <c r="L183" s="42"/>
      <c r="M183" s="43"/>
      <c r="N183" s="69"/>
      <c r="O183" s="70"/>
      <c r="P183" s="71"/>
      <c r="Q183" s="69"/>
    </row>
    <row r="184" spans="1:17" ht="15.75" customHeight="1">
      <c r="A184" s="9">
        <v>2501</v>
      </c>
      <c r="B184" s="56"/>
      <c r="C184" s="56"/>
      <c r="D184" s="56"/>
      <c r="E184" s="56"/>
      <c r="F184" s="56"/>
      <c r="G184" s="56"/>
      <c r="H184" s="56"/>
      <c r="I184" s="56"/>
      <c r="J184" s="57"/>
      <c r="K184" s="64"/>
      <c r="L184" s="42"/>
      <c r="M184" s="43"/>
      <c r="N184" s="54"/>
      <c r="O184" s="70"/>
      <c r="P184" s="72"/>
      <c r="Q184" s="54"/>
    </row>
    <row r="185" spans="1:17" ht="15.75" customHeight="1">
      <c r="A185" s="9">
        <v>2502</v>
      </c>
      <c r="B185" s="56"/>
      <c r="C185" s="56"/>
      <c r="D185" s="56"/>
      <c r="E185" s="56"/>
      <c r="F185" s="56"/>
      <c r="G185" s="56"/>
      <c r="H185" s="56"/>
      <c r="I185" s="56"/>
      <c r="J185" s="57"/>
      <c r="K185" s="64"/>
      <c r="L185" s="42"/>
      <c r="M185" s="43"/>
      <c r="N185" s="54"/>
      <c r="O185" s="70"/>
      <c r="P185" s="72"/>
      <c r="Q185" s="54"/>
    </row>
    <row r="186" spans="1:17" ht="15.75" customHeight="1">
      <c r="A186" s="9">
        <v>2601</v>
      </c>
      <c r="B186" s="56"/>
      <c r="C186" s="56"/>
      <c r="D186" s="56"/>
      <c r="E186" s="56"/>
      <c r="F186" s="56"/>
      <c r="G186" s="56"/>
      <c r="H186" s="56"/>
      <c r="I186" s="56"/>
      <c r="J186" s="57"/>
      <c r="K186" s="64"/>
      <c r="L186" s="42"/>
      <c r="M186" s="43"/>
      <c r="N186" s="42"/>
      <c r="O186" s="43"/>
      <c r="P186" s="53"/>
      <c r="Q186" s="54"/>
    </row>
    <row r="187" spans="1:17" ht="15.75" customHeight="1">
      <c r="A187" s="9">
        <v>2602</v>
      </c>
      <c r="B187" s="56"/>
      <c r="C187" s="56"/>
      <c r="D187" s="56"/>
      <c r="E187" s="56"/>
      <c r="F187" s="56"/>
      <c r="G187" s="56"/>
      <c r="H187" s="56"/>
      <c r="I187" s="56"/>
      <c r="J187" s="57"/>
      <c r="K187" s="64"/>
      <c r="L187" s="42"/>
      <c r="M187" s="43"/>
      <c r="N187" s="44" t="s">
        <v>53</v>
      </c>
      <c r="O187" s="45">
        <v>4</v>
      </c>
      <c r="P187" s="46">
        <f>IF(SUM(J175:J183)=0,"",SUM(J175:J183))</f>
        <v>18</v>
      </c>
      <c r="Q187" s="47" t="s">
        <v>8</v>
      </c>
    </row>
    <row r="188" spans="1:17" ht="15.75" customHeight="1">
      <c r="A188" s="9">
        <v>2701</v>
      </c>
      <c r="B188" s="56"/>
      <c r="C188" s="56"/>
      <c r="D188" s="56"/>
      <c r="E188" s="56"/>
      <c r="F188" s="56"/>
      <c r="G188" s="56"/>
      <c r="H188" s="56"/>
      <c r="I188" s="56"/>
      <c r="J188" s="57"/>
      <c r="K188" s="64"/>
      <c r="L188" s="42"/>
      <c r="M188" s="43"/>
      <c r="N188" s="48" t="s">
        <v>55</v>
      </c>
      <c r="O188" s="49">
        <f>O187/B173</f>
        <v>0.12121212121212122</v>
      </c>
      <c r="P188" s="50">
        <f>IF(O187/P187=0,"",O187/P187)</f>
        <v>0.22222222222222221</v>
      </c>
      <c r="Q188" s="51" t="s">
        <v>56</v>
      </c>
    </row>
    <row r="189" spans="1:17" ht="15.75" customHeight="1">
      <c r="A189" s="9">
        <v>2702</v>
      </c>
      <c r="B189" s="56"/>
      <c r="C189" s="56"/>
      <c r="D189" s="56"/>
      <c r="E189" s="56"/>
      <c r="F189" s="56"/>
      <c r="G189" s="56"/>
      <c r="H189" s="56"/>
      <c r="I189" s="56"/>
      <c r="J189" s="57"/>
      <c r="K189" s="73"/>
      <c r="L189" s="74"/>
      <c r="M189" s="75"/>
      <c r="N189" s="30"/>
      <c r="O189" s="31"/>
      <c r="P189" s="31"/>
      <c r="Q189" s="33"/>
    </row>
    <row r="190" spans="1:17" ht="18" customHeight="1">
      <c r="A190" s="34"/>
      <c r="B190" s="6"/>
      <c r="C190" s="6"/>
      <c r="D190" s="6"/>
      <c r="E190" s="6"/>
      <c r="F190" s="139" t="s">
        <v>42</v>
      </c>
      <c r="G190" s="154"/>
      <c r="H190" s="154"/>
      <c r="I190" s="154"/>
      <c r="J190" s="35">
        <f>SUM(J180:J186)</f>
        <v>18</v>
      </c>
      <c r="K190" s="55">
        <f>IF(J180=0,"",J180/B173)</f>
        <v>0.51515151515151514</v>
      </c>
      <c r="L190" s="55">
        <f>IF(J190=0,"",J190/B173)</f>
        <v>0.54545454545454541</v>
      </c>
      <c r="M190" s="55">
        <f>L190-K190</f>
        <v>3.0303030303030276E-2</v>
      </c>
      <c r="N190" s="5"/>
      <c r="O190" s="6"/>
      <c r="P190" s="37"/>
      <c r="Q190" s="5"/>
    </row>
    <row r="191" spans="1:17" ht="12.75" customHeight="1">
      <c r="K191" s="5"/>
      <c r="L191" s="5"/>
      <c r="N191" s="5"/>
    </row>
    <row r="192" spans="1:17" ht="12.75" customHeight="1">
      <c r="K192" s="5"/>
      <c r="L192" s="5"/>
      <c r="N192" s="5"/>
    </row>
    <row r="193" spans="1:18" ht="26.25" customHeight="1">
      <c r="B193" s="76" t="s">
        <v>77</v>
      </c>
      <c r="C193" s="76"/>
      <c r="D193" s="76"/>
      <c r="E193" s="76"/>
      <c r="F193" s="76"/>
      <c r="G193" s="76"/>
      <c r="H193" s="76"/>
      <c r="I193" s="76"/>
      <c r="J193" s="8" t="s">
        <v>68</v>
      </c>
      <c r="K193" s="5"/>
      <c r="L193" s="5"/>
      <c r="M193" s="6"/>
      <c r="N193" s="5"/>
      <c r="O193" s="6"/>
      <c r="P193" s="6"/>
      <c r="Q193" s="6"/>
    </row>
    <row r="194" spans="1:18" ht="20.25" customHeight="1">
      <c r="A194" s="142" t="s">
        <v>6</v>
      </c>
      <c r="B194" s="144" t="s">
        <v>7</v>
      </c>
      <c r="C194" s="154"/>
      <c r="D194" s="154"/>
      <c r="E194" s="154"/>
      <c r="F194" s="154"/>
      <c r="G194" s="154"/>
      <c r="H194" s="154"/>
      <c r="I194" s="154"/>
      <c r="J194" s="167" t="s">
        <v>8</v>
      </c>
      <c r="K194" s="137" t="s">
        <v>9</v>
      </c>
      <c r="L194" s="137" t="s">
        <v>10</v>
      </c>
      <c r="M194" s="149" t="s">
        <v>11</v>
      </c>
      <c r="N194" s="137" t="s">
        <v>12</v>
      </c>
      <c r="O194" s="151" t="s">
        <v>13</v>
      </c>
      <c r="P194" s="151" t="s">
        <v>14</v>
      </c>
      <c r="Q194" s="137" t="s">
        <v>15</v>
      </c>
    </row>
    <row r="195" spans="1:18" ht="15.75" customHeight="1">
      <c r="A195" s="153"/>
      <c r="B195" s="9" t="s">
        <v>16</v>
      </c>
      <c r="C195" s="9" t="s">
        <v>17</v>
      </c>
      <c r="D195" s="9" t="s">
        <v>18</v>
      </c>
      <c r="E195" s="9" t="s">
        <v>19</v>
      </c>
      <c r="F195" s="9" t="s">
        <v>20</v>
      </c>
      <c r="G195" s="9" t="s">
        <v>21</v>
      </c>
      <c r="H195" s="9" t="s">
        <v>22</v>
      </c>
      <c r="I195" s="9" t="s">
        <v>23</v>
      </c>
      <c r="J195" s="153"/>
      <c r="K195" s="153"/>
      <c r="L195" s="153"/>
      <c r="M195" s="153"/>
      <c r="N195" s="153"/>
      <c r="O195" s="153"/>
      <c r="P195" s="153"/>
      <c r="Q195" s="153"/>
    </row>
    <row r="196" spans="1:18" ht="15.75" customHeight="1">
      <c r="A196" s="9">
        <v>2001</v>
      </c>
      <c r="B196" s="56">
        <v>18</v>
      </c>
      <c r="C196" s="56"/>
      <c r="D196" s="56"/>
      <c r="E196" s="56"/>
      <c r="F196" s="56"/>
      <c r="G196" s="56"/>
      <c r="H196" s="56"/>
      <c r="I196" s="56"/>
      <c r="J196" s="57"/>
      <c r="K196" s="58"/>
      <c r="L196" s="59"/>
      <c r="M196" s="60"/>
      <c r="N196" s="61"/>
      <c r="O196" s="62">
        <f>B196</f>
        <v>18</v>
      </c>
      <c r="P196" s="63"/>
      <c r="Q196" s="61"/>
    </row>
    <row r="197" spans="1:18" ht="15.75" customHeight="1">
      <c r="A197" s="9">
        <v>2002</v>
      </c>
      <c r="B197" s="56"/>
      <c r="C197" s="56">
        <v>11</v>
      </c>
      <c r="D197" s="56"/>
      <c r="E197" s="56"/>
      <c r="F197" s="56"/>
      <c r="G197" s="56"/>
      <c r="H197" s="56"/>
      <c r="I197" s="56"/>
      <c r="J197" s="57"/>
      <c r="K197" s="64"/>
      <c r="L197" s="42"/>
      <c r="M197" s="65"/>
      <c r="N197" s="66">
        <f>IF(C197=0,"",C197/B196)</f>
        <v>0.61111111111111116</v>
      </c>
      <c r="O197" s="67">
        <v>11</v>
      </c>
      <c r="P197" s="68">
        <f t="shared" ref="P197:P203" si="19">IF(O197=0,"",O197/O196)</f>
        <v>0.61111111111111116</v>
      </c>
      <c r="Q197" s="68">
        <f t="shared" ref="Q197:Q203" si="20">IF(O197=0,"",100%-P197)</f>
        <v>0.38888888888888884</v>
      </c>
    </row>
    <row r="198" spans="1:18" ht="15.75" customHeight="1">
      <c r="A198" s="9">
        <v>2101</v>
      </c>
      <c r="B198" s="56"/>
      <c r="C198" s="56"/>
      <c r="D198" s="56">
        <v>8</v>
      </c>
      <c r="E198" s="56"/>
      <c r="F198" s="56"/>
      <c r="G198" s="56"/>
      <c r="H198" s="56"/>
      <c r="I198" s="56"/>
      <c r="J198" s="57"/>
      <c r="K198" s="64"/>
      <c r="L198" s="42"/>
      <c r="M198" s="65"/>
      <c r="N198" s="66">
        <f>IF(D198=0,"",D198/C197)</f>
        <v>0.72727272727272729</v>
      </c>
      <c r="O198" s="67">
        <v>9</v>
      </c>
      <c r="P198" s="68">
        <f t="shared" si="19"/>
        <v>0.81818181818181823</v>
      </c>
      <c r="Q198" s="68">
        <f t="shared" si="20"/>
        <v>0.18181818181818177</v>
      </c>
      <c r="R198" s="52">
        <f>O198/O196</f>
        <v>0.5</v>
      </c>
    </row>
    <row r="199" spans="1:18" ht="15.75" customHeight="1">
      <c r="A199" s="9">
        <v>2102</v>
      </c>
      <c r="B199" s="56"/>
      <c r="C199" s="56"/>
      <c r="D199" s="56"/>
      <c r="E199" s="56">
        <v>8</v>
      </c>
      <c r="F199" s="56"/>
      <c r="G199" s="56"/>
      <c r="H199" s="56"/>
      <c r="I199" s="56"/>
      <c r="J199" s="57"/>
      <c r="K199" s="64"/>
      <c r="L199" s="42"/>
      <c r="M199" s="65"/>
      <c r="N199" s="66">
        <f>IF(E199=0,"",E199/D198)</f>
        <v>1</v>
      </c>
      <c r="O199" s="67">
        <v>8</v>
      </c>
      <c r="P199" s="68">
        <f t="shared" si="19"/>
        <v>0.88888888888888884</v>
      </c>
      <c r="Q199" s="68">
        <f t="shared" si="20"/>
        <v>0.11111111111111116</v>
      </c>
    </row>
    <row r="200" spans="1:18" ht="15.75" customHeight="1">
      <c r="A200" s="9">
        <v>2201</v>
      </c>
      <c r="B200" s="56"/>
      <c r="C200" s="56"/>
      <c r="D200" s="56"/>
      <c r="E200" s="56"/>
      <c r="F200" s="56">
        <v>5</v>
      </c>
      <c r="G200" s="56"/>
      <c r="H200" s="56"/>
      <c r="I200" s="56"/>
      <c r="J200" s="57"/>
      <c r="K200" s="64"/>
      <c r="L200" s="42"/>
      <c r="M200" s="65"/>
      <c r="N200" s="66">
        <f>IF(F200=0,"",F200/E199)</f>
        <v>0.625</v>
      </c>
      <c r="O200" s="67">
        <v>7</v>
      </c>
      <c r="P200" s="68">
        <f t="shared" si="19"/>
        <v>0.875</v>
      </c>
      <c r="Q200" s="68">
        <f t="shared" si="20"/>
        <v>0.125</v>
      </c>
    </row>
    <row r="201" spans="1:18" ht="15.75" customHeight="1">
      <c r="A201" s="9">
        <v>2202</v>
      </c>
      <c r="B201" s="56"/>
      <c r="C201" s="56"/>
      <c r="D201" s="56"/>
      <c r="E201" s="56"/>
      <c r="F201" s="56"/>
      <c r="G201" s="56">
        <v>5</v>
      </c>
      <c r="H201" s="56"/>
      <c r="I201" s="56"/>
      <c r="J201" s="57"/>
      <c r="K201" s="64"/>
      <c r="L201" s="42"/>
      <c r="M201" s="65"/>
      <c r="N201" s="66">
        <f>IF(G201=0,"",G201/F200)</f>
        <v>1</v>
      </c>
      <c r="O201" s="67">
        <v>6</v>
      </c>
      <c r="P201" s="68">
        <f t="shared" si="19"/>
        <v>0.8571428571428571</v>
      </c>
      <c r="Q201" s="68">
        <f t="shared" si="20"/>
        <v>0.1428571428571429</v>
      </c>
    </row>
    <row r="202" spans="1:18" ht="15.75" customHeight="1">
      <c r="A202" s="9">
        <v>2301</v>
      </c>
      <c r="B202" s="56"/>
      <c r="C202" s="56"/>
      <c r="D202" s="56"/>
      <c r="E202" s="56"/>
      <c r="F202" s="56"/>
      <c r="G202" s="56"/>
      <c r="H202" s="56">
        <v>4</v>
      </c>
      <c r="I202" s="56"/>
      <c r="J202" s="57">
        <v>2</v>
      </c>
      <c r="K202" s="64"/>
      <c r="L202" s="42"/>
      <c r="M202" s="65"/>
      <c r="N202" s="66">
        <f>IF(H202=0,"",H202/G201)</f>
        <v>0.8</v>
      </c>
      <c r="O202" s="67">
        <v>6</v>
      </c>
      <c r="P202" s="68">
        <f t="shared" si="19"/>
        <v>1</v>
      </c>
      <c r="Q202" s="68">
        <f t="shared" si="20"/>
        <v>0</v>
      </c>
    </row>
    <row r="203" spans="1:18" ht="15.75" customHeight="1">
      <c r="A203" s="9">
        <v>2302</v>
      </c>
      <c r="B203" s="56"/>
      <c r="C203" s="56"/>
      <c r="D203" s="56"/>
      <c r="E203" s="56"/>
      <c r="F203" s="56"/>
      <c r="G203" s="56"/>
      <c r="H203" s="56"/>
      <c r="I203" s="56">
        <v>4</v>
      </c>
      <c r="J203" s="57">
        <v>1</v>
      </c>
      <c r="K203" s="64"/>
      <c r="L203" s="42"/>
      <c r="M203" s="65"/>
      <c r="N203" s="66">
        <f t="shared" ref="N203" si="21">IF(I203=0,"",I203/H202)</f>
        <v>1</v>
      </c>
      <c r="O203" s="67">
        <v>4</v>
      </c>
      <c r="P203" s="68">
        <f t="shared" si="19"/>
        <v>0.66666666666666663</v>
      </c>
      <c r="Q203" s="68">
        <f t="shared" si="20"/>
        <v>0.33333333333333337</v>
      </c>
    </row>
    <row r="204" spans="1:18" ht="15.75" customHeight="1">
      <c r="A204" s="9">
        <v>2401</v>
      </c>
      <c r="B204" s="56"/>
      <c r="C204" s="56"/>
      <c r="D204" s="56"/>
      <c r="E204" s="56"/>
      <c r="F204" s="56"/>
      <c r="G204" s="56"/>
      <c r="H204" s="56"/>
      <c r="I204" s="56">
        <v>2</v>
      </c>
      <c r="J204" s="57">
        <v>2</v>
      </c>
      <c r="K204" s="64"/>
      <c r="L204" s="42"/>
      <c r="M204" s="65"/>
      <c r="N204" s="66"/>
      <c r="O204" s="67">
        <v>2</v>
      </c>
      <c r="P204" s="68"/>
      <c r="Q204" s="68"/>
    </row>
    <row r="205" spans="1:18" ht="15.75" customHeight="1">
      <c r="A205" s="9">
        <v>2402</v>
      </c>
      <c r="B205" s="56"/>
      <c r="C205" s="56"/>
      <c r="D205" s="56"/>
      <c r="E205" s="56"/>
      <c r="F205" s="56"/>
      <c r="G205" s="56"/>
      <c r="H205" s="56"/>
      <c r="I205" s="56">
        <v>1</v>
      </c>
      <c r="J205" s="57"/>
      <c r="K205" s="64"/>
      <c r="L205" s="42"/>
      <c r="M205" s="65"/>
      <c r="N205" s="66"/>
      <c r="O205" s="67">
        <v>1</v>
      </c>
      <c r="P205" s="68"/>
      <c r="Q205" s="68"/>
    </row>
    <row r="206" spans="1:18" ht="15.75" customHeight="1">
      <c r="A206" s="9">
        <v>2501</v>
      </c>
      <c r="B206" s="56"/>
      <c r="C206" s="56"/>
      <c r="D206" s="56"/>
      <c r="E206" s="56"/>
      <c r="F206" s="56"/>
      <c r="G206" s="56"/>
      <c r="H206" s="56"/>
      <c r="I206" s="56"/>
      <c r="J206" s="57"/>
      <c r="K206" s="64"/>
      <c r="L206" s="42"/>
      <c r="M206" s="43"/>
      <c r="N206" s="69"/>
      <c r="O206" s="70"/>
      <c r="P206" s="71"/>
      <c r="Q206" s="69"/>
    </row>
    <row r="207" spans="1:18" ht="15.75" customHeight="1">
      <c r="A207" s="9">
        <v>2502</v>
      </c>
      <c r="B207" s="56"/>
      <c r="C207" s="56"/>
      <c r="D207" s="56"/>
      <c r="E207" s="56"/>
      <c r="F207" s="56"/>
      <c r="G207" s="56"/>
      <c r="H207" s="56"/>
      <c r="I207" s="56"/>
      <c r="J207" s="57"/>
      <c r="K207" s="64"/>
      <c r="L207" s="42"/>
      <c r="M207" s="43"/>
      <c r="N207" s="54"/>
      <c r="O207" s="70"/>
      <c r="P207" s="72"/>
      <c r="Q207" s="54"/>
    </row>
    <row r="208" spans="1:18" ht="15.75" customHeight="1">
      <c r="A208" s="9">
        <v>2601</v>
      </c>
      <c r="B208" s="56"/>
      <c r="C208" s="56"/>
      <c r="D208" s="56"/>
      <c r="E208" s="56"/>
      <c r="F208" s="56"/>
      <c r="G208" s="56"/>
      <c r="H208" s="56"/>
      <c r="I208" s="56"/>
      <c r="J208" s="57"/>
      <c r="K208" s="64"/>
      <c r="L208" s="42"/>
      <c r="M208" s="43"/>
      <c r="N208" s="54"/>
      <c r="O208" s="70"/>
      <c r="P208" s="72"/>
      <c r="Q208" s="54"/>
    </row>
    <row r="209" spans="1:18" ht="15.75" customHeight="1">
      <c r="A209" s="9">
        <v>2602</v>
      </c>
      <c r="B209" s="56"/>
      <c r="C209" s="56"/>
      <c r="D209" s="56"/>
      <c r="E209" s="56"/>
      <c r="F209" s="56"/>
      <c r="G209" s="56"/>
      <c r="H209" s="56"/>
      <c r="I209" s="56"/>
      <c r="J209" s="57"/>
      <c r="K209" s="64"/>
      <c r="L209" s="42"/>
      <c r="M209" s="43"/>
      <c r="N209" s="42"/>
      <c r="O209" s="43"/>
      <c r="P209" s="53"/>
      <c r="Q209" s="54"/>
    </row>
    <row r="210" spans="1:18" ht="15.75" customHeight="1">
      <c r="A210" s="9">
        <v>2701</v>
      </c>
      <c r="B210" s="56"/>
      <c r="C210" s="56"/>
      <c r="D210" s="56"/>
      <c r="E210" s="56"/>
      <c r="F210" s="56"/>
      <c r="G210" s="56"/>
      <c r="H210" s="56"/>
      <c r="I210" s="56"/>
      <c r="J210" s="57"/>
      <c r="K210" s="64"/>
      <c r="L210" s="42"/>
      <c r="M210" s="43"/>
      <c r="N210" s="44" t="s">
        <v>53</v>
      </c>
      <c r="O210" s="45">
        <v>1</v>
      </c>
      <c r="P210" s="46">
        <f>IF(SUM(J198:J206)=0,"",SUM(J198:J206))</f>
        <v>5</v>
      </c>
      <c r="Q210" s="47" t="s">
        <v>8</v>
      </c>
    </row>
    <row r="211" spans="1:18" ht="15.75" customHeight="1">
      <c r="A211" s="9">
        <v>2702</v>
      </c>
      <c r="B211" s="56"/>
      <c r="C211" s="56"/>
      <c r="D211" s="56"/>
      <c r="E211" s="56"/>
      <c r="F211" s="56"/>
      <c r="G211" s="56"/>
      <c r="H211" s="56"/>
      <c r="I211" s="56"/>
      <c r="J211" s="57"/>
      <c r="K211" s="64"/>
      <c r="L211" s="42"/>
      <c r="M211" s="43"/>
      <c r="N211" s="48" t="s">
        <v>55</v>
      </c>
      <c r="O211" s="49">
        <f>O210/B196</f>
        <v>5.5555555555555552E-2</v>
      </c>
      <c r="P211" s="50">
        <f>IF(O210/P210=0,"",O210/P210)</f>
        <v>0.2</v>
      </c>
      <c r="Q211" s="51" t="s">
        <v>56</v>
      </c>
    </row>
    <row r="212" spans="1:18" ht="15.75" customHeight="1">
      <c r="A212" s="9">
        <v>2801</v>
      </c>
      <c r="B212" s="56"/>
      <c r="C212" s="56"/>
      <c r="D212" s="56"/>
      <c r="E212" s="56"/>
      <c r="F212" s="56"/>
      <c r="G212" s="56"/>
      <c r="H212" s="56"/>
      <c r="I212" s="56"/>
      <c r="J212" s="57"/>
      <c r="K212" s="73"/>
      <c r="L212" s="74"/>
      <c r="M212" s="75"/>
      <c r="N212" s="30"/>
      <c r="O212" s="31"/>
      <c r="P212" s="31"/>
      <c r="Q212" s="33"/>
    </row>
    <row r="213" spans="1:18" ht="18" customHeight="1">
      <c r="A213" s="34"/>
      <c r="B213" s="6"/>
      <c r="C213" s="6"/>
      <c r="D213" s="6"/>
      <c r="E213" s="6"/>
      <c r="F213" s="139" t="s">
        <v>42</v>
      </c>
      <c r="G213" s="154"/>
      <c r="H213" s="154"/>
      <c r="I213" s="154"/>
      <c r="J213" s="35">
        <f>SUM(J202:J209)</f>
        <v>5</v>
      </c>
      <c r="K213" s="55">
        <f>(SUM(J202:J203))/B196</f>
        <v>0.16666666666666666</v>
      </c>
      <c r="L213" s="55">
        <f>IF(J213=0,"",J213/B196)</f>
        <v>0.27777777777777779</v>
      </c>
      <c r="M213" s="55">
        <f>L213-K213</f>
        <v>0.11111111111111113</v>
      </c>
      <c r="N213" s="5"/>
      <c r="O213" s="6"/>
      <c r="P213" s="37"/>
      <c r="Q213" s="5"/>
    </row>
    <row r="214" spans="1:18" ht="12.75" customHeight="1">
      <c r="K214" s="5"/>
      <c r="L214" s="5"/>
      <c r="N214" s="5"/>
    </row>
    <row r="215" spans="1:18" ht="12.75" customHeight="1">
      <c r="K215" s="5"/>
      <c r="L215" s="5"/>
      <c r="N215" s="5"/>
    </row>
    <row r="216" spans="1:18" ht="26.25" customHeight="1">
      <c r="B216" s="76" t="s">
        <v>77</v>
      </c>
      <c r="C216" s="76"/>
      <c r="D216" s="76"/>
      <c r="E216" s="76"/>
      <c r="F216" s="76"/>
      <c r="G216" s="76"/>
      <c r="H216" s="76"/>
      <c r="I216" s="76"/>
      <c r="J216" s="8" t="s">
        <v>69</v>
      </c>
      <c r="K216" s="5"/>
      <c r="L216" s="5"/>
      <c r="M216" s="6"/>
      <c r="N216" s="5"/>
      <c r="O216" s="6"/>
      <c r="P216" s="6"/>
      <c r="Q216" s="6"/>
    </row>
    <row r="217" spans="1:18" ht="20.25" customHeight="1">
      <c r="A217" s="142" t="s">
        <v>6</v>
      </c>
      <c r="B217" s="144" t="s">
        <v>7</v>
      </c>
      <c r="C217" s="154"/>
      <c r="D217" s="154"/>
      <c r="E217" s="154"/>
      <c r="F217" s="154"/>
      <c r="G217" s="154"/>
      <c r="H217" s="154"/>
      <c r="I217" s="154"/>
      <c r="J217" s="167" t="s">
        <v>8</v>
      </c>
      <c r="K217" s="137" t="s">
        <v>9</v>
      </c>
      <c r="L217" s="137" t="s">
        <v>10</v>
      </c>
      <c r="M217" s="149" t="s">
        <v>11</v>
      </c>
      <c r="N217" s="137" t="s">
        <v>12</v>
      </c>
      <c r="O217" s="151" t="s">
        <v>13</v>
      </c>
      <c r="P217" s="151" t="s">
        <v>14</v>
      </c>
      <c r="Q217" s="137" t="s">
        <v>15</v>
      </c>
    </row>
    <row r="218" spans="1:18" ht="15.75" customHeight="1">
      <c r="A218" s="153"/>
      <c r="B218" s="9" t="s">
        <v>16</v>
      </c>
      <c r="C218" s="9" t="s">
        <v>17</v>
      </c>
      <c r="D218" s="9" t="s">
        <v>18</v>
      </c>
      <c r="E218" s="9" t="s">
        <v>19</v>
      </c>
      <c r="F218" s="9" t="s">
        <v>20</v>
      </c>
      <c r="G218" s="9" t="s">
        <v>21</v>
      </c>
      <c r="H218" s="9" t="s">
        <v>22</v>
      </c>
      <c r="I218" s="9" t="s">
        <v>23</v>
      </c>
      <c r="J218" s="153"/>
      <c r="K218" s="153"/>
      <c r="L218" s="153"/>
      <c r="M218" s="153"/>
      <c r="N218" s="153"/>
      <c r="O218" s="153"/>
      <c r="P218" s="153"/>
      <c r="Q218" s="153"/>
    </row>
    <row r="219" spans="1:18" ht="15.75" customHeight="1">
      <c r="A219" s="9">
        <v>2002</v>
      </c>
      <c r="B219" s="56">
        <v>33</v>
      </c>
      <c r="C219" s="56"/>
      <c r="D219" s="56"/>
      <c r="E219" s="56"/>
      <c r="F219" s="56"/>
      <c r="G219" s="56"/>
      <c r="H219" s="56"/>
      <c r="I219" s="56"/>
      <c r="J219" s="57"/>
      <c r="K219" s="58"/>
      <c r="L219" s="59"/>
      <c r="M219" s="60"/>
      <c r="N219" s="61"/>
      <c r="O219" s="62">
        <f>B219</f>
        <v>33</v>
      </c>
      <c r="P219" s="63"/>
      <c r="Q219" s="61"/>
    </row>
    <row r="220" spans="1:18" ht="15.75" customHeight="1">
      <c r="A220" s="9">
        <v>2101</v>
      </c>
      <c r="B220" s="56"/>
      <c r="C220" s="56">
        <v>33</v>
      </c>
      <c r="D220" s="56"/>
      <c r="E220" s="56"/>
      <c r="F220" s="56"/>
      <c r="G220" s="56"/>
      <c r="H220" s="56"/>
      <c r="I220" s="56"/>
      <c r="J220" s="57"/>
      <c r="K220" s="64"/>
      <c r="L220" s="42"/>
      <c r="M220" s="65"/>
      <c r="N220" s="66">
        <f>IF(C220=0,"",C220/B219)</f>
        <v>1</v>
      </c>
      <c r="O220" s="67">
        <v>33</v>
      </c>
      <c r="P220" s="68">
        <f t="shared" ref="P220:P228" si="22">IF(O220=0,"",O220/O219)</f>
        <v>1</v>
      </c>
      <c r="Q220" s="68">
        <f t="shared" ref="Q220:Q228" si="23">IF(O220=0,"",100%-P220)</f>
        <v>0</v>
      </c>
    </row>
    <row r="221" spans="1:18" ht="15.75" customHeight="1">
      <c r="A221" s="9">
        <v>2102</v>
      </c>
      <c r="B221" s="56"/>
      <c r="C221" s="56"/>
      <c r="D221" s="56">
        <v>26</v>
      </c>
      <c r="E221" s="56"/>
      <c r="F221" s="56"/>
      <c r="G221" s="56"/>
      <c r="H221" s="56"/>
      <c r="I221" s="56"/>
      <c r="J221" s="57"/>
      <c r="K221" s="64"/>
      <c r="L221" s="42"/>
      <c r="M221" s="65"/>
      <c r="N221" s="66">
        <f>IF(D221=0,"",D221/C220)</f>
        <v>0.78787878787878785</v>
      </c>
      <c r="O221" s="67">
        <v>30</v>
      </c>
      <c r="P221" s="68">
        <f t="shared" si="22"/>
        <v>0.90909090909090906</v>
      </c>
      <c r="Q221" s="68">
        <f t="shared" si="23"/>
        <v>9.0909090909090939E-2</v>
      </c>
      <c r="R221" s="52">
        <f>O221/O219</f>
        <v>0.90909090909090906</v>
      </c>
    </row>
    <row r="222" spans="1:18" ht="15.75" customHeight="1">
      <c r="A222" s="9">
        <v>2201</v>
      </c>
      <c r="B222" s="56"/>
      <c r="C222" s="56"/>
      <c r="D222" s="56"/>
      <c r="E222" s="56">
        <v>26</v>
      </c>
      <c r="F222" s="56"/>
      <c r="G222" s="56"/>
      <c r="H222" s="56"/>
      <c r="I222" s="56"/>
      <c r="J222" s="57"/>
      <c r="K222" s="64"/>
      <c r="L222" s="42"/>
      <c r="M222" s="65"/>
      <c r="N222" s="66">
        <f>IF(E222=0,"",E222/D221)</f>
        <v>1</v>
      </c>
      <c r="O222" s="67">
        <v>30</v>
      </c>
      <c r="P222" s="68">
        <f t="shared" si="22"/>
        <v>1</v>
      </c>
      <c r="Q222" s="68">
        <f t="shared" si="23"/>
        <v>0</v>
      </c>
    </row>
    <row r="223" spans="1:18" ht="15.75" customHeight="1">
      <c r="A223" s="9">
        <v>2202</v>
      </c>
      <c r="B223" s="56"/>
      <c r="C223" s="56"/>
      <c r="D223" s="56"/>
      <c r="E223" s="56"/>
      <c r="F223" s="56">
        <v>23</v>
      </c>
      <c r="G223" s="56"/>
      <c r="H223" s="56"/>
      <c r="I223" s="56"/>
      <c r="J223" s="57"/>
      <c r="K223" s="64"/>
      <c r="L223" s="42"/>
      <c r="M223" s="65"/>
      <c r="N223" s="66">
        <f>IF(F223=0,"",F223/E222)</f>
        <v>0.88461538461538458</v>
      </c>
      <c r="O223" s="67">
        <v>25</v>
      </c>
      <c r="P223" s="68">
        <f t="shared" si="22"/>
        <v>0.83333333333333337</v>
      </c>
      <c r="Q223" s="68">
        <f t="shared" si="23"/>
        <v>0.16666666666666663</v>
      </c>
    </row>
    <row r="224" spans="1:18" ht="15.75" customHeight="1">
      <c r="A224" s="9">
        <v>2301</v>
      </c>
      <c r="B224" s="56"/>
      <c r="C224" s="56"/>
      <c r="D224" s="56"/>
      <c r="E224" s="56"/>
      <c r="F224" s="56"/>
      <c r="G224" s="56">
        <v>23</v>
      </c>
      <c r="H224" s="56"/>
      <c r="I224" s="56"/>
      <c r="J224" s="57"/>
      <c r="K224" s="64"/>
      <c r="L224" s="42"/>
      <c r="M224" s="65"/>
      <c r="N224" s="66">
        <f>IF(G224=0,"",G224/F223)</f>
        <v>1</v>
      </c>
      <c r="O224" s="67">
        <v>25</v>
      </c>
      <c r="P224" s="68">
        <f t="shared" si="22"/>
        <v>1</v>
      </c>
      <c r="Q224" s="68">
        <f t="shared" si="23"/>
        <v>0</v>
      </c>
    </row>
    <row r="225" spans="1:17" ht="15.75" customHeight="1">
      <c r="A225" s="9">
        <v>2302</v>
      </c>
      <c r="B225" s="56"/>
      <c r="C225" s="56"/>
      <c r="D225" s="56"/>
      <c r="E225" s="56"/>
      <c r="F225" s="56"/>
      <c r="G225" s="56"/>
      <c r="H225" s="56">
        <v>23</v>
      </c>
      <c r="I225" s="56"/>
      <c r="J225" s="57"/>
      <c r="K225" s="64"/>
      <c r="L225" s="42"/>
      <c r="M225" s="65"/>
      <c r="N225" s="66">
        <f t="shared" ref="N225:N228" si="24">IF(H225=0,"",H225/G224)</f>
        <v>1</v>
      </c>
      <c r="O225" s="67">
        <v>23</v>
      </c>
      <c r="P225" s="68">
        <f t="shared" si="22"/>
        <v>0.92</v>
      </c>
      <c r="Q225" s="68">
        <f t="shared" si="23"/>
        <v>7.999999999999996E-2</v>
      </c>
    </row>
    <row r="226" spans="1:17" ht="15.75" customHeight="1">
      <c r="A226" s="9">
        <v>2401</v>
      </c>
      <c r="B226" s="56"/>
      <c r="C226" s="56"/>
      <c r="D226" s="56"/>
      <c r="E226" s="56"/>
      <c r="F226" s="56"/>
      <c r="G226" s="56"/>
      <c r="H226" s="56"/>
      <c r="I226" s="56">
        <v>20</v>
      </c>
      <c r="J226" s="57">
        <v>17</v>
      </c>
      <c r="K226" s="64"/>
      <c r="L226" s="42"/>
      <c r="M226" s="65"/>
      <c r="N226" s="66">
        <f>IF(I226=0,"",I226/H225)</f>
        <v>0.86956521739130432</v>
      </c>
      <c r="O226" s="67">
        <v>23</v>
      </c>
      <c r="P226" s="68">
        <f t="shared" si="22"/>
        <v>1</v>
      </c>
      <c r="Q226" s="68">
        <f t="shared" si="23"/>
        <v>0</v>
      </c>
    </row>
    <row r="227" spans="1:17" ht="15.75" customHeight="1">
      <c r="A227" s="9">
        <v>2402</v>
      </c>
      <c r="B227" s="56"/>
      <c r="C227" s="56"/>
      <c r="D227" s="56"/>
      <c r="E227" s="56"/>
      <c r="F227" s="56"/>
      <c r="G227" s="56"/>
      <c r="H227" s="56"/>
      <c r="I227" s="56">
        <v>1</v>
      </c>
      <c r="J227" s="57">
        <v>1</v>
      </c>
      <c r="K227" s="64"/>
      <c r="L227" s="42"/>
      <c r="M227" s="65"/>
      <c r="N227" s="66" t="str">
        <f t="shared" si="24"/>
        <v/>
      </c>
      <c r="O227" s="67">
        <v>3</v>
      </c>
      <c r="P227" s="68"/>
      <c r="Q227" s="68"/>
    </row>
    <row r="228" spans="1:17" ht="15.75" customHeight="1">
      <c r="A228" s="9">
        <v>2501</v>
      </c>
      <c r="B228" s="56"/>
      <c r="C228" s="56"/>
      <c r="D228" s="56"/>
      <c r="E228" s="56"/>
      <c r="F228" s="56"/>
      <c r="G228" s="56"/>
      <c r="H228" s="56"/>
      <c r="I228" s="56"/>
      <c r="J228" s="57"/>
      <c r="K228" s="64"/>
      <c r="L228" s="42"/>
      <c r="M228" s="65"/>
      <c r="N228" s="66" t="str">
        <f t="shared" si="24"/>
        <v/>
      </c>
      <c r="O228" s="67"/>
      <c r="P228" s="68" t="str">
        <f t="shared" si="22"/>
        <v/>
      </c>
      <c r="Q228" s="68" t="str">
        <f t="shared" si="23"/>
        <v/>
      </c>
    </row>
    <row r="229" spans="1:17" ht="15.75" customHeight="1">
      <c r="A229" s="9">
        <v>2502</v>
      </c>
      <c r="B229" s="56"/>
      <c r="C229" s="56"/>
      <c r="D229" s="56"/>
      <c r="E229" s="56"/>
      <c r="F229" s="56"/>
      <c r="G229" s="56"/>
      <c r="H229" s="56"/>
      <c r="I229" s="56"/>
      <c r="J229" s="57"/>
      <c r="K229" s="64"/>
      <c r="L229" s="42"/>
      <c r="M229" s="43"/>
      <c r="N229" s="69"/>
      <c r="O229" s="70"/>
      <c r="P229" s="71"/>
      <c r="Q229" s="69"/>
    </row>
    <row r="230" spans="1:17" ht="15.75" customHeight="1">
      <c r="A230" s="9">
        <v>2601</v>
      </c>
      <c r="B230" s="56"/>
      <c r="C230" s="56"/>
      <c r="D230" s="56"/>
      <c r="E230" s="56"/>
      <c r="F230" s="56"/>
      <c r="G230" s="56"/>
      <c r="H230" s="56"/>
      <c r="I230" s="56"/>
      <c r="J230" s="57"/>
      <c r="K230" s="64"/>
      <c r="L230" s="42"/>
      <c r="M230" s="43"/>
      <c r="N230" s="54"/>
      <c r="O230" s="70"/>
      <c r="P230" s="72"/>
      <c r="Q230" s="54"/>
    </row>
    <row r="231" spans="1:17" ht="15.75" customHeight="1">
      <c r="A231" s="9">
        <v>2602</v>
      </c>
      <c r="B231" s="56"/>
      <c r="C231" s="56"/>
      <c r="D231" s="56"/>
      <c r="E231" s="56"/>
      <c r="F231" s="56"/>
      <c r="G231" s="56"/>
      <c r="H231" s="56"/>
      <c r="I231" s="56"/>
      <c r="J231" s="57"/>
      <c r="K231" s="64"/>
      <c r="L231" s="42"/>
      <c r="M231" s="43"/>
      <c r="N231" s="54"/>
      <c r="O231" s="70"/>
      <c r="P231" s="72"/>
      <c r="Q231" s="54"/>
    </row>
    <row r="232" spans="1:17" ht="15.75" customHeight="1">
      <c r="A232" s="9">
        <v>2701</v>
      </c>
      <c r="B232" s="56"/>
      <c r="C232" s="56"/>
      <c r="D232" s="56"/>
      <c r="E232" s="56"/>
      <c r="F232" s="56"/>
      <c r="G232" s="56"/>
      <c r="H232" s="56"/>
      <c r="I232" s="56"/>
      <c r="J232" s="57"/>
      <c r="K232" s="64"/>
      <c r="L232" s="42"/>
      <c r="M232" s="43"/>
      <c r="N232" s="42"/>
      <c r="O232" s="43"/>
      <c r="P232" s="53"/>
      <c r="Q232" s="54"/>
    </row>
    <row r="233" spans="1:17" ht="15.75" customHeight="1">
      <c r="A233" s="9">
        <v>2702</v>
      </c>
      <c r="B233" s="56"/>
      <c r="C233" s="56"/>
      <c r="D233" s="56"/>
      <c r="E233" s="56"/>
      <c r="F233" s="56"/>
      <c r="G233" s="56"/>
      <c r="H233" s="56"/>
      <c r="I233" s="56"/>
      <c r="J233" s="57"/>
      <c r="K233" s="64"/>
      <c r="L233" s="42"/>
      <c r="M233" s="43"/>
      <c r="N233" s="44" t="s">
        <v>53</v>
      </c>
      <c r="O233" s="45">
        <v>4</v>
      </c>
      <c r="P233" s="46">
        <f>IF(SUM(J221:J229)=0,"",SUM(J221:J229))</f>
        <v>18</v>
      </c>
      <c r="Q233" s="47" t="s">
        <v>8</v>
      </c>
    </row>
    <row r="234" spans="1:17" ht="15.75" customHeight="1">
      <c r="A234" s="9">
        <v>2801</v>
      </c>
      <c r="B234" s="56"/>
      <c r="C234" s="56"/>
      <c r="D234" s="56"/>
      <c r="E234" s="56"/>
      <c r="F234" s="56"/>
      <c r="G234" s="56"/>
      <c r="H234" s="56"/>
      <c r="I234" s="56"/>
      <c r="J234" s="57"/>
      <c r="K234" s="64"/>
      <c r="L234" s="42"/>
      <c r="M234" s="43"/>
      <c r="N234" s="48" t="s">
        <v>55</v>
      </c>
      <c r="O234" s="49">
        <f>IF(O233/B219=0,"",O233/B219)</f>
        <v>0.12121212121212122</v>
      </c>
      <c r="P234" s="50">
        <f>IF(O233/P233=0,"",O233/P233)</f>
        <v>0.22222222222222221</v>
      </c>
      <c r="Q234" s="51" t="s">
        <v>56</v>
      </c>
    </row>
    <row r="235" spans="1:17" ht="15.75" customHeight="1">
      <c r="A235" s="9">
        <v>2802</v>
      </c>
      <c r="B235" s="56"/>
      <c r="C235" s="56"/>
      <c r="D235" s="56"/>
      <c r="E235" s="56"/>
      <c r="F235" s="56"/>
      <c r="G235" s="56"/>
      <c r="H235" s="56"/>
      <c r="I235" s="56"/>
      <c r="J235" s="57"/>
      <c r="K235" s="73"/>
      <c r="L235" s="74"/>
      <c r="M235" s="75"/>
      <c r="N235" s="30"/>
      <c r="O235" s="31"/>
      <c r="P235" s="31"/>
      <c r="Q235" s="33"/>
    </row>
    <row r="236" spans="1:17" ht="18" customHeight="1">
      <c r="A236" s="34"/>
      <c r="B236" s="6"/>
      <c r="C236" s="6"/>
      <c r="D236" s="6"/>
      <c r="E236" s="6"/>
      <c r="F236" s="139" t="s">
        <v>42</v>
      </c>
      <c r="G236" s="154"/>
      <c r="H236" s="154"/>
      <c r="I236" s="154"/>
      <c r="J236" s="35">
        <f>SUM(J226:J232)</f>
        <v>18</v>
      </c>
      <c r="K236" s="55">
        <f>IF(J226=0,"",J226/B219)</f>
        <v>0.51515151515151514</v>
      </c>
      <c r="L236" s="55">
        <f>IF(J236=0,"",J236/B219)</f>
        <v>0.54545454545454541</v>
      </c>
      <c r="M236" s="55">
        <f>L236-K236</f>
        <v>3.0303030303030276E-2</v>
      </c>
      <c r="N236" s="5"/>
      <c r="O236" s="6"/>
      <c r="P236" s="37"/>
      <c r="Q236" s="5"/>
    </row>
    <row r="237" spans="1:17" ht="12.75" customHeight="1">
      <c r="K237" s="5"/>
      <c r="L237" s="5"/>
      <c r="N237" s="5"/>
    </row>
    <row r="238" spans="1:17" ht="12.75" customHeight="1">
      <c r="K238" s="5"/>
      <c r="L238" s="5"/>
      <c r="N238" s="5"/>
    </row>
    <row r="239" spans="1:17" ht="26.25" customHeight="1">
      <c r="B239" s="76" t="s">
        <v>77</v>
      </c>
      <c r="C239" s="76"/>
      <c r="D239" s="76"/>
      <c r="E239" s="76"/>
      <c r="F239" s="76"/>
      <c r="G239" s="76"/>
      <c r="H239" s="76"/>
      <c r="I239" s="76"/>
      <c r="J239" s="8" t="s">
        <v>70</v>
      </c>
      <c r="K239" s="5"/>
      <c r="L239" s="5"/>
      <c r="M239" s="6"/>
      <c r="N239" s="5"/>
      <c r="O239" s="6"/>
      <c r="P239" s="6"/>
      <c r="Q239" s="6"/>
    </row>
    <row r="240" spans="1:17" ht="20.25" customHeight="1">
      <c r="A240" s="142" t="s">
        <v>6</v>
      </c>
      <c r="B240" s="144" t="s">
        <v>7</v>
      </c>
      <c r="C240" s="154"/>
      <c r="D240" s="154"/>
      <c r="E240" s="154"/>
      <c r="F240" s="154"/>
      <c r="G240" s="154"/>
      <c r="H240" s="154"/>
      <c r="I240" s="154"/>
      <c r="J240" s="167" t="s">
        <v>8</v>
      </c>
      <c r="K240" s="137" t="s">
        <v>9</v>
      </c>
      <c r="L240" s="137" t="s">
        <v>10</v>
      </c>
      <c r="M240" s="149" t="s">
        <v>11</v>
      </c>
      <c r="N240" s="137" t="s">
        <v>12</v>
      </c>
      <c r="O240" s="151" t="s">
        <v>13</v>
      </c>
      <c r="P240" s="151" t="s">
        <v>14</v>
      </c>
      <c r="Q240" s="137" t="s">
        <v>15</v>
      </c>
    </row>
    <row r="241" spans="1:18" ht="15.75" customHeight="1">
      <c r="A241" s="153"/>
      <c r="B241" s="9" t="s">
        <v>16</v>
      </c>
      <c r="C241" s="9" t="s">
        <v>17</v>
      </c>
      <c r="D241" s="9" t="s">
        <v>18</v>
      </c>
      <c r="E241" s="9" t="s">
        <v>19</v>
      </c>
      <c r="F241" s="9" t="s">
        <v>20</v>
      </c>
      <c r="G241" s="9" t="s">
        <v>21</v>
      </c>
      <c r="H241" s="9" t="s">
        <v>22</v>
      </c>
      <c r="I241" s="9" t="s">
        <v>23</v>
      </c>
      <c r="J241" s="153"/>
      <c r="K241" s="153"/>
      <c r="L241" s="153"/>
      <c r="M241" s="153"/>
      <c r="N241" s="153"/>
      <c r="O241" s="153"/>
      <c r="P241" s="153"/>
      <c r="Q241" s="153"/>
    </row>
    <row r="242" spans="1:18" ht="15.75" customHeight="1">
      <c r="A242" s="9">
        <v>2101</v>
      </c>
      <c r="B242" s="56">
        <v>20</v>
      </c>
      <c r="C242" s="56"/>
      <c r="D242" s="56"/>
      <c r="E242" s="56"/>
      <c r="F242" s="56"/>
      <c r="G242" s="56"/>
      <c r="H242" s="56"/>
      <c r="I242" s="56"/>
      <c r="J242" s="57"/>
      <c r="K242" s="58"/>
      <c r="L242" s="59"/>
      <c r="M242" s="60"/>
      <c r="N242" s="61"/>
      <c r="O242" s="62">
        <f>B242</f>
        <v>20</v>
      </c>
      <c r="P242" s="63"/>
      <c r="Q242" s="61"/>
    </row>
    <row r="243" spans="1:18" ht="15.75" customHeight="1">
      <c r="A243" s="9">
        <v>2102</v>
      </c>
      <c r="B243" s="56"/>
      <c r="C243" s="56">
        <v>18</v>
      </c>
      <c r="D243" s="56"/>
      <c r="E243" s="56"/>
      <c r="F243" s="56"/>
      <c r="G243" s="56"/>
      <c r="H243" s="56"/>
      <c r="I243" s="56"/>
      <c r="J243" s="57"/>
      <c r="K243" s="64"/>
      <c r="L243" s="42"/>
      <c r="M243" s="65"/>
      <c r="N243" s="66">
        <f>IF(C243=0,"",C243/B242)</f>
        <v>0.9</v>
      </c>
      <c r="O243" s="67">
        <v>18</v>
      </c>
      <c r="P243" s="68">
        <f t="shared" ref="P243:P251" si="25">IF(O243=0,"",O243/O242)</f>
        <v>0.9</v>
      </c>
      <c r="Q243" s="68">
        <f t="shared" ref="Q243:Q251" si="26">IF(O243=0,"",100%-P243)</f>
        <v>9.9999999999999978E-2</v>
      </c>
    </row>
    <row r="244" spans="1:18" ht="15.75" customHeight="1">
      <c r="A244" s="9">
        <v>2201</v>
      </c>
      <c r="B244" s="56"/>
      <c r="C244" s="56"/>
      <c r="D244" s="56">
        <v>18</v>
      </c>
      <c r="E244" s="56"/>
      <c r="F244" s="56"/>
      <c r="G244" s="56"/>
      <c r="H244" s="56"/>
      <c r="I244" s="56"/>
      <c r="J244" s="57"/>
      <c r="K244" s="64"/>
      <c r="L244" s="42"/>
      <c r="M244" s="65"/>
      <c r="N244" s="66">
        <f>IF(D244=0,"",D244/C243)</f>
        <v>1</v>
      </c>
      <c r="O244" s="67">
        <v>18</v>
      </c>
      <c r="P244" s="68">
        <f t="shared" si="25"/>
        <v>1</v>
      </c>
      <c r="Q244" s="68">
        <f t="shared" si="26"/>
        <v>0</v>
      </c>
      <c r="R244" s="52">
        <f>O244/O242</f>
        <v>0.9</v>
      </c>
    </row>
    <row r="245" spans="1:18" ht="15.75" customHeight="1">
      <c r="A245" s="9">
        <v>2202</v>
      </c>
      <c r="B245" s="56"/>
      <c r="C245" s="56"/>
      <c r="D245" s="56"/>
      <c r="E245" s="56">
        <v>18</v>
      </c>
      <c r="F245" s="56"/>
      <c r="G245" s="56"/>
      <c r="H245" s="56"/>
      <c r="I245" s="56"/>
      <c r="J245" s="57"/>
      <c r="K245" s="64"/>
      <c r="L245" s="42"/>
      <c r="M245" s="65"/>
      <c r="N245" s="66">
        <f>IF(E245=0,"",E245/D244)</f>
        <v>1</v>
      </c>
      <c r="O245" s="67">
        <v>18</v>
      </c>
      <c r="P245" s="68">
        <f t="shared" si="25"/>
        <v>1</v>
      </c>
      <c r="Q245" s="68">
        <f t="shared" si="26"/>
        <v>0</v>
      </c>
    </row>
    <row r="246" spans="1:18" ht="15.75" customHeight="1">
      <c r="A246" s="9">
        <v>2301</v>
      </c>
      <c r="B246" s="56"/>
      <c r="C246" s="56"/>
      <c r="D246" s="56"/>
      <c r="E246" s="56"/>
      <c r="F246" s="56">
        <v>14</v>
      </c>
      <c r="G246" s="56"/>
      <c r="H246" s="56"/>
      <c r="I246" s="56"/>
      <c r="J246" s="57"/>
      <c r="K246" s="64"/>
      <c r="L246" s="42"/>
      <c r="M246" s="65"/>
      <c r="N246" s="66">
        <f>IF(F246=0,"",F246/E245)</f>
        <v>0.77777777777777779</v>
      </c>
      <c r="O246" s="67">
        <v>16</v>
      </c>
      <c r="P246" s="68">
        <f t="shared" si="25"/>
        <v>0.88888888888888884</v>
      </c>
      <c r="Q246" s="68">
        <f t="shared" si="26"/>
        <v>0.11111111111111116</v>
      </c>
    </row>
    <row r="247" spans="1:18" ht="15.75" customHeight="1">
      <c r="A247" s="9">
        <v>2302</v>
      </c>
      <c r="B247" s="56"/>
      <c r="C247" s="56"/>
      <c r="D247" s="56"/>
      <c r="E247" s="56"/>
      <c r="F247" s="56"/>
      <c r="G247" s="56">
        <v>14</v>
      </c>
      <c r="H247" s="56"/>
      <c r="I247" s="56"/>
      <c r="J247" s="57"/>
      <c r="K247" s="64"/>
      <c r="L247" s="42"/>
      <c r="M247" s="65"/>
      <c r="N247" s="66">
        <f>IF(G247=0,"",G247/F246)</f>
        <v>1</v>
      </c>
      <c r="O247" s="67">
        <v>14</v>
      </c>
      <c r="P247" s="68">
        <f t="shared" si="25"/>
        <v>0.875</v>
      </c>
      <c r="Q247" s="68">
        <f t="shared" si="26"/>
        <v>0.125</v>
      </c>
    </row>
    <row r="248" spans="1:18" ht="15.75" customHeight="1">
      <c r="A248" s="9">
        <v>2401</v>
      </c>
      <c r="B248" s="56"/>
      <c r="C248" s="56"/>
      <c r="D248" s="56"/>
      <c r="E248" s="56"/>
      <c r="F248" s="56"/>
      <c r="G248" s="56"/>
      <c r="H248" s="56">
        <v>14</v>
      </c>
      <c r="I248" s="56"/>
      <c r="J248" s="57"/>
      <c r="K248" s="64"/>
      <c r="L248" s="42"/>
      <c r="M248" s="65"/>
      <c r="N248" s="66">
        <f t="shared" ref="N248:N251" si="27">IF(H248=0,"",H248/G247)</f>
        <v>1</v>
      </c>
      <c r="O248" s="67">
        <v>14</v>
      </c>
      <c r="P248" s="68">
        <f t="shared" si="25"/>
        <v>1</v>
      </c>
      <c r="Q248" s="68">
        <f t="shared" si="26"/>
        <v>0</v>
      </c>
    </row>
    <row r="249" spans="1:18" ht="15.75" customHeight="1">
      <c r="A249" s="9">
        <v>2402</v>
      </c>
      <c r="B249" s="56"/>
      <c r="C249" s="56"/>
      <c r="D249" s="56"/>
      <c r="E249" s="56"/>
      <c r="F249" s="56"/>
      <c r="G249" s="56"/>
      <c r="H249" s="56"/>
      <c r="I249" s="56">
        <v>11</v>
      </c>
      <c r="J249" s="57">
        <v>7</v>
      </c>
      <c r="K249" s="64"/>
      <c r="L249" s="42"/>
      <c r="M249" s="65"/>
      <c r="N249" s="66">
        <f>IF(I249=0,"",I249/H248)</f>
        <v>0.7857142857142857</v>
      </c>
      <c r="O249" s="67">
        <v>13</v>
      </c>
      <c r="P249" s="68">
        <f t="shared" si="25"/>
        <v>0.9285714285714286</v>
      </c>
      <c r="Q249" s="68">
        <f t="shared" si="26"/>
        <v>7.1428571428571397E-2</v>
      </c>
    </row>
    <row r="250" spans="1:18" ht="15.75" customHeight="1">
      <c r="A250" s="9">
        <v>2501</v>
      </c>
      <c r="B250" s="56"/>
      <c r="C250" s="56"/>
      <c r="D250" s="56"/>
      <c r="E250" s="56"/>
      <c r="F250" s="56"/>
      <c r="G250" s="56"/>
      <c r="H250" s="56"/>
      <c r="I250" s="56"/>
      <c r="J250" s="57"/>
      <c r="K250" s="64"/>
      <c r="L250" s="42"/>
      <c r="M250" s="65"/>
      <c r="N250" s="66" t="str">
        <f t="shared" si="27"/>
        <v/>
      </c>
      <c r="O250" s="67"/>
      <c r="P250" s="68" t="str">
        <f t="shared" si="25"/>
        <v/>
      </c>
      <c r="Q250" s="68" t="str">
        <f t="shared" si="26"/>
        <v/>
      </c>
    </row>
    <row r="251" spans="1:18" ht="15.75" customHeight="1">
      <c r="A251" s="9">
        <v>2502</v>
      </c>
      <c r="B251" s="56"/>
      <c r="C251" s="56"/>
      <c r="D251" s="56"/>
      <c r="E251" s="56"/>
      <c r="F251" s="56"/>
      <c r="G251" s="56"/>
      <c r="H251" s="56"/>
      <c r="I251" s="56"/>
      <c r="J251" s="57"/>
      <c r="K251" s="64"/>
      <c r="L251" s="42"/>
      <c r="M251" s="65"/>
      <c r="N251" s="66" t="str">
        <f t="shared" si="27"/>
        <v/>
      </c>
      <c r="O251" s="67"/>
      <c r="P251" s="68" t="str">
        <f t="shared" si="25"/>
        <v/>
      </c>
      <c r="Q251" s="68" t="str">
        <f t="shared" si="26"/>
        <v/>
      </c>
    </row>
    <row r="252" spans="1:18" ht="15.75" customHeight="1">
      <c r="A252" s="9">
        <v>2601</v>
      </c>
      <c r="B252" s="56"/>
      <c r="C252" s="56"/>
      <c r="D252" s="56"/>
      <c r="E252" s="56"/>
      <c r="F252" s="56"/>
      <c r="G252" s="56"/>
      <c r="H252" s="56"/>
      <c r="I252" s="56"/>
      <c r="J252" s="57"/>
      <c r="K252" s="64"/>
      <c r="L252" s="42"/>
      <c r="M252" s="43"/>
      <c r="N252" s="69"/>
      <c r="O252" s="70"/>
      <c r="P252" s="71"/>
      <c r="Q252" s="69"/>
    </row>
    <row r="253" spans="1:18" ht="15.75" customHeight="1">
      <c r="A253" s="9">
        <v>2602</v>
      </c>
      <c r="B253" s="56"/>
      <c r="C253" s="56"/>
      <c r="D253" s="56"/>
      <c r="E253" s="56"/>
      <c r="F253" s="56"/>
      <c r="G253" s="56"/>
      <c r="H253" s="56"/>
      <c r="I253" s="56"/>
      <c r="J253" s="57"/>
      <c r="K253" s="64"/>
      <c r="L253" s="42"/>
      <c r="M253" s="43"/>
      <c r="N253" s="54"/>
      <c r="O253" s="70"/>
      <c r="P253" s="72"/>
      <c r="Q253" s="54"/>
    </row>
    <row r="254" spans="1:18" ht="15.75" customHeight="1">
      <c r="A254" s="9">
        <v>2701</v>
      </c>
      <c r="B254" s="56"/>
      <c r="C254" s="56"/>
      <c r="D254" s="56"/>
      <c r="E254" s="56"/>
      <c r="F254" s="56"/>
      <c r="G254" s="56"/>
      <c r="H254" s="56"/>
      <c r="I254" s="56"/>
      <c r="J254" s="57"/>
      <c r="K254" s="64"/>
      <c r="L254" s="42"/>
      <c r="M254" s="43"/>
      <c r="N254" s="54"/>
      <c r="O254" s="70"/>
      <c r="P254" s="72"/>
      <c r="Q254" s="54"/>
    </row>
    <row r="255" spans="1:18" ht="15.75" customHeight="1">
      <c r="A255" s="9">
        <v>2702</v>
      </c>
      <c r="B255" s="56"/>
      <c r="C255" s="56"/>
      <c r="D255" s="56"/>
      <c r="E255" s="56"/>
      <c r="F255" s="56"/>
      <c r="G255" s="56"/>
      <c r="H255" s="56"/>
      <c r="I255" s="56"/>
      <c r="J255" s="57"/>
      <c r="K255" s="64"/>
      <c r="L255" s="42"/>
      <c r="M255" s="43"/>
      <c r="N255" s="42"/>
      <c r="O255" s="43"/>
      <c r="P255" s="53"/>
      <c r="Q255" s="54"/>
    </row>
    <row r="256" spans="1:18" ht="15.75" customHeight="1">
      <c r="A256" s="9">
        <v>2801</v>
      </c>
      <c r="B256" s="56"/>
      <c r="C256" s="56"/>
      <c r="D256" s="56"/>
      <c r="E256" s="56"/>
      <c r="F256" s="56"/>
      <c r="G256" s="56"/>
      <c r="H256" s="56"/>
      <c r="I256" s="56"/>
      <c r="J256" s="57"/>
      <c r="K256" s="64"/>
      <c r="L256" s="42"/>
      <c r="M256" s="43"/>
      <c r="N256" s="44" t="s">
        <v>53</v>
      </c>
      <c r="O256" s="45"/>
      <c r="P256" s="46">
        <f>IF(SUM(J244:J252)=0,"",SUM(J244:J252))</f>
        <v>7</v>
      </c>
      <c r="Q256" s="47" t="s">
        <v>8</v>
      </c>
    </row>
    <row r="257" spans="1:23" ht="15.75" customHeight="1">
      <c r="A257" s="9">
        <v>2802</v>
      </c>
      <c r="B257" s="56"/>
      <c r="C257" s="56"/>
      <c r="D257" s="56"/>
      <c r="E257" s="56"/>
      <c r="F257" s="56"/>
      <c r="G257" s="56"/>
      <c r="H257" s="56"/>
      <c r="I257" s="56"/>
      <c r="J257" s="57"/>
      <c r="K257" s="64"/>
      <c r="L257" s="42"/>
      <c r="M257" s="43"/>
      <c r="N257" s="48" t="s">
        <v>55</v>
      </c>
      <c r="O257" s="49" t="str">
        <f>IF(O256/B242=0,"",O256/B242)</f>
        <v/>
      </c>
      <c r="P257" s="50" t="str">
        <f>IF(O256/P256=0,"",O256/P256)</f>
        <v/>
      </c>
      <c r="Q257" s="51" t="s">
        <v>56</v>
      </c>
    </row>
    <row r="258" spans="1:23" ht="15.75" customHeight="1">
      <c r="A258" s="9">
        <v>2901</v>
      </c>
      <c r="B258" s="56"/>
      <c r="C258" s="56"/>
      <c r="D258" s="56"/>
      <c r="E258" s="56"/>
      <c r="F258" s="56"/>
      <c r="G258" s="56"/>
      <c r="H258" s="56"/>
      <c r="I258" s="56"/>
      <c r="J258" s="57"/>
      <c r="K258" s="73"/>
      <c r="L258" s="74"/>
      <c r="M258" s="75"/>
      <c r="N258" s="30"/>
      <c r="O258" s="31"/>
      <c r="P258" s="31"/>
      <c r="Q258" s="33"/>
      <c r="W258" s="119">
        <f>AVERAGE(R244,R269)</f>
        <v>0.81</v>
      </c>
    </row>
    <row r="259" spans="1:23" ht="18" customHeight="1">
      <c r="A259" s="34"/>
      <c r="B259" s="6"/>
      <c r="C259" s="6"/>
      <c r="D259" s="6"/>
      <c r="E259" s="6"/>
      <c r="F259" s="139" t="s">
        <v>42</v>
      </c>
      <c r="G259" s="154"/>
      <c r="H259" s="154"/>
      <c r="I259" s="154"/>
      <c r="J259" s="35">
        <f>SUM(J251:J255)</f>
        <v>0</v>
      </c>
      <c r="K259" s="55" t="str">
        <f>IF(J251=0,"",J251/B242)</f>
        <v/>
      </c>
      <c r="L259" s="55" t="str">
        <f>IF(J259=0,"",J259/B242)</f>
        <v/>
      </c>
      <c r="M259" s="55" t="e">
        <f>L259-K259</f>
        <v>#VALUE!</v>
      </c>
      <c r="N259" s="5"/>
      <c r="O259" s="6"/>
      <c r="P259" s="37"/>
      <c r="Q259" s="5"/>
    </row>
    <row r="260" spans="1:23" ht="12.75" customHeight="1">
      <c r="K260" s="5"/>
      <c r="L260" s="5"/>
      <c r="N260" s="5"/>
    </row>
    <row r="261" spans="1:23" ht="12.75" customHeight="1">
      <c r="K261" s="5"/>
      <c r="L261" s="5"/>
      <c r="N261" s="5"/>
    </row>
    <row r="262" spans="1:23" ht="12.75" customHeight="1">
      <c r="K262" s="5"/>
      <c r="L262" s="5"/>
      <c r="N262" s="5"/>
    </row>
    <row r="263" spans="1:23" ht="12.75" customHeight="1">
      <c r="K263" s="5"/>
      <c r="L263" s="5"/>
      <c r="N263" s="5"/>
    </row>
    <row r="264" spans="1:23" ht="26.25" customHeight="1">
      <c r="B264" s="76" t="s">
        <v>77</v>
      </c>
      <c r="C264" s="76"/>
      <c r="D264" s="76"/>
      <c r="E264" s="76"/>
      <c r="F264" s="76"/>
      <c r="G264" s="76"/>
      <c r="H264" s="76"/>
      <c r="I264" s="76"/>
      <c r="J264" s="8" t="s">
        <v>71</v>
      </c>
      <c r="K264" s="5"/>
      <c r="L264" s="5"/>
      <c r="M264" s="6"/>
      <c r="N264" s="5"/>
      <c r="O264" s="6"/>
      <c r="P264" s="6"/>
      <c r="Q264" s="6"/>
    </row>
    <row r="265" spans="1:23" ht="20.25" customHeight="1">
      <c r="A265" s="142" t="s">
        <v>6</v>
      </c>
      <c r="B265" s="144" t="s">
        <v>7</v>
      </c>
      <c r="C265" s="154"/>
      <c r="D265" s="154"/>
      <c r="E265" s="154"/>
      <c r="F265" s="154"/>
      <c r="G265" s="154"/>
      <c r="H265" s="154"/>
      <c r="I265" s="154"/>
      <c r="J265" s="167" t="s">
        <v>8</v>
      </c>
      <c r="K265" s="137" t="s">
        <v>9</v>
      </c>
      <c r="L265" s="137" t="s">
        <v>10</v>
      </c>
      <c r="M265" s="149" t="s">
        <v>11</v>
      </c>
      <c r="N265" s="137" t="s">
        <v>12</v>
      </c>
      <c r="O265" s="151" t="s">
        <v>13</v>
      </c>
      <c r="P265" s="151" t="s">
        <v>14</v>
      </c>
      <c r="Q265" s="137" t="s">
        <v>15</v>
      </c>
    </row>
    <row r="266" spans="1:23" ht="15.75" customHeight="1">
      <c r="A266" s="153"/>
      <c r="B266" s="9" t="s">
        <v>16</v>
      </c>
      <c r="C266" s="9" t="s">
        <v>17</v>
      </c>
      <c r="D266" s="9" t="s">
        <v>18</v>
      </c>
      <c r="E266" s="9" t="s">
        <v>19</v>
      </c>
      <c r="F266" s="9" t="s">
        <v>20</v>
      </c>
      <c r="G266" s="9" t="s">
        <v>21</v>
      </c>
      <c r="H266" s="9" t="s">
        <v>22</v>
      </c>
      <c r="I266" s="9" t="s">
        <v>23</v>
      </c>
      <c r="J266" s="153"/>
      <c r="K266" s="153"/>
      <c r="L266" s="153"/>
      <c r="M266" s="153"/>
      <c r="N266" s="153"/>
      <c r="O266" s="153"/>
      <c r="P266" s="153"/>
      <c r="Q266" s="153"/>
    </row>
    <row r="267" spans="1:23" ht="15.75" customHeight="1">
      <c r="A267" s="9">
        <v>2102</v>
      </c>
      <c r="B267" s="56">
        <v>25</v>
      </c>
      <c r="C267" s="56"/>
      <c r="D267" s="56"/>
      <c r="E267" s="56"/>
      <c r="F267" s="56"/>
      <c r="G267" s="56"/>
      <c r="H267" s="56"/>
      <c r="I267" s="56"/>
      <c r="J267" s="57"/>
      <c r="K267" s="58"/>
      <c r="L267" s="59"/>
      <c r="M267" s="60"/>
      <c r="N267" s="61"/>
      <c r="O267" s="62">
        <f>B267</f>
        <v>25</v>
      </c>
      <c r="P267" s="63"/>
      <c r="Q267" s="61"/>
    </row>
    <row r="268" spans="1:23" ht="15.75" customHeight="1">
      <c r="A268" s="9">
        <v>2201</v>
      </c>
      <c r="B268" s="56"/>
      <c r="C268" s="56">
        <v>23</v>
      </c>
      <c r="D268" s="56"/>
      <c r="E268" s="56"/>
      <c r="F268" s="56"/>
      <c r="G268" s="56"/>
      <c r="H268" s="56"/>
      <c r="I268" s="56"/>
      <c r="J268" s="57"/>
      <c r="K268" s="64"/>
      <c r="L268" s="42"/>
      <c r="M268" s="65"/>
      <c r="N268" s="66">
        <f>IF(C268=0,"",C268/B267)</f>
        <v>0.92</v>
      </c>
      <c r="O268" s="67">
        <v>23</v>
      </c>
      <c r="P268" s="68">
        <f t="shared" ref="P268:P276" si="28">IF(O268=0,"",O268/O267)</f>
        <v>0.92</v>
      </c>
      <c r="Q268" s="68">
        <f t="shared" ref="Q268:Q276" si="29">IF(O268=0,"",100%-P268)</f>
        <v>7.999999999999996E-2</v>
      </c>
    </row>
    <row r="269" spans="1:23" ht="15.75" customHeight="1">
      <c r="A269" s="9">
        <v>2202</v>
      </c>
      <c r="B269" s="56"/>
      <c r="C269" s="56"/>
      <c r="D269" s="56">
        <v>17</v>
      </c>
      <c r="E269" s="56"/>
      <c r="F269" s="56"/>
      <c r="G269" s="56"/>
      <c r="H269" s="56"/>
      <c r="I269" s="56"/>
      <c r="J269" s="57"/>
      <c r="K269" s="64"/>
      <c r="L269" s="42"/>
      <c r="M269" s="65"/>
      <c r="N269" s="66">
        <f>IF(D269=0,"",D269/C268)</f>
        <v>0.73913043478260865</v>
      </c>
      <c r="O269" s="67">
        <v>18</v>
      </c>
      <c r="P269" s="68">
        <f t="shared" si="28"/>
        <v>0.78260869565217395</v>
      </c>
      <c r="Q269" s="68">
        <f t="shared" si="29"/>
        <v>0.21739130434782605</v>
      </c>
      <c r="R269" s="52">
        <f>O269/O267</f>
        <v>0.72</v>
      </c>
    </row>
    <row r="270" spans="1:23" ht="15.75" customHeight="1">
      <c r="A270" s="9">
        <v>2301</v>
      </c>
      <c r="B270" s="56"/>
      <c r="C270" s="56"/>
      <c r="D270" s="56"/>
      <c r="E270" s="56">
        <v>15</v>
      </c>
      <c r="F270" s="56"/>
      <c r="G270" s="56"/>
      <c r="H270" s="56"/>
      <c r="I270" s="56"/>
      <c r="J270" s="57"/>
      <c r="K270" s="64"/>
      <c r="L270" s="42"/>
      <c r="M270" s="65"/>
      <c r="N270" s="66">
        <f>IF(E270=0,"",E270/D269)</f>
        <v>0.88235294117647056</v>
      </c>
      <c r="O270" s="67">
        <v>15</v>
      </c>
      <c r="P270" s="68">
        <f t="shared" si="28"/>
        <v>0.83333333333333337</v>
      </c>
      <c r="Q270" s="68">
        <f t="shared" si="29"/>
        <v>0.16666666666666663</v>
      </c>
    </row>
    <row r="271" spans="1:23" ht="15.75" customHeight="1">
      <c r="A271" s="9">
        <v>2302</v>
      </c>
      <c r="B271" s="56"/>
      <c r="C271" s="56"/>
      <c r="D271" s="56"/>
      <c r="E271" s="56"/>
      <c r="F271" s="56">
        <v>15</v>
      </c>
      <c r="G271" s="56"/>
      <c r="H271" s="56"/>
      <c r="I271" s="56"/>
      <c r="J271" s="57"/>
      <c r="K271" s="64"/>
      <c r="L271" s="42"/>
      <c r="M271" s="65"/>
      <c r="N271" s="66">
        <f>IF(F271=0,"",F271/E270)</f>
        <v>1</v>
      </c>
      <c r="O271" s="67">
        <v>15</v>
      </c>
      <c r="P271" s="68">
        <f t="shared" si="28"/>
        <v>1</v>
      </c>
      <c r="Q271" s="68">
        <f t="shared" si="29"/>
        <v>0</v>
      </c>
    </row>
    <row r="272" spans="1:23" ht="15.75" customHeight="1">
      <c r="A272" s="9">
        <v>2401</v>
      </c>
      <c r="B272" s="56"/>
      <c r="C272" s="56"/>
      <c r="D272" s="56"/>
      <c r="E272" s="56"/>
      <c r="F272" s="56"/>
      <c r="G272" s="56">
        <v>15</v>
      </c>
      <c r="H272" s="56"/>
      <c r="I272" s="56"/>
      <c r="J272" s="57"/>
      <c r="K272" s="64"/>
      <c r="L272" s="42"/>
      <c r="M272" s="65"/>
      <c r="N272" s="66">
        <f>IF(G272=0,"",G272/F271)</f>
        <v>1</v>
      </c>
      <c r="O272" s="67">
        <v>15</v>
      </c>
      <c r="P272" s="68">
        <f t="shared" si="28"/>
        <v>1</v>
      </c>
      <c r="Q272" s="68">
        <f t="shared" si="29"/>
        <v>0</v>
      </c>
    </row>
    <row r="273" spans="1:17" ht="15.75" customHeight="1">
      <c r="A273" s="9">
        <v>2402</v>
      </c>
      <c r="B273" s="56"/>
      <c r="C273" s="56"/>
      <c r="D273" s="56"/>
      <c r="E273" s="56"/>
      <c r="F273" s="56"/>
      <c r="G273" s="56"/>
      <c r="H273" s="56">
        <v>15</v>
      </c>
      <c r="I273" s="56"/>
      <c r="J273" s="57"/>
      <c r="K273" s="64"/>
      <c r="L273" s="42"/>
      <c r="M273" s="65"/>
      <c r="N273" s="66">
        <f t="shared" ref="N273:N276" si="30">IF(H273=0,"",H273/G272)</f>
        <v>1</v>
      </c>
      <c r="O273" s="67">
        <v>15</v>
      </c>
      <c r="P273" s="68">
        <f t="shared" si="28"/>
        <v>1</v>
      </c>
      <c r="Q273" s="68">
        <f t="shared" si="29"/>
        <v>0</v>
      </c>
    </row>
    <row r="274" spans="1:17" ht="15.75" customHeight="1">
      <c r="A274" s="9">
        <v>2501</v>
      </c>
      <c r="B274" s="56"/>
      <c r="C274" s="56"/>
      <c r="D274" s="56"/>
      <c r="E274" s="56"/>
      <c r="F274" s="56"/>
      <c r="G274" s="56"/>
      <c r="H274" s="56"/>
      <c r="I274" s="56"/>
      <c r="J274" s="57"/>
      <c r="K274" s="64"/>
      <c r="L274" s="42"/>
      <c r="M274" s="65"/>
      <c r="N274" s="66" t="str">
        <f t="shared" si="30"/>
        <v/>
      </c>
      <c r="O274" s="67"/>
      <c r="P274" s="68" t="str">
        <f t="shared" si="28"/>
        <v/>
      </c>
      <c r="Q274" s="68" t="str">
        <f t="shared" si="29"/>
        <v/>
      </c>
    </row>
    <row r="275" spans="1:17" ht="15.75" customHeight="1">
      <c r="A275" s="9">
        <v>2502</v>
      </c>
      <c r="B275" s="56"/>
      <c r="C275" s="56"/>
      <c r="D275" s="56"/>
      <c r="E275" s="56"/>
      <c r="F275" s="56"/>
      <c r="G275" s="56"/>
      <c r="H275" s="56"/>
      <c r="I275" s="56"/>
      <c r="J275" s="57"/>
      <c r="K275" s="64"/>
      <c r="L275" s="42"/>
      <c r="M275" s="65"/>
      <c r="N275" s="66" t="str">
        <f t="shared" si="30"/>
        <v/>
      </c>
      <c r="O275" s="67"/>
      <c r="P275" s="68" t="str">
        <f t="shared" si="28"/>
        <v/>
      </c>
      <c r="Q275" s="68" t="str">
        <f t="shared" si="29"/>
        <v/>
      </c>
    </row>
    <row r="276" spans="1:17" ht="15.75" customHeight="1">
      <c r="A276" s="9">
        <v>2601</v>
      </c>
      <c r="B276" s="56"/>
      <c r="C276" s="56"/>
      <c r="D276" s="56"/>
      <c r="E276" s="56"/>
      <c r="F276" s="56"/>
      <c r="G276" s="56"/>
      <c r="H276" s="56"/>
      <c r="I276" s="56"/>
      <c r="J276" s="57"/>
      <c r="K276" s="64"/>
      <c r="L276" s="42"/>
      <c r="M276" s="65"/>
      <c r="N276" s="66" t="str">
        <f t="shared" si="30"/>
        <v/>
      </c>
      <c r="O276" s="67"/>
      <c r="P276" s="68" t="str">
        <f t="shared" si="28"/>
        <v/>
      </c>
      <c r="Q276" s="68" t="str">
        <f t="shared" si="29"/>
        <v/>
      </c>
    </row>
    <row r="277" spans="1:17" ht="15.75" customHeight="1">
      <c r="A277" s="9">
        <v>2602</v>
      </c>
      <c r="B277" s="56"/>
      <c r="C277" s="56"/>
      <c r="D277" s="56"/>
      <c r="E277" s="56"/>
      <c r="F277" s="56"/>
      <c r="G277" s="56"/>
      <c r="H277" s="56"/>
      <c r="I277" s="56"/>
      <c r="J277" s="57"/>
      <c r="K277" s="64"/>
      <c r="L277" s="42"/>
      <c r="M277" s="43"/>
      <c r="N277" s="69"/>
      <c r="O277" s="70"/>
      <c r="P277" s="71"/>
      <c r="Q277" s="69"/>
    </row>
    <row r="278" spans="1:17" ht="15.75" customHeight="1">
      <c r="A278" s="9">
        <v>2701</v>
      </c>
      <c r="B278" s="56"/>
      <c r="C278" s="56"/>
      <c r="D278" s="56"/>
      <c r="E278" s="56"/>
      <c r="F278" s="56"/>
      <c r="G278" s="56"/>
      <c r="H278" s="56"/>
      <c r="I278" s="56"/>
      <c r="J278" s="57"/>
      <c r="K278" s="64"/>
      <c r="L278" s="42"/>
      <c r="M278" s="43"/>
      <c r="N278" s="54"/>
      <c r="O278" s="70"/>
      <c r="P278" s="72"/>
      <c r="Q278" s="54"/>
    </row>
    <row r="279" spans="1:17" ht="15.75" customHeight="1">
      <c r="A279" s="9">
        <v>2702</v>
      </c>
      <c r="B279" s="56"/>
      <c r="C279" s="56"/>
      <c r="D279" s="56"/>
      <c r="E279" s="56"/>
      <c r="F279" s="56"/>
      <c r="G279" s="56"/>
      <c r="H279" s="56"/>
      <c r="I279" s="56"/>
      <c r="J279" s="57"/>
      <c r="K279" s="64"/>
      <c r="L279" s="42"/>
      <c r="M279" s="43"/>
      <c r="N279" s="54"/>
      <c r="O279" s="70"/>
      <c r="P279" s="72"/>
      <c r="Q279" s="54"/>
    </row>
    <row r="280" spans="1:17" ht="15.75" customHeight="1">
      <c r="A280" s="9">
        <v>2801</v>
      </c>
      <c r="B280" s="56"/>
      <c r="C280" s="56"/>
      <c r="D280" s="56"/>
      <c r="E280" s="56"/>
      <c r="F280" s="56"/>
      <c r="G280" s="56"/>
      <c r="H280" s="56"/>
      <c r="I280" s="56"/>
      <c r="J280" s="57"/>
      <c r="K280" s="64"/>
      <c r="L280" s="42"/>
      <c r="M280" s="43"/>
      <c r="N280" s="42"/>
      <c r="O280" s="43"/>
      <c r="P280" s="53"/>
      <c r="Q280" s="54"/>
    </row>
    <row r="281" spans="1:17" ht="15.75" customHeight="1">
      <c r="A281" s="9">
        <v>2802</v>
      </c>
      <c r="B281" s="56"/>
      <c r="C281" s="56"/>
      <c r="D281" s="56"/>
      <c r="E281" s="56"/>
      <c r="F281" s="56"/>
      <c r="G281" s="56"/>
      <c r="H281" s="56"/>
      <c r="I281" s="56"/>
      <c r="J281" s="57"/>
      <c r="K281" s="64"/>
      <c r="L281" s="42"/>
      <c r="M281" s="43"/>
      <c r="N281" s="44" t="s">
        <v>53</v>
      </c>
      <c r="O281" s="45"/>
      <c r="P281" s="46" t="str">
        <f>IF(SUM(J269:J277)=0,"",SUM(J269:J277))</f>
        <v/>
      </c>
      <c r="Q281" s="47" t="s">
        <v>8</v>
      </c>
    </row>
    <row r="282" spans="1:17" ht="15.75" customHeight="1">
      <c r="A282" s="9">
        <v>2901</v>
      </c>
      <c r="B282" s="56"/>
      <c r="C282" s="56"/>
      <c r="D282" s="56"/>
      <c r="E282" s="56"/>
      <c r="F282" s="56"/>
      <c r="G282" s="56"/>
      <c r="H282" s="56"/>
      <c r="I282" s="56"/>
      <c r="J282" s="57"/>
      <c r="K282" s="64"/>
      <c r="L282" s="42"/>
      <c r="M282" s="43"/>
      <c r="N282" s="48" t="s">
        <v>55</v>
      </c>
      <c r="O282" s="49" t="str">
        <f>IF(O281/B267=0,"",O281/B267)</f>
        <v/>
      </c>
      <c r="P282" s="50" t="e">
        <f>IF(O281/P281=0,"",O281/P281)</f>
        <v>#VALUE!</v>
      </c>
      <c r="Q282" s="51" t="s">
        <v>56</v>
      </c>
    </row>
    <row r="283" spans="1:17" ht="15.75" customHeight="1">
      <c r="A283" s="9">
        <v>2902</v>
      </c>
      <c r="B283" s="56"/>
      <c r="C283" s="56"/>
      <c r="D283" s="56"/>
      <c r="E283" s="56"/>
      <c r="F283" s="56"/>
      <c r="G283" s="56"/>
      <c r="H283" s="56"/>
      <c r="I283" s="56"/>
      <c r="J283" s="57"/>
      <c r="K283" s="73"/>
      <c r="L283" s="74"/>
      <c r="M283" s="75"/>
      <c r="N283" s="30"/>
      <c r="O283" s="31"/>
      <c r="P283" s="31"/>
      <c r="Q283" s="33"/>
    </row>
    <row r="284" spans="1:17" ht="18" customHeight="1">
      <c r="A284" s="34"/>
      <c r="B284" s="6"/>
      <c r="C284" s="6"/>
      <c r="D284" s="6"/>
      <c r="E284" s="6"/>
      <c r="F284" s="139" t="s">
        <v>42</v>
      </c>
      <c r="G284" s="154"/>
      <c r="H284" s="154"/>
      <c r="I284" s="154"/>
      <c r="J284" s="35">
        <f>SUM(J276:J280)</f>
        <v>0</v>
      </c>
      <c r="K284" s="55" t="str">
        <f>IF(J276=0,"",J276/B267)</f>
        <v/>
      </c>
      <c r="L284" s="55" t="str">
        <f>IF(J284=0,"",J284/B267)</f>
        <v/>
      </c>
      <c r="M284" s="55" t="e">
        <f>L284-K284</f>
        <v>#VALUE!</v>
      </c>
      <c r="N284" s="5"/>
      <c r="O284" s="6"/>
      <c r="P284" s="37"/>
      <c r="Q284" s="5"/>
    </row>
    <row r="285" spans="1:17" ht="12.75" customHeight="1">
      <c r="K285" s="5"/>
      <c r="L285" s="5"/>
      <c r="N285" s="5"/>
    </row>
    <row r="286" spans="1:17" ht="12.75" customHeight="1">
      <c r="K286" s="5"/>
      <c r="L286" s="5"/>
      <c r="N286" s="5"/>
    </row>
    <row r="287" spans="1:17" ht="26.25" customHeight="1">
      <c r="B287" s="76" t="s">
        <v>77</v>
      </c>
      <c r="C287" s="76"/>
      <c r="D287" s="76"/>
      <c r="E287" s="76"/>
      <c r="F287" s="76"/>
      <c r="G287" s="76"/>
      <c r="H287" s="76"/>
      <c r="I287" s="76"/>
      <c r="J287" s="8" t="s">
        <v>73</v>
      </c>
      <c r="K287" s="5"/>
      <c r="L287" s="5"/>
      <c r="M287" s="6"/>
      <c r="N287" s="5"/>
      <c r="O287" s="6"/>
      <c r="P287" s="6"/>
      <c r="Q287" s="6"/>
    </row>
    <row r="288" spans="1:17" ht="20.25" customHeight="1">
      <c r="A288" s="142" t="s">
        <v>6</v>
      </c>
      <c r="B288" s="144" t="s">
        <v>7</v>
      </c>
      <c r="C288" s="154"/>
      <c r="D288" s="154"/>
      <c r="E288" s="154"/>
      <c r="F288" s="154"/>
      <c r="G288" s="154"/>
      <c r="H288" s="154"/>
      <c r="I288" s="154"/>
      <c r="J288" s="167" t="s">
        <v>8</v>
      </c>
      <c r="K288" s="137" t="s">
        <v>9</v>
      </c>
      <c r="L288" s="137" t="s">
        <v>10</v>
      </c>
      <c r="M288" s="149" t="s">
        <v>11</v>
      </c>
      <c r="N288" s="137" t="s">
        <v>12</v>
      </c>
      <c r="O288" s="151" t="s">
        <v>13</v>
      </c>
      <c r="P288" s="151" t="s">
        <v>14</v>
      </c>
      <c r="Q288" s="137" t="s">
        <v>15</v>
      </c>
    </row>
    <row r="289" spans="1:18" ht="15.75" customHeight="1">
      <c r="A289" s="153"/>
      <c r="B289" s="9" t="s">
        <v>16</v>
      </c>
      <c r="C289" s="9" t="s">
        <v>17</v>
      </c>
      <c r="D289" s="9" t="s">
        <v>18</v>
      </c>
      <c r="E289" s="9" t="s">
        <v>19</v>
      </c>
      <c r="F289" s="9" t="s">
        <v>20</v>
      </c>
      <c r="G289" s="9" t="s">
        <v>21</v>
      </c>
      <c r="H289" s="9" t="s">
        <v>22</v>
      </c>
      <c r="I289" s="9" t="s">
        <v>23</v>
      </c>
      <c r="J289" s="153"/>
      <c r="K289" s="153"/>
      <c r="L289" s="153"/>
      <c r="M289" s="153"/>
      <c r="N289" s="153"/>
      <c r="O289" s="153"/>
      <c r="P289" s="153"/>
      <c r="Q289" s="153"/>
    </row>
    <row r="290" spans="1:18" ht="15.75" customHeight="1">
      <c r="A290" s="9">
        <v>2201</v>
      </c>
      <c r="B290" s="56">
        <v>26</v>
      </c>
      <c r="C290" s="56"/>
      <c r="D290" s="56"/>
      <c r="E290" s="56"/>
      <c r="F290" s="56"/>
      <c r="G290" s="56"/>
      <c r="H290" s="56"/>
      <c r="I290" s="56"/>
      <c r="J290" s="57"/>
      <c r="K290" s="58"/>
      <c r="L290" s="59"/>
      <c r="M290" s="60"/>
      <c r="N290" s="61"/>
      <c r="O290" s="62">
        <f>B290</f>
        <v>26</v>
      </c>
      <c r="P290" s="63"/>
      <c r="Q290" s="61"/>
    </row>
    <row r="291" spans="1:18" ht="15.75" customHeight="1">
      <c r="A291" s="9">
        <v>2202</v>
      </c>
      <c r="B291" s="56"/>
      <c r="C291" s="56">
        <v>18</v>
      </c>
      <c r="D291" s="56"/>
      <c r="E291" s="56"/>
      <c r="F291" s="56"/>
      <c r="G291" s="56"/>
      <c r="H291" s="56"/>
      <c r="I291" s="56"/>
      <c r="J291" s="57"/>
      <c r="K291" s="64"/>
      <c r="L291" s="42"/>
      <c r="M291" s="65"/>
      <c r="N291" s="66">
        <f>IF(C291=0,"",C291/B290)</f>
        <v>0.69230769230769229</v>
      </c>
      <c r="O291" s="67">
        <v>19</v>
      </c>
      <c r="P291" s="68">
        <f t="shared" ref="P291:P299" si="31">IF(O291=0,"",O291/O290)</f>
        <v>0.73076923076923073</v>
      </c>
      <c r="Q291" s="68">
        <f t="shared" ref="Q291:Q299" si="32">IF(O291=0,"",100%-P291)</f>
        <v>0.26923076923076927</v>
      </c>
    </row>
    <row r="292" spans="1:18" ht="15.75" customHeight="1">
      <c r="A292" s="9">
        <v>2301</v>
      </c>
      <c r="B292" s="56"/>
      <c r="C292" s="56"/>
      <c r="D292" s="56">
        <v>14</v>
      </c>
      <c r="E292" s="56"/>
      <c r="F292" s="56"/>
      <c r="G292" s="56"/>
      <c r="H292" s="56"/>
      <c r="I292" s="56"/>
      <c r="J292" s="57"/>
      <c r="K292" s="64"/>
      <c r="L292" s="42"/>
      <c r="M292" s="65"/>
      <c r="N292" s="66">
        <f>IF(D292=0,"",D292/C291)</f>
        <v>0.77777777777777779</v>
      </c>
      <c r="O292" s="67">
        <v>15</v>
      </c>
      <c r="P292" s="68">
        <f t="shared" si="31"/>
        <v>0.78947368421052633</v>
      </c>
      <c r="Q292" s="68">
        <f t="shared" si="32"/>
        <v>0.21052631578947367</v>
      </c>
      <c r="R292" s="52">
        <f>O292/O290</f>
        <v>0.57692307692307687</v>
      </c>
    </row>
    <row r="293" spans="1:18" ht="15.75" customHeight="1">
      <c r="A293" s="9">
        <v>2302</v>
      </c>
      <c r="B293" s="56"/>
      <c r="C293" s="56"/>
      <c r="D293" s="56"/>
      <c r="E293" s="56">
        <v>13</v>
      </c>
      <c r="F293" s="56"/>
      <c r="G293" s="56"/>
      <c r="H293" s="56"/>
      <c r="I293" s="56"/>
      <c r="J293" s="57"/>
      <c r="K293" s="64"/>
      <c r="L293" s="42"/>
      <c r="M293" s="65"/>
      <c r="N293" s="66">
        <f>IF(E293=0,"",E293/D292)</f>
        <v>0.9285714285714286</v>
      </c>
      <c r="O293" s="67">
        <v>14</v>
      </c>
      <c r="P293" s="68">
        <f t="shared" si="31"/>
        <v>0.93333333333333335</v>
      </c>
      <c r="Q293" s="68">
        <f t="shared" si="32"/>
        <v>6.6666666666666652E-2</v>
      </c>
    </row>
    <row r="294" spans="1:18" ht="15.75" customHeight="1">
      <c r="A294" s="9">
        <v>2401</v>
      </c>
      <c r="B294" s="56"/>
      <c r="C294" s="56"/>
      <c r="D294" s="56"/>
      <c r="E294" s="56"/>
      <c r="F294" s="56">
        <v>13</v>
      </c>
      <c r="G294" s="56"/>
      <c r="H294" s="56"/>
      <c r="I294" s="56"/>
      <c r="J294" s="57"/>
      <c r="K294" s="64"/>
      <c r="L294" s="42"/>
      <c r="M294" s="65"/>
      <c r="N294" s="66">
        <f>IF(F294=0,"",F294/E293)</f>
        <v>1</v>
      </c>
      <c r="O294" s="67">
        <v>14</v>
      </c>
      <c r="P294" s="68">
        <f t="shared" si="31"/>
        <v>1</v>
      </c>
      <c r="Q294" s="68">
        <f t="shared" si="32"/>
        <v>0</v>
      </c>
    </row>
    <row r="295" spans="1:18" ht="15.75" customHeight="1">
      <c r="A295" s="9">
        <v>2402</v>
      </c>
      <c r="B295" s="56"/>
      <c r="C295" s="56"/>
      <c r="D295" s="56"/>
      <c r="E295" s="56"/>
      <c r="F295" s="56"/>
      <c r="G295" s="56">
        <v>13</v>
      </c>
      <c r="H295" s="56"/>
      <c r="I295" s="56"/>
      <c r="J295" s="57"/>
      <c r="K295" s="64"/>
      <c r="L295" s="42"/>
      <c r="M295" s="65"/>
      <c r="N295" s="66">
        <f>IF(G295=0,"",G295/F294)</f>
        <v>1</v>
      </c>
      <c r="O295" s="67">
        <v>14</v>
      </c>
      <c r="P295" s="68">
        <f t="shared" si="31"/>
        <v>1</v>
      </c>
      <c r="Q295" s="68">
        <f t="shared" si="32"/>
        <v>0</v>
      </c>
    </row>
    <row r="296" spans="1:18" ht="15.75" customHeight="1">
      <c r="A296" s="9">
        <v>2501</v>
      </c>
      <c r="B296" s="56"/>
      <c r="C296" s="56"/>
      <c r="D296" s="56"/>
      <c r="E296" s="56"/>
      <c r="F296" s="56"/>
      <c r="G296" s="56"/>
      <c r="H296" s="56"/>
      <c r="I296" s="56"/>
      <c r="J296" s="57"/>
      <c r="K296" s="64"/>
      <c r="L296" s="42"/>
      <c r="M296" s="65"/>
      <c r="N296" s="66" t="str">
        <f t="shared" ref="N296:N299" si="33">IF(H296=0,"",H296/G295)</f>
        <v/>
      </c>
      <c r="O296" s="67"/>
      <c r="P296" s="68" t="str">
        <f t="shared" si="31"/>
        <v/>
      </c>
      <c r="Q296" s="68" t="str">
        <f t="shared" si="32"/>
        <v/>
      </c>
    </row>
    <row r="297" spans="1:18" ht="15.75" customHeight="1">
      <c r="A297" s="9">
        <v>2502</v>
      </c>
      <c r="B297" s="56"/>
      <c r="C297" s="56"/>
      <c r="D297" s="56"/>
      <c r="E297" s="56"/>
      <c r="F297" s="56"/>
      <c r="G297" s="56"/>
      <c r="H297" s="56"/>
      <c r="I297" s="56"/>
      <c r="J297" s="57"/>
      <c r="K297" s="64"/>
      <c r="L297" s="42"/>
      <c r="M297" s="65"/>
      <c r="N297" s="66" t="str">
        <f t="shared" si="33"/>
        <v/>
      </c>
      <c r="O297" s="67"/>
      <c r="P297" s="68" t="str">
        <f t="shared" si="31"/>
        <v/>
      </c>
      <c r="Q297" s="68" t="str">
        <f t="shared" si="32"/>
        <v/>
      </c>
    </row>
    <row r="298" spans="1:18" ht="15.75" customHeight="1">
      <c r="A298" s="9">
        <v>2601</v>
      </c>
      <c r="B298" s="56"/>
      <c r="C298" s="56"/>
      <c r="D298" s="56"/>
      <c r="E298" s="56"/>
      <c r="F298" s="56"/>
      <c r="G298" s="56"/>
      <c r="H298" s="56"/>
      <c r="I298" s="56"/>
      <c r="J298" s="57"/>
      <c r="K298" s="64"/>
      <c r="L298" s="42"/>
      <c r="M298" s="65"/>
      <c r="N298" s="66" t="str">
        <f t="shared" si="33"/>
        <v/>
      </c>
      <c r="O298" s="67"/>
      <c r="P298" s="68" t="str">
        <f t="shared" si="31"/>
        <v/>
      </c>
      <c r="Q298" s="68" t="str">
        <f t="shared" si="32"/>
        <v/>
      </c>
    </row>
    <row r="299" spans="1:18" ht="15.75" customHeight="1">
      <c r="A299" s="9">
        <v>2602</v>
      </c>
      <c r="B299" s="56"/>
      <c r="C299" s="56"/>
      <c r="D299" s="56"/>
      <c r="E299" s="56"/>
      <c r="F299" s="56"/>
      <c r="G299" s="56"/>
      <c r="H299" s="56"/>
      <c r="I299" s="56"/>
      <c r="J299" s="57"/>
      <c r="K299" s="64"/>
      <c r="L299" s="42"/>
      <c r="M299" s="65"/>
      <c r="N299" s="66" t="str">
        <f t="shared" si="33"/>
        <v/>
      </c>
      <c r="O299" s="67"/>
      <c r="P299" s="68" t="str">
        <f t="shared" si="31"/>
        <v/>
      </c>
      <c r="Q299" s="68" t="str">
        <f t="shared" si="32"/>
        <v/>
      </c>
    </row>
    <row r="300" spans="1:18" ht="15.75" customHeight="1">
      <c r="A300" s="9">
        <v>2701</v>
      </c>
      <c r="B300" s="56"/>
      <c r="C300" s="56"/>
      <c r="D300" s="56"/>
      <c r="E300" s="56"/>
      <c r="F300" s="56"/>
      <c r="G300" s="56"/>
      <c r="H300" s="56"/>
      <c r="I300" s="56"/>
      <c r="J300" s="57"/>
      <c r="K300" s="64"/>
      <c r="L300" s="42"/>
      <c r="M300" s="43"/>
      <c r="N300" s="69"/>
      <c r="O300" s="70"/>
      <c r="P300" s="71"/>
      <c r="Q300" s="69"/>
    </row>
    <row r="301" spans="1:18" ht="15.75" customHeight="1">
      <c r="A301" s="9">
        <v>2702</v>
      </c>
      <c r="B301" s="56"/>
      <c r="C301" s="56"/>
      <c r="D301" s="56"/>
      <c r="E301" s="56"/>
      <c r="F301" s="56"/>
      <c r="G301" s="56"/>
      <c r="H301" s="56"/>
      <c r="I301" s="56"/>
      <c r="J301" s="57"/>
      <c r="K301" s="64"/>
      <c r="L301" s="42"/>
      <c r="M301" s="43"/>
      <c r="N301" s="54"/>
      <c r="O301" s="70"/>
      <c r="P301" s="72"/>
      <c r="Q301" s="54"/>
    </row>
    <row r="302" spans="1:18" ht="15.75" customHeight="1">
      <c r="A302" s="9">
        <v>2801</v>
      </c>
      <c r="B302" s="56"/>
      <c r="C302" s="56"/>
      <c r="D302" s="56"/>
      <c r="E302" s="56"/>
      <c r="F302" s="56"/>
      <c r="G302" s="56"/>
      <c r="H302" s="56"/>
      <c r="I302" s="56"/>
      <c r="J302" s="57"/>
      <c r="K302" s="64"/>
      <c r="L302" s="42"/>
      <c r="M302" s="43"/>
      <c r="N302" s="54"/>
      <c r="O302" s="70"/>
      <c r="P302" s="72"/>
      <c r="Q302" s="54"/>
    </row>
    <row r="303" spans="1:18" ht="15.75" customHeight="1">
      <c r="A303" s="9">
        <v>2802</v>
      </c>
      <c r="B303" s="56"/>
      <c r="C303" s="56"/>
      <c r="D303" s="56"/>
      <c r="E303" s="56"/>
      <c r="F303" s="56"/>
      <c r="G303" s="56"/>
      <c r="H303" s="56"/>
      <c r="I303" s="56"/>
      <c r="J303" s="57"/>
      <c r="K303" s="64"/>
      <c r="L303" s="42"/>
      <c r="M303" s="43"/>
      <c r="N303" s="42"/>
      <c r="O303" s="43"/>
      <c r="P303" s="53"/>
      <c r="Q303" s="54"/>
    </row>
    <row r="304" spans="1:18" ht="15.75" customHeight="1">
      <c r="A304" s="9">
        <v>2901</v>
      </c>
      <c r="B304" s="56"/>
      <c r="C304" s="56"/>
      <c r="D304" s="56"/>
      <c r="E304" s="56"/>
      <c r="F304" s="56"/>
      <c r="G304" s="56"/>
      <c r="H304" s="56"/>
      <c r="I304" s="56"/>
      <c r="J304" s="57"/>
      <c r="K304" s="64"/>
      <c r="L304" s="42"/>
      <c r="M304" s="43"/>
      <c r="N304" s="44" t="s">
        <v>53</v>
      </c>
      <c r="O304" s="45"/>
      <c r="P304" s="46" t="str">
        <f>IF(SUM(J292:J300)=0,"",SUM(J292:J300))</f>
        <v/>
      </c>
      <c r="Q304" s="47" t="s">
        <v>8</v>
      </c>
    </row>
    <row r="305" spans="1:18" ht="15.75" customHeight="1">
      <c r="A305" s="9">
        <v>2902</v>
      </c>
      <c r="B305" s="56"/>
      <c r="C305" s="56"/>
      <c r="D305" s="56"/>
      <c r="E305" s="56"/>
      <c r="F305" s="56"/>
      <c r="G305" s="56"/>
      <c r="H305" s="56"/>
      <c r="I305" s="56"/>
      <c r="J305" s="57"/>
      <c r="K305" s="64"/>
      <c r="L305" s="42"/>
      <c r="M305" s="43"/>
      <c r="N305" s="48" t="s">
        <v>55</v>
      </c>
      <c r="O305" s="49" t="str">
        <f>IF(O304/B290=0,"",O304/B290)</f>
        <v/>
      </c>
      <c r="P305" s="50" t="e">
        <f>IF(O304/P304=0,"",O304/P304)</f>
        <v>#VALUE!</v>
      </c>
      <c r="Q305" s="51" t="s">
        <v>56</v>
      </c>
    </row>
    <row r="306" spans="1:18" ht="15.75" customHeight="1">
      <c r="A306" s="9">
        <v>3001</v>
      </c>
      <c r="B306" s="56"/>
      <c r="C306" s="56"/>
      <c r="D306" s="56"/>
      <c r="E306" s="56"/>
      <c r="F306" s="56"/>
      <c r="G306" s="56"/>
      <c r="H306" s="56"/>
      <c r="I306" s="56"/>
      <c r="J306" s="57"/>
      <c r="K306" s="73"/>
      <c r="L306" s="74"/>
      <c r="M306" s="75"/>
      <c r="N306" s="30"/>
      <c r="O306" s="31"/>
      <c r="P306" s="31"/>
      <c r="Q306" s="33"/>
    </row>
    <row r="307" spans="1:18" ht="18" customHeight="1">
      <c r="A307" s="34"/>
      <c r="B307" s="6"/>
      <c r="C307" s="6"/>
      <c r="D307" s="6"/>
      <c r="E307" s="6"/>
      <c r="F307" s="139" t="s">
        <v>42</v>
      </c>
      <c r="G307" s="154"/>
      <c r="H307" s="154"/>
      <c r="I307" s="154"/>
      <c r="J307" s="35">
        <f>SUM(J299:J303)</f>
        <v>0</v>
      </c>
      <c r="K307" s="55" t="str">
        <f>IF(J299=0,"",J299/B290)</f>
        <v/>
      </c>
      <c r="L307" s="55" t="str">
        <f>IF(J307=0,"",J307/B290)</f>
        <v/>
      </c>
      <c r="M307" s="55" t="e">
        <f>L307-K307</f>
        <v>#VALUE!</v>
      </c>
      <c r="N307" s="5"/>
      <c r="O307" s="6"/>
      <c r="P307" s="37"/>
      <c r="Q307" s="5"/>
    </row>
    <row r="308" spans="1:18" ht="12.75" customHeight="1">
      <c r="K308" s="5"/>
      <c r="L308" s="5"/>
      <c r="N308" s="5"/>
    </row>
    <row r="309" spans="1:18" ht="12.75" customHeight="1">
      <c r="K309" s="5"/>
      <c r="L309" s="5"/>
      <c r="N309" s="5"/>
    </row>
    <row r="310" spans="1:18" ht="26.25" customHeight="1">
      <c r="B310" s="76" t="s">
        <v>77</v>
      </c>
      <c r="C310" s="76"/>
      <c r="D310" s="76"/>
      <c r="E310" s="76"/>
      <c r="F310" s="76"/>
      <c r="G310" s="76"/>
      <c r="H310" s="76"/>
      <c r="I310" s="76"/>
      <c r="J310" s="8" t="s">
        <v>74</v>
      </c>
      <c r="K310" s="5"/>
      <c r="L310" s="5"/>
      <c r="M310" s="6"/>
      <c r="N310" s="5"/>
      <c r="O310" s="6"/>
      <c r="P310" s="6"/>
      <c r="Q310" s="6"/>
    </row>
    <row r="311" spans="1:18" ht="20.25" customHeight="1">
      <c r="A311" s="142" t="s">
        <v>6</v>
      </c>
      <c r="B311" s="144" t="s">
        <v>7</v>
      </c>
      <c r="C311" s="154"/>
      <c r="D311" s="154"/>
      <c r="E311" s="154"/>
      <c r="F311" s="154"/>
      <c r="G311" s="154"/>
      <c r="H311" s="154"/>
      <c r="I311" s="154"/>
      <c r="J311" s="167" t="s">
        <v>8</v>
      </c>
      <c r="K311" s="137" t="s">
        <v>9</v>
      </c>
      <c r="L311" s="137" t="s">
        <v>10</v>
      </c>
      <c r="M311" s="149" t="s">
        <v>11</v>
      </c>
      <c r="N311" s="137" t="s">
        <v>12</v>
      </c>
      <c r="O311" s="151" t="s">
        <v>13</v>
      </c>
      <c r="P311" s="151" t="s">
        <v>14</v>
      </c>
      <c r="Q311" s="137" t="s">
        <v>15</v>
      </c>
    </row>
    <row r="312" spans="1:18" ht="15.75" customHeight="1">
      <c r="A312" s="153"/>
      <c r="B312" s="9" t="s">
        <v>16</v>
      </c>
      <c r="C312" s="9" t="s">
        <v>17</v>
      </c>
      <c r="D312" s="9" t="s">
        <v>18</v>
      </c>
      <c r="E312" s="9" t="s">
        <v>19</v>
      </c>
      <c r="F312" s="9" t="s">
        <v>20</v>
      </c>
      <c r="G312" s="9" t="s">
        <v>21</v>
      </c>
      <c r="H312" s="9" t="s">
        <v>22</v>
      </c>
      <c r="I312" s="9" t="s">
        <v>23</v>
      </c>
      <c r="J312" s="153"/>
      <c r="K312" s="153"/>
      <c r="L312" s="153"/>
      <c r="M312" s="153"/>
      <c r="N312" s="153"/>
      <c r="O312" s="153"/>
      <c r="P312" s="153"/>
      <c r="Q312" s="153"/>
    </row>
    <row r="313" spans="1:18" ht="15.75" customHeight="1">
      <c r="A313" s="9">
        <v>2202</v>
      </c>
      <c r="B313" s="56">
        <v>21</v>
      </c>
      <c r="C313" s="56"/>
      <c r="D313" s="56"/>
      <c r="E313" s="56"/>
      <c r="F313" s="56"/>
      <c r="G313" s="56"/>
      <c r="H313" s="56"/>
      <c r="I313" s="56"/>
      <c r="J313" s="57"/>
      <c r="K313" s="58"/>
      <c r="L313" s="59"/>
      <c r="M313" s="60"/>
      <c r="N313" s="61"/>
      <c r="O313" s="62">
        <f>B313</f>
        <v>21</v>
      </c>
      <c r="P313" s="63"/>
      <c r="Q313" s="61"/>
    </row>
    <row r="314" spans="1:18" ht="15.75" customHeight="1">
      <c r="A314" s="9">
        <v>2301</v>
      </c>
      <c r="B314" s="56"/>
      <c r="C314" s="56">
        <v>20</v>
      </c>
      <c r="D314" s="56"/>
      <c r="E314" s="56"/>
      <c r="F314" s="56"/>
      <c r="G314" s="56"/>
      <c r="H314" s="56"/>
      <c r="I314" s="56"/>
      <c r="J314" s="57"/>
      <c r="K314" s="64"/>
      <c r="L314" s="42"/>
      <c r="M314" s="65"/>
      <c r="N314" s="66">
        <f>IF(C314=0,"",C314/B313)</f>
        <v>0.95238095238095233</v>
      </c>
      <c r="O314" s="67">
        <v>20</v>
      </c>
      <c r="P314" s="68">
        <f t="shared" ref="P314:P322" si="34">IF(O314=0,"",O314/O313)</f>
        <v>0.95238095238095233</v>
      </c>
      <c r="Q314" s="68">
        <f t="shared" ref="Q314:Q322" si="35">IF(O314=0,"",100%-P314)</f>
        <v>4.7619047619047672E-2</v>
      </c>
    </row>
    <row r="315" spans="1:18" ht="15.75" customHeight="1">
      <c r="A315" s="9">
        <v>2302</v>
      </c>
      <c r="B315" s="56"/>
      <c r="C315" s="56"/>
      <c r="D315" s="56">
        <v>19</v>
      </c>
      <c r="E315" s="56"/>
      <c r="F315" s="56"/>
      <c r="G315" s="56"/>
      <c r="H315" s="56"/>
      <c r="I315" s="56"/>
      <c r="J315" s="57"/>
      <c r="K315" s="64"/>
      <c r="L315" s="42"/>
      <c r="M315" s="65"/>
      <c r="N315" s="66">
        <f>IF(D315=0,"",D315/C314)</f>
        <v>0.95</v>
      </c>
      <c r="O315" s="67">
        <v>20</v>
      </c>
      <c r="P315" s="68">
        <f t="shared" si="34"/>
        <v>1</v>
      </c>
      <c r="Q315" s="68">
        <f t="shared" si="35"/>
        <v>0</v>
      </c>
      <c r="R315" s="52">
        <f>O315/O313</f>
        <v>0.95238095238095233</v>
      </c>
    </row>
    <row r="316" spans="1:18" ht="15.75" customHeight="1">
      <c r="A316" s="9">
        <v>2401</v>
      </c>
      <c r="B316" s="56"/>
      <c r="C316" s="56"/>
      <c r="D316" s="56"/>
      <c r="E316" s="56">
        <v>16</v>
      </c>
      <c r="F316" s="56"/>
      <c r="G316" s="56"/>
      <c r="H316" s="56"/>
      <c r="I316" s="56"/>
      <c r="J316" s="57"/>
      <c r="K316" s="64"/>
      <c r="L316" s="42"/>
      <c r="M316" s="65"/>
      <c r="N316" s="66">
        <f>IF(E316=0,"",E316/D315)</f>
        <v>0.84210526315789469</v>
      </c>
      <c r="O316" s="67">
        <v>16</v>
      </c>
      <c r="P316" s="68">
        <f t="shared" si="34"/>
        <v>0.8</v>
      </c>
      <c r="Q316" s="68">
        <f t="shared" si="35"/>
        <v>0.19999999999999996</v>
      </c>
    </row>
    <row r="317" spans="1:18" ht="15.75" customHeight="1">
      <c r="A317" s="9">
        <v>2402</v>
      </c>
      <c r="B317" s="56"/>
      <c r="C317" s="56"/>
      <c r="D317" s="56"/>
      <c r="E317" s="56"/>
      <c r="F317" s="56">
        <v>16</v>
      </c>
      <c r="G317" s="56"/>
      <c r="H317" s="56"/>
      <c r="I317" s="56"/>
      <c r="J317" s="57"/>
      <c r="K317" s="64"/>
      <c r="L317" s="42"/>
      <c r="M317" s="65"/>
      <c r="N317" s="66">
        <f>IF(F317=0,"",F317/E316)</f>
        <v>1</v>
      </c>
      <c r="O317" s="67">
        <v>16</v>
      </c>
      <c r="P317" s="68">
        <f t="shared" si="34"/>
        <v>1</v>
      </c>
      <c r="Q317" s="68">
        <f t="shared" si="35"/>
        <v>0</v>
      </c>
    </row>
    <row r="318" spans="1:18" ht="15.75" customHeight="1">
      <c r="A318" s="9">
        <v>2501</v>
      </c>
      <c r="B318" s="56"/>
      <c r="C318" s="56"/>
      <c r="D318" s="56"/>
      <c r="E318" s="56"/>
      <c r="F318" s="56"/>
      <c r="G318" s="56"/>
      <c r="H318" s="56"/>
      <c r="I318" s="56"/>
      <c r="J318" s="57"/>
      <c r="K318" s="64"/>
      <c r="L318" s="42"/>
      <c r="M318" s="65"/>
      <c r="N318" s="66" t="str">
        <f>IF(G318=0,"",G318/F317)</f>
        <v/>
      </c>
      <c r="O318" s="67"/>
      <c r="P318" s="68" t="str">
        <f t="shared" si="34"/>
        <v/>
      </c>
      <c r="Q318" s="68" t="str">
        <f t="shared" si="35"/>
        <v/>
      </c>
    </row>
    <row r="319" spans="1:18" ht="15.75" customHeight="1">
      <c r="A319" s="9">
        <v>2502</v>
      </c>
      <c r="B319" s="56"/>
      <c r="C319" s="56"/>
      <c r="D319" s="56"/>
      <c r="E319" s="56"/>
      <c r="F319" s="56"/>
      <c r="G319" s="56"/>
      <c r="H319" s="56"/>
      <c r="I319" s="56"/>
      <c r="J319" s="57"/>
      <c r="K319" s="64"/>
      <c r="L319" s="42"/>
      <c r="M319" s="65"/>
      <c r="N319" s="66" t="str">
        <f t="shared" ref="N319:N322" si="36">IF(H319=0,"",H319/G318)</f>
        <v/>
      </c>
      <c r="O319" s="67"/>
      <c r="P319" s="68" t="str">
        <f t="shared" si="34"/>
        <v/>
      </c>
      <c r="Q319" s="68" t="str">
        <f t="shared" si="35"/>
        <v/>
      </c>
    </row>
    <row r="320" spans="1:18" ht="15.75" customHeight="1">
      <c r="A320" s="9">
        <v>2601</v>
      </c>
      <c r="B320" s="56"/>
      <c r="C320" s="56"/>
      <c r="D320" s="56"/>
      <c r="E320" s="56"/>
      <c r="F320" s="56"/>
      <c r="G320" s="56"/>
      <c r="H320" s="56"/>
      <c r="I320" s="56"/>
      <c r="J320" s="57"/>
      <c r="K320" s="64"/>
      <c r="L320" s="42"/>
      <c r="M320" s="65"/>
      <c r="N320" s="66" t="str">
        <f t="shared" si="36"/>
        <v/>
      </c>
      <c r="O320" s="67"/>
      <c r="P320" s="68" t="str">
        <f t="shared" si="34"/>
        <v/>
      </c>
      <c r="Q320" s="68" t="str">
        <f t="shared" si="35"/>
        <v/>
      </c>
    </row>
    <row r="321" spans="1:18" ht="15.75" customHeight="1">
      <c r="A321" s="9">
        <v>2602</v>
      </c>
      <c r="B321" s="56"/>
      <c r="C321" s="56"/>
      <c r="D321" s="56"/>
      <c r="E321" s="56"/>
      <c r="F321" s="56"/>
      <c r="G321" s="56"/>
      <c r="H321" s="56"/>
      <c r="I321" s="56"/>
      <c r="J321" s="57"/>
      <c r="K321" s="64"/>
      <c r="L321" s="42"/>
      <c r="M321" s="65"/>
      <c r="N321" s="66" t="str">
        <f t="shared" si="36"/>
        <v/>
      </c>
      <c r="O321" s="67"/>
      <c r="P321" s="68" t="str">
        <f t="shared" si="34"/>
        <v/>
      </c>
      <c r="Q321" s="68" t="str">
        <f t="shared" si="35"/>
        <v/>
      </c>
    </row>
    <row r="322" spans="1:18" ht="15.75" customHeight="1">
      <c r="A322" s="9">
        <v>2701</v>
      </c>
      <c r="B322" s="56"/>
      <c r="C322" s="56"/>
      <c r="D322" s="56"/>
      <c r="E322" s="56"/>
      <c r="F322" s="56"/>
      <c r="G322" s="56"/>
      <c r="H322" s="56"/>
      <c r="I322" s="56"/>
      <c r="J322" s="57"/>
      <c r="K322" s="64"/>
      <c r="L322" s="42"/>
      <c r="M322" s="65"/>
      <c r="N322" s="66" t="str">
        <f t="shared" si="36"/>
        <v/>
      </c>
      <c r="O322" s="67"/>
      <c r="P322" s="68" t="str">
        <f t="shared" si="34"/>
        <v/>
      </c>
      <c r="Q322" s="68" t="str">
        <f t="shared" si="35"/>
        <v/>
      </c>
    </row>
    <row r="323" spans="1:18" ht="15.75" customHeight="1">
      <c r="A323" s="9">
        <v>2702</v>
      </c>
      <c r="B323" s="56"/>
      <c r="C323" s="56"/>
      <c r="D323" s="56"/>
      <c r="E323" s="56"/>
      <c r="F323" s="56"/>
      <c r="G323" s="56"/>
      <c r="H323" s="56"/>
      <c r="I323" s="56"/>
      <c r="J323" s="57"/>
      <c r="K323" s="64"/>
      <c r="L323" s="42"/>
      <c r="M323" s="43"/>
      <c r="N323" s="69"/>
      <c r="O323" s="70"/>
      <c r="P323" s="71"/>
      <c r="Q323" s="69"/>
    </row>
    <row r="324" spans="1:18" ht="15.75" customHeight="1">
      <c r="A324" s="9">
        <v>2801</v>
      </c>
      <c r="B324" s="56"/>
      <c r="C324" s="56"/>
      <c r="D324" s="56"/>
      <c r="E324" s="56"/>
      <c r="F324" s="56"/>
      <c r="G324" s="56"/>
      <c r="H324" s="56"/>
      <c r="I324" s="56"/>
      <c r="J324" s="57"/>
      <c r="K324" s="64"/>
      <c r="L324" s="42"/>
      <c r="M324" s="43"/>
      <c r="N324" s="54"/>
      <c r="O324" s="70"/>
      <c r="P324" s="72"/>
      <c r="Q324" s="54"/>
    </row>
    <row r="325" spans="1:18" ht="15.75" customHeight="1">
      <c r="A325" s="9">
        <v>2802</v>
      </c>
      <c r="B325" s="56"/>
      <c r="C325" s="56"/>
      <c r="D325" s="56"/>
      <c r="E325" s="56"/>
      <c r="F325" s="56"/>
      <c r="G325" s="56"/>
      <c r="H325" s="56"/>
      <c r="I325" s="56"/>
      <c r="J325" s="57"/>
      <c r="K325" s="64"/>
      <c r="L325" s="42"/>
      <c r="M325" s="43"/>
      <c r="N325" s="54"/>
      <c r="O325" s="70"/>
      <c r="P325" s="72"/>
      <c r="Q325" s="54"/>
    </row>
    <row r="326" spans="1:18" ht="15.75" customHeight="1">
      <c r="A326" s="9">
        <v>2901</v>
      </c>
      <c r="B326" s="56"/>
      <c r="C326" s="56"/>
      <c r="D326" s="56"/>
      <c r="E326" s="56"/>
      <c r="F326" s="56"/>
      <c r="G326" s="56"/>
      <c r="H326" s="56"/>
      <c r="I326" s="56"/>
      <c r="J326" s="57"/>
      <c r="K326" s="64"/>
      <c r="L326" s="42"/>
      <c r="M326" s="43"/>
      <c r="N326" s="42"/>
      <c r="O326" s="43"/>
      <c r="P326" s="53"/>
      <c r="Q326" s="54"/>
    </row>
    <row r="327" spans="1:18" ht="15.75" customHeight="1">
      <c r="A327" s="9">
        <v>2902</v>
      </c>
      <c r="B327" s="56"/>
      <c r="C327" s="56"/>
      <c r="D327" s="56"/>
      <c r="E327" s="56"/>
      <c r="F327" s="56"/>
      <c r="G327" s="56"/>
      <c r="H327" s="56"/>
      <c r="I327" s="56"/>
      <c r="J327" s="57"/>
      <c r="K327" s="64"/>
      <c r="L327" s="42"/>
      <c r="M327" s="43"/>
      <c r="N327" s="44" t="s">
        <v>53</v>
      </c>
      <c r="O327" s="45"/>
      <c r="P327" s="46" t="str">
        <f>IF(SUM(J315:J323)=0,"",SUM(J315:J323))</f>
        <v/>
      </c>
      <c r="Q327" s="47" t="s">
        <v>8</v>
      </c>
    </row>
    <row r="328" spans="1:18" ht="15.75" customHeight="1">
      <c r="A328" s="9">
        <v>3001</v>
      </c>
      <c r="B328" s="56"/>
      <c r="C328" s="56"/>
      <c r="D328" s="56"/>
      <c r="E328" s="56"/>
      <c r="F328" s="56"/>
      <c r="G328" s="56"/>
      <c r="H328" s="56"/>
      <c r="I328" s="56"/>
      <c r="J328" s="57"/>
      <c r="K328" s="64"/>
      <c r="L328" s="42"/>
      <c r="M328" s="43"/>
      <c r="N328" s="48" t="s">
        <v>55</v>
      </c>
      <c r="O328" s="49" t="str">
        <f>IF(O327/B313=0,"",O327/B313)</f>
        <v/>
      </c>
      <c r="P328" s="50" t="e">
        <f>IF(O327/P327=0,"",O327/P327)</f>
        <v>#VALUE!</v>
      </c>
      <c r="Q328" s="51" t="s">
        <v>56</v>
      </c>
    </row>
    <row r="329" spans="1:18" ht="15.75" customHeight="1">
      <c r="A329" s="9">
        <v>3002</v>
      </c>
      <c r="B329" s="56"/>
      <c r="C329" s="56"/>
      <c r="D329" s="56"/>
      <c r="E329" s="56"/>
      <c r="F329" s="56"/>
      <c r="G329" s="56"/>
      <c r="H329" s="56"/>
      <c r="I329" s="56"/>
      <c r="J329" s="57"/>
      <c r="K329" s="73"/>
      <c r="L329" s="74"/>
      <c r="M329" s="75"/>
      <c r="N329" s="30"/>
      <c r="O329" s="31"/>
      <c r="P329" s="31"/>
      <c r="Q329" s="33"/>
    </row>
    <row r="330" spans="1:18" ht="18" customHeight="1">
      <c r="A330" s="34"/>
      <c r="B330" s="6"/>
      <c r="C330" s="6"/>
      <c r="D330" s="6"/>
      <c r="E330" s="6"/>
      <c r="F330" s="139" t="s">
        <v>42</v>
      </c>
      <c r="G330" s="154"/>
      <c r="H330" s="154"/>
      <c r="I330" s="154"/>
      <c r="J330" s="35">
        <f>SUM(J322:J326)</f>
        <v>0</v>
      </c>
      <c r="K330" s="55" t="str">
        <f>IF(J322=0,"",J322/B313)</f>
        <v/>
      </c>
      <c r="L330" s="55" t="str">
        <f>IF(J330=0,"",J330/B313)</f>
        <v/>
      </c>
      <c r="M330" s="55" t="e">
        <f>L330-K330</f>
        <v>#VALUE!</v>
      </c>
      <c r="N330" s="5"/>
      <c r="O330" s="6"/>
      <c r="P330" s="37"/>
      <c r="Q330" s="5"/>
    </row>
    <row r="331" spans="1:18" ht="12.75" customHeight="1">
      <c r="K331" s="5"/>
      <c r="L331" s="5"/>
      <c r="N331" s="5"/>
    </row>
    <row r="332" spans="1:18" ht="12.75" customHeight="1">
      <c r="K332" s="5"/>
      <c r="L332" s="5"/>
      <c r="N332" s="5"/>
    </row>
    <row r="333" spans="1:18" ht="26.25">
      <c r="A333" s="122"/>
      <c r="B333" s="76" t="s">
        <v>77</v>
      </c>
      <c r="C333" s="76"/>
      <c r="D333" s="76"/>
      <c r="E333" s="76"/>
      <c r="F333" s="76"/>
      <c r="G333" s="76"/>
      <c r="H333" s="76"/>
      <c r="I333" s="76"/>
      <c r="J333" s="123" t="s">
        <v>75</v>
      </c>
      <c r="K333" s="5"/>
      <c r="L333" s="5"/>
      <c r="M333" s="6"/>
      <c r="N333" s="5"/>
      <c r="O333" s="6"/>
      <c r="P333" s="6"/>
      <c r="Q333" s="6"/>
      <c r="R333" s="122"/>
    </row>
    <row r="334" spans="1:18" ht="20.25">
      <c r="A334" s="142" t="s">
        <v>6</v>
      </c>
      <c r="B334" s="144" t="s">
        <v>7</v>
      </c>
      <c r="C334" s="154"/>
      <c r="D334" s="154"/>
      <c r="E334" s="154"/>
      <c r="F334" s="154"/>
      <c r="G334" s="154"/>
      <c r="H334" s="154"/>
      <c r="I334" s="154"/>
      <c r="J334" s="167" t="s">
        <v>8</v>
      </c>
      <c r="K334" s="137" t="s">
        <v>9</v>
      </c>
      <c r="L334" s="137" t="s">
        <v>10</v>
      </c>
      <c r="M334" s="149" t="s">
        <v>11</v>
      </c>
      <c r="N334" s="137" t="s">
        <v>12</v>
      </c>
      <c r="O334" s="151" t="s">
        <v>13</v>
      </c>
      <c r="P334" s="151" t="s">
        <v>14</v>
      </c>
      <c r="Q334" s="137" t="s">
        <v>15</v>
      </c>
      <c r="R334" s="122"/>
    </row>
    <row r="335" spans="1:18" ht="15.75">
      <c r="A335" s="153"/>
      <c r="B335" s="9" t="s">
        <v>16</v>
      </c>
      <c r="C335" s="9" t="s">
        <v>17</v>
      </c>
      <c r="D335" s="9" t="s">
        <v>18</v>
      </c>
      <c r="E335" s="9" t="s">
        <v>19</v>
      </c>
      <c r="F335" s="9" t="s">
        <v>20</v>
      </c>
      <c r="G335" s="9" t="s">
        <v>21</v>
      </c>
      <c r="H335" s="9" t="s">
        <v>22</v>
      </c>
      <c r="I335" s="9" t="s">
        <v>23</v>
      </c>
      <c r="J335" s="153"/>
      <c r="K335" s="153"/>
      <c r="L335" s="153"/>
      <c r="M335" s="153"/>
      <c r="N335" s="153"/>
      <c r="O335" s="153"/>
      <c r="P335" s="153"/>
      <c r="Q335" s="153"/>
      <c r="R335" s="122"/>
    </row>
    <row r="336" spans="1:18" ht="15.75">
      <c r="A336" s="9">
        <v>2301</v>
      </c>
      <c r="B336" s="56">
        <v>12</v>
      </c>
      <c r="C336" s="56"/>
      <c r="D336" s="56"/>
      <c r="E336" s="56"/>
      <c r="F336" s="56"/>
      <c r="G336" s="56"/>
      <c r="H336" s="56"/>
      <c r="I336" s="56"/>
      <c r="J336" s="77"/>
      <c r="K336" s="58"/>
      <c r="L336" s="59"/>
      <c r="M336" s="60"/>
      <c r="N336" s="61"/>
      <c r="O336" s="62">
        <f>B336</f>
        <v>12</v>
      </c>
      <c r="P336" s="63"/>
      <c r="Q336" s="61"/>
      <c r="R336" s="122"/>
    </row>
    <row r="337" spans="1:18" ht="15.75">
      <c r="A337" s="9">
        <v>2302</v>
      </c>
      <c r="B337" s="56"/>
      <c r="C337" s="56">
        <v>12</v>
      </c>
      <c r="D337" s="56"/>
      <c r="E337" s="56"/>
      <c r="F337" s="56"/>
      <c r="G337" s="56"/>
      <c r="H337" s="56"/>
      <c r="I337" s="56"/>
      <c r="J337" s="77"/>
      <c r="K337" s="64"/>
      <c r="L337" s="42"/>
      <c r="M337" s="65"/>
      <c r="N337" s="66">
        <f>IF(C337=0,"",C337/B336)</f>
        <v>1</v>
      </c>
      <c r="O337" s="67">
        <v>12</v>
      </c>
      <c r="P337" s="68">
        <f t="shared" ref="P337:P345" si="37">IF(O337=0,"",O337/O336)</f>
        <v>1</v>
      </c>
      <c r="Q337" s="68">
        <f t="shared" ref="Q337:Q345" si="38">IF(O337=0,"",100%-P337)</f>
        <v>0</v>
      </c>
      <c r="R337" s="122"/>
    </row>
    <row r="338" spans="1:18" ht="15.75">
      <c r="A338" s="9">
        <v>2401</v>
      </c>
      <c r="B338" s="56"/>
      <c r="C338" s="56"/>
      <c r="D338" s="56">
        <v>12</v>
      </c>
      <c r="E338" s="56"/>
      <c r="F338" s="56"/>
      <c r="G338" s="56"/>
      <c r="H338" s="56"/>
      <c r="I338" s="56"/>
      <c r="J338" s="77"/>
      <c r="K338" s="64"/>
      <c r="L338" s="42"/>
      <c r="M338" s="65"/>
      <c r="N338" s="66">
        <f>IF(D338=0,"",D338/C337)</f>
        <v>1</v>
      </c>
      <c r="O338" s="67">
        <v>12</v>
      </c>
      <c r="P338" s="68">
        <f t="shared" si="37"/>
        <v>1</v>
      </c>
      <c r="Q338" s="68">
        <f t="shared" si="38"/>
        <v>0</v>
      </c>
      <c r="R338" s="52">
        <f>O338/O336</f>
        <v>1</v>
      </c>
    </row>
    <row r="339" spans="1:18" ht="15.75">
      <c r="A339" s="9">
        <v>2402</v>
      </c>
      <c r="B339" s="56"/>
      <c r="C339" s="56"/>
      <c r="D339" s="56"/>
      <c r="E339" s="56">
        <v>12</v>
      </c>
      <c r="F339" s="56"/>
      <c r="G339" s="56"/>
      <c r="H339" s="56"/>
      <c r="I339" s="56"/>
      <c r="J339" s="77"/>
      <c r="K339" s="64"/>
      <c r="L339" s="42"/>
      <c r="M339" s="65"/>
      <c r="N339" s="66">
        <f>IF(E339=0,"",E339/D338)</f>
        <v>1</v>
      </c>
      <c r="O339" s="67">
        <v>12</v>
      </c>
      <c r="P339" s="68">
        <f t="shared" si="37"/>
        <v>1</v>
      </c>
      <c r="Q339" s="68">
        <f t="shared" si="38"/>
        <v>0</v>
      </c>
      <c r="R339" s="122"/>
    </row>
    <row r="340" spans="1:18" ht="15.75">
      <c r="A340" s="9">
        <v>2501</v>
      </c>
      <c r="B340" s="56"/>
      <c r="C340" s="56"/>
      <c r="D340" s="56"/>
      <c r="E340" s="56"/>
      <c r="F340" s="56"/>
      <c r="G340" s="56"/>
      <c r="H340" s="56"/>
      <c r="I340" s="56"/>
      <c r="J340" s="77"/>
      <c r="K340" s="64"/>
      <c r="L340" s="42"/>
      <c r="M340" s="65"/>
      <c r="N340" s="66" t="str">
        <f>IF(F340=0,"",F340/E339)</f>
        <v/>
      </c>
      <c r="O340" s="67"/>
      <c r="P340" s="68" t="str">
        <f t="shared" si="37"/>
        <v/>
      </c>
      <c r="Q340" s="68" t="str">
        <f t="shared" si="38"/>
        <v/>
      </c>
      <c r="R340" s="122"/>
    </row>
    <row r="341" spans="1:18" ht="15.75">
      <c r="A341" s="9">
        <v>2502</v>
      </c>
      <c r="B341" s="56"/>
      <c r="C341" s="56"/>
      <c r="D341" s="56"/>
      <c r="E341" s="56"/>
      <c r="F341" s="56"/>
      <c r="G341" s="56"/>
      <c r="H341" s="56"/>
      <c r="I341" s="56"/>
      <c r="J341" s="77"/>
      <c r="K341" s="64"/>
      <c r="L341" s="42"/>
      <c r="M341" s="65"/>
      <c r="N341" s="66" t="str">
        <f>IF(G341=0,"",G341/F340)</f>
        <v/>
      </c>
      <c r="O341" s="67"/>
      <c r="P341" s="68" t="str">
        <f t="shared" si="37"/>
        <v/>
      </c>
      <c r="Q341" s="68" t="str">
        <f t="shared" si="38"/>
        <v/>
      </c>
      <c r="R341" s="122"/>
    </row>
    <row r="342" spans="1:18" ht="15.75">
      <c r="A342" s="9">
        <v>2601</v>
      </c>
      <c r="B342" s="56"/>
      <c r="C342" s="56"/>
      <c r="D342" s="56"/>
      <c r="E342" s="56"/>
      <c r="F342" s="56"/>
      <c r="G342" s="56"/>
      <c r="H342" s="56"/>
      <c r="I342" s="56"/>
      <c r="J342" s="77"/>
      <c r="K342" s="64"/>
      <c r="L342" s="42"/>
      <c r="M342" s="65"/>
      <c r="N342" s="66" t="str">
        <f t="shared" ref="N342:N345" si="39">IF(H342=0,"",H342/G341)</f>
        <v/>
      </c>
      <c r="O342" s="67"/>
      <c r="P342" s="68" t="str">
        <f t="shared" si="37"/>
        <v/>
      </c>
      <c r="Q342" s="68" t="str">
        <f t="shared" si="38"/>
        <v/>
      </c>
      <c r="R342" s="122"/>
    </row>
    <row r="343" spans="1:18" ht="15.75">
      <c r="A343" s="9">
        <v>2602</v>
      </c>
      <c r="B343" s="56"/>
      <c r="C343" s="56"/>
      <c r="D343" s="56"/>
      <c r="E343" s="56"/>
      <c r="F343" s="56"/>
      <c r="G343" s="56"/>
      <c r="H343" s="56"/>
      <c r="I343" s="56"/>
      <c r="J343" s="77"/>
      <c r="K343" s="64"/>
      <c r="L343" s="42"/>
      <c r="M343" s="65"/>
      <c r="N343" s="66" t="str">
        <f t="shared" si="39"/>
        <v/>
      </c>
      <c r="O343" s="67"/>
      <c r="P343" s="68" t="str">
        <f t="shared" si="37"/>
        <v/>
      </c>
      <c r="Q343" s="68" t="str">
        <f t="shared" si="38"/>
        <v/>
      </c>
      <c r="R343" s="122"/>
    </row>
    <row r="344" spans="1:18" ht="15.75">
      <c r="A344" s="9">
        <v>2701</v>
      </c>
      <c r="B344" s="56"/>
      <c r="C344" s="56"/>
      <c r="D344" s="56"/>
      <c r="E344" s="56"/>
      <c r="F344" s="56"/>
      <c r="G344" s="56"/>
      <c r="H344" s="56"/>
      <c r="I344" s="56"/>
      <c r="J344" s="77"/>
      <c r="K344" s="64"/>
      <c r="L344" s="42"/>
      <c r="M344" s="65"/>
      <c r="N344" s="66" t="str">
        <f t="shared" si="39"/>
        <v/>
      </c>
      <c r="O344" s="67"/>
      <c r="P344" s="68" t="str">
        <f t="shared" si="37"/>
        <v/>
      </c>
      <c r="Q344" s="68" t="str">
        <f t="shared" si="38"/>
        <v/>
      </c>
      <c r="R344" s="122"/>
    </row>
    <row r="345" spans="1:18" ht="15.75">
      <c r="A345" s="9">
        <v>2702</v>
      </c>
      <c r="B345" s="56"/>
      <c r="C345" s="56"/>
      <c r="D345" s="56"/>
      <c r="E345" s="56"/>
      <c r="F345" s="56"/>
      <c r="G345" s="56"/>
      <c r="H345" s="56"/>
      <c r="I345" s="56"/>
      <c r="J345" s="77"/>
      <c r="K345" s="64"/>
      <c r="L345" s="42"/>
      <c r="M345" s="65"/>
      <c r="N345" s="66" t="str">
        <f t="shared" si="39"/>
        <v/>
      </c>
      <c r="O345" s="67"/>
      <c r="P345" s="68" t="str">
        <f t="shared" si="37"/>
        <v/>
      </c>
      <c r="Q345" s="68" t="str">
        <f t="shared" si="38"/>
        <v/>
      </c>
      <c r="R345" s="122"/>
    </row>
    <row r="346" spans="1:18" ht="15.75">
      <c r="A346" s="9">
        <v>2801</v>
      </c>
      <c r="B346" s="56"/>
      <c r="C346" s="56"/>
      <c r="D346" s="56"/>
      <c r="E346" s="56"/>
      <c r="F346" s="56"/>
      <c r="G346" s="56"/>
      <c r="H346" s="56"/>
      <c r="I346" s="56"/>
      <c r="J346" s="77"/>
      <c r="K346" s="64"/>
      <c r="L346" s="42"/>
      <c r="M346" s="43"/>
      <c r="N346" s="69"/>
      <c r="O346" s="70"/>
      <c r="P346" s="71"/>
      <c r="Q346" s="69"/>
      <c r="R346" s="122"/>
    </row>
    <row r="347" spans="1:18" ht="15.75">
      <c r="A347" s="9">
        <v>2802</v>
      </c>
      <c r="B347" s="56"/>
      <c r="C347" s="56"/>
      <c r="D347" s="56"/>
      <c r="E347" s="56"/>
      <c r="F347" s="56"/>
      <c r="G347" s="56"/>
      <c r="H347" s="56"/>
      <c r="I347" s="56"/>
      <c r="J347" s="77"/>
      <c r="K347" s="64"/>
      <c r="L347" s="42"/>
      <c r="M347" s="43"/>
      <c r="N347" s="54"/>
      <c r="O347" s="70"/>
      <c r="P347" s="72"/>
      <c r="Q347" s="54"/>
      <c r="R347" s="122"/>
    </row>
    <row r="348" spans="1:18" ht="15.75">
      <c r="A348" s="9">
        <v>2901</v>
      </c>
      <c r="B348" s="56"/>
      <c r="C348" s="56"/>
      <c r="D348" s="56"/>
      <c r="E348" s="56"/>
      <c r="F348" s="56"/>
      <c r="G348" s="56"/>
      <c r="H348" s="56"/>
      <c r="I348" s="56"/>
      <c r="J348" s="77"/>
      <c r="K348" s="64"/>
      <c r="L348" s="42"/>
      <c r="M348" s="43"/>
      <c r="N348" s="54"/>
      <c r="O348" s="70"/>
      <c r="P348" s="72"/>
      <c r="Q348" s="54"/>
      <c r="R348" s="122"/>
    </row>
    <row r="349" spans="1:18" ht="15.75">
      <c r="A349" s="9">
        <v>2902</v>
      </c>
      <c r="B349" s="56"/>
      <c r="C349" s="56"/>
      <c r="D349" s="56"/>
      <c r="E349" s="56"/>
      <c r="F349" s="56"/>
      <c r="G349" s="56"/>
      <c r="H349" s="56"/>
      <c r="I349" s="56"/>
      <c r="J349" s="77"/>
      <c r="K349" s="64"/>
      <c r="L349" s="42"/>
      <c r="M349" s="43"/>
      <c r="N349" s="42"/>
      <c r="O349" s="43"/>
      <c r="P349" s="53"/>
      <c r="Q349" s="54"/>
      <c r="R349" s="122"/>
    </row>
    <row r="350" spans="1:18" ht="15.75">
      <c r="A350" s="9">
        <v>3001</v>
      </c>
      <c r="B350" s="56"/>
      <c r="C350" s="56"/>
      <c r="D350" s="56"/>
      <c r="E350" s="56"/>
      <c r="F350" s="56"/>
      <c r="G350" s="56"/>
      <c r="H350" s="56"/>
      <c r="I350" s="56"/>
      <c r="J350" s="77"/>
      <c r="K350" s="64"/>
      <c r="L350" s="42"/>
      <c r="M350" s="43"/>
      <c r="N350" s="44" t="s">
        <v>53</v>
      </c>
      <c r="O350" s="45"/>
      <c r="P350" s="46" t="str">
        <f>IF(SUM(J338:J346)=0,"",SUM(J338:J346))</f>
        <v/>
      </c>
      <c r="Q350" s="47" t="s">
        <v>8</v>
      </c>
      <c r="R350" s="122"/>
    </row>
    <row r="351" spans="1:18" ht="15.75">
      <c r="A351" s="9">
        <v>3002</v>
      </c>
      <c r="B351" s="56"/>
      <c r="C351" s="56"/>
      <c r="D351" s="56"/>
      <c r="E351" s="56"/>
      <c r="F351" s="56"/>
      <c r="G351" s="56"/>
      <c r="H351" s="56"/>
      <c r="I351" s="56"/>
      <c r="J351" s="77"/>
      <c r="K351" s="64"/>
      <c r="L351" s="42"/>
      <c r="M351" s="43"/>
      <c r="N351" s="48" t="s">
        <v>55</v>
      </c>
      <c r="O351" s="49" t="str">
        <f>IF(O350/B336=0,"",O350/B336)</f>
        <v/>
      </c>
      <c r="P351" s="50" t="e">
        <f>IF(O350/P350=0,"",O350/P350)</f>
        <v>#VALUE!</v>
      </c>
      <c r="Q351" s="51" t="s">
        <v>56</v>
      </c>
      <c r="R351" s="122"/>
    </row>
    <row r="352" spans="1:18" ht="15.75">
      <c r="A352" s="9">
        <v>3101</v>
      </c>
      <c r="B352" s="56"/>
      <c r="C352" s="56"/>
      <c r="D352" s="56"/>
      <c r="E352" s="56"/>
      <c r="F352" s="56"/>
      <c r="G352" s="56"/>
      <c r="H352" s="56"/>
      <c r="I352" s="56"/>
      <c r="J352" s="77"/>
      <c r="K352" s="73"/>
      <c r="L352" s="74"/>
      <c r="M352" s="75"/>
      <c r="N352" s="30"/>
      <c r="O352" s="31"/>
      <c r="P352" s="31"/>
      <c r="Q352" s="33"/>
      <c r="R352" s="122"/>
    </row>
    <row r="353" spans="1:18" ht="18">
      <c r="A353" s="34"/>
      <c r="B353" s="6"/>
      <c r="C353" s="6"/>
      <c r="D353" s="6"/>
      <c r="E353" s="6"/>
      <c r="F353" s="139" t="s">
        <v>42</v>
      </c>
      <c r="G353" s="154"/>
      <c r="H353" s="154"/>
      <c r="I353" s="154"/>
      <c r="J353" s="35">
        <f>SUM(J345:J349)</f>
        <v>0</v>
      </c>
      <c r="K353" s="55" t="str">
        <f>IF(J345=0,"",J345/B336)</f>
        <v/>
      </c>
      <c r="L353" s="55" t="str">
        <f>IF(J353=0,"",J353/B336)</f>
        <v/>
      </c>
      <c r="M353" s="55" t="e">
        <f>L353-K353</f>
        <v>#VALUE!</v>
      </c>
      <c r="N353" s="5"/>
      <c r="O353" s="6"/>
      <c r="P353" s="37"/>
      <c r="Q353" s="5"/>
      <c r="R353" s="122"/>
    </row>
    <row r="354" spans="1:18" ht="12.75" customHeight="1">
      <c r="K354" s="5"/>
      <c r="L354" s="5"/>
      <c r="N354" s="5"/>
    </row>
    <row r="355" spans="1:18" ht="12.75" customHeight="1">
      <c r="K355" s="5"/>
      <c r="L355" s="5"/>
      <c r="N355" s="5"/>
    </row>
    <row r="356" spans="1:18" ht="26.25">
      <c r="A356" s="127"/>
      <c r="B356" s="76" t="s">
        <v>77</v>
      </c>
      <c r="C356" s="76"/>
      <c r="D356" s="76"/>
      <c r="E356" s="76"/>
      <c r="F356" s="76"/>
      <c r="G356" s="76"/>
      <c r="H356" s="76"/>
      <c r="I356" s="76"/>
      <c r="J356" s="128" t="s">
        <v>76</v>
      </c>
      <c r="K356" s="5"/>
      <c r="L356" s="5"/>
      <c r="M356" s="6"/>
      <c r="N356" s="5"/>
      <c r="O356" s="6"/>
      <c r="P356" s="6"/>
      <c r="Q356" s="6"/>
      <c r="R356" s="127"/>
    </row>
    <row r="357" spans="1:18" ht="12.75" customHeight="1">
      <c r="A357" s="142" t="s">
        <v>6</v>
      </c>
      <c r="B357" s="144" t="s">
        <v>7</v>
      </c>
      <c r="C357" s="154"/>
      <c r="D357" s="154"/>
      <c r="E357" s="154"/>
      <c r="F357" s="154"/>
      <c r="G357" s="154"/>
      <c r="H357" s="154"/>
      <c r="I357" s="154"/>
      <c r="J357" s="167" t="s">
        <v>8</v>
      </c>
      <c r="K357" s="137" t="s">
        <v>9</v>
      </c>
      <c r="L357" s="137" t="s">
        <v>10</v>
      </c>
      <c r="M357" s="149" t="s">
        <v>11</v>
      </c>
      <c r="N357" s="137" t="s">
        <v>12</v>
      </c>
      <c r="O357" s="151" t="s">
        <v>13</v>
      </c>
      <c r="P357" s="151" t="s">
        <v>14</v>
      </c>
      <c r="Q357" s="137" t="s">
        <v>15</v>
      </c>
      <c r="R357" s="127"/>
    </row>
    <row r="358" spans="1:18" ht="12.75" customHeight="1">
      <c r="A358" s="153"/>
      <c r="B358" s="9" t="s">
        <v>16</v>
      </c>
      <c r="C358" s="9" t="s">
        <v>17</v>
      </c>
      <c r="D358" s="9" t="s">
        <v>18</v>
      </c>
      <c r="E358" s="9" t="s">
        <v>19</v>
      </c>
      <c r="F358" s="9" t="s">
        <v>20</v>
      </c>
      <c r="G358" s="9" t="s">
        <v>21</v>
      </c>
      <c r="H358" s="9" t="s">
        <v>22</v>
      </c>
      <c r="I358" s="9" t="s">
        <v>23</v>
      </c>
      <c r="J358" s="153"/>
      <c r="K358" s="153"/>
      <c r="L358" s="153"/>
      <c r="M358" s="153"/>
      <c r="N358" s="153"/>
      <c r="O358" s="153"/>
      <c r="P358" s="153"/>
      <c r="Q358" s="153"/>
      <c r="R358" s="127"/>
    </row>
    <row r="359" spans="1:18" ht="15.75">
      <c r="A359" s="9">
        <v>2302</v>
      </c>
      <c r="B359" s="56">
        <v>27</v>
      </c>
      <c r="C359" s="56"/>
      <c r="D359" s="56"/>
      <c r="E359" s="56"/>
      <c r="F359" s="56"/>
      <c r="G359" s="56"/>
      <c r="H359" s="56"/>
      <c r="I359" s="56"/>
      <c r="J359" s="77"/>
      <c r="K359" s="58"/>
      <c r="L359" s="59"/>
      <c r="M359" s="60"/>
      <c r="N359" s="61"/>
      <c r="O359" s="62">
        <f>B359</f>
        <v>27</v>
      </c>
      <c r="P359" s="63"/>
      <c r="Q359" s="61"/>
      <c r="R359" s="127"/>
    </row>
    <row r="360" spans="1:18" ht="15.75">
      <c r="A360" s="9">
        <v>2401</v>
      </c>
      <c r="B360" s="56"/>
      <c r="C360" s="56">
        <v>23</v>
      </c>
      <c r="D360" s="56"/>
      <c r="E360" s="56"/>
      <c r="F360" s="56"/>
      <c r="G360" s="56"/>
      <c r="H360" s="56"/>
      <c r="I360" s="56"/>
      <c r="J360" s="77"/>
      <c r="K360" s="64"/>
      <c r="L360" s="42"/>
      <c r="M360" s="65"/>
      <c r="N360" s="66">
        <f>IF(C360=0,"",C360/B359)</f>
        <v>0.85185185185185186</v>
      </c>
      <c r="O360" s="67">
        <v>23</v>
      </c>
      <c r="P360" s="68">
        <f t="shared" ref="P360:P368" si="40">IF(O360=0,"",O360/O359)</f>
        <v>0.85185185185185186</v>
      </c>
      <c r="Q360" s="68">
        <f t="shared" ref="Q360:Q368" si="41">IF(O360=0,"",100%-P360)</f>
        <v>0.14814814814814814</v>
      </c>
      <c r="R360" s="127"/>
    </row>
    <row r="361" spans="1:18" ht="15.75">
      <c r="A361" s="9">
        <v>2402</v>
      </c>
      <c r="B361" s="56"/>
      <c r="C361" s="56"/>
      <c r="D361" s="56">
        <v>19</v>
      </c>
      <c r="E361" s="56"/>
      <c r="F361" s="56"/>
      <c r="G361" s="56"/>
      <c r="H361" s="56"/>
      <c r="I361" s="56"/>
      <c r="J361" s="77"/>
      <c r="K361" s="64"/>
      <c r="L361" s="42"/>
      <c r="M361" s="65"/>
      <c r="N361" s="66">
        <f>IF(D361=0,"",D361/C360)</f>
        <v>0.82608695652173914</v>
      </c>
      <c r="O361" s="67">
        <v>19</v>
      </c>
      <c r="P361" s="68">
        <f t="shared" si="40"/>
        <v>0.82608695652173914</v>
      </c>
      <c r="Q361" s="68">
        <f t="shared" si="41"/>
        <v>0.17391304347826086</v>
      </c>
      <c r="R361" s="52">
        <f>O361/O359</f>
        <v>0.70370370370370372</v>
      </c>
    </row>
    <row r="362" spans="1:18" ht="15.75">
      <c r="A362" s="9">
        <v>2501</v>
      </c>
      <c r="B362" s="56"/>
      <c r="C362" s="56"/>
      <c r="D362" s="56"/>
      <c r="E362" s="56"/>
      <c r="F362" s="56"/>
      <c r="G362" s="56"/>
      <c r="H362" s="56"/>
      <c r="I362" s="56"/>
      <c r="J362" s="77"/>
      <c r="K362" s="64"/>
      <c r="L362" s="42"/>
      <c r="M362" s="65"/>
      <c r="N362" s="66" t="str">
        <f>IF(E362=0,"",E362/D361)</f>
        <v/>
      </c>
      <c r="O362" s="67"/>
      <c r="P362" s="68" t="str">
        <f t="shared" si="40"/>
        <v/>
      </c>
      <c r="Q362" s="68" t="str">
        <f t="shared" si="41"/>
        <v/>
      </c>
      <c r="R362" s="127"/>
    </row>
    <row r="363" spans="1:18" ht="15.75">
      <c r="A363" s="9">
        <v>2502</v>
      </c>
      <c r="B363" s="56"/>
      <c r="C363" s="56"/>
      <c r="D363" s="56"/>
      <c r="E363" s="56"/>
      <c r="F363" s="56"/>
      <c r="G363" s="56"/>
      <c r="H363" s="56"/>
      <c r="I363" s="56"/>
      <c r="J363" s="77"/>
      <c r="K363" s="64"/>
      <c r="L363" s="42"/>
      <c r="M363" s="65"/>
      <c r="N363" s="66" t="str">
        <f>IF(F363=0,"",F363/E362)</f>
        <v/>
      </c>
      <c r="O363" s="67"/>
      <c r="P363" s="68" t="str">
        <f t="shared" si="40"/>
        <v/>
      </c>
      <c r="Q363" s="68" t="str">
        <f t="shared" si="41"/>
        <v/>
      </c>
      <c r="R363" s="127"/>
    </row>
    <row r="364" spans="1:18" ht="15.75">
      <c r="A364" s="9">
        <v>2601</v>
      </c>
      <c r="B364" s="56"/>
      <c r="C364" s="56"/>
      <c r="D364" s="56"/>
      <c r="E364" s="56"/>
      <c r="F364" s="56"/>
      <c r="G364" s="56"/>
      <c r="H364" s="56"/>
      <c r="I364" s="56"/>
      <c r="J364" s="77"/>
      <c r="K364" s="64"/>
      <c r="L364" s="42"/>
      <c r="M364" s="65"/>
      <c r="N364" s="66" t="str">
        <f>IF(G364=0,"",G364/F363)</f>
        <v/>
      </c>
      <c r="O364" s="67"/>
      <c r="P364" s="68" t="str">
        <f t="shared" si="40"/>
        <v/>
      </c>
      <c r="Q364" s="68" t="str">
        <f t="shared" si="41"/>
        <v/>
      </c>
      <c r="R364" s="127"/>
    </row>
    <row r="365" spans="1:18" ht="15.75">
      <c r="A365" s="9">
        <v>2602</v>
      </c>
      <c r="B365" s="56"/>
      <c r="C365" s="56"/>
      <c r="D365" s="56"/>
      <c r="E365" s="56"/>
      <c r="F365" s="56"/>
      <c r="G365" s="56"/>
      <c r="H365" s="56"/>
      <c r="I365" s="56"/>
      <c r="J365" s="77"/>
      <c r="K365" s="64"/>
      <c r="L365" s="42"/>
      <c r="M365" s="65"/>
      <c r="N365" s="66" t="str">
        <f t="shared" ref="N365:N368" si="42">IF(H365=0,"",H365/G364)</f>
        <v/>
      </c>
      <c r="O365" s="67"/>
      <c r="P365" s="68" t="str">
        <f t="shared" si="40"/>
        <v/>
      </c>
      <c r="Q365" s="68" t="str">
        <f t="shared" si="41"/>
        <v/>
      </c>
      <c r="R365" s="127"/>
    </row>
    <row r="366" spans="1:18" ht="15.75">
      <c r="A366" s="9">
        <v>2701</v>
      </c>
      <c r="B366" s="56"/>
      <c r="C366" s="56"/>
      <c r="D366" s="56"/>
      <c r="E366" s="56"/>
      <c r="F366" s="56"/>
      <c r="G366" s="56"/>
      <c r="H366" s="56"/>
      <c r="I366" s="56"/>
      <c r="J366" s="77"/>
      <c r="K366" s="64"/>
      <c r="L366" s="42"/>
      <c r="M366" s="65"/>
      <c r="N366" s="66" t="str">
        <f t="shared" si="42"/>
        <v/>
      </c>
      <c r="O366" s="67"/>
      <c r="P366" s="68" t="str">
        <f t="shared" si="40"/>
        <v/>
      </c>
      <c r="Q366" s="68" t="str">
        <f t="shared" si="41"/>
        <v/>
      </c>
      <c r="R366" s="127"/>
    </row>
    <row r="367" spans="1:18" ht="15.75">
      <c r="A367" s="9">
        <v>2702</v>
      </c>
      <c r="B367" s="56"/>
      <c r="C367" s="56"/>
      <c r="D367" s="56"/>
      <c r="E367" s="56"/>
      <c r="F367" s="56"/>
      <c r="G367" s="56"/>
      <c r="H367" s="56"/>
      <c r="I367" s="56"/>
      <c r="J367" s="77"/>
      <c r="K367" s="64"/>
      <c r="L367" s="42"/>
      <c r="M367" s="65"/>
      <c r="N367" s="66" t="str">
        <f t="shared" si="42"/>
        <v/>
      </c>
      <c r="O367" s="67"/>
      <c r="P367" s="68" t="str">
        <f t="shared" si="40"/>
        <v/>
      </c>
      <c r="Q367" s="68" t="str">
        <f t="shared" si="41"/>
        <v/>
      </c>
      <c r="R367" s="127"/>
    </row>
    <row r="368" spans="1:18" ht="15.75">
      <c r="A368" s="9">
        <v>2801</v>
      </c>
      <c r="B368" s="56"/>
      <c r="C368" s="56"/>
      <c r="D368" s="56"/>
      <c r="E368" s="56"/>
      <c r="F368" s="56"/>
      <c r="G368" s="56"/>
      <c r="H368" s="56"/>
      <c r="I368" s="56"/>
      <c r="J368" s="77"/>
      <c r="K368" s="64"/>
      <c r="L368" s="42"/>
      <c r="M368" s="65"/>
      <c r="N368" s="66" t="str">
        <f t="shared" si="42"/>
        <v/>
      </c>
      <c r="O368" s="67"/>
      <c r="P368" s="68" t="str">
        <f t="shared" si="40"/>
        <v/>
      </c>
      <c r="Q368" s="68" t="str">
        <f t="shared" si="41"/>
        <v/>
      </c>
      <c r="R368" s="127"/>
    </row>
    <row r="369" spans="1:18" ht="15.75">
      <c r="A369" s="9">
        <v>2802</v>
      </c>
      <c r="B369" s="56"/>
      <c r="C369" s="56"/>
      <c r="D369" s="56"/>
      <c r="E369" s="56"/>
      <c r="F369" s="56"/>
      <c r="G369" s="56"/>
      <c r="H369" s="56"/>
      <c r="I369" s="56"/>
      <c r="J369" s="77"/>
      <c r="K369" s="64"/>
      <c r="L369" s="42"/>
      <c r="M369" s="43"/>
      <c r="N369" s="69"/>
      <c r="O369" s="70"/>
      <c r="P369" s="71"/>
      <c r="Q369" s="69"/>
      <c r="R369" s="127"/>
    </row>
    <row r="370" spans="1:18" ht="15.75">
      <c r="A370" s="9">
        <v>2901</v>
      </c>
      <c r="B370" s="56"/>
      <c r="C370" s="56"/>
      <c r="D370" s="56"/>
      <c r="E370" s="56"/>
      <c r="F370" s="56"/>
      <c r="G370" s="56"/>
      <c r="H370" s="56"/>
      <c r="I370" s="56"/>
      <c r="J370" s="77"/>
      <c r="K370" s="64"/>
      <c r="L370" s="42"/>
      <c r="M370" s="43"/>
      <c r="N370" s="54"/>
      <c r="O370" s="70"/>
      <c r="P370" s="72"/>
      <c r="Q370" s="54"/>
      <c r="R370" s="127"/>
    </row>
    <row r="371" spans="1:18" ht="15.75">
      <c r="A371" s="9">
        <v>2902</v>
      </c>
      <c r="B371" s="56"/>
      <c r="C371" s="56"/>
      <c r="D371" s="56"/>
      <c r="E371" s="56"/>
      <c r="F371" s="56"/>
      <c r="G371" s="56"/>
      <c r="H371" s="56"/>
      <c r="I371" s="56"/>
      <c r="J371" s="77"/>
      <c r="K371" s="64"/>
      <c r="L371" s="42"/>
      <c r="M371" s="43"/>
      <c r="N371" s="54"/>
      <c r="O371" s="70"/>
      <c r="P371" s="72"/>
      <c r="Q371" s="54"/>
      <c r="R371" s="127"/>
    </row>
    <row r="372" spans="1:18" ht="15.75">
      <c r="A372" s="9">
        <v>3001</v>
      </c>
      <c r="B372" s="56"/>
      <c r="C372" s="56"/>
      <c r="D372" s="56"/>
      <c r="E372" s="56"/>
      <c r="F372" s="56"/>
      <c r="G372" s="56"/>
      <c r="H372" s="56"/>
      <c r="I372" s="56"/>
      <c r="J372" s="77"/>
      <c r="K372" s="64"/>
      <c r="L372" s="42"/>
      <c r="M372" s="43"/>
      <c r="N372" s="42"/>
      <c r="O372" s="43"/>
      <c r="P372" s="53"/>
      <c r="Q372" s="54"/>
      <c r="R372" s="127"/>
    </row>
    <row r="373" spans="1:18" ht="15.75">
      <c r="A373" s="9">
        <v>3002</v>
      </c>
      <c r="B373" s="56"/>
      <c r="C373" s="56"/>
      <c r="D373" s="56"/>
      <c r="E373" s="56"/>
      <c r="F373" s="56"/>
      <c r="G373" s="56"/>
      <c r="H373" s="56"/>
      <c r="I373" s="56"/>
      <c r="J373" s="77"/>
      <c r="K373" s="64"/>
      <c r="L373" s="42"/>
      <c r="M373" s="43"/>
      <c r="N373" s="44" t="s">
        <v>53</v>
      </c>
      <c r="O373" s="45"/>
      <c r="P373" s="46" t="str">
        <f>IF(SUM(J361:J369)=0,"",SUM(J361:J369))</f>
        <v/>
      </c>
      <c r="Q373" s="47" t="s">
        <v>8</v>
      </c>
      <c r="R373" s="127"/>
    </row>
    <row r="374" spans="1:18" ht="15.75">
      <c r="A374" s="9">
        <v>3101</v>
      </c>
      <c r="B374" s="56"/>
      <c r="C374" s="56"/>
      <c r="D374" s="56"/>
      <c r="E374" s="56"/>
      <c r="F374" s="56"/>
      <c r="G374" s="56"/>
      <c r="H374" s="56"/>
      <c r="I374" s="56"/>
      <c r="J374" s="77"/>
      <c r="K374" s="64"/>
      <c r="L374" s="42"/>
      <c r="M374" s="43"/>
      <c r="N374" s="48" t="s">
        <v>55</v>
      </c>
      <c r="O374" s="49" t="str">
        <f>IF(O373/B359=0,"",O373/B359)</f>
        <v/>
      </c>
      <c r="P374" s="50" t="e">
        <f>IF(O373/P373=0,"",O373/P373)</f>
        <v>#VALUE!</v>
      </c>
      <c r="Q374" s="51" t="s">
        <v>56</v>
      </c>
      <c r="R374" s="127"/>
    </row>
    <row r="375" spans="1:18" ht="15.75">
      <c r="A375" s="9">
        <v>3102</v>
      </c>
      <c r="B375" s="56"/>
      <c r="C375" s="56"/>
      <c r="D375" s="56"/>
      <c r="E375" s="56"/>
      <c r="F375" s="56"/>
      <c r="G375" s="56"/>
      <c r="H375" s="56"/>
      <c r="I375" s="56"/>
      <c r="J375" s="77"/>
      <c r="K375" s="73"/>
      <c r="L375" s="74"/>
      <c r="M375" s="75"/>
      <c r="N375" s="30"/>
      <c r="O375" s="31"/>
      <c r="P375" s="31"/>
      <c r="Q375" s="33"/>
      <c r="R375" s="127"/>
    </row>
    <row r="376" spans="1:18" ht="12.75" customHeight="1">
      <c r="A376" s="34"/>
      <c r="B376" s="6"/>
      <c r="C376" s="6"/>
      <c r="D376" s="6"/>
      <c r="E376" s="6"/>
      <c r="F376" s="139" t="s">
        <v>42</v>
      </c>
      <c r="G376" s="154"/>
      <c r="H376" s="154"/>
      <c r="I376" s="154"/>
      <c r="J376" s="35">
        <f>SUM(J368:J372)</f>
        <v>0</v>
      </c>
      <c r="K376" s="55" t="str">
        <f>IF(J368=0,"",J368/B359)</f>
        <v/>
      </c>
      <c r="L376" s="55" t="str">
        <f>IF(J376=0,"",J376/B359)</f>
        <v/>
      </c>
      <c r="M376" s="55" t="e">
        <f>L376-K376</f>
        <v>#VALUE!</v>
      </c>
      <c r="N376" s="5"/>
      <c r="O376" s="6"/>
      <c r="P376" s="37"/>
      <c r="Q376" s="5"/>
      <c r="R376" s="127"/>
    </row>
    <row r="377" spans="1:18" ht="12.75" customHeight="1">
      <c r="K377" s="5"/>
      <c r="L377" s="5"/>
      <c r="N377" s="5"/>
    </row>
    <row r="378" spans="1:18" ht="12.75" customHeight="1">
      <c r="K378" s="5"/>
      <c r="L378" s="5"/>
      <c r="N378" s="5"/>
    </row>
    <row r="379" spans="1:18" ht="26.25">
      <c r="A379" s="129"/>
      <c r="B379" s="76" t="s">
        <v>77</v>
      </c>
      <c r="C379" s="76"/>
      <c r="D379" s="76"/>
      <c r="E379" s="76"/>
      <c r="F379" s="76"/>
      <c r="G379" s="76"/>
      <c r="H379" s="76"/>
      <c r="I379" s="76"/>
      <c r="J379" s="130" t="s">
        <v>78</v>
      </c>
      <c r="K379" s="5"/>
      <c r="L379" s="5"/>
      <c r="M379" s="6"/>
      <c r="N379" s="5"/>
      <c r="O379" s="6"/>
      <c r="P379" s="6"/>
      <c r="Q379" s="6"/>
      <c r="R379" s="129"/>
    </row>
    <row r="380" spans="1:18" ht="20.25">
      <c r="A380" s="142" t="s">
        <v>6</v>
      </c>
      <c r="B380" s="144" t="s">
        <v>7</v>
      </c>
      <c r="C380" s="154"/>
      <c r="D380" s="154"/>
      <c r="E380" s="154"/>
      <c r="F380" s="154"/>
      <c r="G380" s="154"/>
      <c r="H380" s="154"/>
      <c r="I380" s="154"/>
      <c r="J380" s="167" t="s">
        <v>8</v>
      </c>
      <c r="K380" s="137" t="s">
        <v>9</v>
      </c>
      <c r="L380" s="137" t="s">
        <v>10</v>
      </c>
      <c r="M380" s="149" t="s">
        <v>11</v>
      </c>
      <c r="N380" s="137" t="s">
        <v>12</v>
      </c>
      <c r="O380" s="151" t="s">
        <v>13</v>
      </c>
      <c r="P380" s="151" t="s">
        <v>14</v>
      </c>
      <c r="Q380" s="137" t="s">
        <v>15</v>
      </c>
      <c r="R380" s="129"/>
    </row>
    <row r="381" spans="1:18" ht="15.75">
      <c r="A381" s="153"/>
      <c r="B381" s="9" t="s">
        <v>16</v>
      </c>
      <c r="C381" s="9" t="s">
        <v>17</v>
      </c>
      <c r="D381" s="9" t="s">
        <v>18</v>
      </c>
      <c r="E381" s="9" t="s">
        <v>19</v>
      </c>
      <c r="F381" s="9" t="s">
        <v>20</v>
      </c>
      <c r="G381" s="9" t="s">
        <v>21</v>
      </c>
      <c r="H381" s="9" t="s">
        <v>22</v>
      </c>
      <c r="I381" s="9" t="s">
        <v>23</v>
      </c>
      <c r="J381" s="153"/>
      <c r="K381" s="153"/>
      <c r="L381" s="153"/>
      <c r="M381" s="153"/>
      <c r="N381" s="153"/>
      <c r="O381" s="153"/>
      <c r="P381" s="153"/>
      <c r="Q381" s="153"/>
      <c r="R381" s="129"/>
    </row>
    <row r="382" spans="1:18" ht="15.75">
      <c r="A382" s="9">
        <v>2401</v>
      </c>
      <c r="B382" s="56">
        <v>16</v>
      </c>
      <c r="C382" s="56"/>
      <c r="D382" s="56"/>
      <c r="E382" s="56"/>
      <c r="F382" s="56"/>
      <c r="G382" s="56"/>
      <c r="H382" s="56"/>
      <c r="I382" s="56"/>
      <c r="J382" s="77"/>
      <c r="K382" s="58"/>
      <c r="L382" s="59"/>
      <c r="M382" s="60"/>
      <c r="N382" s="61"/>
      <c r="O382" s="62">
        <f>B382</f>
        <v>16</v>
      </c>
      <c r="P382" s="63"/>
      <c r="Q382" s="61"/>
      <c r="R382" s="129"/>
    </row>
    <row r="383" spans="1:18" ht="15.75">
      <c r="A383" s="9">
        <v>2402</v>
      </c>
      <c r="B383" s="56"/>
      <c r="C383" s="56">
        <v>11</v>
      </c>
      <c r="D383" s="56"/>
      <c r="E383" s="56"/>
      <c r="F383" s="56"/>
      <c r="G383" s="56"/>
      <c r="H383" s="56"/>
      <c r="I383" s="56"/>
      <c r="J383" s="77"/>
      <c r="K383" s="64"/>
      <c r="L383" s="42"/>
      <c r="M383" s="65"/>
      <c r="N383" s="66">
        <f>IF(C383=0,"",C383/B382)</f>
        <v>0.6875</v>
      </c>
      <c r="O383" s="67">
        <v>11</v>
      </c>
      <c r="P383" s="68">
        <f t="shared" ref="P383:P391" si="43">IF(O383=0,"",O383/O382)</f>
        <v>0.6875</v>
      </c>
      <c r="Q383" s="68">
        <f t="shared" ref="Q383:Q391" si="44">IF(O383=0,"",100%-P383)</f>
        <v>0.3125</v>
      </c>
      <c r="R383" s="129"/>
    </row>
    <row r="384" spans="1:18" ht="15.75">
      <c r="A384" s="9">
        <v>2501</v>
      </c>
      <c r="B384" s="56"/>
      <c r="C384" s="56"/>
      <c r="D384" s="56"/>
      <c r="E384" s="56"/>
      <c r="F384" s="56"/>
      <c r="G384" s="56"/>
      <c r="H384" s="56"/>
      <c r="I384" s="56"/>
      <c r="J384" s="77"/>
      <c r="K384" s="64"/>
      <c r="L384" s="42"/>
      <c r="M384" s="65"/>
      <c r="N384" s="66" t="str">
        <f>IF(D384=0,"",D384/C383)</f>
        <v/>
      </c>
      <c r="O384" s="67"/>
      <c r="P384" s="68" t="str">
        <f t="shared" si="43"/>
        <v/>
      </c>
      <c r="Q384" s="68" t="str">
        <f t="shared" si="44"/>
        <v/>
      </c>
      <c r="R384" s="52">
        <f>O384/O382</f>
        <v>0</v>
      </c>
    </row>
    <row r="385" spans="1:18" ht="15.75">
      <c r="A385" s="9">
        <v>2502</v>
      </c>
      <c r="B385" s="56"/>
      <c r="C385" s="56"/>
      <c r="D385" s="56"/>
      <c r="E385" s="56"/>
      <c r="F385" s="56"/>
      <c r="G385" s="56"/>
      <c r="H385" s="56"/>
      <c r="I385" s="56"/>
      <c r="J385" s="77"/>
      <c r="K385" s="64"/>
      <c r="L385" s="42"/>
      <c r="M385" s="65"/>
      <c r="N385" s="66" t="str">
        <f>IF(E385=0,"",E385/D384)</f>
        <v/>
      </c>
      <c r="O385" s="67"/>
      <c r="P385" s="68" t="str">
        <f t="shared" si="43"/>
        <v/>
      </c>
      <c r="Q385" s="68" t="str">
        <f t="shared" si="44"/>
        <v/>
      </c>
      <c r="R385" s="129"/>
    </row>
    <row r="386" spans="1:18" ht="15.75">
      <c r="A386" s="9">
        <v>2601</v>
      </c>
      <c r="B386" s="56"/>
      <c r="C386" s="56"/>
      <c r="D386" s="56"/>
      <c r="E386" s="56"/>
      <c r="F386" s="56"/>
      <c r="G386" s="56"/>
      <c r="H386" s="56"/>
      <c r="I386" s="56"/>
      <c r="J386" s="77"/>
      <c r="K386" s="64"/>
      <c r="L386" s="42"/>
      <c r="M386" s="65"/>
      <c r="N386" s="66" t="str">
        <f>IF(F386=0,"",F386/E385)</f>
        <v/>
      </c>
      <c r="O386" s="67"/>
      <c r="P386" s="68" t="str">
        <f t="shared" si="43"/>
        <v/>
      </c>
      <c r="Q386" s="68" t="str">
        <f t="shared" si="44"/>
        <v/>
      </c>
      <c r="R386" s="129"/>
    </row>
    <row r="387" spans="1:18" ht="15.75">
      <c r="A387" s="9">
        <v>2602</v>
      </c>
      <c r="B387" s="56"/>
      <c r="C387" s="56"/>
      <c r="D387" s="56"/>
      <c r="E387" s="56"/>
      <c r="F387" s="56"/>
      <c r="G387" s="56"/>
      <c r="H387" s="56"/>
      <c r="I387" s="56"/>
      <c r="J387" s="77"/>
      <c r="K387" s="64"/>
      <c r="L387" s="42"/>
      <c r="M387" s="65"/>
      <c r="N387" s="66" t="str">
        <f>IF(G387=0,"",G387/F386)</f>
        <v/>
      </c>
      <c r="O387" s="67"/>
      <c r="P387" s="68" t="str">
        <f t="shared" si="43"/>
        <v/>
      </c>
      <c r="Q387" s="68" t="str">
        <f t="shared" si="44"/>
        <v/>
      </c>
      <c r="R387" s="129"/>
    </row>
    <row r="388" spans="1:18" ht="15.75">
      <c r="A388" s="9">
        <v>2701</v>
      </c>
      <c r="B388" s="56"/>
      <c r="C388" s="56"/>
      <c r="D388" s="56"/>
      <c r="E388" s="56"/>
      <c r="F388" s="56"/>
      <c r="G388" s="56"/>
      <c r="H388" s="56"/>
      <c r="I388" s="56"/>
      <c r="J388" s="77"/>
      <c r="K388" s="64"/>
      <c r="L388" s="42"/>
      <c r="M388" s="65"/>
      <c r="N388" s="66" t="str">
        <f t="shared" ref="N388:N391" si="45">IF(H388=0,"",H388/G387)</f>
        <v/>
      </c>
      <c r="O388" s="67"/>
      <c r="P388" s="68" t="str">
        <f t="shared" si="43"/>
        <v/>
      </c>
      <c r="Q388" s="68" t="str">
        <f t="shared" si="44"/>
        <v/>
      </c>
      <c r="R388" s="129"/>
    </row>
    <row r="389" spans="1:18" ht="15.75">
      <c r="A389" s="9">
        <v>2702</v>
      </c>
      <c r="B389" s="56"/>
      <c r="C389" s="56"/>
      <c r="D389" s="56"/>
      <c r="E389" s="56"/>
      <c r="F389" s="56"/>
      <c r="G389" s="56"/>
      <c r="H389" s="56"/>
      <c r="I389" s="56"/>
      <c r="J389" s="77"/>
      <c r="K389" s="64"/>
      <c r="L389" s="42"/>
      <c r="M389" s="65"/>
      <c r="N389" s="66" t="str">
        <f t="shared" si="45"/>
        <v/>
      </c>
      <c r="O389" s="67"/>
      <c r="P389" s="68" t="str">
        <f t="shared" si="43"/>
        <v/>
      </c>
      <c r="Q389" s="68" t="str">
        <f t="shared" si="44"/>
        <v/>
      </c>
      <c r="R389" s="129"/>
    </row>
    <row r="390" spans="1:18" ht="15.75">
      <c r="A390" s="9">
        <v>2801</v>
      </c>
      <c r="B390" s="56"/>
      <c r="C390" s="56"/>
      <c r="D390" s="56"/>
      <c r="E390" s="56"/>
      <c r="F390" s="56"/>
      <c r="G390" s="56"/>
      <c r="H390" s="56"/>
      <c r="I390" s="56"/>
      <c r="J390" s="77"/>
      <c r="K390" s="64"/>
      <c r="L390" s="42"/>
      <c r="M390" s="65"/>
      <c r="N390" s="66" t="str">
        <f t="shared" si="45"/>
        <v/>
      </c>
      <c r="O390" s="67"/>
      <c r="P390" s="68" t="str">
        <f t="shared" si="43"/>
        <v/>
      </c>
      <c r="Q390" s="68" t="str">
        <f t="shared" si="44"/>
        <v/>
      </c>
      <c r="R390" s="129"/>
    </row>
    <row r="391" spans="1:18" ht="15.75">
      <c r="A391" s="9">
        <v>2802</v>
      </c>
      <c r="B391" s="56"/>
      <c r="C391" s="56"/>
      <c r="D391" s="56"/>
      <c r="E391" s="56"/>
      <c r="F391" s="56"/>
      <c r="G391" s="56"/>
      <c r="H391" s="56"/>
      <c r="I391" s="56"/>
      <c r="J391" s="77"/>
      <c r="K391" s="64"/>
      <c r="L391" s="42"/>
      <c r="M391" s="65"/>
      <c r="N391" s="66" t="str">
        <f t="shared" si="45"/>
        <v/>
      </c>
      <c r="O391" s="67"/>
      <c r="P391" s="68" t="str">
        <f t="shared" si="43"/>
        <v/>
      </c>
      <c r="Q391" s="68" t="str">
        <f t="shared" si="44"/>
        <v/>
      </c>
      <c r="R391" s="129"/>
    </row>
    <row r="392" spans="1:18" ht="15.75">
      <c r="A392" s="9">
        <v>2901</v>
      </c>
      <c r="B392" s="56"/>
      <c r="C392" s="56"/>
      <c r="D392" s="56"/>
      <c r="E392" s="56"/>
      <c r="F392" s="56"/>
      <c r="G392" s="56"/>
      <c r="H392" s="56"/>
      <c r="I392" s="56"/>
      <c r="J392" s="77"/>
      <c r="K392" s="64"/>
      <c r="L392" s="42"/>
      <c r="M392" s="43"/>
      <c r="N392" s="69"/>
      <c r="O392" s="70"/>
      <c r="P392" s="71"/>
      <c r="Q392" s="69"/>
      <c r="R392" s="129"/>
    </row>
    <row r="393" spans="1:18" ht="15.75">
      <c r="A393" s="9">
        <v>2902</v>
      </c>
      <c r="B393" s="56"/>
      <c r="C393" s="56"/>
      <c r="D393" s="56"/>
      <c r="E393" s="56"/>
      <c r="F393" s="56"/>
      <c r="G393" s="56"/>
      <c r="H393" s="56"/>
      <c r="I393" s="56"/>
      <c r="J393" s="77"/>
      <c r="K393" s="64"/>
      <c r="L393" s="42"/>
      <c r="M393" s="43"/>
      <c r="N393" s="54"/>
      <c r="O393" s="70"/>
      <c r="P393" s="72"/>
      <c r="Q393" s="54"/>
      <c r="R393" s="129"/>
    </row>
    <row r="394" spans="1:18" ht="15.75">
      <c r="A394" s="9">
        <v>3001</v>
      </c>
      <c r="B394" s="56"/>
      <c r="C394" s="56"/>
      <c r="D394" s="56"/>
      <c r="E394" s="56"/>
      <c r="F394" s="56"/>
      <c r="G394" s="56"/>
      <c r="H394" s="56"/>
      <c r="I394" s="56"/>
      <c r="J394" s="77"/>
      <c r="K394" s="64"/>
      <c r="L394" s="42"/>
      <c r="M394" s="43"/>
      <c r="N394" s="54"/>
      <c r="O394" s="70"/>
      <c r="P394" s="72"/>
      <c r="Q394" s="54"/>
      <c r="R394" s="129"/>
    </row>
    <row r="395" spans="1:18" ht="15.75">
      <c r="A395" s="9">
        <v>3002</v>
      </c>
      <c r="B395" s="56"/>
      <c r="C395" s="56"/>
      <c r="D395" s="56"/>
      <c r="E395" s="56"/>
      <c r="F395" s="56"/>
      <c r="G395" s="56"/>
      <c r="H395" s="56"/>
      <c r="I395" s="56"/>
      <c r="J395" s="77"/>
      <c r="K395" s="64"/>
      <c r="L395" s="42"/>
      <c r="M395" s="43"/>
      <c r="N395" s="42"/>
      <c r="O395" s="43"/>
      <c r="P395" s="53"/>
      <c r="Q395" s="54"/>
      <c r="R395" s="129"/>
    </row>
    <row r="396" spans="1:18" ht="15.75">
      <c r="A396" s="9">
        <v>3101</v>
      </c>
      <c r="B396" s="56"/>
      <c r="C396" s="56"/>
      <c r="D396" s="56"/>
      <c r="E396" s="56"/>
      <c r="F396" s="56"/>
      <c r="G396" s="56"/>
      <c r="H396" s="56"/>
      <c r="I396" s="56"/>
      <c r="J396" s="77"/>
      <c r="K396" s="64"/>
      <c r="L396" s="42"/>
      <c r="M396" s="43"/>
      <c r="N396" s="44" t="s">
        <v>53</v>
      </c>
      <c r="O396" s="45"/>
      <c r="P396" s="46" t="str">
        <f>IF(SUM(J384:J392)=0,"",SUM(J384:J392))</f>
        <v/>
      </c>
      <c r="Q396" s="47" t="s">
        <v>8</v>
      </c>
      <c r="R396" s="129"/>
    </row>
    <row r="397" spans="1:18" ht="15.75">
      <c r="A397" s="9">
        <v>3102</v>
      </c>
      <c r="B397" s="56"/>
      <c r="C397" s="56"/>
      <c r="D397" s="56"/>
      <c r="E397" s="56"/>
      <c r="F397" s="56"/>
      <c r="G397" s="56"/>
      <c r="H397" s="56"/>
      <c r="I397" s="56"/>
      <c r="J397" s="77"/>
      <c r="K397" s="64"/>
      <c r="L397" s="42"/>
      <c r="M397" s="43"/>
      <c r="N397" s="48" t="s">
        <v>55</v>
      </c>
      <c r="O397" s="49" t="str">
        <f>IF(O396/B382=0,"",O396/B382)</f>
        <v/>
      </c>
      <c r="P397" s="50" t="e">
        <f>IF(O396/P396=0,"",O396/P396)</f>
        <v>#VALUE!</v>
      </c>
      <c r="Q397" s="51" t="s">
        <v>56</v>
      </c>
      <c r="R397" s="129"/>
    </row>
    <row r="398" spans="1:18" ht="15.75">
      <c r="A398" s="9">
        <v>3201</v>
      </c>
      <c r="B398" s="56"/>
      <c r="C398" s="56"/>
      <c r="D398" s="56"/>
      <c r="E398" s="56"/>
      <c r="F398" s="56"/>
      <c r="G398" s="56"/>
      <c r="H398" s="56"/>
      <c r="I398" s="56"/>
      <c r="J398" s="77"/>
      <c r="K398" s="73"/>
      <c r="L398" s="74"/>
      <c r="M398" s="75"/>
      <c r="N398" s="30"/>
      <c r="O398" s="31"/>
      <c r="P398" s="31"/>
      <c r="Q398" s="33"/>
      <c r="R398" s="129"/>
    </row>
    <row r="399" spans="1:18" ht="18">
      <c r="A399" s="34"/>
      <c r="B399" s="6"/>
      <c r="C399" s="6"/>
      <c r="D399" s="6"/>
      <c r="E399" s="6"/>
      <c r="F399" s="139" t="s">
        <v>42</v>
      </c>
      <c r="G399" s="154"/>
      <c r="H399" s="154"/>
      <c r="I399" s="154"/>
      <c r="J399" s="35">
        <f>SUM(J391:J395)</f>
        <v>0</v>
      </c>
      <c r="K399" s="55" t="str">
        <f>IF(J391=0,"",J391/B382)</f>
        <v/>
      </c>
      <c r="L399" s="55" t="str">
        <f>IF(J399=0,"",J399/B382)</f>
        <v/>
      </c>
      <c r="M399" s="55" t="e">
        <f>L399-K399</f>
        <v>#VALUE!</v>
      </c>
      <c r="N399" s="5"/>
      <c r="O399" s="6"/>
      <c r="P399" s="37"/>
      <c r="Q399" s="5"/>
      <c r="R399" s="129"/>
    </row>
    <row r="400" spans="1:18" ht="12.75" customHeight="1">
      <c r="K400" s="5"/>
      <c r="L400" s="5"/>
      <c r="N400" s="5"/>
    </row>
    <row r="401" spans="1:18" ht="12.75" customHeight="1">
      <c r="K401" s="5"/>
      <c r="L401" s="5"/>
      <c r="N401" s="5"/>
    </row>
    <row r="402" spans="1:18" ht="26.25">
      <c r="A402" s="134"/>
      <c r="B402" s="76" t="s">
        <v>77</v>
      </c>
      <c r="C402" s="76"/>
      <c r="D402" s="76"/>
      <c r="E402" s="76"/>
      <c r="F402" s="76"/>
      <c r="G402" s="76"/>
      <c r="H402" s="76"/>
      <c r="I402" s="76"/>
      <c r="J402" s="135" t="s">
        <v>79</v>
      </c>
      <c r="K402" s="5"/>
      <c r="L402" s="5"/>
      <c r="M402" s="6"/>
      <c r="N402" s="5"/>
      <c r="O402" s="6"/>
      <c r="P402" s="6"/>
      <c r="Q402" s="6"/>
      <c r="R402" s="134"/>
    </row>
    <row r="403" spans="1:18" ht="20.25">
      <c r="A403" s="142" t="s">
        <v>6</v>
      </c>
      <c r="B403" s="144" t="s">
        <v>7</v>
      </c>
      <c r="C403" s="154"/>
      <c r="D403" s="154"/>
      <c r="E403" s="154"/>
      <c r="F403" s="154"/>
      <c r="G403" s="154"/>
      <c r="H403" s="154"/>
      <c r="I403" s="154"/>
      <c r="J403" s="167" t="s">
        <v>8</v>
      </c>
      <c r="K403" s="137" t="s">
        <v>9</v>
      </c>
      <c r="L403" s="137" t="s">
        <v>10</v>
      </c>
      <c r="M403" s="149" t="s">
        <v>11</v>
      </c>
      <c r="N403" s="137" t="s">
        <v>12</v>
      </c>
      <c r="O403" s="151" t="s">
        <v>13</v>
      </c>
      <c r="P403" s="151" t="s">
        <v>14</v>
      </c>
      <c r="Q403" s="137" t="s">
        <v>15</v>
      </c>
      <c r="R403" s="134"/>
    </row>
    <row r="404" spans="1:18" ht="15.75">
      <c r="A404" s="153"/>
      <c r="B404" s="9" t="s">
        <v>16</v>
      </c>
      <c r="C404" s="9" t="s">
        <v>17</v>
      </c>
      <c r="D404" s="9" t="s">
        <v>18</v>
      </c>
      <c r="E404" s="9" t="s">
        <v>19</v>
      </c>
      <c r="F404" s="9" t="s">
        <v>20</v>
      </c>
      <c r="G404" s="9" t="s">
        <v>21</v>
      </c>
      <c r="H404" s="9" t="s">
        <v>22</v>
      </c>
      <c r="I404" s="9" t="s">
        <v>23</v>
      </c>
      <c r="J404" s="153"/>
      <c r="K404" s="153"/>
      <c r="L404" s="153"/>
      <c r="M404" s="153"/>
      <c r="N404" s="153"/>
      <c r="O404" s="153"/>
      <c r="P404" s="153"/>
      <c r="Q404" s="153"/>
      <c r="R404" s="134"/>
    </row>
    <row r="405" spans="1:18" ht="15.75">
      <c r="A405" s="9">
        <v>2401</v>
      </c>
      <c r="B405" s="56">
        <v>33</v>
      </c>
      <c r="C405" s="56"/>
      <c r="D405" s="56"/>
      <c r="E405" s="56"/>
      <c r="F405" s="56"/>
      <c r="G405" s="56"/>
      <c r="H405" s="56"/>
      <c r="I405" s="56"/>
      <c r="J405" s="77"/>
      <c r="K405" s="58"/>
      <c r="L405" s="59"/>
      <c r="M405" s="60"/>
      <c r="N405" s="61"/>
      <c r="O405" s="62">
        <f>B405</f>
        <v>33</v>
      </c>
      <c r="P405" s="63"/>
      <c r="Q405" s="61"/>
      <c r="R405" s="134"/>
    </row>
    <row r="406" spans="1:18" ht="15.75">
      <c r="A406" s="9">
        <v>2402</v>
      </c>
      <c r="B406" s="56"/>
      <c r="C406" s="56"/>
      <c r="D406" s="56"/>
      <c r="E406" s="56"/>
      <c r="F406" s="56"/>
      <c r="G406" s="56"/>
      <c r="H406" s="56"/>
      <c r="I406" s="56"/>
      <c r="J406" s="77"/>
      <c r="K406" s="64"/>
      <c r="L406" s="42"/>
      <c r="M406" s="65"/>
      <c r="N406" s="66" t="str">
        <f>IF(C406=0,"",C406/B405)</f>
        <v/>
      </c>
      <c r="O406" s="67"/>
      <c r="P406" s="68" t="str">
        <f t="shared" ref="P406:P414" si="46">IF(O406=0,"",O406/O405)</f>
        <v/>
      </c>
      <c r="Q406" s="68" t="str">
        <f t="shared" ref="Q406:Q414" si="47">IF(O406=0,"",100%-P406)</f>
        <v/>
      </c>
      <c r="R406" s="134"/>
    </row>
    <row r="407" spans="1:18" ht="15.75">
      <c r="A407" s="9">
        <v>2501</v>
      </c>
      <c r="B407" s="56"/>
      <c r="C407" s="56"/>
      <c r="D407" s="56"/>
      <c r="E407" s="56"/>
      <c r="F407" s="56"/>
      <c r="G407" s="56"/>
      <c r="H407" s="56"/>
      <c r="I407" s="56"/>
      <c r="J407" s="77"/>
      <c r="K407" s="64"/>
      <c r="L407" s="42"/>
      <c r="M407" s="65"/>
      <c r="N407" s="66" t="str">
        <f>IF(D407=0,"",D407/C406)</f>
        <v/>
      </c>
      <c r="O407" s="67"/>
      <c r="P407" s="68" t="str">
        <f t="shared" si="46"/>
        <v/>
      </c>
      <c r="Q407" s="68" t="str">
        <f t="shared" si="47"/>
        <v/>
      </c>
      <c r="R407" s="52">
        <f>O407/O405</f>
        <v>0</v>
      </c>
    </row>
    <row r="408" spans="1:18" ht="15.75">
      <c r="A408" s="9">
        <v>2502</v>
      </c>
      <c r="B408" s="56"/>
      <c r="C408" s="56"/>
      <c r="D408" s="56"/>
      <c r="E408" s="56"/>
      <c r="F408" s="56"/>
      <c r="G408" s="56"/>
      <c r="H408" s="56"/>
      <c r="I408" s="56"/>
      <c r="J408" s="77"/>
      <c r="K408" s="64"/>
      <c r="L408" s="42"/>
      <c r="M408" s="65"/>
      <c r="N408" s="66" t="str">
        <f>IF(E408=0,"",E408/D407)</f>
        <v/>
      </c>
      <c r="O408" s="67"/>
      <c r="P408" s="68" t="str">
        <f t="shared" si="46"/>
        <v/>
      </c>
      <c r="Q408" s="68" t="str">
        <f t="shared" si="47"/>
        <v/>
      </c>
      <c r="R408" s="134"/>
    </row>
    <row r="409" spans="1:18" ht="15.75">
      <c r="A409" s="9">
        <v>2601</v>
      </c>
      <c r="B409" s="56"/>
      <c r="C409" s="56"/>
      <c r="D409" s="56"/>
      <c r="E409" s="56"/>
      <c r="F409" s="56"/>
      <c r="G409" s="56"/>
      <c r="H409" s="56"/>
      <c r="I409" s="56"/>
      <c r="J409" s="77"/>
      <c r="K409" s="64"/>
      <c r="L409" s="42"/>
      <c r="M409" s="65"/>
      <c r="N409" s="66" t="str">
        <f>IF(F409=0,"",F409/E408)</f>
        <v/>
      </c>
      <c r="O409" s="67"/>
      <c r="P409" s="68" t="str">
        <f t="shared" si="46"/>
        <v/>
      </c>
      <c r="Q409" s="68" t="str">
        <f t="shared" si="47"/>
        <v/>
      </c>
      <c r="R409" s="134"/>
    </row>
    <row r="410" spans="1:18" ht="15.75">
      <c r="A410" s="9">
        <v>2602</v>
      </c>
      <c r="B410" s="56"/>
      <c r="C410" s="56"/>
      <c r="D410" s="56"/>
      <c r="E410" s="56"/>
      <c r="F410" s="56"/>
      <c r="G410" s="56"/>
      <c r="H410" s="56"/>
      <c r="I410" s="56"/>
      <c r="J410" s="77"/>
      <c r="K410" s="64"/>
      <c r="L410" s="42"/>
      <c r="M410" s="65"/>
      <c r="N410" s="66" t="str">
        <f>IF(G410=0,"",G410/F409)</f>
        <v/>
      </c>
      <c r="O410" s="67"/>
      <c r="P410" s="68" t="str">
        <f t="shared" si="46"/>
        <v/>
      </c>
      <c r="Q410" s="68" t="str">
        <f t="shared" si="47"/>
        <v/>
      </c>
      <c r="R410" s="134"/>
    </row>
    <row r="411" spans="1:18" ht="15.75">
      <c r="A411" s="9">
        <v>2701</v>
      </c>
      <c r="B411" s="56"/>
      <c r="C411" s="56"/>
      <c r="D411" s="56"/>
      <c r="E411" s="56"/>
      <c r="F411" s="56"/>
      <c r="G411" s="56"/>
      <c r="H411" s="56"/>
      <c r="I411" s="56"/>
      <c r="J411" s="77"/>
      <c r="K411" s="64"/>
      <c r="L411" s="42"/>
      <c r="M411" s="65"/>
      <c r="N411" s="66" t="str">
        <f t="shared" ref="N411:N414" si="48">IF(H411=0,"",H411/G410)</f>
        <v/>
      </c>
      <c r="O411" s="67"/>
      <c r="P411" s="68" t="str">
        <f t="shared" si="46"/>
        <v/>
      </c>
      <c r="Q411" s="68" t="str">
        <f t="shared" si="47"/>
        <v/>
      </c>
      <c r="R411" s="134"/>
    </row>
    <row r="412" spans="1:18" ht="15.75">
      <c r="A412" s="9">
        <v>2702</v>
      </c>
      <c r="B412" s="56"/>
      <c r="C412" s="56"/>
      <c r="D412" s="56"/>
      <c r="E412" s="56"/>
      <c r="F412" s="56"/>
      <c r="G412" s="56"/>
      <c r="H412" s="56"/>
      <c r="I412" s="56"/>
      <c r="J412" s="77"/>
      <c r="K412" s="64"/>
      <c r="L412" s="42"/>
      <c r="M412" s="65"/>
      <c r="N412" s="66" t="str">
        <f t="shared" si="48"/>
        <v/>
      </c>
      <c r="O412" s="67"/>
      <c r="P412" s="68" t="str">
        <f t="shared" si="46"/>
        <v/>
      </c>
      <c r="Q412" s="68" t="str">
        <f t="shared" si="47"/>
        <v/>
      </c>
      <c r="R412" s="134"/>
    </row>
    <row r="413" spans="1:18" ht="15.75">
      <c r="A413" s="9">
        <v>2801</v>
      </c>
      <c r="B413" s="56"/>
      <c r="C413" s="56"/>
      <c r="D413" s="56"/>
      <c r="E413" s="56"/>
      <c r="F413" s="56"/>
      <c r="G413" s="56"/>
      <c r="H413" s="56"/>
      <c r="I413" s="56"/>
      <c r="J413" s="77"/>
      <c r="K413" s="64"/>
      <c r="L413" s="42"/>
      <c r="M413" s="65"/>
      <c r="N413" s="66" t="str">
        <f t="shared" si="48"/>
        <v/>
      </c>
      <c r="O413" s="67"/>
      <c r="P413" s="68" t="str">
        <f t="shared" si="46"/>
        <v/>
      </c>
      <c r="Q413" s="68" t="str">
        <f t="shared" si="47"/>
        <v/>
      </c>
      <c r="R413" s="134"/>
    </row>
    <row r="414" spans="1:18" ht="15.75">
      <c r="A414" s="9">
        <v>2802</v>
      </c>
      <c r="B414" s="56"/>
      <c r="C414" s="56"/>
      <c r="D414" s="56"/>
      <c r="E414" s="56"/>
      <c r="F414" s="56"/>
      <c r="G414" s="56"/>
      <c r="H414" s="56"/>
      <c r="I414" s="56"/>
      <c r="J414" s="77"/>
      <c r="K414" s="64"/>
      <c r="L414" s="42"/>
      <c r="M414" s="65"/>
      <c r="N414" s="66" t="str">
        <f t="shared" si="48"/>
        <v/>
      </c>
      <c r="O414" s="67"/>
      <c r="P414" s="68" t="str">
        <f t="shared" si="46"/>
        <v/>
      </c>
      <c r="Q414" s="68" t="str">
        <f t="shared" si="47"/>
        <v/>
      </c>
      <c r="R414" s="134"/>
    </row>
    <row r="415" spans="1:18" ht="15.75">
      <c r="A415" s="9">
        <v>2901</v>
      </c>
      <c r="B415" s="56"/>
      <c r="C415" s="56"/>
      <c r="D415" s="56"/>
      <c r="E415" s="56"/>
      <c r="F415" s="56"/>
      <c r="G415" s="56"/>
      <c r="H415" s="56"/>
      <c r="I415" s="56"/>
      <c r="J415" s="77"/>
      <c r="K415" s="64"/>
      <c r="L415" s="42"/>
      <c r="M415" s="43"/>
      <c r="N415" s="69"/>
      <c r="O415" s="70"/>
      <c r="P415" s="71"/>
      <c r="Q415" s="69"/>
      <c r="R415" s="134"/>
    </row>
    <row r="416" spans="1:18" ht="15.75">
      <c r="A416" s="9">
        <v>2902</v>
      </c>
      <c r="B416" s="56"/>
      <c r="C416" s="56"/>
      <c r="D416" s="56"/>
      <c r="E416" s="56"/>
      <c r="F416" s="56"/>
      <c r="G416" s="56"/>
      <c r="H416" s="56"/>
      <c r="I416" s="56"/>
      <c r="J416" s="77"/>
      <c r="K416" s="64"/>
      <c r="L416" s="42"/>
      <c r="M416" s="43"/>
      <c r="N416" s="54"/>
      <c r="O416" s="70"/>
      <c r="P416" s="72"/>
      <c r="Q416" s="54"/>
      <c r="R416" s="134"/>
    </row>
    <row r="417" spans="1:18" ht="15.75">
      <c r="A417" s="9">
        <v>3001</v>
      </c>
      <c r="B417" s="56"/>
      <c r="C417" s="56"/>
      <c r="D417" s="56"/>
      <c r="E417" s="56"/>
      <c r="F417" s="56"/>
      <c r="G417" s="56"/>
      <c r="H417" s="56"/>
      <c r="I417" s="56"/>
      <c r="J417" s="77"/>
      <c r="K417" s="64"/>
      <c r="L417" s="42"/>
      <c r="M417" s="43"/>
      <c r="N417" s="54"/>
      <c r="O417" s="70"/>
      <c r="P417" s="72"/>
      <c r="Q417" s="54"/>
      <c r="R417" s="134"/>
    </row>
    <row r="418" spans="1:18" ht="15.75">
      <c r="A418" s="9">
        <v>3002</v>
      </c>
      <c r="B418" s="56"/>
      <c r="C418" s="56"/>
      <c r="D418" s="56"/>
      <c r="E418" s="56"/>
      <c r="F418" s="56"/>
      <c r="G418" s="56"/>
      <c r="H418" s="56"/>
      <c r="I418" s="56"/>
      <c r="J418" s="77"/>
      <c r="K418" s="64"/>
      <c r="L418" s="42"/>
      <c r="M418" s="43"/>
      <c r="N418" s="42"/>
      <c r="O418" s="43"/>
      <c r="P418" s="53"/>
      <c r="Q418" s="54"/>
      <c r="R418" s="134"/>
    </row>
    <row r="419" spans="1:18" ht="15.75">
      <c r="A419" s="9">
        <v>3101</v>
      </c>
      <c r="B419" s="56"/>
      <c r="C419" s="56"/>
      <c r="D419" s="56"/>
      <c r="E419" s="56"/>
      <c r="F419" s="56"/>
      <c r="G419" s="56"/>
      <c r="H419" s="56"/>
      <c r="I419" s="56"/>
      <c r="J419" s="77"/>
      <c r="K419" s="64"/>
      <c r="L419" s="42"/>
      <c r="M419" s="43"/>
      <c r="N419" s="44" t="s">
        <v>53</v>
      </c>
      <c r="O419" s="45"/>
      <c r="P419" s="46" t="str">
        <f>IF(SUM(J407:J415)=0,"",SUM(J407:J415))</f>
        <v/>
      </c>
      <c r="Q419" s="47" t="s">
        <v>8</v>
      </c>
      <c r="R419" s="134"/>
    </row>
    <row r="420" spans="1:18" ht="15.75">
      <c r="A420" s="9">
        <v>3102</v>
      </c>
      <c r="B420" s="56"/>
      <c r="C420" s="56"/>
      <c r="D420" s="56"/>
      <c r="E420" s="56"/>
      <c r="F420" s="56"/>
      <c r="G420" s="56"/>
      <c r="H420" s="56"/>
      <c r="I420" s="56"/>
      <c r="J420" s="77"/>
      <c r="K420" s="64"/>
      <c r="L420" s="42"/>
      <c r="M420" s="43"/>
      <c r="N420" s="48" t="s">
        <v>55</v>
      </c>
      <c r="O420" s="49" t="str">
        <f>IF(O419/B405=0,"",O419/B405)</f>
        <v/>
      </c>
      <c r="P420" s="50" t="e">
        <f>IF(O419/P419=0,"",O419/P419)</f>
        <v>#VALUE!</v>
      </c>
      <c r="Q420" s="51" t="s">
        <v>56</v>
      </c>
      <c r="R420" s="134"/>
    </row>
    <row r="421" spans="1:18" ht="15.75">
      <c r="A421" s="9">
        <v>3201</v>
      </c>
      <c r="B421" s="56"/>
      <c r="C421" s="56"/>
      <c r="D421" s="56"/>
      <c r="E421" s="56"/>
      <c r="F421" s="56"/>
      <c r="G421" s="56"/>
      <c r="H421" s="56"/>
      <c r="I421" s="56"/>
      <c r="J421" s="77"/>
      <c r="K421" s="73"/>
      <c r="L421" s="74"/>
      <c r="M421" s="75"/>
      <c r="N421" s="30"/>
      <c r="O421" s="31"/>
      <c r="P421" s="31"/>
      <c r="Q421" s="33"/>
      <c r="R421" s="134"/>
    </row>
    <row r="422" spans="1:18" ht="18">
      <c r="A422" s="34"/>
      <c r="B422" s="6"/>
      <c r="C422" s="6"/>
      <c r="D422" s="6"/>
      <c r="E422" s="6"/>
      <c r="F422" s="139" t="s">
        <v>42</v>
      </c>
      <c r="G422" s="154"/>
      <c r="H422" s="154"/>
      <c r="I422" s="154"/>
      <c r="J422" s="35">
        <f>SUM(J414:J418)</f>
        <v>0</v>
      </c>
      <c r="K422" s="55" t="str">
        <f>IF(J414=0,"",J414/B405)</f>
        <v/>
      </c>
      <c r="L422" s="55" t="str">
        <f>IF(J422=0,"",J422/B405)</f>
        <v/>
      </c>
      <c r="M422" s="55" t="e">
        <f>L422-K422</f>
        <v>#VALUE!</v>
      </c>
      <c r="N422" s="5"/>
      <c r="O422" s="6"/>
      <c r="P422" s="37"/>
      <c r="Q422" s="5"/>
      <c r="R422" s="134"/>
    </row>
    <row r="423" spans="1:18" ht="12.75" customHeight="1">
      <c r="K423" s="5"/>
      <c r="L423" s="5"/>
      <c r="N423" s="5"/>
    </row>
    <row r="424" spans="1:18" ht="12.75" customHeight="1">
      <c r="K424" s="5"/>
      <c r="L424" s="5"/>
      <c r="N424" s="5"/>
    </row>
    <row r="425" spans="1:18" ht="12.75" customHeight="1">
      <c r="K425" s="5"/>
      <c r="L425" s="5"/>
      <c r="N425" s="5"/>
    </row>
    <row r="426" spans="1:18" ht="12.75" customHeight="1">
      <c r="K426" s="5"/>
      <c r="L426" s="5"/>
      <c r="N426" s="5"/>
    </row>
    <row r="427" spans="1:18" ht="12.75" customHeight="1">
      <c r="K427" s="5"/>
      <c r="L427" s="5"/>
      <c r="N427" s="5"/>
    </row>
    <row r="428" spans="1:18" ht="12.75" customHeight="1">
      <c r="K428" s="5"/>
      <c r="L428" s="5"/>
      <c r="N428" s="5"/>
    </row>
    <row r="429" spans="1:18" ht="12.75" customHeight="1">
      <c r="K429" s="5"/>
      <c r="L429" s="5"/>
      <c r="N429" s="5"/>
    </row>
    <row r="430" spans="1:18" ht="12.75" customHeight="1">
      <c r="K430" s="5"/>
      <c r="L430" s="5"/>
      <c r="N430" s="5"/>
    </row>
    <row r="431" spans="1:18" ht="12.75" customHeight="1">
      <c r="K431" s="5"/>
      <c r="L431" s="5"/>
      <c r="N431" s="5"/>
    </row>
    <row r="432" spans="1:18" ht="12.75" customHeight="1">
      <c r="K432" s="5"/>
      <c r="L432" s="5"/>
      <c r="N432" s="5"/>
    </row>
    <row r="433" spans="11:14" ht="12.75" customHeight="1">
      <c r="K433" s="5"/>
      <c r="L433" s="5"/>
      <c r="N433" s="5"/>
    </row>
    <row r="434" spans="11:14" ht="12.75" customHeight="1">
      <c r="K434" s="5"/>
      <c r="L434" s="5"/>
      <c r="N434" s="5"/>
    </row>
    <row r="435" spans="11:14" ht="12.75" customHeight="1">
      <c r="K435" s="5"/>
      <c r="L435" s="5"/>
      <c r="N435" s="5"/>
    </row>
    <row r="436" spans="11:14" ht="12.75" customHeight="1">
      <c r="K436" s="5"/>
      <c r="L436" s="5"/>
      <c r="N436" s="5"/>
    </row>
    <row r="437" spans="11:14" ht="12.75" customHeight="1">
      <c r="K437" s="5"/>
      <c r="L437" s="5"/>
      <c r="N437" s="5"/>
    </row>
    <row r="438" spans="11:14" ht="12.75" customHeight="1">
      <c r="K438" s="5"/>
      <c r="L438" s="5"/>
      <c r="N438" s="5"/>
    </row>
    <row r="439" spans="11:14" ht="12.75" customHeight="1">
      <c r="K439" s="5"/>
      <c r="L439" s="5"/>
      <c r="N439" s="5"/>
    </row>
    <row r="440" spans="11:14" ht="12.75" customHeight="1">
      <c r="K440" s="5"/>
      <c r="L440" s="5"/>
      <c r="N440" s="5"/>
    </row>
    <row r="441" spans="11:14" ht="12.75" customHeight="1">
      <c r="K441" s="5"/>
      <c r="L441" s="5"/>
      <c r="N441" s="5"/>
    </row>
    <row r="442" spans="11:14" ht="12.75" customHeight="1">
      <c r="K442" s="5"/>
      <c r="L442" s="5"/>
      <c r="N442" s="5"/>
    </row>
    <row r="443" spans="11:14" ht="12.75" customHeight="1">
      <c r="K443" s="5"/>
      <c r="L443" s="5"/>
      <c r="N443" s="5"/>
    </row>
    <row r="444" spans="11:14" ht="12.75" customHeight="1">
      <c r="K444" s="5"/>
      <c r="L444" s="5"/>
      <c r="N444" s="5"/>
    </row>
    <row r="445" spans="11:14" ht="12.75" customHeight="1">
      <c r="K445" s="5"/>
      <c r="L445" s="5"/>
      <c r="N445" s="5"/>
    </row>
    <row r="446" spans="11:14" ht="12.75" customHeight="1">
      <c r="K446" s="5"/>
      <c r="L446" s="5"/>
      <c r="N446" s="5"/>
    </row>
    <row r="447" spans="11:14" ht="12.75" customHeight="1">
      <c r="K447" s="5"/>
      <c r="L447" s="5"/>
      <c r="N447" s="5"/>
    </row>
    <row r="448" spans="11:14" ht="12.75" customHeight="1">
      <c r="K448" s="5"/>
      <c r="L448" s="5"/>
      <c r="N448" s="5"/>
    </row>
    <row r="449" spans="11:14" ht="12.75" customHeight="1">
      <c r="K449" s="5"/>
      <c r="L449" s="5"/>
      <c r="N449" s="5"/>
    </row>
    <row r="450" spans="11:14" ht="12.75" customHeight="1">
      <c r="K450" s="5"/>
      <c r="L450" s="5"/>
      <c r="N450" s="5"/>
    </row>
    <row r="451" spans="11:14" ht="12.75" customHeight="1">
      <c r="K451" s="5"/>
      <c r="L451" s="5"/>
      <c r="N451" s="5"/>
    </row>
    <row r="452" spans="11:14" ht="12.75" customHeight="1">
      <c r="K452" s="5"/>
      <c r="L452" s="5"/>
      <c r="N452" s="5"/>
    </row>
    <row r="453" spans="11:14" ht="12.75" customHeight="1">
      <c r="K453" s="5"/>
      <c r="L453" s="5"/>
      <c r="N453" s="5"/>
    </row>
    <row r="454" spans="11:14" ht="12.75" customHeight="1">
      <c r="K454" s="5"/>
      <c r="L454" s="5"/>
      <c r="N454" s="5"/>
    </row>
    <row r="455" spans="11:14" ht="12.75" customHeight="1">
      <c r="K455" s="5"/>
      <c r="L455" s="5"/>
      <c r="N455" s="5"/>
    </row>
    <row r="456" spans="11:14" ht="12.75" customHeight="1">
      <c r="K456" s="5"/>
      <c r="L456" s="5"/>
      <c r="N456" s="5"/>
    </row>
    <row r="457" spans="11:14" ht="12.75" customHeight="1">
      <c r="K457" s="5"/>
      <c r="L457" s="5"/>
      <c r="N457" s="5"/>
    </row>
    <row r="458" spans="11:14" ht="12.75" customHeight="1">
      <c r="K458" s="5"/>
      <c r="L458" s="5"/>
      <c r="N458" s="5"/>
    </row>
    <row r="459" spans="11:14" ht="12.75" customHeight="1">
      <c r="K459" s="5"/>
      <c r="L459" s="5"/>
      <c r="N459" s="5"/>
    </row>
    <row r="460" spans="11:14" ht="12.75" customHeight="1">
      <c r="K460" s="5"/>
      <c r="L460" s="5"/>
      <c r="N460" s="5"/>
    </row>
    <row r="461" spans="11:14" ht="12.75" customHeight="1">
      <c r="K461" s="5"/>
      <c r="L461" s="5"/>
      <c r="N461" s="5"/>
    </row>
    <row r="462" spans="11:14" ht="12.75" customHeight="1">
      <c r="K462" s="5"/>
      <c r="L462" s="5"/>
      <c r="N462" s="5"/>
    </row>
    <row r="463" spans="11:14" ht="12.75" customHeight="1">
      <c r="K463" s="5"/>
      <c r="L463" s="5"/>
      <c r="N463" s="5"/>
    </row>
    <row r="464" spans="11:14" ht="12.75" customHeight="1">
      <c r="K464" s="5"/>
      <c r="L464" s="5"/>
      <c r="N464" s="5"/>
    </row>
    <row r="465" spans="11:14" ht="12.75" customHeight="1">
      <c r="K465" s="5"/>
      <c r="L465" s="5"/>
      <c r="N465" s="5"/>
    </row>
    <row r="466" spans="11:14" ht="12.75" customHeight="1">
      <c r="K466" s="5"/>
      <c r="L466" s="5"/>
      <c r="N466" s="5"/>
    </row>
    <row r="467" spans="11:14" ht="12.75" customHeight="1">
      <c r="K467" s="5"/>
      <c r="L467" s="5"/>
      <c r="N467" s="5"/>
    </row>
    <row r="468" spans="11:14" ht="12.75" customHeight="1">
      <c r="K468" s="5"/>
      <c r="L468" s="5"/>
      <c r="N468" s="5"/>
    </row>
    <row r="469" spans="11:14" ht="12.75" customHeight="1">
      <c r="K469" s="5"/>
      <c r="L469" s="5"/>
      <c r="N469" s="5"/>
    </row>
    <row r="470" spans="11:14" ht="12.75" customHeight="1">
      <c r="K470" s="5"/>
      <c r="L470" s="5"/>
      <c r="N470" s="5"/>
    </row>
    <row r="471" spans="11:14" ht="12.75" customHeight="1">
      <c r="K471" s="5"/>
      <c r="L471" s="5"/>
      <c r="N471" s="5"/>
    </row>
    <row r="472" spans="11:14" ht="12.75" customHeight="1">
      <c r="K472" s="5"/>
      <c r="L472" s="5"/>
      <c r="N472" s="5"/>
    </row>
    <row r="473" spans="11:14" ht="12.75" customHeight="1">
      <c r="K473" s="5"/>
      <c r="L473" s="5"/>
      <c r="N473" s="5"/>
    </row>
    <row r="474" spans="11:14" ht="12.75" customHeight="1">
      <c r="K474" s="5"/>
      <c r="L474" s="5"/>
      <c r="N474" s="5"/>
    </row>
    <row r="475" spans="11:14" ht="12.75" customHeight="1">
      <c r="K475" s="5"/>
      <c r="L475" s="5"/>
      <c r="N475" s="5"/>
    </row>
    <row r="476" spans="11:14" ht="12.75" customHeight="1">
      <c r="K476" s="5"/>
      <c r="L476" s="5"/>
      <c r="N476" s="5"/>
    </row>
    <row r="477" spans="11:14" ht="12.75" customHeight="1">
      <c r="K477" s="5"/>
      <c r="L477" s="5"/>
      <c r="N477" s="5"/>
    </row>
    <row r="478" spans="11:14" ht="12.75" customHeight="1">
      <c r="K478" s="5"/>
      <c r="L478" s="5"/>
      <c r="N478" s="5"/>
    </row>
    <row r="479" spans="11:14" ht="12.75" customHeight="1">
      <c r="K479" s="5"/>
      <c r="L479" s="5"/>
      <c r="N479" s="5"/>
    </row>
    <row r="480" spans="11:14" ht="12.75" customHeight="1">
      <c r="K480" s="5"/>
      <c r="L480" s="5"/>
      <c r="N480" s="5"/>
    </row>
    <row r="481" spans="11:14" ht="12.75" customHeight="1">
      <c r="K481" s="5"/>
      <c r="L481" s="5"/>
      <c r="N481" s="5"/>
    </row>
    <row r="482" spans="11:14" ht="12.75" customHeight="1">
      <c r="K482" s="5"/>
      <c r="L482" s="5"/>
      <c r="N482" s="5"/>
    </row>
    <row r="483" spans="11:14" ht="12.75" customHeight="1">
      <c r="K483" s="5"/>
      <c r="L483" s="5"/>
      <c r="N483" s="5"/>
    </row>
    <row r="484" spans="11:14" ht="12.75" customHeight="1">
      <c r="K484" s="5"/>
      <c r="L484" s="5"/>
      <c r="N484" s="5"/>
    </row>
    <row r="485" spans="11:14" ht="12.75" customHeight="1">
      <c r="K485" s="5"/>
      <c r="L485" s="5"/>
      <c r="N485" s="5"/>
    </row>
    <row r="486" spans="11:14" ht="12.75" customHeight="1">
      <c r="K486" s="5"/>
      <c r="L486" s="5"/>
      <c r="N486" s="5"/>
    </row>
    <row r="487" spans="11:14" ht="12.75" customHeight="1">
      <c r="K487" s="5"/>
      <c r="L487" s="5"/>
      <c r="N487" s="5"/>
    </row>
    <row r="488" spans="11:14" ht="12.75" customHeight="1">
      <c r="K488" s="5"/>
      <c r="L488" s="5"/>
      <c r="N488" s="5"/>
    </row>
    <row r="489" spans="11:14" ht="12.75" customHeight="1">
      <c r="K489" s="5"/>
      <c r="L489" s="5"/>
      <c r="N489" s="5"/>
    </row>
    <row r="490" spans="11:14" ht="12.75" customHeight="1">
      <c r="K490" s="5"/>
      <c r="L490" s="5"/>
      <c r="N490" s="5"/>
    </row>
    <row r="491" spans="11:14" ht="12.75" customHeight="1">
      <c r="K491" s="5"/>
      <c r="L491" s="5"/>
      <c r="N491" s="5"/>
    </row>
    <row r="492" spans="11:14" ht="12.75" customHeight="1">
      <c r="K492" s="5"/>
      <c r="L492" s="5"/>
      <c r="N492" s="5"/>
    </row>
    <row r="493" spans="11:14" ht="12.75" customHeight="1">
      <c r="K493" s="5"/>
      <c r="L493" s="5"/>
      <c r="N493" s="5"/>
    </row>
    <row r="494" spans="11:14" ht="12.75" customHeight="1">
      <c r="K494" s="5"/>
      <c r="L494" s="5"/>
      <c r="N494" s="5"/>
    </row>
    <row r="495" spans="11:14" ht="12.75" customHeight="1">
      <c r="K495" s="5"/>
      <c r="L495" s="5"/>
      <c r="N495" s="5"/>
    </row>
    <row r="496" spans="11:14" ht="12.75" customHeight="1">
      <c r="K496" s="5"/>
      <c r="L496" s="5"/>
      <c r="N496" s="5"/>
    </row>
    <row r="497" spans="11:14" ht="12.75" customHeight="1">
      <c r="K497" s="5"/>
      <c r="L497" s="5"/>
      <c r="N497" s="5"/>
    </row>
    <row r="498" spans="11:14" ht="12.75" customHeight="1">
      <c r="K498" s="5"/>
      <c r="L498" s="5"/>
      <c r="N498" s="5"/>
    </row>
    <row r="499" spans="11:14" ht="12.75" customHeight="1">
      <c r="K499" s="5"/>
      <c r="L499" s="5"/>
      <c r="N499" s="5"/>
    </row>
    <row r="500" spans="11:14" ht="12.75" customHeight="1">
      <c r="K500" s="5"/>
      <c r="L500" s="5"/>
      <c r="N500" s="5"/>
    </row>
    <row r="501" spans="11:14" ht="12.75" customHeight="1">
      <c r="K501" s="5"/>
      <c r="L501" s="5"/>
      <c r="N501" s="5"/>
    </row>
    <row r="502" spans="11:14" ht="12.75" customHeight="1">
      <c r="K502" s="5"/>
      <c r="L502" s="5"/>
      <c r="N502" s="5"/>
    </row>
    <row r="503" spans="11:14" ht="12.75" customHeight="1">
      <c r="K503" s="5"/>
      <c r="L503" s="5"/>
      <c r="N503" s="5"/>
    </row>
    <row r="504" spans="11:14" ht="12.75" customHeight="1">
      <c r="K504" s="5"/>
      <c r="L504" s="5"/>
      <c r="N504" s="5"/>
    </row>
    <row r="505" spans="11:14" ht="12.75" customHeight="1">
      <c r="K505" s="5"/>
      <c r="L505" s="5"/>
      <c r="N505" s="5"/>
    </row>
    <row r="506" spans="11:14" ht="12.75" customHeight="1">
      <c r="K506" s="5"/>
      <c r="L506" s="5"/>
      <c r="N506" s="5"/>
    </row>
    <row r="507" spans="11:14" ht="12.75" customHeight="1">
      <c r="K507" s="5"/>
      <c r="L507" s="5"/>
      <c r="N507" s="5"/>
    </row>
    <row r="508" spans="11:14" ht="12.75" customHeight="1">
      <c r="K508" s="5"/>
      <c r="L508" s="5"/>
      <c r="N508" s="5"/>
    </row>
    <row r="509" spans="11:14" ht="12.75" customHeight="1">
      <c r="K509" s="5"/>
      <c r="L509" s="5"/>
      <c r="N509" s="5"/>
    </row>
    <row r="510" spans="11:14" ht="12.75" customHeight="1">
      <c r="K510" s="5"/>
      <c r="L510" s="5"/>
      <c r="N510" s="5"/>
    </row>
    <row r="511" spans="11:14" ht="12.75" customHeight="1">
      <c r="K511" s="5"/>
      <c r="L511" s="5"/>
      <c r="N511" s="5"/>
    </row>
    <row r="512" spans="11:14" ht="12.75" customHeight="1">
      <c r="K512" s="5"/>
      <c r="L512" s="5"/>
      <c r="N512" s="5"/>
    </row>
    <row r="513" spans="11:14" ht="12.75" customHeight="1">
      <c r="K513" s="5"/>
      <c r="L513" s="5"/>
      <c r="N513" s="5"/>
    </row>
    <row r="514" spans="11:14" ht="12.75" customHeight="1">
      <c r="K514" s="5"/>
      <c r="L514" s="5"/>
      <c r="N514" s="5"/>
    </row>
    <row r="515" spans="11:14" ht="12.75" customHeight="1">
      <c r="K515" s="5"/>
      <c r="L515" s="5"/>
      <c r="N515" s="5"/>
    </row>
    <row r="516" spans="11:14" ht="12.75" customHeight="1">
      <c r="K516" s="5"/>
      <c r="L516" s="5"/>
      <c r="N516" s="5"/>
    </row>
    <row r="517" spans="11:14" ht="12.75" customHeight="1">
      <c r="K517" s="5"/>
      <c r="L517" s="5"/>
      <c r="N517" s="5"/>
    </row>
    <row r="518" spans="11:14" ht="12.75" customHeight="1">
      <c r="K518" s="5"/>
      <c r="L518" s="5"/>
      <c r="N518" s="5"/>
    </row>
    <row r="519" spans="11:14" ht="12.75" customHeight="1">
      <c r="K519" s="5"/>
      <c r="L519" s="5"/>
      <c r="N519" s="5"/>
    </row>
    <row r="520" spans="11:14" ht="12.75" customHeight="1">
      <c r="K520" s="5"/>
      <c r="L520" s="5"/>
      <c r="N520" s="5"/>
    </row>
    <row r="521" spans="11:14" ht="12.75" customHeight="1">
      <c r="K521" s="5"/>
      <c r="L521" s="5"/>
      <c r="N521" s="5"/>
    </row>
    <row r="522" spans="11:14" ht="12.75" customHeight="1">
      <c r="K522" s="5"/>
      <c r="L522" s="5"/>
      <c r="N522" s="5"/>
    </row>
    <row r="523" spans="11:14" ht="12.75" customHeight="1">
      <c r="K523" s="5"/>
      <c r="L523" s="5"/>
      <c r="N523" s="5"/>
    </row>
    <row r="524" spans="11:14" ht="12.75" customHeight="1">
      <c r="K524" s="5"/>
      <c r="L524" s="5"/>
      <c r="N524" s="5"/>
    </row>
    <row r="525" spans="11:14" ht="12.75" customHeight="1">
      <c r="K525" s="5"/>
      <c r="L525" s="5"/>
      <c r="N525" s="5"/>
    </row>
    <row r="526" spans="11:14" ht="12.75" customHeight="1">
      <c r="K526" s="5"/>
      <c r="L526" s="5"/>
      <c r="N526" s="5"/>
    </row>
    <row r="527" spans="11:14" ht="12.75" customHeight="1">
      <c r="K527" s="5"/>
      <c r="L527" s="5"/>
      <c r="N527" s="5"/>
    </row>
    <row r="528" spans="11:14" ht="12.75" customHeight="1">
      <c r="K528" s="5"/>
      <c r="L528" s="5"/>
      <c r="N528" s="5"/>
    </row>
    <row r="529" spans="11:14" ht="12.75" customHeight="1">
      <c r="K529" s="5"/>
      <c r="L529" s="5"/>
      <c r="N529" s="5"/>
    </row>
    <row r="530" spans="11:14" ht="12.75" customHeight="1">
      <c r="K530" s="5"/>
      <c r="L530" s="5"/>
      <c r="N530" s="5"/>
    </row>
    <row r="531" spans="11:14" ht="12.75" customHeight="1">
      <c r="K531" s="5"/>
      <c r="L531" s="5"/>
      <c r="N531" s="5"/>
    </row>
    <row r="532" spans="11:14" ht="12.75" customHeight="1">
      <c r="K532" s="5"/>
      <c r="L532" s="5"/>
      <c r="N532" s="5"/>
    </row>
    <row r="533" spans="11:14" ht="12.75" customHeight="1">
      <c r="K533" s="5"/>
      <c r="L533" s="5"/>
      <c r="N533" s="5"/>
    </row>
    <row r="534" spans="11:14" ht="12.75" customHeight="1">
      <c r="K534" s="5"/>
      <c r="L534" s="5"/>
      <c r="N534" s="5"/>
    </row>
    <row r="535" spans="11:14" ht="12.75" customHeight="1">
      <c r="K535" s="5"/>
      <c r="L535" s="5"/>
      <c r="N535" s="5"/>
    </row>
    <row r="536" spans="11:14" ht="12.75" customHeight="1">
      <c r="K536" s="5"/>
      <c r="L536" s="5"/>
      <c r="N536" s="5"/>
    </row>
    <row r="537" spans="11:14" ht="12.75" customHeight="1">
      <c r="K537" s="5"/>
      <c r="L537" s="5"/>
      <c r="N537" s="5"/>
    </row>
    <row r="538" spans="11:14" ht="12.75" customHeight="1">
      <c r="K538" s="5"/>
      <c r="L538" s="5"/>
      <c r="N538" s="5"/>
    </row>
    <row r="539" spans="11:14" ht="12.75" customHeight="1">
      <c r="K539" s="5"/>
      <c r="L539" s="5"/>
      <c r="N539" s="5"/>
    </row>
    <row r="540" spans="11:14" ht="12.75" customHeight="1">
      <c r="K540" s="5"/>
      <c r="L540" s="5"/>
      <c r="N540" s="5"/>
    </row>
    <row r="541" spans="11:14" ht="12.75" customHeight="1">
      <c r="K541" s="5"/>
      <c r="L541" s="5"/>
      <c r="N541" s="5"/>
    </row>
    <row r="542" spans="11:14" ht="12.75" customHeight="1">
      <c r="K542" s="5"/>
      <c r="L542" s="5"/>
      <c r="N542" s="5"/>
    </row>
    <row r="543" spans="11:14" ht="12.75" customHeight="1">
      <c r="K543" s="5"/>
      <c r="L543" s="5"/>
      <c r="N543" s="5"/>
    </row>
    <row r="544" spans="11:14" ht="12.75" customHeight="1">
      <c r="K544" s="5"/>
      <c r="L544" s="5"/>
      <c r="N544" s="5"/>
    </row>
    <row r="545" spans="11:14" ht="12.75" customHeight="1">
      <c r="K545" s="5"/>
      <c r="L545" s="5"/>
      <c r="N545" s="5"/>
    </row>
    <row r="546" spans="11:14" ht="12.75" customHeight="1">
      <c r="K546" s="5"/>
      <c r="L546" s="5"/>
      <c r="N546" s="5"/>
    </row>
    <row r="547" spans="11:14" ht="12.75" customHeight="1">
      <c r="K547" s="5"/>
      <c r="L547" s="5"/>
      <c r="N547" s="5"/>
    </row>
    <row r="548" spans="11:14" ht="12.75" customHeight="1">
      <c r="K548" s="5"/>
      <c r="L548" s="5"/>
      <c r="N548" s="5"/>
    </row>
    <row r="549" spans="11:14" ht="12.75" customHeight="1">
      <c r="K549" s="5"/>
      <c r="L549" s="5"/>
      <c r="N549" s="5"/>
    </row>
    <row r="550" spans="11:14" ht="12.75" customHeight="1">
      <c r="K550" s="5"/>
      <c r="L550" s="5"/>
      <c r="N550" s="5"/>
    </row>
    <row r="551" spans="11:14" ht="12.75" customHeight="1">
      <c r="K551" s="5"/>
      <c r="L551" s="5"/>
      <c r="N551" s="5"/>
    </row>
    <row r="552" spans="11:14" ht="12.75" customHeight="1">
      <c r="K552" s="5"/>
      <c r="L552" s="5"/>
      <c r="N552" s="5"/>
    </row>
    <row r="553" spans="11:14" ht="12.75" customHeight="1">
      <c r="K553" s="5"/>
      <c r="L553" s="5"/>
      <c r="N553" s="5"/>
    </row>
    <row r="554" spans="11:14" ht="12.75" customHeight="1">
      <c r="K554" s="5"/>
      <c r="L554" s="5"/>
      <c r="N554" s="5"/>
    </row>
    <row r="555" spans="11:14" ht="12.75" customHeight="1">
      <c r="K555" s="5"/>
      <c r="L555" s="5"/>
      <c r="N555" s="5"/>
    </row>
    <row r="556" spans="11:14" ht="12.75" customHeight="1">
      <c r="K556" s="5"/>
      <c r="L556" s="5"/>
      <c r="N556" s="5"/>
    </row>
    <row r="557" spans="11:14" ht="12.75" customHeight="1">
      <c r="K557" s="5"/>
      <c r="L557" s="5"/>
      <c r="N557" s="5"/>
    </row>
    <row r="558" spans="11:14" ht="12.75" customHeight="1">
      <c r="K558" s="5"/>
      <c r="L558" s="5"/>
      <c r="N558" s="5"/>
    </row>
    <row r="559" spans="11:14" ht="12.75" customHeight="1">
      <c r="K559" s="5"/>
      <c r="L559" s="5"/>
      <c r="N559" s="5"/>
    </row>
    <row r="560" spans="11:14" ht="12.75" customHeight="1">
      <c r="K560" s="5"/>
      <c r="L560" s="5"/>
      <c r="N560" s="5"/>
    </row>
    <row r="561" spans="11:14" ht="12.75" customHeight="1">
      <c r="K561" s="5"/>
      <c r="L561" s="5"/>
      <c r="N561" s="5"/>
    </row>
    <row r="562" spans="11:14" ht="12.75" customHeight="1">
      <c r="K562" s="5"/>
      <c r="L562" s="5"/>
      <c r="N562" s="5"/>
    </row>
    <row r="563" spans="11:14" ht="12.75" customHeight="1">
      <c r="K563" s="5"/>
      <c r="L563" s="5"/>
      <c r="N563" s="5"/>
    </row>
    <row r="564" spans="11:14" ht="12.75" customHeight="1">
      <c r="K564" s="5"/>
      <c r="L564" s="5"/>
      <c r="N564" s="5"/>
    </row>
    <row r="565" spans="11:14" ht="12.75" customHeight="1">
      <c r="K565" s="5"/>
      <c r="L565" s="5"/>
      <c r="N565" s="5"/>
    </row>
    <row r="566" spans="11:14" ht="12.75" customHeight="1">
      <c r="K566" s="5"/>
      <c r="L566" s="5"/>
      <c r="N566" s="5"/>
    </row>
    <row r="567" spans="11:14" ht="12.75" customHeight="1">
      <c r="K567" s="5"/>
      <c r="L567" s="5"/>
      <c r="N567" s="5"/>
    </row>
    <row r="568" spans="11:14" ht="12.75" customHeight="1">
      <c r="K568" s="5"/>
      <c r="L568" s="5"/>
      <c r="N568" s="5"/>
    </row>
    <row r="569" spans="11:14" ht="12.75" customHeight="1">
      <c r="K569" s="5"/>
      <c r="L569" s="5"/>
      <c r="N569" s="5"/>
    </row>
    <row r="570" spans="11:14" ht="12.75" customHeight="1">
      <c r="K570" s="5"/>
      <c r="L570" s="5"/>
      <c r="N570" s="5"/>
    </row>
    <row r="571" spans="11:14" ht="12.75" customHeight="1">
      <c r="K571" s="5"/>
      <c r="L571" s="5"/>
      <c r="N571" s="5"/>
    </row>
    <row r="572" spans="11:14" ht="12.75" customHeight="1">
      <c r="K572" s="5"/>
      <c r="L572" s="5"/>
      <c r="N572" s="5"/>
    </row>
    <row r="573" spans="11:14" ht="12.75" customHeight="1">
      <c r="K573" s="5"/>
      <c r="L573" s="5"/>
      <c r="N573" s="5"/>
    </row>
    <row r="574" spans="11:14" ht="12.75" customHeight="1">
      <c r="K574" s="5"/>
      <c r="L574" s="5"/>
      <c r="N574" s="5"/>
    </row>
    <row r="575" spans="11:14" ht="12.75" customHeight="1">
      <c r="K575" s="5"/>
      <c r="L575" s="5"/>
      <c r="N575" s="5"/>
    </row>
    <row r="576" spans="11:14" ht="12.75" customHeight="1">
      <c r="K576" s="5"/>
      <c r="L576" s="5"/>
      <c r="N576" s="5"/>
    </row>
    <row r="577" spans="11:14" ht="12.75" customHeight="1">
      <c r="K577" s="5"/>
      <c r="L577" s="5"/>
      <c r="N577" s="5"/>
    </row>
    <row r="578" spans="11:14" ht="12.75" customHeight="1">
      <c r="K578" s="5"/>
      <c r="L578" s="5"/>
      <c r="N578" s="5"/>
    </row>
    <row r="579" spans="11:14" ht="12.75" customHeight="1">
      <c r="K579" s="5"/>
      <c r="L579" s="5"/>
      <c r="N579" s="5"/>
    </row>
    <row r="580" spans="11:14" ht="12.75" customHeight="1">
      <c r="K580" s="5"/>
      <c r="L580" s="5"/>
      <c r="N580" s="5"/>
    </row>
    <row r="581" spans="11:14" ht="12.75" customHeight="1">
      <c r="K581" s="5"/>
      <c r="L581" s="5"/>
      <c r="N581" s="5"/>
    </row>
    <row r="582" spans="11:14" ht="12.75" customHeight="1">
      <c r="K582" s="5"/>
      <c r="L582" s="5"/>
      <c r="N582" s="5"/>
    </row>
    <row r="583" spans="11:14" ht="12.75" customHeight="1">
      <c r="K583" s="5"/>
      <c r="L583" s="5"/>
      <c r="N583" s="5"/>
    </row>
    <row r="584" spans="11:14" ht="12.75" customHeight="1">
      <c r="K584" s="5"/>
      <c r="L584" s="5"/>
      <c r="N584" s="5"/>
    </row>
    <row r="585" spans="11:14" ht="12.75" customHeight="1">
      <c r="K585" s="5"/>
      <c r="L585" s="5"/>
      <c r="N585" s="5"/>
    </row>
    <row r="586" spans="11:14" ht="12.75" customHeight="1">
      <c r="K586" s="5"/>
      <c r="L586" s="5"/>
      <c r="N586" s="5"/>
    </row>
    <row r="587" spans="11:14" ht="12.75" customHeight="1">
      <c r="K587" s="5"/>
      <c r="L587" s="5"/>
      <c r="N587" s="5"/>
    </row>
    <row r="588" spans="11:14" ht="12.75" customHeight="1">
      <c r="K588" s="5"/>
      <c r="L588" s="5"/>
      <c r="N588" s="5"/>
    </row>
    <row r="589" spans="11:14" ht="12.75" customHeight="1">
      <c r="K589" s="5"/>
      <c r="L589" s="5"/>
      <c r="N589" s="5"/>
    </row>
    <row r="590" spans="11:14" ht="12.75" customHeight="1">
      <c r="K590" s="5"/>
      <c r="L590" s="5"/>
      <c r="N590" s="5"/>
    </row>
    <row r="591" spans="11:14" ht="12.75" customHeight="1">
      <c r="K591" s="5"/>
      <c r="L591" s="5"/>
      <c r="N591" s="5"/>
    </row>
    <row r="592" spans="11:14" ht="12.75" customHeight="1">
      <c r="K592" s="5"/>
      <c r="L592" s="5"/>
      <c r="N592" s="5"/>
    </row>
    <row r="593" spans="11:14" ht="12.75" customHeight="1">
      <c r="K593" s="5"/>
      <c r="L593" s="5"/>
      <c r="N593" s="5"/>
    </row>
    <row r="594" spans="11:14" ht="12.75" customHeight="1">
      <c r="K594" s="5"/>
      <c r="L594" s="5"/>
      <c r="N594" s="5"/>
    </row>
    <row r="595" spans="11:14" ht="12.75" customHeight="1">
      <c r="K595" s="5"/>
      <c r="L595" s="5"/>
      <c r="N595" s="5"/>
    </row>
    <row r="596" spans="11:14" ht="12.75" customHeight="1">
      <c r="K596" s="5"/>
      <c r="L596" s="5"/>
      <c r="N596" s="5"/>
    </row>
    <row r="597" spans="11:14" ht="12.75" customHeight="1">
      <c r="K597" s="5"/>
      <c r="L597" s="5"/>
      <c r="N597" s="5"/>
    </row>
    <row r="598" spans="11:14" ht="12.75" customHeight="1">
      <c r="K598" s="5"/>
      <c r="L598" s="5"/>
      <c r="N598" s="5"/>
    </row>
    <row r="599" spans="11:14" ht="12.75" customHeight="1">
      <c r="K599" s="5"/>
      <c r="L599" s="5"/>
      <c r="N599" s="5"/>
    </row>
    <row r="600" spans="11:14" ht="12.75" customHeight="1">
      <c r="K600" s="5"/>
      <c r="L600" s="5"/>
      <c r="N600" s="5"/>
    </row>
    <row r="601" spans="11:14" ht="12.75" customHeight="1">
      <c r="K601" s="5"/>
      <c r="L601" s="5"/>
      <c r="N601" s="5"/>
    </row>
    <row r="602" spans="11:14" ht="12.75" customHeight="1">
      <c r="K602" s="5"/>
      <c r="L602" s="5"/>
      <c r="N602" s="5"/>
    </row>
    <row r="603" spans="11:14" ht="12.75" customHeight="1">
      <c r="K603" s="5"/>
      <c r="L603" s="5"/>
      <c r="N603" s="5"/>
    </row>
    <row r="604" spans="11:14" ht="12.75" customHeight="1">
      <c r="K604" s="5"/>
      <c r="L604" s="5"/>
      <c r="N604" s="5"/>
    </row>
    <row r="605" spans="11:14" ht="12.75" customHeight="1">
      <c r="K605" s="5"/>
      <c r="L605" s="5"/>
      <c r="N605" s="5"/>
    </row>
    <row r="606" spans="11:14" ht="12.75" customHeight="1">
      <c r="K606" s="5"/>
      <c r="L606" s="5"/>
      <c r="N606" s="5"/>
    </row>
    <row r="607" spans="11:14" ht="12.75" customHeight="1">
      <c r="K607" s="5"/>
      <c r="L607" s="5"/>
      <c r="N607" s="5"/>
    </row>
    <row r="608" spans="11:14" ht="12.75" customHeight="1">
      <c r="K608" s="5"/>
      <c r="L608" s="5"/>
      <c r="N608" s="5"/>
    </row>
    <row r="609" spans="11:14" ht="12.75" customHeight="1">
      <c r="K609" s="5"/>
      <c r="L609" s="5"/>
      <c r="N609" s="5"/>
    </row>
    <row r="610" spans="11:14" ht="12.75" customHeight="1">
      <c r="K610" s="5"/>
      <c r="L610" s="5"/>
      <c r="N610" s="5"/>
    </row>
    <row r="611" spans="11:14" ht="12.75" customHeight="1">
      <c r="K611" s="5"/>
      <c r="L611" s="5"/>
      <c r="N611" s="5"/>
    </row>
    <row r="612" spans="11:14" ht="12.75" customHeight="1">
      <c r="K612" s="5"/>
      <c r="L612" s="5"/>
      <c r="N612" s="5"/>
    </row>
    <row r="613" spans="11:14" ht="12.75" customHeight="1">
      <c r="K613" s="5"/>
      <c r="L613" s="5"/>
      <c r="N613" s="5"/>
    </row>
    <row r="614" spans="11:14" ht="12.75" customHeight="1">
      <c r="K614" s="5"/>
      <c r="L614" s="5"/>
      <c r="N614" s="5"/>
    </row>
    <row r="615" spans="11:14" ht="12.75" customHeight="1">
      <c r="K615" s="5"/>
      <c r="L615" s="5"/>
      <c r="N615" s="5"/>
    </row>
    <row r="616" spans="11:14" ht="12.75" customHeight="1">
      <c r="K616" s="5"/>
      <c r="L616" s="5"/>
      <c r="N616" s="5"/>
    </row>
    <row r="617" spans="11:14" ht="12.75" customHeight="1">
      <c r="K617" s="5"/>
      <c r="L617" s="5"/>
      <c r="N617" s="5"/>
    </row>
    <row r="618" spans="11:14" ht="12.75" customHeight="1">
      <c r="K618" s="5"/>
      <c r="L618" s="5"/>
      <c r="N618" s="5"/>
    </row>
    <row r="619" spans="11:14" ht="12.75" customHeight="1">
      <c r="K619" s="5"/>
      <c r="L619" s="5"/>
      <c r="N619" s="5"/>
    </row>
    <row r="620" spans="11:14" ht="12.75" customHeight="1">
      <c r="K620" s="5"/>
      <c r="L620" s="5"/>
      <c r="N620" s="5"/>
    </row>
    <row r="621" spans="11:14" ht="12.75" customHeight="1">
      <c r="K621" s="5"/>
      <c r="L621" s="5"/>
      <c r="N621" s="5"/>
    </row>
    <row r="622" spans="11:14" ht="12.75" customHeight="1">
      <c r="K622" s="5"/>
      <c r="L622" s="5"/>
      <c r="N622" s="5"/>
    </row>
    <row r="623" spans="11:14" ht="12.75" customHeight="1">
      <c r="K623" s="5"/>
      <c r="L623" s="5"/>
      <c r="N623" s="5"/>
    </row>
    <row r="624" spans="11:14" ht="12.75" customHeight="1">
      <c r="K624" s="5"/>
      <c r="L624" s="5"/>
      <c r="N624" s="5"/>
    </row>
    <row r="625" spans="11:14" ht="12.75" customHeight="1">
      <c r="K625" s="5"/>
      <c r="L625" s="5"/>
      <c r="N625" s="5"/>
    </row>
    <row r="626" spans="11:14" ht="12.75" customHeight="1">
      <c r="K626" s="5"/>
      <c r="L626" s="5"/>
      <c r="N626" s="5"/>
    </row>
    <row r="627" spans="11:14" ht="12.75" customHeight="1">
      <c r="K627" s="5"/>
      <c r="L627" s="5"/>
      <c r="N627" s="5"/>
    </row>
    <row r="628" spans="11:14" ht="12.75" customHeight="1">
      <c r="K628" s="5"/>
      <c r="L628" s="5"/>
      <c r="N628" s="5"/>
    </row>
    <row r="629" spans="11:14" ht="12.75" customHeight="1">
      <c r="K629" s="5"/>
      <c r="L629" s="5"/>
      <c r="N629" s="5"/>
    </row>
    <row r="630" spans="11:14" ht="12.75" customHeight="1">
      <c r="K630" s="5"/>
      <c r="L630" s="5"/>
      <c r="N630" s="5"/>
    </row>
    <row r="631" spans="11:14" ht="12.75" customHeight="1">
      <c r="K631" s="5"/>
      <c r="L631" s="5"/>
      <c r="N631" s="5"/>
    </row>
    <row r="632" spans="11:14" ht="12.75" customHeight="1">
      <c r="K632" s="5"/>
      <c r="L632" s="5"/>
      <c r="N632" s="5"/>
    </row>
    <row r="633" spans="11:14" ht="12.75" customHeight="1">
      <c r="K633" s="5"/>
      <c r="L633" s="5"/>
      <c r="N633" s="5"/>
    </row>
    <row r="634" spans="11:14" ht="12.75" customHeight="1">
      <c r="K634" s="5"/>
      <c r="L634" s="5"/>
      <c r="N634" s="5"/>
    </row>
    <row r="635" spans="11:14" ht="12.75" customHeight="1">
      <c r="K635" s="5"/>
      <c r="L635" s="5"/>
      <c r="N635" s="5"/>
    </row>
    <row r="636" spans="11:14" ht="12.75" customHeight="1">
      <c r="K636" s="5"/>
      <c r="L636" s="5"/>
      <c r="N636" s="5"/>
    </row>
    <row r="637" spans="11:14" ht="12.75" customHeight="1">
      <c r="K637" s="5"/>
      <c r="L637" s="5"/>
      <c r="N637" s="5"/>
    </row>
    <row r="638" spans="11:14" ht="12.75" customHeight="1">
      <c r="K638" s="5"/>
      <c r="L638" s="5"/>
      <c r="N638" s="5"/>
    </row>
    <row r="639" spans="11:14" ht="12.75" customHeight="1">
      <c r="K639" s="5"/>
      <c r="L639" s="5"/>
      <c r="N639" s="5"/>
    </row>
    <row r="640" spans="11:14" ht="12.75" customHeight="1">
      <c r="K640" s="5"/>
      <c r="L640" s="5"/>
      <c r="N640" s="5"/>
    </row>
    <row r="641" spans="11:14" ht="12.75" customHeight="1">
      <c r="K641" s="5"/>
      <c r="L641" s="5"/>
      <c r="N641" s="5"/>
    </row>
    <row r="642" spans="11:14" ht="12.75" customHeight="1">
      <c r="K642" s="5"/>
      <c r="L642" s="5"/>
      <c r="N642" s="5"/>
    </row>
    <row r="643" spans="11:14" ht="12.75" customHeight="1">
      <c r="K643" s="5"/>
      <c r="L643" s="5"/>
      <c r="N643" s="5"/>
    </row>
    <row r="644" spans="11:14" ht="12.75" customHeight="1">
      <c r="K644" s="5"/>
      <c r="L644" s="5"/>
      <c r="N644" s="5"/>
    </row>
    <row r="645" spans="11:14" ht="12.75" customHeight="1">
      <c r="K645" s="5"/>
      <c r="L645" s="5"/>
      <c r="N645" s="5"/>
    </row>
    <row r="646" spans="11:14" ht="12.75" customHeight="1">
      <c r="K646" s="5"/>
      <c r="L646" s="5"/>
      <c r="N646" s="5"/>
    </row>
    <row r="647" spans="11:14" ht="12.75" customHeight="1">
      <c r="K647" s="5"/>
      <c r="L647" s="5"/>
      <c r="N647" s="5"/>
    </row>
    <row r="648" spans="11:14" ht="12.75" customHeight="1">
      <c r="K648" s="5"/>
      <c r="L648" s="5"/>
      <c r="N648" s="5"/>
    </row>
    <row r="649" spans="11:14" ht="12.75" customHeight="1">
      <c r="K649" s="5"/>
      <c r="L649" s="5"/>
      <c r="N649" s="5"/>
    </row>
    <row r="650" spans="11:14" ht="12.75" customHeight="1">
      <c r="K650" s="5"/>
      <c r="L650" s="5"/>
      <c r="N650" s="5"/>
    </row>
    <row r="651" spans="11:14" ht="12.75" customHeight="1">
      <c r="K651" s="5"/>
      <c r="L651" s="5"/>
      <c r="N651" s="5"/>
    </row>
    <row r="652" spans="11:14" ht="12.75" customHeight="1">
      <c r="K652" s="5"/>
      <c r="L652" s="5"/>
      <c r="N652" s="5"/>
    </row>
    <row r="653" spans="11:14" ht="12.75" customHeight="1">
      <c r="K653" s="5"/>
      <c r="L653" s="5"/>
      <c r="N653" s="5"/>
    </row>
    <row r="654" spans="11:14" ht="12.75" customHeight="1">
      <c r="K654" s="5"/>
      <c r="L654" s="5"/>
      <c r="N654" s="5"/>
    </row>
    <row r="655" spans="11:14" ht="12.75" customHeight="1">
      <c r="K655" s="5"/>
      <c r="L655" s="5"/>
      <c r="N655" s="5"/>
    </row>
    <row r="656" spans="11:14" ht="12.75" customHeight="1">
      <c r="K656" s="5"/>
      <c r="L656" s="5"/>
      <c r="N656" s="5"/>
    </row>
    <row r="657" spans="11:14" ht="12.75" customHeight="1">
      <c r="K657" s="5"/>
      <c r="L657" s="5"/>
      <c r="N657" s="5"/>
    </row>
    <row r="658" spans="11:14" ht="12.75" customHeight="1">
      <c r="K658" s="5"/>
      <c r="L658" s="5"/>
      <c r="N658" s="5"/>
    </row>
    <row r="659" spans="11:14" ht="12.75" customHeight="1">
      <c r="K659" s="5"/>
      <c r="L659" s="5"/>
      <c r="N659" s="5"/>
    </row>
    <row r="660" spans="11:14" ht="12.75" customHeight="1">
      <c r="K660" s="5"/>
      <c r="L660" s="5"/>
      <c r="N660" s="5"/>
    </row>
    <row r="661" spans="11:14" ht="12.75" customHeight="1">
      <c r="K661" s="5"/>
      <c r="L661" s="5"/>
      <c r="N661" s="5"/>
    </row>
    <row r="662" spans="11:14" ht="12.75" customHeight="1">
      <c r="K662" s="5"/>
      <c r="L662" s="5"/>
      <c r="N662" s="5"/>
    </row>
    <row r="663" spans="11:14" ht="12.75" customHeight="1">
      <c r="K663" s="5"/>
      <c r="L663" s="5"/>
      <c r="N663" s="5"/>
    </row>
    <row r="664" spans="11:14" ht="12.75" customHeight="1">
      <c r="K664" s="5"/>
      <c r="L664" s="5"/>
      <c r="N664" s="5"/>
    </row>
    <row r="665" spans="11:14" ht="12.75" customHeight="1">
      <c r="K665" s="5"/>
      <c r="L665" s="5"/>
      <c r="N665" s="5"/>
    </row>
    <row r="666" spans="11:14" ht="12.75" customHeight="1">
      <c r="K666" s="5"/>
      <c r="L666" s="5"/>
      <c r="N666" s="5"/>
    </row>
    <row r="667" spans="11:14" ht="12.75" customHeight="1">
      <c r="K667" s="5"/>
      <c r="L667" s="5"/>
      <c r="N667" s="5"/>
    </row>
    <row r="668" spans="11:14" ht="12.75" customHeight="1">
      <c r="K668" s="5"/>
      <c r="L668" s="5"/>
      <c r="N668" s="5"/>
    </row>
    <row r="669" spans="11:14" ht="12.75" customHeight="1">
      <c r="K669" s="5"/>
      <c r="L669" s="5"/>
      <c r="N669" s="5"/>
    </row>
    <row r="670" spans="11:14" ht="12.75" customHeight="1">
      <c r="K670" s="5"/>
      <c r="L670" s="5"/>
      <c r="N670" s="5"/>
    </row>
    <row r="671" spans="11:14" ht="12.75" customHeight="1">
      <c r="K671" s="5"/>
      <c r="L671" s="5"/>
      <c r="N671" s="5"/>
    </row>
    <row r="672" spans="11:14" ht="12.75" customHeight="1">
      <c r="K672" s="5"/>
      <c r="L672" s="5"/>
      <c r="N672" s="5"/>
    </row>
    <row r="673" spans="11:14" ht="12.75" customHeight="1">
      <c r="K673" s="5"/>
      <c r="L673" s="5"/>
      <c r="N673" s="5"/>
    </row>
    <row r="674" spans="11:14" ht="12.75" customHeight="1">
      <c r="K674" s="5"/>
      <c r="L674" s="5"/>
      <c r="N674" s="5"/>
    </row>
    <row r="675" spans="11:14" ht="12.75" customHeight="1">
      <c r="K675" s="5"/>
      <c r="L675" s="5"/>
      <c r="N675" s="5"/>
    </row>
    <row r="676" spans="11:14" ht="12.75" customHeight="1">
      <c r="K676" s="5"/>
      <c r="L676" s="5"/>
      <c r="N676" s="5"/>
    </row>
    <row r="677" spans="11:14" ht="12.75" customHeight="1">
      <c r="K677" s="5"/>
      <c r="L677" s="5"/>
      <c r="N677" s="5"/>
    </row>
    <row r="678" spans="11:14" ht="12.75" customHeight="1">
      <c r="K678" s="5"/>
      <c r="L678" s="5"/>
      <c r="N678" s="5"/>
    </row>
    <row r="679" spans="11:14" ht="12.75" customHeight="1">
      <c r="K679" s="5"/>
      <c r="L679" s="5"/>
      <c r="N679" s="5"/>
    </row>
    <row r="680" spans="11:14" ht="12.75" customHeight="1">
      <c r="K680" s="5"/>
      <c r="L680" s="5"/>
      <c r="N680" s="5"/>
    </row>
    <row r="681" spans="11:14" ht="12.75" customHeight="1">
      <c r="K681" s="5"/>
      <c r="L681" s="5"/>
      <c r="N681" s="5"/>
    </row>
    <row r="682" spans="11:14" ht="12.75" customHeight="1">
      <c r="K682" s="5"/>
      <c r="L682" s="5"/>
      <c r="N682" s="5"/>
    </row>
    <row r="683" spans="11:14" ht="12.75" customHeight="1">
      <c r="K683" s="5"/>
      <c r="L683" s="5"/>
      <c r="N683" s="5"/>
    </row>
    <row r="684" spans="11:14" ht="12.75" customHeight="1">
      <c r="K684" s="5"/>
      <c r="L684" s="5"/>
      <c r="N684" s="5"/>
    </row>
    <row r="685" spans="11:14" ht="12.75" customHeight="1">
      <c r="K685" s="5"/>
      <c r="L685" s="5"/>
      <c r="N685" s="5"/>
    </row>
    <row r="686" spans="11:14" ht="12.75" customHeight="1">
      <c r="K686" s="5"/>
      <c r="L686" s="5"/>
      <c r="N686" s="5"/>
    </row>
    <row r="687" spans="11:14" ht="12.75" customHeight="1">
      <c r="K687" s="5"/>
      <c r="L687" s="5"/>
      <c r="N687" s="5"/>
    </row>
    <row r="688" spans="11:14" ht="12.75" customHeight="1">
      <c r="K688" s="5"/>
      <c r="L688" s="5"/>
      <c r="N688" s="5"/>
    </row>
    <row r="689" spans="11:14" ht="12.75" customHeight="1">
      <c r="K689" s="5"/>
      <c r="L689" s="5"/>
      <c r="N689" s="5"/>
    </row>
    <row r="690" spans="11:14" ht="12.75" customHeight="1">
      <c r="K690" s="5"/>
      <c r="L690" s="5"/>
      <c r="N690" s="5"/>
    </row>
    <row r="691" spans="11:14" ht="12.75" customHeight="1">
      <c r="K691" s="5"/>
      <c r="L691" s="5"/>
      <c r="N691" s="5"/>
    </row>
    <row r="692" spans="11:14" ht="12.75" customHeight="1">
      <c r="K692" s="5"/>
      <c r="L692" s="5"/>
      <c r="N692" s="5"/>
    </row>
    <row r="693" spans="11:14" ht="12.75" customHeight="1">
      <c r="K693" s="5"/>
      <c r="L693" s="5"/>
      <c r="N693" s="5"/>
    </row>
    <row r="694" spans="11:14" ht="12.75" customHeight="1">
      <c r="K694" s="5"/>
      <c r="L694" s="5"/>
      <c r="N694" s="5"/>
    </row>
    <row r="695" spans="11:14" ht="12.75" customHeight="1">
      <c r="K695" s="5"/>
      <c r="L695" s="5"/>
      <c r="N695" s="5"/>
    </row>
    <row r="696" spans="11:14" ht="12.75" customHeight="1">
      <c r="K696" s="5"/>
      <c r="L696" s="5"/>
      <c r="N696" s="5"/>
    </row>
    <row r="697" spans="11:14" ht="12.75" customHeight="1">
      <c r="K697" s="5"/>
      <c r="L697" s="5"/>
      <c r="N697" s="5"/>
    </row>
    <row r="698" spans="11:14" ht="12.75" customHeight="1">
      <c r="K698" s="5"/>
      <c r="L698" s="5"/>
      <c r="N698" s="5"/>
    </row>
    <row r="699" spans="11:14" ht="12.75" customHeight="1">
      <c r="K699" s="5"/>
      <c r="L699" s="5"/>
      <c r="N699" s="5"/>
    </row>
    <row r="700" spans="11:14" ht="12.75" customHeight="1">
      <c r="K700" s="5"/>
      <c r="L700" s="5"/>
      <c r="N700" s="5"/>
    </row>
    <row r="701" spans="11:14" ht="12.75" customHeight="1">
      <c r="K701" s="5"/>
      <c r="L701" s="5"/>
      <c r="N701" s="5"/>
    </row>
    <row r="702" spans="11:14" ht="12.75" customHeight="1">
      <c r="K702" s="5"/>
      <c r="L702" s="5"/>
      <c r="N702" s="5"/>
    </row>
    <row r="703" spans="11:14" ht="12.75" customHeight="1">
      <c r="K703" s="5"/>
      <c r="L703" s="5"/>
      <c r="N703" s="5"/>
    </row>
    <row r="704" spans="11:14" ht="12.75" customHeight="1">
      <c r="K704" s="5"/>
      <c r="L704" s="5"/>
      <c r="N704" s="5"/>
    </row>
    <row r="705" spans="11:14" ht="12.75" customHeight="1">
      <c r="K705" s="5"/>
      <c r="L705" s="5"/>
      <c r="N705" s="5"/>
    </row>
    <row r="706" spans="11:14" ht="12.75" customHeight="1">
      <c r="K706" s="5"/>
      <c r="L706" s="5"/>
      <c r="N706" s="5"/>
    </row>
    <row r="707" spans="11:14" ht="12.75" customHeight="1">
      <c r="K707" s="5"/>
      <c r="L707" s="5"/>
      <c r="N707" s="5"/>
    </row>
    <row r="708" spans="11:14" ht="12.75" customHeight="1">
      <c r="K708" s="5"/>
      <c r="L708" s="5"/>
      <c r="N708" s="5"/>
    </row>
    <row r="709" spans="11:14" ht="12.75" customHeight="1">
      <c r="K709" s="5"/>
      <c r="L709" s="5"/>
      <c r="N709" s="5"/>
    </row>
    <row r="710" spans="11:14" ht="12.75" customHeight="1">
      <c r="K710" s="5"/>
      <c r="L710" s="5"/>
      <c r="N710" s="5"/>
    </row>
    <row r="711" spans="11:14" ht="12.75" customHeight="1">
      <c r="K711" s="5"/>
      <c r="L711" s="5"/>
      <c r="N711" s="5"/>
    </row>
    <row r="712" spans="11:14" ht="12.75" customHeight="1">
      <c r="K712" s="5"/>
      <c r="L712" s="5"/>
      <c r="N712" s="5"/>
    </row>
    <row r="713" spans="11:14" ht="12.75" customHeight="1">
      <c r="K713" s="5"/>
      <c r="L713" s="5"/>
      <c r="N713" s="5"/>
    </row>
    <row r="714" spans="11:14" ht="12.75" customHeight="1">
      <c r="K714" s="5"/>
      <c r="L714" s="5"/>
      <c r="N714" s="5"/>
    </row>
    <row r="715" spans="11:14" ht="12.75" customHeight="1">
      <c r="K715" s="5"/>
      <c r="L715" s="5"/>
      <c r="N715" s="5"/>
    </row>
    <row r="716" spans="11:14" ht="12.75" customHeight="1">
      <c r="K716" s="5"/>
      <c r="L716" s="5"/>
      <c r="N716" s="5"/>
    </row>
    <row r="717" spans="11:14" ht="12.75" customHeight="1">
      <c r="K717" s="5"/>
      <c r="L717" s="5"/>
      <c r="N717" s="5"/>
    </row>
    <row r="718" spans="11:14" ht="12.75" customHeight="1">
      <c r="K718" s="5"/>
      <c r="L718" s="5"/>
      <c r="N718" s="5"/>
    </row>
    <row r="719" spans="11:14" ht="12.75" customHeight="1">
      <c r="K719" s="5"/>
      <c r="L719" s="5"/>
      <c r="N719" s="5"/>
    </row>
    <row r="720" spans="11:14" ht="12.75" customHeight="1">
      <c r="K720" s="5"/>
      <c r="L720" s="5"/>
      <c r="N720" s="5"/>
    </row>
    <row r="721" spans="11:14" ht="12.75" customHeight="1">
      <c r="K721" s="5"/>
      <c r="L721" s="5"/>
      <c r="N721" s="5"/>
    </row>
    <row r="722" spans="11:14" ht="12.75" customHeight="1">
      <c r="K722" s="5"/>
      <c r="L722" s="5"/>
      <c r="N722" s="5"/>
    </row>
    <row r="723" spans="11:14" ht="12.75" customHeight="1">
      <c r="K723" s="5"/>
      <c r="L723" s="5"/>
      <c r="N723" s="5"/>
    </row>
    <row r="724" spans="11:14" ht="12.75" customHeight="1">
      <c r="K724" s="5"/>
      <c r="L724" s="5"/>
      <c r="N724" s="5"/>
    </row>
    <row r="725" spans="11:14" ht="12.75" customHeight="1">
      <c r="K725" s="5"/>
      <c r="L725" s="5"/>
      <c r="N725" s="5"/>
    </row>
    <row r="726" spans="11:14" ht="12.75" customHeight="1">
      <c r="K726" s="5"/>
      <c r="L726" s="5"/>
      <c r="N726" s="5"/>
    </row>
    <row r="727" spans="11:14" ht="12.75" customHeight="1">
      <c r="K727" s="5"/>
      <c r="L727" s="5"/>
      <c r="N727" s="5"/>
    </row>
    <row r="728" spans="11:14" ht="12.75" customHeight="1">
      <c r="K728" s="5"/>
      <c r="L728" s="5"/>
      <c r="N728" s="5"/>
    </row>
    <row r="729" spans="11:14" ht="12.75" customHeight="1">
      <c r="K729" s="5"/>
      <c r="L729" s="5"/>
      <c r="N729" s="5"/>
    </row>
    <row r="730" spans="11:14" ht="12.75" customHeight="1">
      <c r="K730" s="5"/>
      <c r="L730" s="5"/>
      <c r="N730" s="5"/>
    </row>
    <row r="731" spans="11:14" ht="12.75" customHeight="1">
      <c r="K731" s="5"/>
      <c r="L731" s="5"/>
      <c r="N731" s="5"/>
    </row>
    <row r="732" spans="11:14" ht="12.75" customHeight="1">
      <c r="K732" s="5"/>
      <c r="L732" s="5"/>
      <c r="N732" s="5"/>
    </row>
    <row r="733" spans="11:14" ht="12.75" customHeight="1">
      <c r="K733" s="5"/>
      <c r="L733" s="5"/>
      <c r="N733" s="5"/>
    </row>
    <row r="734" spans="11:14" ht="12.75" customHeight="1">
      <c r="K734" s="5"/>
      <c r="L734" s="5"/>
      <c r="N734" s="5"/>
    </row>
    <row r="735" spans="11:14" ht="12.75" customHeight="1">
      <c r="K735" s="5"/>
      <c r="L735" s="5"/>
      <c r="N735" s="5"/>
    </row>
    <row r="736" spans="11:14" ht="12.75" customHeight="1">
      <c r="K736" s="5"/>
      <c r="L736" s="5"/>
      <c r="N736" s="5"/>
    </row>
    <row r="737" spans="11:14" ht="12.75" customHeight="1">
      <c r="K737" s="5"/>
      <c r="L737" s="5"/>
      <c r="N737" s="5"/>
    </row>
    <row r="738" spans="11:14" ht="12.75" customHeight="1">
      <c r="K738" s="5"/>
      <c r="L738" s="5"/>
      <c r="N738" s="5"/>
    </row>
    <row r="739" spans="11:14" ht="12.75" customHeight="1">
      <c r="K739" s="5"/>
      <c r="L739" s="5"/>
      <c r="N739" s="5"/>
    </row>
    <row r="740" spans="11:14" ht="12.75" customHeight="1">
      <c r="K740" s="5"/>
      <c r="L740" s="5"/>
      <c r="N740" s="5"/>
    </row>
    <row r="741" spans="11:14" ht="12.75" customHeight="1">
      <c r="K741" s="5"/>
      <c r="L741" s="5"/>
      <c r="N741" s="5"/>
    </row>
    <row r="742" spans="11:14" ht="12.75" customHeight="1">
      <c r="K742" s="5"/>
      <c r="L742" s="5"/>
      <c r="N742" s="5"/>
    </row>
    <row r="743" spans="11:14" ht="12.75" customHeight="1">
      <c r="K743" s="5"/>
      <c r="L743" s="5"/>
      <c r="N743" s="5"/>
    </row>
    <row r="744" spans="11:14" ht="12.75" customHeight="1">
      <c r="K744" s="5"/>
      <c r="L744" s="5"/>
      <c r="N744" s="5"/>
    </row>
    <row r="745" spans="11:14" ht="12.75" customHeight="1">
      <c r="K745" s="5"/>
      <c r="L745" s="5"/>
      <c r="N745" s="5"/>
    </row>
    <row r="746" spans="11:14" ht="12.75" customHeight="1">
      <c r="K746" s="5"/>
      <c r="L746" s="5"/>
      <c r="N746" s="5"/>
    </row>
    <row r="747" spans="11:14" ht="12.75" customHeight="1">
      <c r="K747" s="5"/>
      <c r="L747" s="5"/>
      <c r="N747" s="5"/>
    </row>
    <row r="748" spans="11:14" ht="12.75" customHeight="1">
      <c r="K748" s="5"/>
      <c r="L748" s="5"/>
      <c r="N748" s="5"/>
    </row>
    <row r="749" spans="11:14" ht="12.75" customHeight="1">
      <c r="K749" s="5"/>
      <c r="L749" s="5"/>
      <c r="N749" s="5"/>
    </row>
    <row r="750" spans="11:14" ht="12.75" customHeight="1">
      <c r="K750" s="5"/>
      <c r="L750" s="5"/>
      <c r="N750" s="5"/>
    </row>
    <row r="751" spans="11:14" ht="12.75" customHeight="1">
      <c r="K751" s="5"/>
      <c r="L751" s="5"/>
      <c r="N751" s="5"/>
    </row>
    <row r="752" spans="11:14" ht="12.75" customHeight="1">
      <c r="K752" s="5"/>
      <c r="L752" s="5"/>
      <c r="N752" s="5"/>
    </row>
    <row r="753" spans="11:14" ht="12.75" customHeight="1">
      <c r="K753" s="5"/>
      <c r="L753" s="5"/>
      <c r="N753" s="5"/>
    </row>
    <row r="754" spans="11:14" ht="12.75" customHeight="1">
      <c r="K754" s="5"/>
      <c r="L754" s="5"/>
      <c r="N754" s="5"/>
    </row>
    <row r="755" spans="11:14" ht="12.75" customHeight="1">
      <c r="K755" s="5"/>
      <c r="L755" s="5"/>
      <c r="N755" s="5"/>
    </row>
    <row r="756" spans="11:14" ht="12.75" customHeight="1">
      <c r="K756" s="5"/>
      <c r="L756" s="5"/>
      <c r="N756" s="5"/>
    </row>
    <row r="757" spans="11:14" ht="12.75" customHeight="1">
      <c r="K757" s="5"/>
      <c r="L757" s="5"/>
      <c r="N757" s="5"/>
    </row>
    <row r="758" spans="11:14" ht="12.75" customHeight="1">
      <c r="K758" s="5"/>
      <c r="L758" s="5"/>
      <c r="N758" s="5"/>
    </row>
    <row r="759" spans="11:14" ht="12.75" customHeight="1">
      <c r="K759" s="5"/>
      <c r="L759" s="5"/>
      <c r="N759" s="5"/>
    </row>
    <row r="760" spans="11:14" ht="12.75" customHeight="1">
      <c r="K760" s="5"/>
      <c r="L760" s="5"/>
      <c r="N760" s="5"/>
    </row>
    <row r="761" spans="11:14" ht="12.75" customHeight="1">
      <c r="K761" s="5"/>
      <c r="L761" s="5"/>
      <c r="N761" s="5"/>
    </row>
    <row r="762" spans="11:14" ht="12.75" customHeight="1">
      <c r="K762" s="5"/>
      <c r="L762" s="5"/>
      <c r="N762" s="5"/>
    </row>
    <row r="763" spans="11:14" ht="12.75" customHeight="1">
      <c r="K763" s="5"/>
      <c r="L763" s="5"/>
      <c r="N763" s="5"/>
    </row>
    <row r="764" spans="11:14" ht="12.75" customHeight="1">
      <c r="K764" s="5"/>
      <c r="L764" s="5"/>
      <c r="N764" s="5"/>
    </row>
    <row r="765" spans="11:14" ht="12.75" customHeight="1">
      <c r="K765" s="5"/>
      <c r="L765" s="5"/>
      <c r="N765" s="5"/>
    </row>
    <row r="766" spans="11:14" ht="12.75" customHeight="1">
      <c r="K766" s="5"/>
      <c r="L766" s="5"/>
      <c r="N766" s="5"/>
    </row>
    <row r="767" spans="11:14" ht="12.75" customHeight="1">
      <c r="K767" s="5"/>
      <c r="L767" s="5"/>
      <c r="N767" s="5"/>
    </row>
    <row r="768" spans="11:14" ht="12.75" customHeight="1">
      <c r="K768" s="5"/>
      <c r="L768" s="5"/>
      <c r="N768" s="5"/>
    </row>
    <row r="769" spans="11:14" ht="12.75" customHeight="1">
      <c r="K769" s="5"/>
      <c r="L769" s="5"/>
      <c r="N769" s="5"/>
    </row>
    <row r="770" spans="11:14" ht="12.75" customHeight="1">
      <c r="K770" s="5"/>
      <c r="L770" s="5"/>
      <c r="N770" s="5"/>
    </row>
    <row r="771" spans="11:14" ht="12.75" customHeight="1">
      <c r="K771" s="5"/>
      <c r="L771" s="5"/>
      <c r="N771" s="5"/>
    </row>
    <row r="772" spans="11:14" ht="12.75" customHeight="1">
      <c r="K772" s="5"/>
      <c r="L772" s="5"/>
      <c r="N772" s="5"/>
    </row>
    <row r="773" spans="11:14" ht="12.75" customHeight="1">
      <c r="K773" s="5"/>
      <c r="L773" s="5"/>
      <c r="N773" s="5"/>
    </row>
    <row r="774" spans="11:14" ht="12.75" customHeight="1">
      <c r="K774" s="5"/>
      <c r="L774" s="5"/>
      <c r="N774" s="5"/>
    </row>
    <row r="775" spans="11:14" ht="12.75" customHeight="1">
      <c r="K775" s="5"/>
      <c r="L775" s="5"/>
      <c r="N775" s="5"/>
    </row>
    <row r="776" spans="11:14" ht="12.75" customHeight="1">
      <c r="K776" s="5"/>
      <c r="L776" s="5"/>
      <c r="N776" s="5"/>
    </row>
    <row r="777" spans="11:14" ht="12.75" customHeight="1">
      <c r="K777" s="5"/>
      <c r="L777" s="5"/>
      <c r="N777" s="5"/>
    </row>
    <row r="778" spans="11:14" ht="12.75" customHeight="1">
      <c r="K778" s="5"/>
      <c r="L778" s="5"/>
      <c r="N778" s="5"/>
    </row>
    <row r="779" spans="11:14" ht="12.75" customHeight="1">
      <c r="K779" s="5"/>
      <c r="L779" s="5"/>
      <c r="N779" s="5"/>
    </row>
    <row r="780" spans="11:14" ht="12.75" customHeight="1">
      <c r="K780" s="5"/>
      <c r="L780" s="5"/>
      <c r="N780" s="5"/>
    </row>
    <row r="781" spans="11:14" ht="12.75" customHeight="1">
      <c r="K781" s="5"/>
      <c r="L781" s="5"/>
      <c r="N781" s="5"/>
    </row>
    <row r="782" spans="11:14" ht="12.75" customHeight="1">
      <c r="K782" s="5"/>
      <c r="L782" s="5"/>
      <c r="N782" s="5"/>
    </row>
    <row r="783" spans="11:14" ht="12.75" customHeight="1">
      <c r="K783" s="5"/>
      <c r="L783" s="5"/>
      <c r="N783" s="5"/>
    </row>
    <row r="784" spans="11:14" ht="12.75" customHeight="1">
      <c r="K784" s="5"/>
      <c r="L784" s="5"/>
      <c r="N784" s="5"/>
    </row>
    <row r="785" spans="11:14" ht="12.75" customHeight="1">
      <c r="K785" s="5"/>
      <c r="L785" s="5"/>
      <c r="N785" s="5"/>
    </row>
    <row r="786" spans="11:14" ht="12.75" customHeight="1">
      <c r="K786" s="5"/>
      <c r="L786" s="5"/>
      <c r="N786" s="5"/>
    </row>
    <row r="787" spans="11:14" ht="12.75" customHeight="1">
      <c r="K787" s="5"/>
      <c r="L787" s="5"/>
      <c r="N787" s="5"/>
    </row>
    <row r="788" spans="11:14" ht="12.75" customHeight="1">
      <c r="K788" s="5"/>
      <c r="L788" s="5"/>
      <c r="N788" s="5"/>
    </row>
    <row r="789" spans="11:14" ht="12.75" customHeight="1">
      <c r="K789" s="5"/>
      <c r="L789" s="5"/>
      <c r="N789" s="5"/>
    </row>
    <row r="790" spans="11:14" ht="12.75" customHeight="1">
      <c r="K790" s="5"/>
      <c r="L790" s="5"/>
      <c r="N790" s="5"/>
    </row>
    <row r="791" spans="11:14" ht="12.75" customHeight="1">
      <c r="K791" s="5"/>
      <c r="L791" s="5"/>
      <c r="N791" s="5"/>
    </row>
    <row r="792" spans="11:14" ht="12.75" customHeight="1">
      <c r="K792" s="5"/>
      <c r="L792" s="5"/>
      <c r="N792" s="5"/>
    </row>
    <row r="793" spans="11:14" ht="12.75" customHeight="1">
      <c r="K793" s="5"/>
      <c r="L793" s="5"/>
      <c r="N793" s="5"/>
    </row>
    <row r="794" spans="11:14" ht="12.75" customHeight="1">
      <c r="K794" s="5"/>
      <c r="L794" s="5"/>
      <c r="N794" s="5"/>
    </row>
    <row r="795" spans="11:14" ht="12.75" customHeight="1">
      <c r="K795" s="5"/>
      <c r="L795" s="5"/>
      <c r="N795" s="5"/>
    </row>
    <row r="796" spans="11:14" ht="12.75" customHeight="1">
      <c r="K796" s="5"/>
      <c r="L796" s="5"/>
      <c r="N796" s="5"/>
    </row>
    <row r="797" spans="11:14" ht="12.75" customHeight="1">
      <c r="K797" s="5"/>
      <c r="L797" s="5"/>
      <c r="N797" s="5"/>
    </row>
    <row r="798" spans="11:14" ht="12.75" customHeight="1">
      <c r="K798" s="5"/>
      <c r="L798" s="5"/>
      <c r="N798" s="5"/>
    </row>
    <row r="799" spans="11:14" ht="12.75" customHeight="1">
      <c r="K799" s="5"/>
      <c r="L799" s="5"/>
      <c r="N799" s="5"/>
    </row>
    <row r="800" spans="11:14" ht="12.75" customHeight="1">
      <c r="K800" s="5"/>
      <c r="L800" s="5"/>
      <c r="N800" s="5"/>
    </row>
    <row r="801" spans="11:14" ht="12.75" customHeight="1">
      <c r="K801" s="5"/>
      <c r="L801" s="5"/>
      <c r="N801" s="5"/>
    </row>
    <row r="802" spans="11:14" ht="12.75" customHeight="1">
      <c r="K802" s="5"/>
      <c r="L802" s="5"/>
      <c r="N802" s="5"/>
    </row>
    <row r="803" spans="11:14" ht="12.75" customHeight="1">
      <c r="K803" s="5"/>
      <c r="L803" s="5"/>
      <c r="N803" s="5"/>
    </row>
    <row r="804" spans="11:14" ht="12.75" customHeight="1">
      <c r="K804" s="5"/>
      <c r="L804" s="5"/>
      <c r="N804" s="5"/>
    </row>
    <row r="805" spans="11:14" ht="12.75" customHeight="1">
      <c r="K805" s="5"/>
      <c r="L805" s="5"/>
      <c r="N805" s="5"/>
    </row>
    <row r="806" spans="11:14" ht="12.75" customHeight="1">
      <c r="K806" s="5"/>
      <c r="L806" s="5"/>
      <c r="N806" s="5"/>
    </row>
    <row r="807" spans="11:14" ht="12.75" customHeight="1">
      <c r="K807" s="5"/>
      <c r="L807" s="5"/>
      <c r="N807" s="5"/>
    </row>
    <row r="808" spans="11:14" ht="12.75" customHeight="1">
      <c r="K808" s="5"/>
      <c r="L808" s="5"/>
      <c r="N808" s="5"/>
    </row>
    <row r="809" spans="11:14" ht="12.75" customHeight="1">
      <c r="K809" s="5"/>
      <c r="L809" s="5"/>
      <c r="N809" s="5"/>
    </row>
    <row r="810" spans="11:14" ht="12.75" customHeight="1">
      <c r="K810" s="5"/>
      <c r="L810" s="5"/>
      <c r="N810" s="5"/>
    </row>
    <row r="811" spans="11:14" ht="12.75" customHeight="1">
      <c r="K811" s="5"/>
      <c r="L811" s="5"/>
      <c r="N811" s="5"/>
    </row>
    <row r="812" spans="11:14" ht="12.75" customHeight="1">
      <c r="K812" s="5"/>
      <c r="L812" s="5"/>
      <c r="N812" s="5"/>
    </row>
    <row r="813" spans="11:14" ht="12.75" customHeight="1">
      <c r="K813" s="5"/>
      <c r="L813" s="5"/>
      <c r="N813" s="5"/>
    </row>
    <row r="814" spans="11:14" ht="12.75" customHeight="1">
      <c r="K814" s="5"/>
      <c r="L814" s="5"/>
      <c r="N814" s="5"/>
    </row>
    <row r="815" spans="11:14" ht="12.75" customHeight="1">
      <c r="K815" s="5"/>
      <c r="L815" s="5"/>
      <c r="N815" s="5"/>
    </row>
    <row r="816" spans="11:14" ht="12.75" customHeight="1">
      <c r="K816" s="5"/>
      <c r="L816" s="5"/>
      <c r="N816" s="5"/>
    </row>
    <row r="817" spans="11:14" ht="12.75" customHeight="1">
      <c r="K817" s="5"/>
      <c r="L817" s="5"/>
      <c r="N817" s="5"/>
    </row>
    <row r="818" spans="11:14" ht="12.75" customHeight="1">
      <c r="K818" s="5"/>
      <c r="L818" s="5"/>
      <c r="N818" s="5"/>
    </row>
    <row r="819" spans="11:14" ht="12.75" customHeight="1">
      <c r="K819" s="5"/>
      <c r="L819" s="5"/>
      <c r="N819" s="5"/>
    </row>
    <row r="820" spans="11:14" ht="12.75" customHeight="1">
      <c r="K820" s="5"/>
      <c r="L820" s="5"/>
      <c r="N820" s="5"/>
    </row>
    <row r="821" spans="11:14" ht="12.75" customHeight="1">
      <c r="K821" s="5"/>
      <c r="L821" s="5"/>
      <c r="N821" s="5"/>
    </row>
    <row r="822" spans="11:14" ht="12.75" customHeight="1">
      <c r="K822" s="5"/>
      <c r="L822" s="5"/>
      <c r="N822" s="5"/>
    </row>
    <row r="823" spans="11:14" ht="12.75" customHeight="1">
      <c r="K823" s="5"/>
      <c r="L823" s="5"/>
      <c r="N823" s="5"/>
    </row>
    <row r="824" spans="11:14" ht="12.75" customHeight="1">
      <c r="K824" s="5"/>
      <c r="L824" s="5"/>
      <c r="N824" s="5"/>
    </row>
    <row r="825" spans="11:14" ht="12.75" customHeight="1">
      <c r="K825" s="5"/>
      <c r="L825" s="5"/>
      <c r="N825" s="5"/>
    </row>
    <row r="826" spans="11:14" ht="12.75" customHeight="1">
      <c r="K826" s="5"/>
      <c r="L826" s="5"/>
      <c r="N826" s="5"/>
    </row>
    <row r="827" spans="11:14" ht="12.75" customHeight="1">
      <c r="K827" s="5"/>
      <c r="L827" s="5"/>
      <c r="N827" s="5"/>
    </row>
    <row r="828" spans="11:14" ht="12.75" customHeight="1">
      <c r="K828" s="5"/>
      <c r="L828" s="5"/>
      <c r="N828" s="5"/>
    </row>
    <row r="829" spans="11:14" ht="12.75" customHeight="1">
      <c r="K829" s="5"/>
      <c r="L829" s="5"/>
      <c r="N829" s="5"/>
    </row>
    <row r="830" spans="11:14" ht="12.75" customHeight="1">
      <c r="K830" s="5"/>
      <c r="L830" s="5"/>
      <c r="N830" s="5"/>
    </row>
    <row r="831" spans="11:14" ht="12.75" customHeight="1">
      <c r="K831" s="5"/>
      <c r="L831" s="5"/>
      <c r="N831" s="5"/>
    </row>
    <row r="832" spans="11:14" ht="12.75" customHeight="1">
      <c r="K832" s="5"/>
      <c r="L832" s="5"/>
      <c r="N832" s="5"/>
    </row>
    <row r="833" spans="11:14" ht="12.75" customHeight="1">
      <c r="K833" s="5"/>
      <c r="L833" s="5"/>
      <c r="N833" s="5"/>
    </row>
    <row r="834" spans="11:14" ht="12.75" customHeight="1">
      <c r="K834" s="5"/>
      <c r="L834" s="5"/>
      <c r="N834" s="5"/>
    </row>
    <row r="835" spans="11:14" ht="12.75" customHeight="1">
      <c r="K835" s="5"/>
      <c r="L835" s="5"/>
      <c r="N835" s="5"/>
    </row>
    <row r="836" spans="11:14" ht="12.75" customHeight="1">
      <c r="K836" s="5"/>
      <c r="L836" s="5"/>
      <c r="N836" s="5"/>
    </row>
    <row r="837" spans="11:14" ht="12.75" customHeight="1">
      <c r="K837" s="5"/>
      <c r="L837" s="5"/>
      <c r="N837" s="5"/>
    </row>
    <row r="838" spans="11:14" ht="12.75" customHeight="1">
      <c r="K838" s="5"/>
      <c r="L838" s="5"/>
      <c r="N838" s="5"/>
    </row>
    <row r="839" spans="11:14" ht="12.75" customHeight="1">
      <c r="K839" s="5"/>
      <c r="L839" s="5"/>
      <c r="N839" s="5"/>
    </row>
    <row r="840" spans="11:14" ht="12.75" customHeight="1">
      <c r="K840" s="5"/>
      <c r="L840" s="5"/>
      <c r="N840" s="5"/>
    </row>
    <row r="841" spans="11:14" ht="12.75" customHeight="1">
      <c r="K841" s="5"/>
      <c r="L841" s="5"/>
      <c r="N841" s="5"/>
    </row>
    <row r="842" spans="11:14" ht="12.75" customHeight="1">
      <c r="K842" s="5"/>
      <c r="L842" s="5"/>
      <c r="N842" s="5"/>
    </row>
    <row r="843" spans="11:14" ht="12.75" customHeight="1">
      <c r="K843" s="5"/>
      <c r="L843" s="5"/>
      <c r="N843" s="5"/>
    </row>
    <row r="844" spans="11:14" ht="12.75" customHeight="1">
      <c r="K844" s="5"/>
      <c r="L844" s="5"/>
      <c r="N844" s="5"/>
    </row>
    <row r="845" spans="11:14" ht="12.75" customHeight="1">
      <c r="K845" s="5"/>
      <c r="L845" s="5"/>
      <c r="N845" s="5"/>
    </row>
    <row r="846" spans="11:14" ht="12.75" customHeight="1">
      <c r="K846" s="5"/>
      <c r="L846" s="5"/>
      <c r="N846" s="5"/>
    </row>
    <row r="847" spans="11:14" ht="12.75" customHeight="1">
      <c r="K847" s="5"/>
      <c r="L847" s="5"/>
      <c r="N847" s="5"/>
    </row>
    <row r="848" spans="11:14" ht="12.75" customHeight="1">
      <c r="K848" s="5"/>
      <c r="L848" s="5"/>
      <c r="N848" s="5"/>
    </row>
    <row r="849" spans="11:14" ht="12.75" customHeight="1">
      <c r="K849" s="5"/>
      <c r="L849" s="5"/>
      <c r="N849" s="5"/>
    </row>
    <row r="850" spans="11:14" ht="12.75" customHeight="1">
      <c r="K850" s="5"/>
      <c r="L850" s="5"/>
      <c r="N850" s="5"/>
    </row>
    <row r="851" spans="11:14" ht="12.75" customHeight="1">
      <c r="K851" s="5"/>
      <c r="L851" s="5"/>
      <c r="N851" s="5"/>
    </row>
    <row r="852" spans="11:14" ht="12.75" customHeight="1">
      <c r="K852" s="5"/>
      <c r="L852" s="5"/>
      <c r="N852" s="5"/>
    </row>
    <row r="853" spans="11:14" ht="12.75" customHeight="1">
      <c r="K853" s="5"/>
      <c r="L853" s="5"/>
      <c r="N853" s="5"/>
    </row>
    <row r="854" spans="11:14" ht="12.75" customHeight="1">
      <c r="K854" s="5"/>
      <c r="L854" s="5"/>
      <c r="N854" s="5"/>
    </row>
    <row r="855" spans="11:14" ht="12.75" customHeight="1">
      <c r="K855" s="5"/>
      <c r="L855" s="5"/>
      <c r="N855" s="5"/>
    </row>
    <row r="856" spans="11:14" ht="12.75" customHeight="1">
      <c r="K856" s="5"/>
      <c r="L856" s="5"/>
      <c r="N856" s="5"/>
    </row>
    <row r="857" spans="11:14" ht="12.75" customHeight="1">
      <c r="K857" s="5"/>
      <c r="L857" s="5"/>
      <c r="N857" s="5"/>
    </row>
    <row r="858" spans="11:14" ht="12.75" customHeight="1">
      <c r="K858" s="5"/>
      <c r="L858" s="5"/>
      <c r="N858" s="5"/>
    </row>
    <row r="859" spans="11:14" ht="12.75" customHeight="1">
      <c r="K859" s="5"/>
      <c r="L859" s="5"/>
      <c r="N859" s="5"/>
    </row>
    <row r="860" spans="11:14" ht="12.75" customHeight="1">
      <c r="K860" s="5"/>
      <c r="L860" s="5"/>
      <c r="N860" s="5"/>
    </row>
    <row r="861" spans="11:14" ht="12.75" customHeight="1">
      <c r="K861" s="5"/>
      <c r="L861" s="5"/>
      <c r="N861" s="5"/>
    </row>
    <row r="862" spans="11:14" ht="12.75" customHeight="1">
      <c r="K862" s="5"/>
      <c r="L862" s="5"/>
      <c r="N862" s="5"/>
    </row>
    <row r="863" spans="11:14" ht="12.75" customHeight="1">
      <c r="K863" s="5"/>
      <c r="L863" s="5"/>
      <c r="N863" s="5"/>
    </row>
    <row r="864" spans="11:14" ht="12.75" customHeight="1">
      <c r="K864" s="5"/>
      <c r="L864" s="5"/>
      <c r="N864" s="5"/>
    </row>
    <row r="865" spans="11:14" ht="12.75" customHeight="1">
      <c r="K865" s="5"/>
      <c r="L865" s="5"/>
      <c r="N865" s="5"/>
    </row>
    <row r="866" spans="11:14" ht="12.75" customHeight="1">
      <c r="K866" s="5"/>
      <c r="L866" s="5"/>
      <c r="N866" s="5"/>
    </row>
    <row r="867" spans="11:14" ht="12.75" customHeight="1">
      <c r="K867" s="5"/>
      <c r="L867" s="5"/>
      <c r="N867" s="5"/>
    </row>
    <row r="868" spans="11:14" ht="12.75" customHeight="1">
      <c r="K868" s="5"/>
      <c r="L868" s="5"/>
      <c r="N868" s="5"/>
    </row>
    <row r="869" spans="11:14" ht="12.75" customHeight="1">
      <c r="K869" s="5"/>
      <c r="L869" s="5"/>
      <c r="N869" s="5"/>
    </row>
    <row r="870" spans="11:14" ht="12.75" customHeight="1">
      <c r="K870" s="5"/>
      <c r="L870" s="5"/>
      <c r="N870" s="5"/>
    </row>
    <row r="871" spans="11:14" ht="12.75" customHeight="1">
      <c r="K871" s="5"/>
      <c r="L871" s="5"/>
      <c r="N871" s="5"/>
    </row>
    <row r="872" spans="11:14" ht="12.75" customHeight="1">
      <c r="K872" s="5"/>
      <c r="L872" s="5"/>
      <c r="N872" s="5"/>
    </row>
    <row r="873" spans="11:14" ht="12.75" customHeight="1">
      <c r="K873" s="5"/>
      <c r="L873" s="5"/>
      <c r="N873" s="5"/>
    </row>
    <row r="874" spans="11:14" ht="12.75" customHeight="1">
      <c r="K874" s="5"/>
      <c r="L874" s="5"/>
      <c r="N874" s="5"/>
    </row>
    <row r="875" spans="11:14" ht="12.75" customHeight="1">
      <c r="K875" s="5"/>
      <c r="L875" s="5"/>
      <c r="N875" s="5"/>
    </row>
    <row r="876" spans="11:14" ht="12.75" customHeight="1">
      <c r="K876" s="5"/>
      <c r="L876" s="5"/>
      <c r="N876" s="5"/>
    </row>
    <row r="877" spans="11:14" ht="12.75" customHeight="1">
      <c r="K877" s="5"/>
      <c r="L877" s="5"/>
      <c r="N877" s="5"/>
    </row>
    <row r="878" spans="11:14" ht="12.75" customHeight="1">
      <c r="K878" s="5"/>
      <c r="L878" s="5"/>
      <c r="N878" s="5"/>
    </row>
    <row r="879" spans="11:14" ht="12.75" customHeight="1">
      <c r="K879" s="5"/>
      <c r="L879" s="5"/>
      <c r="N879" s="5"/>
    </row>
    <row r="880" spans="11:14" ht="12.75" customHeight="1">
      <c r="K880" s="5"/>
      <c r="L880" s="5"/>
      <c r="N880" s="5"/>
    </row>
    <row r="881" spans="11:14" ht="12.75" customHeight="1">
      <c r="K881" s="5"/>
      <c r="L881" s="5"/>
      <c r="N881" s="5"/>
    </row>
    <row r="882" spans="11:14" ht="12.75" customHeight="1">
      <c r="K882" s="5"/>
      <c r="L882" s="5"/>
      <c r="N882" s="5"/>
    </row>
    <row r="883" spans="11:14" ht="12.75" customHeight="1">
      <c r="K883" s="5"/>
      <c r="L883" s="5"/>
      <c r="N883" s="5"/>
    </row>
    <row r="884" spans="11:14" ht="12.75" customHeight="1">
      <c r="K884" s="5"/>
      <c r="L884" s="5"/>
      <c r="N884" s="5"/>
    </row>
    <row r="885" spans="11:14" ht="12.75" customHeight="1">
      <c r="K885" s="5"/>
      <c r="L885" s="5"/>
      <c r="N885" s="5"/>
    </row>
    <row r="886" spans="11:14" ht="12.75" customHeight="1">
      <c r="K886" s="5"/>
      <c r="L886" s="5"/>
      <c r="N886" s="5"/>
    </row>
    <row r="887" spans="11:14" ht="12.75" customHeight="1">
      <c r="K887" s="5"/>
      <c r="L887" s="5"/>
      <c r="N887" s="5"/>
    </row>
    <row r="888" spans="11:14" ht="12.75" customHeight="1">
      <c r="K888" s="5"/>
      <c r="L888" s="5"/>
      <c r="N888" s="5"/>
    </row>
    <row r="889" spans="11:14" ht="12.75" customHeight="1">
      <c r="K889" s="5"/>
      <c r="L889" s="5"/>
      <c r="N889" s="5"/>
    </row>
    <row r="890" spans="11:14" ht="12.75" customHeight="1">
      <c r="K890" s="5"/>
      <c r="L890" s="5"/>
      <c r="N890" s="5"/>
    </row>
    <row r="891" spans="11:14" ht="12.75" customHeight="1">
      <c r="K891" s="5"/>
      <c r="L891" s="5"/>
      <c r="N891" s="5"/>
    </row>
    <row r="892" spans="11:14" ht="12.75" customHeight="1">
      <c r="K892" s="5"/>
      <c r="L892" s="5"/>
      <c r="N892" s="5"/>
    </row>
    <row r="893" spans="11:14" ht="12.75" customHeight="1">
      <c r="K893" s="5"/>
      <c r="L893" s="5"/>
      <c r="N893" s="5"/>
    </row>
    <row r="894" spans="11:14" ht="12.75" customHeight="1">
      <c r="K894" s="5"/>
      <c r="L894" s="5"/>
      <c r="N894" s="5"/>
    </row>
    <row r="895" spans="11:14" ht="12.75" customHeight="1">
      <c r="K895" s="5"/>
      <c r="L895" s="5"/>
      <c r="N895" s="5"/>
    </row>
    <row r="896" spans="11:14" ht="12.75" customHeight="1">
      <c r="K896" s="5"/>
      <c r="L896" s="5"/>
      <c r="N896" s="5"/>
    </row>
    <row r="897" spans="11:14" ht="12.75" customHeight="1">
      <c r="K897" s="5"/>
      <c r="L897" s="5"/>
      <c r="N897" s="5"/>
    </row>
    <row r="898" spans="11:14" ht="12.75" customHeight="1">
      <c r="K898" s="5"/>
      <c r="L898" s="5"/>
      <c r="N898" s="5"/>
    </row>
    <row r="899" spans="11:14" ht="12.75" customHeight="1">
      <c r="K899" s="5"/>
      <c r="L899" s="5"/>
      <c r="N899" s="5"/>
    </row>
    <row r="900" spans="11:14" ht="12.75" customHeight="1">
      <c r="K900" s="5"/>
      <c r="L900" s="5"/>
      <c r="N900" s="5"/>
    </row>
    <row r="901" spans="11:14" ht="12.75" customHeight="1">
      <c r="K901" s="5"/>
      <c r="L901" s="5"/>
      <c r="N901" s="5"/>
    </row>
    <row r="902" spans="11:14" ht="12.75" customHeight="1">
      <c r="K902" s="5"/>
      <c r="L902" s="5"/>
      <c r="N902" s="5"/>
    </row>
    <row r="903" spans="11:14" ht="12.75" customHeight="1">
      <c r="K903" s="5"/>
      <c r="L903" s="5"/>
      <c r="N903" s="5"/>
    </row>
    <row r="904" spans="11:14" ht="12.75" customHeight="1">
      <c r="K904" s="5"/>
      <c r="L904" s="5"/>
      <c r="N904" s="5"/>
    </row>
    <row r="905" spans="11:14" ht="12.75" customHeight="1">
      <c r="K905" s="5"/>
      <c r="L905" s="5"/>
      <c r="N905" s="5"/>
    </row>
    <row r="906" spans="11:14" ht="12.75" customHeight="1">
      <c r="K906" s="5"/>
      <c r="L906" s="5"/>
      <c r="N906" s="5"/>
    </row>
    <row r="907" spans="11:14" ht="12.75" customHeight="1">
      <c r="K907" s="5"/>
      <c r="L907" s="5"/>
      <c r="N907" s="5"/>
    </row>
    <row r="908" spans="11:14" ht="12.75" customHeight="1">
      <c r="K908" s="5"/>
      <c r="L908" s="5"/>
      <c r="N908" s="5"/>
    </row>
    <row r="909" spans="11:14" ht="12.75" customHeight="1">
      <c r="K909" s="5"/>
      <c r="L909" s="5"/>
      <c r="N909" s="5"/>
    </row>
    <row r="910" spans="11:14" ht="12.75" customHeight="1">
      <c r="K910" s="5"/>
      <c r="L910" s="5"/>
      <c r="N910" s="5"/>
    </row>
    <row r="911" spans="11:14" ht="12.75" customHeight="1">
      <c r="K911" s="5"/>
      <c r="L911" s="5"/>
      <c r="N911" s="5"/>
    </row>
    <row r="912" spans="11:14" ht="12.75" customHeight="1">
      <c r="K912" s="5"/>
      <c r="L912" s="5"/>
      <c r="N912" s="5"/>
    </row>
    <row r="913" spans="11:14" ht="12.75" customHeight="1">
      <c r="K913" s="5"/>
      <c r="L913" s="5"/>
      <c r="N913" s="5"/>
    </row>
    <row r="914" spans="11:14" ht="12.75" customHeight="1">
      <c r="K914" s="5"/>
      <c r="L914" s="5"/>
      <c r="N914" s="5"/>
    </row>
    <row r="915" spans="11:14" ht="12.75" customHeight="1">
      <c r="K915" s="5"/>
      <c r="L915" s="5"/>
      <c r="N915" s="5"/>
    </row>
    <row r="916" spans="11:14" ht="12.75" customHeight="1">
      <c r="K916" s="5"/>
      <c r="L916" s="5"/>
      <c r="N916" s="5"/>
    </row>
    <row r="917" spans="11:14" ht="12.75" customHeight="1">
      <c r="K917" s="5"/>
      <c r="L917" s="5"/>
      <c r="N917" s="5"/>
    </row>
    <row r="918" spans="11:14" ht="12.75" customHeight="1">
      <c r="K918" s="5"/>
      <c r="L918" s="5"/>
      <c r="N918" s="5"/>
    </row>
    <row r="919" spans="11:14" ht="12.75" customHeight="1">
      <c r="K919" s="5"/>
      <c r="L919" s="5"/>
      <c r="N919" s="5"/>
    </row>
    <row r="920" spans="11:14" ht="12.75" customHeight="1">
      <c r="K920" s="5"/>
      <c r="L920" s="5"/>
      <c r="N920" s="5"/>
    </row>
    <row r="921" spans="11:14" ht="12.75" customHeight="1">
      <c r="K921" s="5"/>
      <c r="L921" s="5"/>
      <c r="N921" s="5"/>
    </row>
    <row r="922" spans="11:14" ht="12.75" customHeight="1">
      <c r="K922" s="5"/>
      <c r="L922" s="5"/>
      <c r="N922" s="5"/>
    </row>
    <row r="923" spans="11:14" ht="12.75" customHeight="1">
      <c r="K923" s="5"/>
      <c r="L923" s="5"/>
      <c r="N923" s="5"/>
    </row>
    <row r="924" spans="11:14" ht="12.75" customHeight="1">
      <c r="K924" s="5"/>
      <c r="L924" s="5"/>
      <c r="N924" s="5"/>
    </row>
    <row r="925" spans="11:14" ht="12.75" customHeight="1">
      <c r="K925" s="5"/>
      <c r="L925" s="5"/>
      <c r="N925" s="5"/>
    </row>
    <row r="926" spans="11:14" ht="12.75" customHeight="1">
      <c r="K926" s="5"/>
      <c r="L926" s="5"/>
      <c r="N926" s="5"/>
    </row>
    <row r="927" spans="11:14" ht="12.75" customHeight="1">
      <c r="K927" s="5"/>
      <c r="L927" s="5"/>
      <c r="N927" s="5"/>
    </row>
    <row r="928" spans="11:14" ht="12.75" customHeight="1">
      <c r="K928" s="5"/>
      <c r="L928" s="5"/>
      <c r="N928" s="5"/>
    </row>
    <row r="929" spans="11:14" ht="12.75" customHeight="1">
      <c r="K929" s="5"/>
      <c r="L929" s="5"/>
      <c r="N929" s="5"/>
    </row>
    <row r="930" spans="11:14" ht="12.75" customHeight="1">
      <c r="K930" s="5"/>
      <c r="L930" s="5"/>
      <c r="N930" s="5"/>
    </row>
    <row r="931" spans="11:14" ht="12.75" customHeight="1">
      <c r="K931" s="5"/>
      <c r="L931" s="5"/>
      <c r="N931" s="5"/>
    </row>
    <row r="932" spans="11:14" ht="12.75" customHeight="1">
      <c r="K932" s="5"/>
      <c r="L932" s="5"/>
      <c r="N932" s="5"/>
    </row>
    <row r="933" spans="11:14" ht="12.75" customHeight="1">
      <c r="K933" s="5"/>
      <c r="L933" s="5"/>
      <c r="N933" s="5"/>
    </row>
    <row r="934" spans="11:14" ht="12.75" customHeight="1">
      <c r="K934" s="5"/>
      <c r="L934" s="5"/>
      <c r="N934" s="5"/>
    </row>
    <row r="935" spans="11:14" ht="12.75" customHeight="1">
      <c r="K935" s="5"/>
      <c r="L935" s="5"/>
      <c r="N935" s="5"/>
    </row>
    <row r="936" spans="11:14" ht="12.75" customHeight="1">
      <c r="K936" s="5"/>
      <c r="L936" s="5"/>
      <c r="N936" s="5"/>
    </row>
    <row r="937" spans="11:14" ht="12.75" customHeight="1">
      <c r="K937" s="5"/>
      <c r="L937" s="5"/>
      <c r="N937" s="5"/>
    </row>
    <row r="938" spans="11:14" ht="12.75" customHeight="1">
      <c r="K938" s="5"/>
      <c r="L938" s="5"/>
      <c r="N938" s="5"/>
    </row>
    <row r="939" spans="11:14" ht="12.75" customHeight="1">
      <c r="K939" s="5"/>
      <c r="L939" s="5"/>
      <c r="N939" s="5"/>
    </row>
    <row r="940" spans="11:14" ht="12.75" customHeight="1">
      <c r="K940" s="5"/>
      <c r="L940" s="5"/>
      <c r="N940" s="5"/>
    </row>
    <row r="941" spans="11:14" ht="12.75" customHeight="1">
      <c r="K941" s="5"/>
      <c r="L941" s="5"/>
      <c r="N941" s="5"/>
    </row>
    <row r="942" spans="11:14" ht="12.75" customHeight="1">
      <c r="K942" s="5"/>
      <c r="L942" s="5"/>
      <c r="N942" s="5"/>
    </row>
    <row r="943" spans="11:14" ht="12.75" customHeight="1">
      <c r="K943" s="5"/>
      <c r="L943" s="5"/>
      <c r="N943" s="5"/>
    </row>
    <row r="944" spans="11:14" ht="12.75" customHeight="1">
      <c r="K944" s="5"/>
      <c r="L944" s="5"/>
      <c r="N944" s="5"/>
    </row>
    <row r="945" spans="11:14" ht="12.75" customHeight="1">
      <c r="K945" s="5"/>
      <c r="L945" s="5"/>
      <c r="N945" s="5"/>
    </row>
    <row r="946" spans="11:14" ht="12.75" customHeight="1">
      <c r="K946" s="5"/>
      <c r="L946" s="5"/>
      <c r="N946" s="5"/>
    </row>
    <row r="947" spans="11:14" ht="12.75" customHeight="1">
      <c r="K947" s="5"/>
      <c r="L947" s="5"/>
      <c r="N947" s="5"/>
    </row>
    <row r="948" spans="11:14" ht="12.75" customHeight="1">
      <c r="K948" s="5"/>
      <c r="L948" s="5"/>
      <c r="N948" s="5"/>
    </row>
    <row r="949" spans="11:14" ht="12.75" customHeight="1">
      <c r="K949" s="5"/>
      <c r="L949" s="5"/>
      <c r="N949" s="5"/>
    </row>
    <row r="950" spans="11:14" ht="12.75" customHeight="1">
      <c r="K950" s="5"/>
      <c r="L950" s="5"/>
      <c r="N950" s="5"/>
    </row>
    <row r="951" spans="11:14" ht="12.75" customHeight="1">
      <c r="K951" s="5"/>
      <c r="L951" s="5"/>
      <c r="N951" s="5"/>
    </row>
    <row r="952" spans="11:14" ht="12.75" customHeight="1">
      <c r="K952" s="5"/>
      <c r="L952" s="5"/>
      <c r="N952" s="5"/>
    </row>
    <row r="953" spans="11:14" ht="12.75" customHeight="1">
      <c r="K953" s="5"/>
      <c r="L953" s="5"/>
      <c r="N953" s="5"/>
    </row>
    <row r="954" spans="11:14" ht="12.75" customHeight="1">
      <c r="K954" s="5"/>
      <c r="L954" s="5"/>
      <c r="N954" s="5"/>
    </row>
    <row r="955" spans="11:14" ht="12.75" customHeight="1">
      <c r="K955" s="5"/>
      <c r="L955" s="5"/>
      <c r="N955" s="5"/>
    </row>
    <row r="956" spans="11:14" ht="12.75" customHeight="1">
      <c r="K956" s="5"/>
      <c r="L956" s="5"/>
      <c r="N956" s="5"/>
    </row>
    <row r="957" spans="11:14" ht="12.75" customHeight="1">
      <c r="K957" s="5"/>
      <c r="L957" s="5"/>
      <c r="N957" s="5"/>
    </row>
    <row r="958" spans="11:14" ht="12.75" customHeight="1">
      <c r="K958" s="5"/>
      <c r="L958" s="5"/>
      <c r="N958" s="5"/>
    </row>
    <row r="959" spans="11:14" ht="12.75" customHeight="1">
      <c r="K959" s="5"/>
      <c r="L959" s="5"/>
      <c r="N959" s="5"/>
    </row>
    <row r="960" spans="11:14" ht="12.75" customHeight="1">
      <c r="K960" s="5"/>
      <c r="L960" s="5"/>
      <c r="N960" s="5"/>
    </row>
    <row r="961" spans="11:14" ht="12.75" customHeight="1">
      <c r="K961" s="5"/>
      <c r="L961" s="5"/>
      <c r="N961" s="5"/>
    </row>
    <row r="962" spans="11:14" ht="12.75" customHeight="1">
      <c r="K962" s="5"/>
      <c r="L962" s="5"/>
      <c r="N962" s="5"/>
    </row>
    <row r="963" spans="11:14" ht="12.75" customHeight="1">
      <c r="K963" s="5"/>
      <c r="L963" s="5"/>
      <c r="N963" s="5"/>
    </row>
    <row r="964" spans="11:14" ht="12.75" customHeight="1">
      <c r="K964" s="5"/>
      <c r="L964" s="5"/>
      <c r="N964" s="5"/>
    </row>
    <row r="965" spans="11:14" ht="12.75" customHeight="1">
      <c r="K965" s="5"/>
      <c r="L965" s="5"/>
      <c r="N965" s="5"/>
    </row>
    <row r="966" spans="11:14" ht="12.75" customHeight="1">
      <c r="K966" s="5"/>
      <c r="L966" s="5"/>
      <c r="N966" s="5"/>
    </row>
    <row r="967" spans="11:14" ht="12.75" customHeight="1">
      <c r="K967" s="5"/>
      <c r="L967" s="5"/>
      <c r="N967" s="5"/>
    </row>
    <row r="968" spans="11:14" ht="12.75" customHeight="1">
      <c r="K968" s="5"/>
      <c r="L968" s="5"/>
      <c r="N968" s="5"/>
    </row>
    <row r="969" spans="11:14" ht="12.75" customHeight="1">
      <c r="K969" s="5"/>
      <c r="L969" s="5"/>
      <c r="N969" s="5"/>
    </row>
    <row r="970" spans="11:14" ht="12.75" customHeight="1">
      <c r="K970" s="5"/>
      <c r="L970" s="5"/>
      <c r="N970" s="5"/>
    </row>
    <row r="971" spans="11:14" ht="12.75" customHeight="1">
      <c r="K971" s="5"/>
      <c r="L971" s="5"/>
      <c r="N971" s="5"/>
    </row>
    <row r="972" spans="11:14" ht="12.75" customHeight="1">
      <c r="K972" s="5"/>
      <c r="L972" s="5"/>
      <c r="N972" s="5"/>
    </row>
    <row r="973" spans="11:14" ht="12.75" customHeight="1">
      <c r="K973" s="5"/>
      <c r="L973" s="5"/>
      <c r="N973" s="5"/>
    </row>
    <row r="974" spans="11:14" ht="12.75" customHeight="1">
      <c r="K974" s="5"/>
      <c r="L974" s="5"/>
      <c r="N974" s="5"/>
    </row>
    <row r="975" spans="11:14" ht="12.75" customHeight="1">
      <c r="K975" s="5"/>
      <c r="L975" s="5"/>
      <c r="N975" s="5"/>
    </row>
    <row r="976" spans="11:14" ht="12.75" customHeight="1">
      <c r="K976" s="5"/>
      <c r="L976" s="5"/>
      <c r="N976" s="5"/>
    </row>
    <row r="977" spans="11:14" ht="12.75" customHeight="1">
      <c r="K977" s="5"/>
      <c r="L977" s="5"/>
      <c r="N977" s="5"/>
    </row>
    <row r="978" spans="11:14" ht="12.75" customHeight="1">
      <c r="K978" s="5"/>
      <c r="L978" s="5"/>
      <c r="N978" s="5"/>
    </row>
    <row r="979" spans="11:14" ht="12.75" customHeight="1">
      <c r="K979" s="5"/>
      <c r="L979" s="5"/>
      <c r="N979" s="5"/>
    </row>
    <row r="980" spans="11:14" ht="12.75" customHeight="1">
      <c r="K980" s="5"/>
      <c r="L980" s="5"/>
      <c r="N980" s="5"/>
    </row>
    <row r="981" spans="11:14" ht="12.75" customHeight="1">
      <c r="K981" s="5"/>
      <c r="L981" s="5"/>
      <c r="N981" s="5"/>
    </row>
    <row r="982" spans="11:14" ht="12.75" customHeight="1">
      <c r="K982" s="5"/>
      <c r="L982" s="5"/>
      <c r="N982" s="5"/>
    </row>
    <row r="983" spans="11:14" ht="12.75" customHeight="1">
      <c r="K983" s="5"/>
      <c r="L983" s="5"/>
      <c r="N983" s="5"/>
    </row>
    <row r="984" spans="11:14" ht="12.75" customHeight="1">
      <c r="K984" s="5"/>
      <c r="L984" s="5"/>
      <c r="N984" s="5"/>
    </row>
    <row r="985" spans="11:14" ht="12.75" customHeight="1">
      <c r="K985" s="5"/>
      <c r="L985" s="5"/>
      <c r="N985" s="5"/>
    </row>
    <row r="986" spans="11:14" ht="12.75" customHeight="1">
      <c r="K986" s="5"/>
      <c r="L986" s="5"/>
      <c r="N986" s="5"/>
    </row>
    <row r="987" spans="11:14" ht="12.75" customHeight="1">
      <c r="K987" s="5"/>
      <c r="L987" s="5"/>
      <c r="N987" s="5"/>
    </row>
    <row r="988" spans="11:14" ht="12.75" customHeight="1">
      <c r="K988" s="5"/>
      <c r="L988" s="5"/>
      <c r="N988" s="5"/>
    </row>
    <row r="989" spans="11:14" ht="12.75" customHeight="1">
      <c r="K989" s="5"/>
      <c r="L989" s="5"/>
      <c r="N989" s="5"/>
    </row>
    <row r="990" spans="11:14" ht="12.75" customHeight="1">
      <c r="K990" s="5"/>
      <c r="L990" s="5"/>
      <c r="N990" s="5"/>
    </row>
    <row r="991" spans="11:14" ht="12.75" customHeight="1">
      <c r="K991" s="5"/>
      <c r="L991" s="5"/>
      <c r="N991" s="5"/>
    </row>
    <row r="992" spans="11:14" ht="12.75" customHeight="1">
      <c r="K992" s="5"/>
      <c r="L992" s="5"/>
      <c r="N992" s="5"/>
    </row>
    <row r="993" spans="11:14" ht="12.75" customHeight="1">
      <c r="K993" s="5"/>
      <c r="L993" s="5"/>
      <c r="N993" s="5"/>
    </row>
    <row r="994" spans="11:14" ht="12.75" customHeight="1">
      <c r="K994" s="5"/>
      <c r="L994" s="5"/>
      <c r="N994" s="5"/>
    </row>
    <row r="995" spans="11:14" ht="12.75" customHeight="1">
      <c r="K995" s="5"/>
      <c r="L995" s="5"/>
      <c r="N995" s="5"/>
    </row>
    <row r="996" spans="11:14" ht="12.75" customHeight="1">
      <c r="K996" s="5"/>
      <c r="L996" s="5"/>
      <c r="N996" s="5"/>
    </row>
    <row r="997" spans="11:14" ht="12.75" customHeight="1">
      <c r="K997" s="5"/>
      <c r="L997" s="5"/>
      <c r="N997" s="5"/>
    </row>
    <row r="998" spans="11:14" ht="12.75" customHeight="1">
      <c r="K998" s="5"/>
      <c r="L998" s="5"/>
      <c r="N998" s="5"/>
    </row>
    <row r="999" spans="11:14" ht="12.75" customHeight="1">
      <c r="K999" s="5"/>
      <c r="L999" s="5"/>
      <c r="N999" s="5"/>
    </row>
    <row r="1000" spans="11:14" ht="12.75" customHeight="1">
      <c r="K1000" s="5"/>
      <c r="L1000" s="5"/>
      <c r="N1000" s="5"/>
    </row>
  </sheetData>
  <mergeCells count="208">
    <mergeCell ref="Q403:Q404"/>
    <mergeCell ref="F422:I422"/>
    <mergeCell ref="A403:A404"/>
    <mergeCell ref="B403:I403"/>
    <mergeCell ref="J403:J404"/>
    <mergeCell ref="K403:K404"/>
    <mergeCell ref="L403:L404"/>
    <mergeCell ref="M403:M404"/>
    <mergeCell ref="N403:N404"/>
    <mergeCell ref="O403:O404"/>
    <mergeCell ref="P403:P404"/>
    <mergeCell ref="Q357:Q358"/>
    <mergeCell ref="F376:I376"/>
    <mergeCell ref="A357:A358"/>
    <mergeCell ref="B357:I357"/>
    <mergeCell ref="J357:J358"/>
    <mergeCell ref="K357:K358"/>
    <mergeCell ref="L357:L358"/>
    <mergeCell ref="M357:M358"/>
    <mergeCell ref="N357:N358"/>
    <mergeCell ref="O357:O358"/>
    <mergeCell ref="P357:P358"/>
    <mergeCell ref="Q334:Q335"/>
    <mergeCell ref="F353:I353"/>
    <mergeCell ref="A334:A335"/>
    <mergeCell ref="B334:I334"/>
    <mergeCell ref="J334:J335"/>
    <mergeCell ref="K334:K335"/>
    <mergeCell ref="L334:L335"/>
    <mergeCell ref="M334:M335"/>
    <mergeCell ref="N334:N335"/>
    <mergeCell ref="O334:O335"/>
    <mergeCell ref="P334:P335"/>
    <mergeCell ref="G1:Q1"/>
    <mergeCell ref="G2:Q2"/>
    <mergeCell ref="G3:Q3"/>
    <mergeCell ref="G4:Q4"/>
    <mergeCell ref="B8:H8"/>
    <mergeCell ref="M32:M33"/>
    <mergeCell ref="N32:N33"/>
    <mergeCell ref="O32:O33"/>
    <mergeCell ref="P32:P33"/>
    <mergeCell ref="Q32:Q33"/>
    <mergeCell ref="J9:J10"/>
    <mergeCell ref="K9:K10"/>
    <mergeCell ref="G28:I28"/>
    <mergeCell ref="B31:H31"/>
    <mergeCell ref="B32:I32"/>
    <mergeCell ref="J32:J33"/>
    <mergeCell ref="L9:L10"/>
    <mergeCell ref="M9:M10"/>
    <mergeCell ref="N9:N10"/>
    <mergeCell ref="O9:O10"/>
    <mergeCell ref="P9:P10"/>
    <mergeCell ref="Q9:Q10"/>
    <mergeCell ref="B78:H78"/>
    <mergeCell ref="B79:I79"/>
    <mergeCell ref="L79:L80"/>
    <mergeCell ref="G75:I75"/>
    <mergeCell ref="A79:A80"/>
    <mergeCell ref="A9:A10"/>
    <mergeCell ref="B9:I9"/>
    <mergeCell ref="K32:K33"/>
    <mergeCell ref="L32:L33"/>
    <mergeCell ref="A32:A33"/>
    <mergeCell ref="M56:M57"/>
    <mergeCell ref="N56:N57"/>
    <mergeCell ref="O56:O57"/>
    <mergeCell ref="P56:P57"/>
    <mergeCell ref="Q56:Q57"/>
    <mergeCell ref="G51:I51"/>
    <mergeCell ref="B55:H55"/>
    <mergeCell ref="A56:A57"/>
    <mergeCell ref="B56:I56"/>
    <mergeCell ref="J56:J57"/>
    <mergeCell ref="K56:K57"/>
    <mergeCell ref="L56:L57"/>
    <mergeCell ref="K102:K103"/>
    <mergeCell ref="L102:L103"/>
    <mergeCell ref="M102:M103"/>
    <mergeCell ref="N102:N103"/>
    <mergeCell ref="O102:O103"/>
    <mergeCell ref="P102:P103"/>
    <mergeCell ref="Q102:Q103"/>
    <mergeCell ref="J79:J80"/>
    <mergeCell ref="K79:K80"/>
    <mergeCell ref="M79:M80"/>
    <mergeCell ref="N79:N80"/>
    <mergeCell ref="O79:O80"/>
    <mergeCell ref="P79:P80"/>
    <mergeCell ref="Q79:Q80"/>
    <mergeCell ref="G98:I98"/>
    <mergeCell ref="B101:H101"/>
    <mergeCell ref="A102:A103"/>
    <mergeCell ref="B102:I102"/>
    <mergeCell ref="J102:J103"/>
    <mergeCell ref="G121:I121"/>
    <mergeCell ref="B124:H124"/>
    <mergeCell ref="A125:A126"/>
    <mergeCell ref="B125:I125"/>
    <mergeCell ref="J125:J126"/>
    <mergeCell ref="Q125:Q126"/>
    <mergeCell ref="G144:I144"/>
    <mergeCell ref="A148:A149"/>
    <mergeCell ref="Q148:Q149"/>
    <mergeCell ref="L171:L172"/>
    <mergeCell ref="M171:M172"/>
    <mergeCell ref="N171:N172"/>
    <mergeCell ref="O171:O172"/>
    <mergeCell ref="P171:P172"/>
    <mergeCell ref="Q171:Q172"/>
    <mergeCell ref="A171:A172"/>
    <mergeCell ref="K125:K126"/>
    <mergeCell ref="L125:L126"/>
    <mergeCell ref="M148:M149"/>
    <mergeCell ref="N148:N149"/>
    <mergeCell ref="O148:O149"/>
    <mergeCell ref="P148:P149"/>
    <mergeCell ref="M125:M126"/>
    <mergeCell ref="N125:N126"/>
    <mergeCell ref="O125:O126"/>
    <mergeCell ref="P125:P126"/>
    <mergeCell ref="A194:A195"/>
    <mergeCell ref="P194:P195"/>
    <mergeCell ref="Q194:Q195"/>
    <mergeCell ref="B194:I194"/>
    <mergeCell ref="J194:J195"/>
    <mergeCell ref="K194:K195"/>
    <mergeCell ref="L194:L195"/>
    <mergeCell ref="M194:M195"/>
    <mergeCell ref="N194:N195"/>
    <mergeCell ref="O194:O195"/>
    <mergeCell ref="O265:O266"/>
    <mergeCell ref="P265:P266"/>
    <mergeCell ref="Q265:Q266"/>
    <mergeCell ref="A265:A266"/>
    <mergeCell ref="A288:A289"/>
    <mergeCell ref="A311:A312"/>
    <mergeCell ref="P288:P289"/>
    <mergeCell ref="Q288:Q289"/>
    <mergeCell ref="B288:I288"/>
    <mergeCell ref="J288:J289"/>
    <mergeCell ref="K288:K289"/>
    <mergeCell ref="L288:L289"/>
    <mergeCell ref="M288:M289"/>
    <mergeCell ref="N288:N289"/>
    <mergeCell ref="O288:O289"/>
    <mergeCell ref="Q311:Q312"/>
    <mergeCell ref="O311:O312"/>
    <mergeCell ref="P311:P312"/>
    <mergeCell ref="F307:I307"/>
    <mergeCell ref="B311:I311"/>
    <mergeCell ref="J311:J312"/>
    <mergeCell ref="K311:K312"/>
    <mergeCell ref="L311:L312"/>
    <mergeCell ref="M311:M312"/>
    <mergeCell ref="N311:N312"/>
    <mergeCell ref="F330:I330"/>
    <mergeCell ref="B148:I148"/>
    <mergeCell ref="J148:J149"/>
    <mergeCell ref="K148:K149"/>
    <mergeCell ref="L148:L149"/>
    <mergeCell ref="F167:I167"/>
    <mergeCell ref="B171:I171"/>
    <mergeCell ref="J171:J172"/>
    <mergeCell ref="K171:K172"/>
    <mergeCell ref="F190:I190"/>
    <mergeCell ref="F213:I213"/>
    <mergeCell ref="J240:J241"/>
    <mergeCell ref="K240:K241"/>
    <mergeCell ref="F259:I259"/>
    <mergeCell ref="B265:I265"/>
    <mergeCell ref="J265:J266"/>
    <mergeCell ref="K265:K266"/>
    <mergeCell ref="F284:I284"/>
    <mergeCell ref="L265:L266"/>
    <mergeCell ref="M265:M266"/>
    <mergeCell ref="N265:N266"/>
    <mergeCell ref="Q240:Q241"/>
    <mergeCell ref="N217:N218"/>
    <mergeCell ref="O217:O218"/>
    <mergeCell ref="P217:P218"/>
    <mergeCell ref="Q217:Q218"/>
    <mergeCell ref="F236:I236"/>
    <mergeCell ref="A240:A241"/>
    <mergeCell ref="B240:I240"/>
    <mergeCell ref="A217:A218"/>
    <mergeCell ref="B217:I217"/>
    <mergeCell ref="J217:J218"/>
    <mergeCell ref="K217:K218"/>
    <mergeCell ref="L217:L218"/>
    <mergeCell ref="M217:M218"/>
    <mergeCell ref="L240:L241"/>
    <mergeCell ref="M240:M241"/>
    <mergeCell ref="N240:N241"/>
    <mergeCell ref="O240:O241"/>
    <mergeCell ref="P240:P241"/>
    <mergeCell ref="Q380:Q381"/>
    <mergeCell ref="F399:I399"/>
    <mergeCell ref="A380:A381"/>
    <mergeCell ref="B380:I380"/>
    <mergeCell ref="J380:J381"/>
    <mergeCell ref="K380:K381"/>
    <mergeCell ref="L380:L381"/>
    <mergeCell ref="M380:M381"/>
    <mergeCell ref="N380:N381"/>
    <mergeCell ref="O380:O381"/>
    <mergeCell ref="P380:P38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Q985"/>
  <sheetViews>
    <sheetView topLeftCell="A190" workbookViewId="0">
      <selection activeCell="H216" sqref="H216"/>
    </sheetView>
  </sheetViews>
  <sheetFormatPr baseColWidth="10" defaultColWidth="12.5703125" defaultRowHeight="15" customHeight="1"/>
  <cols>
    <col min="1" max="1" width="8.85546875" customWidth="1"/>
    <col min="2" max="7" width="6.140625" customWidth="1"/>
    <col min="8" max="8" width="11" customWidth="1"/>
    <col min="9" max="9" width="14.5703125" customWidth="1"/>
    <col min="10" max="10" width="10.7109375" customWidth="1"/>
    <col min="11" max="11" width="15" customWidth="1"/>
    <col min="12" max="12" width="11.42578125" customWidth="1"/>
    <col min="13" max="13" width="10" customWidth="1"/>
    <col min="14" max="15" width="8.85546875" customWidth="1"/>
    <col min="16" max="26" width="10" customWidth="1"/>
  </cols>
  <sheetData>
    <row r="1" spans="1:17" ht="37.5" customHeight="1">
      <c r="F1" s="1"/>
      <c r="G1" s="178" t="s">
        <v>0</v>
      </c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7" ht="27" customHeight="1">
      <c r="F2" s="2"/>
      <c r="G2" s="169" t="s">
        <v>1</v>
      </c>
      <c r="H2" s="164"/>
      <c r="I2" s="164"/>
      <c r="J2" s="164"/>
      <c r="K2" s="164"/>
      <c r="L2" s="164"/>
      <c r="M2" s="164"/>
      <c r="N2" s="164"/>
      <c r="O2" s="164"/>
    </row>
    <row r="3" spans="1:17" ht="1.5" customHeight="1">
      <c r="F3" s="3"/>
      <c r="G3" s="170" t="s">
        <v>2</v>
      </c>
      <c r="H3" s="164"/>
      <c r="I3" s="164"/>
      <c r="J3" s="164"/>
      <c r="K3" s="164"/>
      <c r="L3" s="164"/>
      <c r="M3" s="164"/>
      <c r="N3" s="164"/>
      <c r="O3" s="164"/>
    </row>
    <row r="4" spans="1:17" ht="1.5" customHeight="1">
      <c r="F4" s="4"/>
      <c r="G4" s="171" t="s">
        <v>3</v>
      </c>
      <c r="H4" s="164"/>
      <c r="I4" s="164"/>
      <c r="J4" s="164"/>
      <c r="K4" s="164"/>
      <c r="L4" s="164"/>
      <c r="M4" s="164"/>
      <c r="N4" s="164"/>
      <c r="O4" s="164"/>
    </row>
    <row r="5" spans="1:17" ht="12.75" customHeight="1">
      <c r="I5" s="5"/>
      <c r="J5" s="5"/>
      <c r="L5" s="5"/>
    </row>
    <row r="6" spans="1:17" ht="12.75" customHeight="1">
      <c r="I6" s="5"/>
      <c r="J6" s="5"/>
      <c r="L6" s="5"/>
    </row>
    <row r="7" spans="1:17" ht="26.25" customHeight="1">
      <c r="A7" s="7"/>
      <c r="B7" s="176" t="s">
        <v>77</v>
      </c>
      <c r="C7" s="166"/>
      <c r="D7" s="166"/>
      <c r="E7" s="166"/>
      <c r="F7" s="166"/>
      <c r="G7" s="166"/>
      <c r="H7" s="99">
        <v>1402</v>
      </c>
      <c r="I7" s="76"/>
      <c r="J7" s="76"/>
      <c r="K7" s="76"/>
      <c r="L7" s="76"/>
      <c r="M7" s="76"/>
      <c r="N7" s="6"/>
      <c r="O7" s="6"/>
    </row>
    <row r="8" spans="1:17" ht="30" customHeight="1">
      <c r="A8" s="177" t="s">
        <v>6</v>
      </c>
      <c r="B8" s="144" t="s">
        <v>7</v>
      </c>
      <c r="C8" s="154"/>
      <c r="D8" s="154"/>
      <c r="E8" s="154"/>
      <c r="F8" s="154"/>
      <c r="G8" s="154"/>
      <c r="H8" s="167" t="s">
        <v>8</v>
      </c>
      <c r="I8" s="137" t="s">
        <v>9</v>
      </c>
      <c r="J8" s="137" t="s">
        <v>10</v>
      </c>
      <c r="K8" s="149" t="s">
        <v>11</v>
      </c>
      <c r="L8" s="137" t="s">
        <v>12</v>
      </c>
      <c r="M8" s="151" t="s">
        <v>13</v>
      </c>
      <c r="N8" s="151" t="s">
        <v>14</v>
      </c>
      <c r="O8" s="137" t="s">
        <v>15</v>
      </c>
    </row>
    <row r="9" spans="1:17" ht="15.75" customHeight="1">
      <c r="A9" s="153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153"/>
      <c r="I9" s="153"/>
      <c r="J9" s="153"/>
      <c r="K9" s="153"/>
      <c r="L9" s="153"/>
      <c r="M9" s="153"/>
      <c r="N9" s="153"/>
      <c r="O9" s="153"/>
    </row>
    <row r="10" spans="1:17" ht="15" customHeight="1">
      <c r="A10" s="100" t="s">
        <v>57</v>
      </c>
      <c r="B10" s="11">
        <v>148</v>
      </c>
      <c r="C10" s="11"/>
      <c r="D10" s="11"/>
      <c r="E10" s="11"/>
      <c r="F10" s="11"/>
      <c r="G10" s="11"/>
      <c r="H10" s="12"/>
      <c r="I10" s="13"/>
      <c r="J10" s="14"/>
      <c r="K10" s="15"/>
      <c r="L10" s="16"/>
      <c r="M10" s="17">
        <v>148</v>
      </c>
      <c r="N10" s="18"/>
      <c r="O10" s="16"/>
    </row>
    <row r="11" spans="1:17" ht="15" customHeight="1">
      <c r="A11" s="100" t="s">
        <v>58</v>
      </c>
      <c r="B11" s="11"/>
      <c r="C11" s="11">
        <v>139</v>
      </c>
      <c r="D11" s="11"/>
      <c r="E11" s="11"/>
      <c r="F11" s="11"/>
      <c r="G11" s="11"/>
      <c r="H11" s="12"/>
      <c r="I11" s="19"/>
      <c r="J11" s="5"/>
      <c r="K11" s="20"/>
      <c r="L11" s="93">
        <f>IF(C11=0,"",C11/B10)</f>
        <v>0.93918918918918914</v>
      </c>
      <c r="M11" s="22">
        <v>139</v>
      </c>
      <c r="N11" s="94">
        <f t="shared" ref="N11:N15" si="0">IF(M11=0,"",M11/M10)</f>
        <v>0.93918918918918914</v>
      </c>
      <c r="O11" s="94">
        <f t="shared" ref="O11:O15" si="1">IF(M11=0,"",100%-N11)</f>
        <v>6.0810810810810856E-2</v>
      </c>
    </row>
    <row r="12" spans="1:17" ht="15" customHeight="1">
      <c r="A12" s="100" t="s">
        <v>59</v>
      </c>
      <c r="B12" s="11"/>
      <c r="C12" s="11"/>
      <c r="D12" s="11">
        <v>133</v>
      </c>
      <c r="E12" s="11"/>
      <c r="F12" s="11"/>
      <c r="G12" s="11"/>
      <c r="H12" s="12"/>
      <c r="I12" s="19"/>
      <c r="J12" s="5"/>
      <c r="K12" s="20"/>
      <c r="L12" s="101">
        <f>IF(D12=0,"",D12/C11)</f>
        <v>0.95683453237410077</v>
      </c>
      <c r="M12" s="22">
        <v>133</v>
      </c>
      <c r="N12" s="23">
        <f t="shared" si="0"/>
        <v>0.95683453237410077</v>
      </c>
      <c r="O12" s="23">
        <f t="shared" si="1"/>
        <v>4.3165467625899234E-2</v>
      </c>
      <c r="P12" s="86">
        <f>M12/M10</f>
        <v>0.89864864864864868</v>
      </c>
    </row>
    <row r="13" spans="1:17" ht="15" customHeight="1">
      <c r="A13" s="100" t="s">
        <v>60</v>
      </c>
      <c r="B13" s="11"/>
      <c r="C13" s="11"/>
      <c r="D13" s="11"/>
      <c r="E13" s="11">
        <v>119</v>
      </c>
      <c r="F13" s="11"/>
      <c r="G13" s="11"/>
      <c r="H13" s="12"/>
      <c r="I13" s="19"/>
      <c r="J13" s="5"/>
      <c r="K13" s="20"/>
      <c r="L13" s="101">
        <f>IF(E13=0,"",E13/D12)</f>
        <v>0.89473684210526316</v>
      </c>
      <c r="M13" s="22">
        <v>236</v>
      </c>
      <c r="N13" s="23">
        <f t="shared" si="0"/>
        <v>1.7744360902255638</v>
      </c>
      <c r="O13" s="23">
        <f t="shared" si="1"/>
        <v>-0.77443609022556381</v>
      </c>
    </row>
    <row r="14" spans="1:17" ht="15" customHeight="1">
      <c r="A14" s="100" t="s">
        <v>61</v>
      </c>
      <c r="B14" s="11"/>
      <c r="C14" s="11"/>
      <c r="D14" s="11"/>
      <c r="E14" s="11"/>
      <c r="F14" s="11">
        <v>112</v>
      </c>
      <c r="G14" s="11"/>
      <c r="H14" s="12">
        <v>5</v>
      </c>
      <c r="I14" s="19"/>
      <c r="J14" s="5"/>
      <c r="K14" s="20"/>
      <c r="L14" s="101">
        <f>IF(F14=0,"",F14/E13)</f>
        <v>0.94117647058823528</v>
      </c>
      <c r="M14" s="22">
        <v>233</v>
      </c>
      <c r="N14" s="23">
        <f t="shared" si="0"/>
        <v>0.98728813559322037</v>
      </c>
      <c r="O14" s="23">
        <f t="shared" si="1"/>
        <v>1.2711864406779627E-2</v>
      </c>
    </row>
    <row r="15" spans="1:17" ht="15" customHeight="1">
      <c r="A15" s="100" t="s">
        <v>62</v>
      </c>
      <c r="B15" s="11"/>
      <c r="C15" s="11"/>
      <c r="D15" s="11"/>
      <c r="E15" s="11"/>
      <c r="F15" s="11"/>
      <c r="G15" s="11">
        <v>122</v>
      </c>
      <c r="H15" s="12">
        <v>96</v>
      </c>
      <c r="I15" s="19"/>
      <c r="J15" s="5"/>
      <c r="K15" s="20"/>
      <c r="L15" s="101">
        <f>IF(G15=0,"",G15/F14)</f>
        <v>1.0892857142857142</v>
      </c>
      <c r="M15" s="102">
        <v>126</v>
      </c>
      <c r="N15" s="23">
        <f t="shared" si="0"/>
        <v>0.54077253218884125</v>
      </c>
      <c r="O15" s="23">
        <f t="shared" si="1"/>
        <v>0.45922746781115875</v>
      </c>
    </row>
    <row r="16" spans="1:17" ht="15" customHeight="1">
      <c r="A16" s="100" t="s">
        <v>63</v>
      </c>
      <c r="B16" s="11"/>
      <c r="C16" s="11"/>
      <c r="D16" s="11"/>
      <c r="E16" s="11"/>
      <c r="F16" s="11"/>
      <c r="G16" s="11"/>
      <c r="H16" s="12">
        <v>5</v>
      </c>
      <c r="I16" s="19"/>
      <c r="J16" s="5"/>
      <c r="K16" s="6"/>
      <c r="L16" s="88"/>
      <c r="M16" s="102"/>
      <c r="N16" s="89"/>
      <c r="O16" s="103"/>
    </row>
    <row r="17" spans="1:16" ht="15" customHeight="1">
      <c r="A17" s="100" t="s">
        <v>64</v>
      </c>
      <c r="B17" s="11"/>
      <c r="C17" s="11"/>
      <c r="D17" s="11"/>
      <c r="E17" s="11"/>
      <c r="F17" s="11"/>
      <c r="G17" s="11">
        <v>3</v>
      </c>
      <c r="H17" s="12">
        <v>2</v>
      </c>
      <c r="I17" s="19"/>
      <c r="J17" s="5"/>
      <c r="K17" s="6"/>
      <c r="L17" s="88"/>
      <c r="M17" s="102">
        <v>3</v>
      </c>
      <c r="N17" s="89"/>
      <c r="O17" s="103"/>
    </row>
    <row r="18" spans="1:16" ht="15" customHeight="1">
      <c r="A18" s="100" t="s">
        <v>65</v>
      </c>
      <c r="B18" s="11"/>
      <c r="C18" s="11"/>
      <c r="D18" s="11"/>
      <c r="E18" s="11"/>
      <c r="F18" s="11"/>
      <c r="G18" s="11"/>
      <c r="H18" s="12"/>
      <c r="I18" s="19"/>
      <c r="J18" s="5"/>
      <c r="K18" s="6"/>
      <c r="L18" s="88"/>
      <c r="M18" s="102"/>
      <c r="N18" s="89"/>
      <c r="O18" s="103"/>
    </row>
    <row r="19" spans="1:16" ht="15" customHeight="1">
      <c r="A19" s="100" t="s">
        <v>66</v>
      </c>
      <c r="B19" s="11"/>
      <c r="C19" s="11"/>
      <c r="D19" s="11"/>
      <c r="E19" s="11"/>
      <c r="F19" s="11"/>
      <c r="G19" s="11"/>
      <c r="H19" s="12"/>
      <c r="I19" s="29"/>
      <c r="J19" s="30"/>
      <c r="K19" s="31"/>
      <c r="L19" s="104"/>
      <c r="M19" s="102"/>
      <c r="N19" s="105"/>
      <c r="O19" s="106"/>
    </row>
    <row r="20" spans="1:16" ht="18" customHeight="1">
      <c r="A20" s="34"/>
      <c r="B20" s="6"/>
      <c r="C20" s="139" t="s">
        <v>42</v>
      </c>
      <c r="D20" s="154"/>
      <c r="E20" s="154"/>
      <c r="F20" s="154"/>
      <c r="G20" s="155"/>
      <c r="H20" s="35">
        <f>SUM(H10:H19)</f>
        <v>108</v>
      </c>
      <c r="I20" s="36">
        <f>IF(SUM(H14:H15)=0,"",SUM(H14:H15)/B10)</f>
        <v>0.68243243243243246</v>
      </c>
      <c r="J20" s="36">
        <f>IF(H20=0,"",H20/B10)</f>
        <v>0.72972972972972971</v>
      </c>
      <c r="K20" s="36">
        <f>IF(H15=0,"",J20-I20)</f>
        <v>4.7297297297297258E-2</v>
      </c>
      <c r="L20" s="5"/>
      <c r="M20" s="6"/>
      <c r="N20" s="37"/>
      <c r="O20" s="5"/>
    </row>
    <row r="21" spans="1:16" ht="12.75" customHeight="1">
      <c r="I21" s="5"/>
      <c r="J21" s="5"/>
      <c r="K21" s="5"/>
      <c r="L21" s="5"/>
    </row>
    <row r="22" spans="1:16" ht="12.75" customHeight="1">
      <c r="I22" s="5"/>
      <c r="J22" s="5"/>
      <c r="L22" s="5"/>
    </row>
    <row r="23" spans="1:16" ht="26.25" customHeight="1">
      <c r="A23" s="7"/>
      <c r="B23" s="176" t="s">
        <v>77</v>
      </c>
      <c r="C23" s="166"/>
      <c r="D23" s="166"/>
      <c r="E23" s="166"/>
      <c r="F23" s="166"/>
      <c r="G23" s="166"/>
      <c r="H23" s="99">
        <v>1501</v>
      </c>
      <c r="I23" s="76"/>
      <c r="J23" s="76"/>
      <c r="K23" s="76"/>
      <c r="L23" s="76"/>
      <c r="M23" s="76"/>
      <c r="N23" s="6"/>
      <c r="O23" s="6"/>
    </row>
    <row r="24" spans="1:16" ht="30" customHeight="1">
      <c r="A24" s="177" t="s">
        <v>6</v>
      </c>
      <c r="B24" s="144" t="s">
        <v>7</v>
      </c>
      <c r="C24" s="154"/>
      <c r="D24" s="154"/>
      <c r="E24" s="154"/>
      <c r="F24" s="154"/>
      <c r="G24" s="154"/>
      <c r="H24" s="167" t="s">
        <v>8</v>
      </c>
      <c r="I24" s="137" t="s">
        <v>9</v>
      </c>
      <c r="J24" s="137" t="s">
        <v>10</v>
      </c>
      <c r="K24" s="149" t="s">
        <v>11</v>
      </c>
      <c r="L24" s="137" t="s">
        <v>12</v>
      </c>
      <c r="M24" s="151" t="s">
        <v>13</v>
      </c>
      <c r="N24" s="151" t="s">
        <v>14</v>
      </c>
      <c r="O24" s="137" t="s">
        <v>15</v>
      </c>
    </row>
    <row r="25" spans="1:16" ht="15.75" customHeight="1">
      <c r="A25" s="153"/>
      <c r="B25" s="9" t="s">
        <v>16</v>
      </c>
      <c r="C25" s="9" t="s">
        <v>17</v>
      </c>
      <c r="D25" s="9" t="s">
        <v>18</v>
      </c>
      <c r="E25" s="9" t="s">
        <v>19</v>
      </c>
      <c r="F25" s="9" t="s">
        <v>20</v>
      </c>
      <c r="G25" s="9" t="s">
        <v>21</v>
      </c>
      <c r="H25" s="153"/>
      <c r="I25" s="153"/>
      <c r="J25" s="153"/>
      <c r="K25" s="153"/>
      <c r="L25" s="153"/>
      <c r="M25" s="153"/>
      <c r="N25" s="153"/>
      <c r="O25" s="153"/>
    </row>
    <row r="26" spans="1:16" ht="15.75" customHeight="1">
      <c r="A26" s="10" t="s">
        <v>58</v>
      </c>
      <c r="B26" s="11">
        <v>25</v>
      </c>
      <c r="C26" s="11"/>
      <c r="D26" s="11"/>
      <c r="E26" s="11"/>
      <c r="F26" s="11"/>
      <c r="G26" s="11"/>
      <c r="H26" s="12"/>
      <c r="I26" s="13"/>
      <c r="J26" s="14"/>
      <c r="K26" s="15"/>
      <c r="L26" s="16"/>
      <c r="M26" s="17">
        <v>25</v>
      </c>
      <c r="N26" s="18"/>
      <c r="O26" s="16"/>
    </row>
    <row r="27" spans="1:16" ht="15.75" customHeight="1">
      <c r="A27" s="10" t="s">
        <v>59</v>
      </c>
      <c r="B27" s="11"/>
      <c r="C27" s="11">
        <v>13</v>
      </c>
      <c r="D27" s="11"/>
      <c r="E27" s="11"/>
      <c r="F27" s="11"/>
      <c r="G27" s="11"/>
      <c r="H27" s="12"/>
      <c r="I27" s="19"/>
      <c r="J27" s="5"/>
      <c r="K27" s="20"/>
      <c r="L27" s="93">
        <f>IF(C27=0,"",C27/B26)</f>
        <v>0.52</v>
      </c>
      <c r="M27" s="22">
        <v>13</v>
      </c>
      <c r="N27" s="94">
        <f t="shared" ref="N27:N31" si="2">IF(M27=0,"",M27/M26)</f>
        <v>0.52</v>
      </c>
      <c r="O27" s="94">
        <f t="shared" ref="O27:O31" si="3">IF(M27=0,"",100%-N27)</f>
        <v>0.48</v>
      </c>
    </row>
    <row r="28" spans="1:16" ht="15.75" customHeight="1">
      <c r="A28" s="10" t="s">
        <v>60</v>
      </c>
      <c r="B28" s="11"/>
      <c r="C28" s="11"/>
      <c r="D28" s="11">
        <v>10</v>
      </c>
      <c r="E28" s="11"/>
      <c r="F28" s="11"/>
      <c r="G28" s="11"/>
      <c r="H28" s="12"/>
      <c r="I28" s="19"/>
      <c r="J28" s="5"/>
      <c r="K28" s="20"/>
      <c r="L28" s="101">
        <f>IF(D28=0,"",D28/C27)</f>
        <v>0.76923076923076927</v>
      </c>
      <c r="M28" s="22">
        <v>10</v>
      </c>
      <c r="N28" s="23">
        <f t="shared" si="2"/>
        <v>0.76923076923076927</v>
      </c>
      <c r="O28" s="23">
        <f t="shared" si="3"/>
        <v>0.23076923076923073</v>
      </c>
      <c r="P28" s="86">
        <f>M28/M26</f>
        <v>0.4</v>
      </c>
    </row>
    <row r="29" spans="1:16" ht="15.75" customHeight="1">
      <c r="A29" s="10" t="s">
        <v>61</v>
      </c>
      <c r="B29" s="11"/>
      <c r="C29" s="11"/>
      <c r="D29" s="11"/>
      <c r="E29" s="11">
        <v>10</v>
      </c>
      <c r="F29" s="11"/>
      <c r="G29" s="11"/>
      <c r="H29" s="12"/>
      <c r="I29" s="19"/>
      <c r="J29" s="5"/>
      <c r="K29" s="20"/>
      <c r="L29" s="101">
        <f>IF(E29=0,"",E29/D28)</f>
        <v>1</v>
      </c>
      <c r="M29" s="22">
        <v>10</v>
      </c>
      <c r="N29" s="23">
        <f t="shared" si="2"/>
        <v>1</v>
      </c>
      <c r="O29" s="23">
        <f t="shared" si="3"/>
        <v>0</v>
      </c>
    </row>
    <row r="30" spans="1:16" ht="15.75" customHeight="1">
      <c r="A30" s="10" t="s">
        <v>62</v>
      </c>
      <c r="B30" s="11"/>
      <c r="C30" s="11"/>
      <c r="D30" s="11"/>
      <c r="E30" s="11"/>
      <c r="F30" s="11">
        <v>8</v>
      </c>
      <c r="G30" s="11"/>
      <c r="H30" s="12"/>
      <c r="I30" s="19"/>
      <c r="J30" s="5"/>
      <c r="K30" s="20"/>
      <c r="L30" s="101">
        <f>IF(F30=0,"",F30/E29)</f>
        <v>0.8</v>
      </c>
      <c r="M30" s="22">
        <v>8</v>
      </c>
      <c r="N30" s="23">
        <f t="shared" si="2"/>
        <v>0.8</v>
      </c>
      <c r="O30" s="23">
        <f t="shared" si="3"/>
        <v>0.19999999999999996</v>
      </c>
    </row>
    <row r="31" spans="1:16" ht="15.75" customHeight="1">
      <c r="A31" s="10" t="s">
        <v>63</v>
      </c>
      <c r="B31" s="11"/>
      <c r="C31" s="11"/>
      <c r="D31" s="11"/>
      <c r="E31" s="11"/>
      <c r="F31" s="11"/>
      <c r="G31" s="11">
        <v>8</v>
      </c>
      <c r="H31" s="12">
        <v>8</v>
      </c>
      <c r="I31" s="19"/>
      <c r="J31" s="5"/>
      <c r="K31" s="20"/>
      <c r="L31" s="101">
        <f>IF(G31=0,"",G31/F30)</f>
        <v>1</v>
      </c>
      <c r="M31" s="102">
        <v>8</v>
      </c>
      <c r="N31" s="23">
        <f t="shared" si="2"/>
        <v>1</v>
      </c>
      <c r="O31" s="23">
        <f t="shared" si="3"/>
        <v>0</v>
      </c>
    </row>
    <row r="32" spans="1:16" ht="15.75" customHeight="1">
      <c r="A32" s="10" t="s">
        <v>64</v>
      </c>
      <c r="B32" s="11"/>
      <c r="C32" s="11"/>
      <c r="D32" s="11"/>
      <c r="E32" s="11"/>
      <c r="F32" s="11"/>
      <c r="G32" s="11">
        <v>2</v>
      </c>
      <c r="H32" s="12"/>
      <c r="I32" s="19"/>
      <c r="J32" s="5"/>
      <c r="K32" s="6"/>
      <c r="L32" s="83"/>
      <c r="M32" s="102">
        <v>2</v>
      </c>
      <c r="N32" s="84"/>
      <c r="O32" s="107"/>
    </row>
    <row r="33" spans="1:16" ht="15.75" customHeight="1">
      <c r="A33" s="10" t="s">
        <v>65</v>
      </c>
      <c r="B33" s="11"/>
      <c r="C33" s="11"/>
      <c r="D33" s="11"/>
      <c r="E33" s="11"/>
      <c r="F33" s="11"/>
      <c r="G33" s="11"/>
      <c r="H33" s="12"/>
      <c r="I33" s="19"/>
      <c r="J33" s="5"/>
      <c r="K33" s="6"/>
      <c r="L33" s="83"/>
      <c r="M33" s="102"/>
      <c r="N33" s="84"/>
      <c r="O33" s="107"/>
    </row>
    <row r="34" spans="1:16" ht="15.75" customHeight="1">
      <c r="A34" s="10" t="s">
        <v>66</v>
      </c>
      <c r="B34" s="11"/>
      <c r="C34" s="11"/>
      <c r="D34" s="11"/>
      <c r="E34" s="11"/>
      <c r="F34" s="11"/>
      <c r="G34" s="11"/>
      <c r="H34" s="12"/>
      <c r="I34" s="19"/>
      <c r="J34" s="5"/>
      <c r="K34" s="6"/>
      <c r="L34" s="83"/>
      <c r="M34" s="102"/>
      <c r="N34" s="84"/>
      <c r="O34" s="107"/>
    </row>
    <row r="35" spans="1:16" ht="15.75" customHeight="1">
      <c r="A35" s="10"/>
      <c r="B35" s="11"/>
      <c r="C35" s="11"/>
      <c r="D35" s="11"/>
      <c r="E35" s="11"/>
      <c r="F35" s="11"/>
      <c r="G35" s="11"/>
      <c r="H35" s="12"/>
      <c r="I35" s="29"/>
      <c r="J35" s="30"/>
      <c r="K35" s="31"/>
      <c r="L35" s="108"/>
      <c r="M35" s="102"/>
      <c r="N35" s="109"/>
      <c r="O35" s="110"/>
    </row>
    <row r="36" spans="1:16" ht="18.75" customHeight="1">
      <c r="A36" s="34"/>
      <c r="B36" s="6"/>
      <c r="C36" s="139" t="s">
        <v>42</v>
      </c>
      <c r="D36" s="154"/>
      <c r="E36" s="154"/>
      <c r="F36" s="154"/>
      <c r="G36" s="155"/>
      <c r="H36" s="35">
        <f>SUM(H26:H35)</f>
        <v>8</v>
      </c>
      <c r="I36" s="36">
        <f>IF(H31=0,"",H31/B26)</f>
        <v>0.32</v>
      </c>
      <c r="J36" s="36">
        <f>IF(H36=0,"",H36/B26)</f>
        <v>0.32</v>
      </c>
      <c r="K36" s="36">
        <f>(J36-I36)</f>
        <v>0</v>
      </c>
      <c r="L36" s="5"/>
      <c r="M36" s="6"/>
      <c r="N36" s="37"/>
      <c r="O36" s="5"/>
    </row>
    <row r="37" spans="1:16" ht="12.75" customHeight="1">
      <c r="I37" s="5"/>
      <c r="J37" s="5"/>
      <c r="L37" s="5"/>
    </row>
    <row r="38" spans="1:16" ht="12.75" customHeight="1">
      <c r="I38" s="5"/>
      <c r="J38" s="5"/>
      <c r="L38" s="5"/>
    </row>
    <row r="39" spans="1:16" ht="26.25" customHeight="1">
      <c r="A39" s="7"/>
      <c r="B39" s="176" t="s">
        <v>77</v>
      </c>
      <c r="C39" s="166"/>
      <c r="D39" s="166"/>
      <c r="E39" s="166"/>
      <c r="F39" s="166"/>
      <c r="G39" s="166"/>
      <c r="H39" s="99">
        <v>1502</v>
      </c>
      <c r="I39" s="76"/>
      <c r="J39" s="76"/>
      <c r="K39" s="76"/>
      <c r="L39" s="76"/>
      <c r="M39" s="76"/>
      <c r="N39" s="6"/>
      <c r="O39" s="6"/>
    </row>
    <row r="40" spans="1:16" ht="30" customHeight="1">
      <c r="A40" s="177" t="s">
        <v>6</v>
      </c>
      <c r="B40" s="144" t="s">
        <v>7</v>
      </c>
      <c r="C40" s="154"/>
      <c r="D40" s="154"/>
      <c r="E40" s="154"/>
      <c r="F40" s="154"/>
      <c r="G40" s="154"/>
      <c r="H40" s="167" t="s">
        <v>8</v>
      </c>
      <c r="I40" s="137" t="s">
        <v>9</v>
      </c>
      <c r="J40" s="137" t="s">
        <v>10</v>
      </c>
      <c r="K40" s="149" t="s">
        <v>11</v>
      </c>
      <c r="L40" s="137" t="s">
        <v>12</v>
      </c>
      <c r="M40" s="151" t="s">
        <v>13</v>
      </c>
      <c r="N40" s="151" t="s">
        <v>14</v>
      </c>
      <c r="O40" s="137" t="s">
        <v>15</v>
      </c>
    </row>
    <row r="41" spans="1:16" ht="15.75" customHeight="1">
      <c r="A41" s="153"/>
      <c r="B41" s="9" t="s">
        <v>16</v>
      </c>
      <c r="C41" s="9" t="s">
        <v>17</v>
      </c>
      <c r="D41" s="9" t="s">
        <v>18</v>
      </c>
      <c r="E41" s="9" t="s">
        <v>19</v>
      </c>
      <c r="F41" s="9" t="s">
        <v>20</v>
      </c>
      <c r="G41" s="9" t="s">
        <v>21</v>
      </c>
      <c r="H41" s="153"/>
      <c r="I41" s="153"/>
      <c r="J41" s="153"/>
      <c r="K41" s="153"/>
      <c r="L41" s="153"/>
      <c r="M41" s="153"/>
      <c r="N41" s="153"/>
      <c r="O41" s="153"/>
    </row>
    <row r="42" spans="1:16" ht="15.75" customHeight="1">
      <c r="A42" s="10" t="s">
        <v>59</v>
      </c>
      <c r="B42" s="11">
        <v>201</v>
      </c>
      <c r="C42" s="11"/>
      <c r="D42" s="11"/>
      <c r="E42" s="11"/>
      <c r="F42" s="11"/>
      <c r="G42" s="11"/>
      <c r="H42" s="12"/>
      <c r="I42" s="13"/>
      <c r="J42" s="14"/>
      <c r="K42" s="15"/>
      <c r="L42" s="16"/>
      <c r="M42" s="17">
        <v>198</v>
      </c>
      <c r="N42" s="18"/>
      <c r="O42" s="16"/>
    </row>
    <row r="43" spans="1:16" ht="15.75" customHeight="1">
      <c r="A43" s="10" t="s">
        <v>60</v>
      </c>
      <c r="B43" s="11"/>
      <c r="C43" s="11">
        <v>187</v>
      </c>
      <c r="D43" s="11"/>
      <c r="E43" s="11"/>
      <c r="F43" s="11"/>
      <c r="G43" s="11"/>
      <c r="H43" s="12"/>
      <c r="I43" s="19"/>
      <c r="J43" s="5"/>
      <c r="K43" s="20"/>
      <c r="L43" s="93">
        <f>IF(C43=0,"",C43/B42)</f>
        <v>0.93034825870646765</v>
      </c>
      <c r="M43" s="22">
        <v>327</v>
      </c>
      <c r="N43" s="94">
        <f t="shared" ref="N43:N47" si="4">IF(M43=0,"",M43/M42)</f>
        <v>1.6515151515151516</v>
      </c>
      <c r="O43" s="94">
        <f t="shared" ref="O43:O47" si="5">IF(M43=0,"",100%-N43)</f>
        <v>-0.6515151515151516</v>
      </c>
    </row>
    <row r="44" spans="1:16" ht="15.75" customHeight="1">
      <c r="A44" s="10" t="s">
        <v>61</v>
      </c>
      <c r="B44" s="11"/>
      <c r="C44" s="11"/>
      <c r="D44" s="11">
        <v>181</v>
      </c>
      <c r="E44" s="11"/>
      <c r="F44" s="11"/>
      <c r="G44" s="11"/>
      <c r="H44" s="12"/>
      <c r="I44" s="19"/>
      <c r="J44" s="5"/>
      <c r="K44" s="20"/>
      <c r="L44" s="101">
        <f>IF(D44=0,"",D44/C43)</f>
        <v>0.96791443850267378</v>
      </c>
      <c r="M44" s="22">
        <v>310</v>
      </c>
      <c r="N44" s="23">
        <f t="shared" si="4"/>
        <v>0.94801223241590216</v>
      </c>
      <c r="O44" s="23">
        <f t="shared" si="5"/>
        <v>5.1987767584097844E-2</v>
      </c>
      <c r="P44" s="86">
        <v>0.8</v>
      </c>
    </row>
    <row r="45" spans="1:16" ht="15.75" customHeight="1">
      <c r="A45" s="10" t="s">
        <v>62</v>
      </c>
      <c r="B45" s="11"/>
      <c r="C45" s="11"/>
      <c r="D45" s="11"/>
      <c r="E45" s="11">
        <v>266</v>
      </c>
      <c r="F45" s="11"/>
      <c r="G45" s="11"/>
      <c r="H45" s="12"/>
      <c r="I45" s="19"/>
      <c r="J45" s="5"/>
      <c r="K45" s="20"/>
      <c r="L45" s="101">
        <f>IF(E45=0,"",E45/D44)</f>
        <v>1.4696132596685083</v>
      </c>
      <c r="M45" s="22">
        <v>270</v>
      </c>
      <c r="N45" s="23">
        <f t="shared" si="4"/>
        <v>0.87096774193548387</v>
      </c>
      <c r="O45" s="23">
        <f t="shared" si="5"/>
        <v>0.12903225806451613</v>
      </c>
    </row>
    <row r="46" spans="1:16" ht="15.75" customHeight="1">
      <c r="A46" s="10" t="s">
        <v>63</v>
      </c>
      <c r="B46" s="11"/>
      <c r="C46" s="11"/>
      <c r="D46" s="11"/>
      <c r="E46" s="11"/>
      <c r="F46" s="11">
        <v>159</v>
      </c>
      <c r="G46" s="11"/>
      <c r="H46" s="12">
        <v>8</v>
      </c>
      <c r="I46" s="19"/>
      <c r="J46" s="5"/>
      <c r="K46" s="20"/>
      <c r="L46" s="101">
        <f>IF(F46=0,"",F46/E45)</f>
        <v>0.59774436090225569</v>
      </c>
      <c r="M46" s="22">
        <v>168</v>
      </c>
      <c r="N46" s="23">
        <f t="shared" si="4"/>
        <v>0.62222222222222223</v>
      </c>
      <c r="O46" s="23">
        <f t="shared" si="5"/>
        <v>0.37777777777777777</v>
      </c>
    </row>
    <row r="47" spans="1:16" ht="15.75" customHeight="1">
      <c r="A47" s="10" t="s">
        <v>64</v>
      </c>
      <c r="B47" s="11"/>
      <c r="C47" s="11"/>
      <c r="D47" s="11"/>
      <c r="E47" s="11"/>
      <c r="F47" s="11"/>
      <c r="G47" s="11">
        <v>159</v>
      </c>
      <c r="H47" s="12">
        <v>126</v>
      </c>
      <c r="I47" s="19"/>
      <c r="J47" s="5"/>
      <c r="K47" s="20"/>
      <c r="L47" s="101">
        <f>IF(G47=0,"",G47/F46)</f>
        <v>1</v>
      </c>
      <c r="M47" s="102">
        <v>159</v>
      </c>
      <c r="N47" s="23">
        <f t="shared" si="4"/>
        <v>0.9464285714285714</v>
      </c>
      <c r="O47" s="23">
        <f t="shared" si="5"/>
        <v>5.3571428571428603E-2</v>
      </c>
    </row>
    <row r="48" spans="1:16" ht="15.75" customHeight="1">
      <c r="A48" s="10" t="s">
        <v>65</v>
      </c>
      <c r="B48" s="11"/>
      <c r="C48" s="11"/>
      <c r="D48" s="11"/>
      <c r="E48" s="11"/>
      <c r="F48" s="11"/>
      <c r="G48" s="11">
        <v>16</v>
      </c>
      <c r="H48" s="12">
        <v>13</v>
      </c>
      <c r="I48" s="19"/>
      <c r="J48" s="5"/>
      <c r="K48" s="6"/>
      <c r="L48" s="83"/>
      <c r="M48" s="102">
        <v>26</v>
      </c>
      <c r="N48" s="84"/>
      <c r="O48" s="107"/>
    </row>
    <row r="49" spans="1:16" ht="15.75" customHeight="1">
      <c r="A49" s="10" t="s">
        <v>66</v>
      </c>
      <c r="B49" s="11"/>
      <c r="C49" s="11"/>
      <c r="D49" s="11"/>
      <c r="E49" s="11"/>
      <c r="F49" s="11"/>
      <c r="G49" s="11">
        <v>6</v>
      </c>
      <c r="H49" s="12">
        <v>4</v>
      </c>
      <c r="I49" s="19"/>
      <c r="J49" s="5"/>
      <c r="K49" s="6"/>
      <c r="L49" s="83"/>
      <c r="M49" s="102">
        <v>9</v>
      </c>
      <c r="N49" s="84"/>
      <c r="O49" s="107"/>
    </row>
    <row r="50" spans="1:16" ht="15.75" customHeight="1">
      <c r="A50" s="10" t="s">
        <v>67</v>
      </c>
      <c r="B50" s="11"/>
      <c r="C50" s="11"/>
      <c r="D50" s="11"/>
      <c r="E50" s="11"/>
      <c r="F50" s="11"/>
      <c r="G50" s="11">
        <v>3</v>
      </c>
      <c r="H50" s="12">
        <v>3</v>
      </c>
      <c r="I50" s="19"/>
      <c r="J50" s="5"/>
      <c r="K50" s="6"/>
      <c r="L50" s="83"/>
      <c r="M50" s="102">
        <v>5</v>
      </c>
      <c r="N50" s="84"/>
      <c r="O50" s="107"/>
    </row>
    <row r="51" spans="1:16" ht="15.75" customHeight="1">
      <c r="A51" s="10"/>
      <c r="B51" s="11"/>
      <c r="C51" s="11"/>
      <c r="D51" s="11"/>
      <c r="E51" s="11"/>
      <c r="F51" s="11"/>
      <c r="G51" s="11"/>
      <c r="H51" s="12"/>
      <c r="I51" s="29"/>
      <c r="J51" s="30"/>
      <c r="K51" s="31"/>
      <c r="L51" s="108"/>
      <c r="M51" s="102"/>
      <c r="N51" s="109"/>
      <c r="O51" s="110"/>
    </row>
    <row r="52" spans="1:16" ht="18.75" customHeight="1">
      <c r="A52" s="34"/>
      <c r="B52" s="6"/>
      <c r="C52" s="139" t="s">
        <v>42</v>
      </c>
      <c r="D52" s="154"/>
      <c r="E52" s="154"/>
      <c r="F52" s="154"/>
      <c r="G52" s="155"/>
      <c r="H52" s="35">
        <f>SUM(H42:H51)</f>
        <v>154</v>
      </c>
      <c r="I52" s="36">
        <f>(H46+H47)/B42</f>
        <v>0.66666666666666663</v>
      </c>
      <c r="J52" s="36">
        <f>IF(H52=0,"",H52/B42)</f>
        <v>0.76616915422885568</v>
      </c>
      <c r="K52" s="36">
        <f>J52-I52</f>
        <v>9.9502487562189046E-2</v>
      </c>
      <c r="L52" s="5"/>
      <c r="M52" s="6"/>
      <c r="N52" s="37"/>
      <c r="O52" s="5"/>
    </row>
    <row r="53" spans="1:16" ht="12.75" customHeight="1">
      <c r="I53" s="5"/>
      <c r="J53" s="5"/>
      <c r="L53" s="5"/>
    </row>
    <row r="54" spans="1:16" ht="12.75" customHeight="1">
      <c r="I54" s="5"/>
      <c r="J54" s="5"/>
      <c r="L54" s="5"/>
    </row>
    <row r="55" spans="1:16" ht="26.25" customHeight="1">
      <c r="A55" s="7"/>
      <c r="B55" s="176" t="s">
        <v>77</v>
      </c>
      <c r="C55" s="166"/>
      <c r="D55" s="166"/>
      <c r="E55" s="166"/>
      <c r="F55" s="166"/>
      <c r="G55" s="166"/>
      <c r="H55" s="99">
        <v>1601</v>
      </c>
      <c r="I55" s="76"/>
      <c r="J55" s="76"/>
      <c r="K55" s="76"/>
      <c r="L55" s="76"/>
      <c r="M55" s="76"/>
      <c r="N55" s="6"/>
      <c r="O55" s="6"/>
    </row>
    <row r="56" spans="1:16" ht="30" customHeight="1">
      <c r="A56" s="177" t="s">
        <v>6</v>
      </c>
      <c r="B56" s="144" t="s">
        <v>7</v>
      </c>
      <c r="C56" s="154"/>
      <c r="D56" s="154"/>
      <c r="E56" s="154"/>
      <c r="F56" s="154"/>
      <c r="G56" s="154"/>
      <c r="H56" s="167" t="s">
        <v>8</v>
      </c>
      <c r="I56" s="137" t="s">
        <v>9</v>
      </c>
      <c r="J56" s="137" t="s">
        <v>10</v>
      </c>
      <c r="K56" s="149" t="s">
        <v>11</v>
      </c>
      <c r="L56" s="137" t="s">
        <v>12</v>
      </c>
      <c r="M56" s="151" t="s">
        <v>13</v>
      </c>
      <c r="N56" s="151" t="s">
        <v>14</v>
      </c>
      <c r="O56" s="137" t="s">
        <v>15</v>
      </c>
    </row>
    <row r="57" spans="1:16" ht="15.75" customHeight="1">
      <c r="A57" s="153"/>
      <c r="B57" s="9" t="s">
        <v>16</v>
      </c>
      <c r="C57" s="9" t="s">
        <v>17</v>
      </c>
      <c r="D57" s="9" t="s">
        <v>18</v>
      </c>
      <c r="E57" s="9" t="s">
        <v>19</v>
      </c>
      <c r="F57" s="9" t="s">
        <v>20</v>
      </c>
      <c r="G57" s="9" t="s">
        <v>21</v>
      </c>
      <c r="H57" s="153"/>
      <c r="I57" s="153"/>
      <c r="J57" s="153"/>
      <c r="K57" s="153"/>
      <c r="L57" s="153"/>
      <c r="M57" s="153"/>
      <c r="N57" s="153"/>
      <c r="O57" s="153"/>
    </row>
    <row r="58" spans="1:16" ht="15.75" customHeight="1">
      <c r="A58" s="10" t="s">
        <v>60</v>
      </c>
      <c r="B58" s="11">
        <v>28</v>
      </c>
      <c r="C58" s="11"/>
      <c r="D58" s="11"/>
      <c r="E58" s="11"/>
      <c r="F58" s="11"/>
      <c r="G58" s="11"/>
      <c r="H58" s="12"/>
      <c r="I58" s="13"/>
      <c r="J58" s="14"/>
      <c r="K58" s="15"/>
      <c r="L58" s="16"/>
      <c r="M58" s="17">
        <f>B58</f>
        <v>28</v>
      </c>
      <c r="N58" s="18"/>
      <c r="O58" s="16"/>
    </row>
    <row r="59" spans="1:16" ht="15.75" customHeight="1">
      <c r="A59" s="10" t="s">
        <v>61</v>
      </c>
      <c r="B59" s="11"/>
      <c r="C59" s="11">
        <v>27</v>
      </c>
      <c r="D59" s="11"/>
      <c r="E59" s="11"/>
      <c r="F59" s="11"/>
      <c r="G59" s="11"/>
      <c r="H59" s="12"/>
      <c r="I59" s="19"/>
      <c r="J59" s="5"/>
      <c r="K59" s="20"/>
      <c r="L59" s="93">
        <f>IF(C59=0,"",C59/B58)</f>
        <v>0.9642857142857143</v>
      </c>
      <c r="M59" s="22">
        <v>27</v>
      </c>
      <c r="N59" s="94">
        <f t="shared" ref="N59:N63" si="6">IF(M59=0,"",M59/M58)</f>
        <v>0.9642857142857143</v>
      </c>
      <c r="O59" s="94">
        <f t="shared" ref="O59:O63" si="7">IF(M59=0,"",100%-N59)</f>
        <v>3.5714285714285698E-2</v>
      </c>
    </row>
    <row r="60" spans="1:16" ht="15.75" customHeight="1">
      <c r="A60" s="10" t="s">
        <v>62</v>
      </c>
      <c r="B60" s="11"/>
      <c r="C60" s="11"/>
      <c r="D60" s="11">
        <v>25</v>
      </c>
      <c r="E60" s="11"/>
      <c r="F60" s="11"/>
      <c r="G60" s="11"/>
      <c r="H60" s="12"/>
      <c r="I60" s="19"/>
      <c r="J60" s="5"/>
      <c r="K60" s="20"/>
      <c r="L60" s="101">
        <f>IF(D60=0,"",D60/C59)</f>
        <v>0.92592592592592593</v>
      </c>
      <c r="M60" s="22">
        <v>25</v>
      </c>
      <c r="N60" s="23">
        <f t="shared" si="6"/>
        <v>0.92592592592592593</v>
      </c>
      <c r="O60" s="23">
        <f t="shared" si="7"/>
        <v>7.407407407407407E-2</v>
      </c>
      <c r="P60" s="86">
        <f>M60/M58</f>
        <v>0.8928571428571429</v>
      </c>
    </row>
    <row r="61" spans="1:16" ht="15.75" customHeight="1">
      <c r="A61" s="10" t="s">
        <v>63</v>
      </c>
      <c r="B61" s="11"/>
      <c r="C61" s="11"/>
      <c r="D61" s="11"/>
      <c r="E61" s="11">
        <v>22</v>
      </c>
      <c r="F61" s="11"/>
      <c r="G61" s="11"/>
      <c r="H61" s="12"/>
      <c r="I61" s="19"/>
      <c r="J61" s="5"/>
      <c r="K61" s="20"/>
      <c r="L61" s="101">
        <f>IF(E61=0,"",E61/D60)</f>
        <v>0.88</v>
      </c>
      <c r="M61" s="22">
        <v>23</v>
      </c>
      <c r="N61" s="23">
        <f t="shared" si="6"/>
        <v>0.92</v>
      </c>
      <c r="O61" s="23">
        <f t="shared" si="7"/>
        <v>7.999999999999996E-2</v>
      </c>
    </row>
    <row r="62" spans="1:16" ht="15.75" customHeight="1">
      <c r="A62" s="10" t="s">
        <v>64</v>
      </c>
      <c r="B62" s="11"/>
      <c r="C62" s="11"/>
      <c r="D62" s="11"/>
      <c r="E62" s="11"/>
      <c r="F62" s="11">
        <v>16</v>
      </c>
      <c r="G62" s="11"/>
      <c r="H62" s="12"/>
      <c r="I62" s="19"/>
      <c r="J62" s="5"/>
      <c r="K62" s="20"/>
      <c r="L62" s="101">
        <f>IF(F62=0,"",F62/E61)</f>
        <v>0.72727272727272729</v>
      </c>
      <c r="M62" s="22">
        <v>17</v>
      </c>
      <c r="N62" s="23">
        <f t="shared" si="6"/>
        <v>0.73913043478260865</v>
      </c>
      <c r="O62" s="23">
        <f t="shared" si="7"/>
        <v>0.26086956521739135</v>
      </c>
    </row>
    <row r="63" spans="1:16" ht="15.75" customHeight="1">
      <c r="A63" s="10" t="s">
        <v>65</v>
      </c>
      <c r="B63" s="11"/>
      <c r="C63" s="11"/>
      <c r="D63" s="11"/>
      <c r="E63" s="11"/>
      <c r="F63" s="11"/>
      <c r="G63" s="11">
        <v>15</v>
      </c>
      <c r="H63" s="12">
        <v>11</v>
      </c>
      <c r="I63" s="19"/>
      <c r="J63" s="5"/>
      <c r="K63" s="20"/>
      <c r="L63" s="101">
        <f>IF(G63=0,"",G63/F62)</f>
        <v>0.9375</v>
      </c>
      <c r="M63" s="102">
        <v>17</v>
      </c>
      <c r="N63" s="23">
        <f t="shared" si="6"/>
        <v>1</v>
      </c>
      <c r="O63" s="23">
        <f t="shared" si="7"/>
        <v>0</v>
      </c>
    </row>
    <row r="64" spans="1:16" ht="15.75" customHeight="1">
      <c r="A64" s="10" t="s">
        <v>66</v>
      </c>
      <c r="B64" s="11"/>
      <c r="C64" s="11"/>
      <c r="D64" s="11"/>
      <c r="E64" s="11"/>
      <c r="F64" s="11"/>
      <c r="G64" s="11">
        <v>3</v>
      </c>
      <c r="H64" s="12">
        <v>3</v>
      </c>
      <c r="I64" s="19"/>
      <c r="J64" s="5"/>
      <c r="K64" s="6"/>
      <c r="L64" s="83"/>
      <c r="M64" s="102">
        <v>9</v>
      </c>
      <c r="N64" s="84"/>
      <c r="O64" s="107"/>
    </row>
    <row r="65" spans="1:16" ht="15.75" customHeight="1">
      <c r="A65" s="10" t="s">
        <v>67</v>
      </c>
      <c r="B65" s="11"/>
      <c r="C65" s="11"/>
      <c r="D65" s="11"/>
      <c r="E65" s="11"/>
      <c r="F65" s="11"/>
      <c r="G65" s="11">
        <v>2</v>
      </c>
      <c r="H65" s="12">
        <v>2</v>
      </c>
      <c r="I65" s="19"/>
      <c r="J65" s="5"/>
      <c r="K65" s="6"/>
      <c r="L65" s="83"/>
      <c r="M65" s="102">
        <v>2</v>
      </c>
      <c r="N65" s="84"/>
      <c r="O65" s="107"/>
    </row>
    <row r="66" spans="1:16" ht="15.75" customHeight="1">
      <c r="A66" s="10"/>
      <c r="B66" s="11"/>
      <c r="C66" s="11"/>
      <c r="D66" s="11"/>
      <c r="E66" s="11"/>
      <c r="F66" s="11"/>
      <c r="G66" s="11"/>
      <c r="H66" s="12"/>
      <c r="I66" s="19"/>
      <c r="J66" s="5"/>
      <c r="K66" s="6"/>
      <c r="L66" s="83"/>
      <c r="M66" s="102"/>
      <c r="N66" s="84"/>
      <c r="O66" s="107"/>
    </row>
    <row r="67" spans="1:16" ht="15.75" customHeight="1">
      <c r="A67" s="10"/>
      <c r="B67" s="11"/>
      <c r="C67" s="11"/>
      <c r="D67" s="11"/>
      <c r="E67" s="11"/>
      <c r="F67" s="11"/>
      <c r="G67" s="11"/>
      <c r="H67" s="12"/>
      <c r="I67" s="29"/>
      <c r="J67" s="30"/>
      <c r="K67" s="31"/>
      <c r="L67" s="108"/>
      <c r="M67" s="102"/>
      <c r="N67" s="109"/>
      <c r="O67" s="110"/>
    </row>
    <row r="68" spans="1:16" ht="18.75" customHeight="1">
      <c r="A68" s="34"/>
      <c r="B68" s="6"/>
      <c r="C68" s="139" t="s">
        <v>42</v>
      </c>
      <c r="D68" s="154"/>
      <c r="E68" s="154"/>
      <c r="F68" s="154"/>
      <c r="G68" s="155"/>
      <c r="H68" s="35">
        <f>SUM(H58:H67)</f>
        <v>16</v>
      </c>
      <c r="I68" s="36">
        <f>IF(H63=0,"",H63/B58)</f>
        <v>0.39285714285714285</v>
      </c>
      <c r="J68" s="36">
        <f>IF(H68=0,"",H68/B58)</f>
        <v>0.5714285714285714</v>
      </c>
      <c r="K68" s="36">
        <f>(J68-I68)</f>
        <v>0.17857142857142855</v>
      </c>
      <c r="L68" s="5"/>
      <c r="M68" s="6"/>
      <c r="N68" s="37"/>
      <c r="O68" s="5"/>
    </row>
    <row r="69" spans="1:16" ht="12.75" customHeight="1">
      <c r="I69" s="5"/>
      <c r="J69" s="5"/>
      <c r="L69" s="5"/>
    </row>
    <row r="70" spans="1:16" ht="12.75" customHeight="1">
      <c r="I70" s="5"/>
      <c r="J70" s="5"/>
      <c r="L70" s="5"/>
    </row>
    <row r="71" spans="1:16" ht="26.25" customHeight="1">
      <c r="A71" s="7"/>
      <c r="B71" s="176" t="s">
        <v>77</v>
      </c>
      <c r="C71" s="166"/>
      <c r="D71" s="166"/>
      <c r="E71" s="166"/>
      <c r="F71" s="166"/>
      <c r="G71" s="166"/>
      <c r="H71" s="99">
        <v>1602</v>
      </c>
      <c r="I71" s="76"/>
      <c r="J71" s="76"/>
      <c r="K71" s="76"/>
      <c r="L71" s="76"/>
      <c r="M71" s="76"/>
      <c r="N71" s="6"/>
      <c r="O71" s="6"/>
    </row>
    <row r="72" spans="1:16" ht="30" customHeight="1">
      <c r="A72" s="177" t="s">
        <v>6</v>
      </c>
      <c r="B72" s="144" t="s">
        <v>7</v>
      </c>
      <c r="C72" s="154"/>
      <c r="D72" s="154"/>
      <c r="E72" s="154"/>
      <c r="F72" s="154"/>
      <c r="G72" s="154"/>
      <c r="H72" s="167" t="s">
        <v>8</v>
      </c>
      <c r="I72" s="137" t="s">
        <v>9</v>
      </c>
      <c r="J72" s="137" t="s">
        <v>10</v>
      </c>
      <c r="K72" s="149" t="s">
        <v>11</v>
      </c>
      <c r="L72" s="137" t="s">
        <v>12</v>
      </c>
      <c r="M72" s="151" t="s">
        <v>13</v>
      </c>
      <c r="N72" s="151" t="s">
        <v>14</v>
      </c>
      <c r="O72" s="137" t="s">
        <v>15</v>
      </c>
    </row>
    <row r="73" spans="1:16" ht="15.75" customHeight="1">
      <c r="A73" s="153"/>
      <c r="B73" s="9" t="s">
        <v>16</v>
      </c>
      <c r="C73" s="9" t="s">
        <v>17</v>
      </c>
      <c r="D73" s="9" t="s">
        <v>18</v>
      </c>
      <c r="E73" s="9" t="s">
        <v>19</v>
      </c>
      <c r="F73" s="9" t="s">
        <v>20</v>
      </c>
      <c r="G73" s="9" t="s">
        <v>21</v>
      </c>
      <c r="H73" s="153"/>
      <c r="I73" s="153"/>
      <c r="J73" s="153"/>
      <c r="K73" s="153"/>
      <c r="L73" s="153"/>
      <c r="M73" s="153"/>
      <c r="N73" s="153"/>
      <c r="O73" s="153"/>
    </row>
    <row r="74" spans="1:16" ht="15.75" customHeight="1">
      <c r="A74" s="10" t="s">
        <v>61</v>
      </c>
      <c r="B74" s="11">
        <v>377</v>
      </c>
      <c r="C74" s="11"/>
      <c r="D74" s="11"/>
      <c r="E74" s="11"/>
      <c r="F74" s="11"/>
      <c r="G74" s="11"/>
      <c r="H74" s="12"/>
      <c r="I74" s="13"/>
      <c r="J74" s="14"/>
      <c r="K74" s="15"/>
      <c r="L74" s="16"/>
      <c r="M74" s="17">
        <f>B74</f>
        <v>377</v>
      </c>
      <c r="N74" s="18"/>
      <c r="O74" s="16"/>
    </row>
    <row r="75" spans="1:16" ht="15.75" customHeight="1">
      <c r="A75" s="10" t="s">
        <v>62</v>
      </c>
      <c r="B75" s="11"/>
      <c r="C75" s="11">
        <v>344</v>
      </c>
      <c r="D75" s="11"/>
      <c r="E75" s="11"/>
      <c r="F75" s="11"/>
      <c r="G75" s="11"/>
      <c r="H75" s="12"/>
      <c r="I75" s="19"/>
      <c r="J75" s="5"/>
      <c r="K75" s="20"/>
      <c r="L75" s="93">
        <f>IF(C75=0,"",C75/B74)</f>
        <v>0.91246684350132623</v>
      </c>
      <c r="M75" s="22">
        <v>344</v>
      </c>
      <c r="N75" s="94">
        <f t="shared" ref="N75:N79" si="8">IF(M75=0,"",M75/M74)</f>
        <v>0.91246684350132623</v>
      </c>
      <c r="O75" s="94">
        <f t="shared" ref="O75:O79" si="9">IF(M75=0,"",100%-N75)</f>
        <v>8.753315649867377E-2</v>
      </c>
    </row>
    <row r="76" spans="1:16" ht="15.75" customHeight="1">
      <c r="A76" s="10" t="s">
        <v>63</v>
      </c>
      <c r="B76" s="11"/>
      <c r="C76" s="11"/>
      <c r="D76" s="11">
        <v>310</v>
      </c>
      <c r="E76" s="11"/>
      <c r="F76" s="11"/>
      <c r="G76" s="11"/>
      <c r="H76" s="12"/>
      <c r="I76" s="19"/>
      <c r="J76" s="5"/>
      <c r="K76" s="20"/>
      <c r="L76" s="101">
        <f>IF(D76=0,"",D76/C75)</f>
        <v>0.90116279069767447</v>
      </c>
      <c r="M76" s="22">
        <v>310</v>
      </c>
      <c r="N76" s="23">
        <f t="shared" si="8"/>
        <v>0.90116279069767447</v>
      </c>
      <c r="O76" s="23">
        <f t="shared" si="9"/>
        <v>9.8837209302325535E-2</v>
      </c>
      <c r="P76" s="86">
        <f>M76/M74</f>
        <v>0.82228116710875332</v>
      </c>
    </row>
    <row r="77" spans="1:16" ht="15.75" customHeight="1">
      <c r="A77" s="10" t="s">
        <v>64</v>
      </c>
      <c r="B77" s="11"/>
      <c r="C77" s="11"/>
      <c r="D77" s="11"/>
      <c r="E77" s="11">
        <v>310</v>
      </c>
      <c r="F77" s="11"/>
      <c r="G77" s="11"/>
      <c r="H77" s="12"/>
      <c r="I77" s="19"/>
      <c r="J77" s="5"/>
      <c r="K77" s="20"/>
      <c r="L77" s="101">
        <f>IF(E77=0,"",E77/D76)</f>
        <v>1</v>
      </c>
      <c r="M77" s="22">
        <v>310</v>
      </c>
      <c r="N77" s="23">
        <f t="shared" si="8"/>
        <v>1</v>
      </c>
      <c r="O77" s="23">
        <f t="shared" si="9"/>
        <v>0</v>
      </c>
    </row>
    <row r="78" spans="1:16" ht="15.75" customHeight="1">
      <c r="A78" s="10" t="s">
        <v>65</v>
      </c>
      <c r="B78" s="11"/>
      <c r="C78" s="11"/>
      <c r="D78" s="11"/>
      <c r="E78" s="11"/>
      <c r="F78" s="11">
        <v>299</v>
      </c>
      <c r="G78" s="11"/>
      <c r="H78" s="12">
        <v>3</v>
      </c>
      <c r="I78" s="19"/>
      <c r="J78" s="5"/>
      <c r="K78" s="20"/>
      <c r="L78" s="101">
        <f>IF(F78=0,"",F78/E77)</f>
        <v>0.96451612903225803</v>
      </c>
      <c r="M78" s="22">
        <v>304</v>
      </c>
      <c r="N78" s="23">
        <f t="shared" si="8"/>
        <v>0.98064516129032253</v>
      </c>
      <c r="O78" s="23">
        <f t="shared" si="9"/>
        <v>1.9354838709677469E-2</v>
      </c>
    </row>
    <row r="79" spans="1:16" ht="15.75" customHeight="1">
      <c r="A79" s="10" t="s">
        <v>66</v>
      </c>
      <c r="B79" s="11"/>
      <c r="C79" s="11"/>
      <c r="D79" s="11"/>
      <c r="E79" s="11"/>
      <c r="F79" s="11"/>
      <c r="G79" s="11">
        <v>189</v>
      </c>
      <c r="H79" s="12">
        <v>134</v>
      </c>
      <c r="I79" s="19"/>
      <c r="J79" s="5"/>
      <c r="K79" s="20"/>
      <c r="L79" s="101">
        <f>IF(G79=0,"",G79/F78)</f>
        <v>0.63210702341137126</v>
      </c>
      <c r="M79" s="102">
        <v>194</v>
      </c>
      <c r="N79" s="23">
        <f t="shared" si="8"/>
        <v>0.63815789473684215</v>
      </c>
      <c r="O79" s="23">
        <f t="shared" si="9"/>
        <v>0.36184210526315785</v>
      </c>
    </row>
    <row r="80" spans="1:16" ht="15.75" customHeight="1">
      <c r="A80" s="10" t="s">
        <v>67</v>
      </c>
      <c r="B80" s="11"/>
      <c r="C80" s="11"/>
      <c r="D80" s="11"/>
      <c r="E80" s="11"/>
      <c r="F80" s="11"/>
      <c r="G80" s="11">
        <v>15</v>
      </c>
      <c r="H80" s="12">
        <v>14</v>
      </c>
      <c r="I80" s="19"/>
      <c r="J80" s="5"/>
      <c r="K80" s="6"/>
      <c r="L80" s="83"/>
      <c r="M80" s="102">
        <v>21</v>
      </c>
      <c r="N80" s="84"/>
      <c r="O80" s="107"/>
    </row>
    <row r="81" spans="1:16" ht="15.75" customHeight="1">
      <c r="A81" s="10" t="s">
        <v>68</v>
      </c>
      <c r="B81" s="11"/>
      <c r="C81" s="11"/>
      <c r="D81" s="11"/>
      <c r="E81" s="11"/>
      <c r="F81" s="11"/>
      <c r="G81" s="11">
        <v>5</v>
      </c>
      <c r="H81" s="12">
        <v>5</v>
      </c>
      <c r="I81" s="19"/>
      <c r="J81" s="5"/>
      <c r="K81" s="6"/>
      <c r="L81" s="83"/>
      <c r="M81" s="102">
        <v>5</v>
      </c>
      <c r="N81" s="84"/>
      <c r="O81" s="107"/>
    </row>
    <row r="82" spans="1:16" ht="15.75" customHeight="1">
      <c r="A82" s="10"/>
      <c r="B82" s="11"/>
      <c r="C82" s="11"/>
      <c r="D82" s="11"/>
      <c r="E82" s="11"/>
      <c r="F82" s="11"/>
      <c r="G82" s="11"/>
      <c r="H82" s="12"/>
      <c r="I82" s="19"/>
      <c r="J82" s="5"/>
      <c r="K82" s="6"/>
      <c r="L82" s="83"/>
      <c r="M82" s="102"/>
      <c r="N82" s="84"/>
      <c r="O82" s="107"/>
    </row>
    <row r="83" spans="1:16" ht="15.75" customHeight="1">
      <c r="A83" s="10"/>
      <c r="B83" s="11"/>
      <c r="C83" s="11"/>
      <c r="D83" s="11"/>
      <c r="E83" s="11"/>
      <c r="F83" s="11"/>
      <c r="G83" s="11"/>
      <c r="H83" s="12"/>
      <c r="I83" s="29"/>
      <c r="J83" s="30"/>
      <c r="K83" s="31"/>
      <c r="L83" s="108"/>
      <c r="M83" s="102"/>
      <c r="N83" s="109"/>
      <c r="O83" s="110"/>
    </row>
    <row r="84" spans="1:16" ht="18.75" customHeight="1">
      <c r="A84" s="34"/>
      <c r="B84" s="6"/>
      <c r="C84" s="139" t="s">
        <v>42</v>
      </c>
      <c r="D84" s="154"/>
      <c r="E84" s="154"/>
      <c r="F84" s="154"/>
      <c r="G84" s="155"/>
      <c r="H84" s="35">
        <f>SUM(H74:H83)</f>
        <v>156</v>
      </c>
      <c r="I84" s="36">
        <f>SUM(H79+H78)/B74</f>
        <v>0.36339522546419101</v>
      </c>
      <c r="J84" s="36">
        <f>IF(H84=0,"",H84/B74)</f>
        <v>0.41379310344827586</v>
      </c>
      <c r="K84" s="36">
        <f>(J84-I84)</f>
        <v>5.0397877984084849E-2</v>
      </c>
      <c r="L84" s="5"/>
      <c r="M84" s="6"/>
      <c r="N84" s="37"/>
      <c r="O84" s="5"/>
    </row>
    <row r="85" spans="1:16" ht="12.75" customHeight="1">
      <c r="I85" s="5"/>
      <c r="J85" s="5"/>
      <c r="L85" s="5"/>
    </row>
    <row r="86" spans="1:16" ht="12.75" customHeight="1">
      <c r="I86" s="5"/>
      <c r="J86" s="5"/>
      <c r="L86" s="5"/>
    </row>
    <row r="87" spans="1:16" ht="26.25" customHeight="1">
      <c r="A87" s="7"/>
      <c r="B87" s="176" t="s">
        <v>77</v>
      </c>
      <c r="C87" s="166"/>
      <c r="D87" s="166"/>
      <c r="E87" s="166"/>
      <c r="F87" s="166"/>
      <c r="G87" s="166"/>
      <c r="H87" s="99">
        <v>1701</v>
      </c>
      <c r="I87" s="76"/>
      <c r="J87" s="76"/>
      <c r="K87" s="76"/>
      <c r="L87" s="76"/>
      <c r="M87" s="76"/>
      <c r="N87" s="6"/>
      <c r="O87" s="6"/>
    </row>
    <row r="88" spans="1:16" ht="20.25" customHeight="1">
      <c r="A88" s="177" t="s">
        <v>6</v>
      </c>
      <c r="B88" s="144" t="s">
        <v>7</v>
      </c>
      <c r="C88" s="154"/>
      <c r="D88" s="154"/>
      <c r="E88" s="154"/>
      <c r="F88" s="154"/>
      <c r="G88" s="154"/>
      <c r="H88" s="167" t="s">
        <v>8</v>
      </c>
      <c r="I88" s="137" t="s">
        <v>9</v>
      </c>
      <c r="J88" s="137" t="s">
        <v>10</v>
      </c>
      <c r="K88" s="149" t="s">
        <v>11</v>
      </c>
      <c r="L88" s="137" t="s">
        <v>12</v>
      </c>
      <c r="M88" s="151" t="s">
        <v>13</v>
      </c>
      <c r="N88" s="151" t="s">
        <v>14</v>
      </c>
      <c r="O88" s="137" t="s">
        <v>15</v>
      </c>
    </row>
    <row r="89" spans="1:16" ht="15.75" customHeight="1">
      <c r="A89" s="153"/>
      <c r="B89" s="9" t="s">
        <v>16</v>
      </c>
      <c r="C89" s="9" t="s">
        <v>17</v>
      </c>
      <c r="D89" s="9" t="s">
        <v>18</v>
      </c>
      <c r="E89" s="9" t="s">
        <v>19</v>
      </c>
      <c r="F89" s="9" t="s">
        <v>20</v>
      </c>
      <c r="G89" s="9" t="s">
        <v>21</v>
      </c>
      <c r="H89" s="153"/>
      <c r="I89" s="153"/>
      <c r="J89" s="153"/>
      <c r="K89" s="153"/>
      <c r="L89" s="153"/>
      <c r="M89" s="153"/>
      <c r="N89" s="153"/>
      <c r="O89" s="153"/>
    </row>
    <row r="90" spans="1:16" ht="15.75" customHeight="1">
      <c r="A90" s="9">
        <v>1701</v>
      </c>
      <c r="B90" s="11">
        <v>33</v>
      </c>
      <c r="C90" s="11"/>
      <c r="D90" s="11"/>
      <c r="E90" s="11"/>
      <c r="F90" s="11"/>
      <c r="G90" s="11"/>
      <c r="H90" s="12"/>
      <c r="I90" s="13"/>
      <c r="J90" s="14"/>
      <c r="K90" s="15"/>
      <c r="L90" s="16"/>
      <c r="M90" s="17">
        <f>B90</f>
        <v>33</v>
      </c>
      <c r="N90" s="18"/>
      <c r="O90" s="16"/>
    </row>
    <row r="91" spans="1:16" ht="15.75" customHeight="1">
      <c r="A91" s="9" t="s">
        <v>63</v>
      </c>
      <c r="B91" s="11"/>
      <c r="C91" s="11">
        <v>28</v>
      </c>
      <c r="D91" s="11"/>
      <c r="E91" s="11"/>
      <c r="F91" s="11"/>
      <c r="G91" s="11"/>
      <c r="H91" s="12"/>
      <c r="I91" s="19"/>
      <c r="J91" s="5"/>
      <c r="K91" s="20"/>
      <c r="L91" s="93">
        <f>IF(C91=0,"",C91/B90)</f>
        <v>0.84848484848484851</v>
      </c>
      <c r="M91" s="22">
        <v>29</v>
      </c>
      <c r="N91" s="94">
        <f t="shared" ref="N91:N95" si="10">IF(M91=0,"",M91/M90)</f>
        <v>0.87878787878787878</v>
      </c>
      <c r="O91" s="94">
        <f t="shared" ref="O91:O95" si="11">IF(M91=0,"",100%-N91)</f>
        <v>0.12121212121212122</v>
      </c>
    </row>
    <row r="92" spans="1:16" ht="15.75" customHeight="1">
      <c r="A92" s="9" t="s">
        <v>64</v>
      </c>
      <c r="B92" s="11"/>
      <c r="C92" s="11"/>
      <c r="D92" s="11">
        <v>26</v>
      </c>
      <c r="E92" s="11"/>
      <c r="F92" s="11"/>
      <c r="G92" s="11"/>
      <c r="H92" s="12"/>
      <c r="I92" s="19"/>
      <c r="J92" s="5"/>
      <c r="K92" s="20"/>
      <c r="L92" s="101">
        <f>IF(D92=0,"",D92/C91)</f>
        <v>0.9285714285714286</v>
      </c>
      <c r="M92" s="22">
        <v>28</v>
      </c>
      <c r="N92" s="23">
        <f t="shared" si="10"/>
        <v>0.96551724137931039</v>
      </c>
      <c r="O92" s="23">
        <f t="shared" si="11"/>
        <v>3.4482758620689613E-2</v>
      </c>
      <c r="P92" s="86">
        <f>M92/M90</f>
        <v>0.84848484848484851</v>
      </c>
    </row>
    <row r="93" spans="1:16" ht="15.75" customHeight="1">
      <c r="A93" s="9" t="s">
        <v>65</v>
      </c>
      <c r="B93" s="11"/>
      <c r="C93" s="11"/>
      <c r="D93" s="11"/>
      <c r="E93" s="11">
        <v>24</v>
      </c>
      <c r="F93" s="11"/>
      <c r="G93" s="11"/>
      <c r="H93" s="12"/>
      <c r="I93" s="19"/>
      <c r="J93" s="5"/>
      <c r="K93" s="20"/>
      <c r="L93" s="101">
        <f>IF(E93=0,"",E93/D92)</f>
        <v>0.92307692307692313</v>
      </c>
      <c r="M93" s="22">
        <v>28</v>
      </c>
      <c r="N93" s="23">
        <f t="shared" si="10"/>
        <v>1</v>
      </c>
      <c r="O93" s="23">
        <f t="shared" si="11"/>
        <v>0</v>
      </c>
    </row>
    <row r="94" spans="1:16" ht="15.75" customHeight="1">
      <c r="A94" s="9" t="s">
        <v>66</v>
      </c>
      <c r="B94" s="11"/>
      <c r="C94" s="11"/>
      <c r="D94" s="11"/>
      <c r="E94" s="11"/>
      <c r="F94" s="11">
        <v>24</v>
      </c>
      <c r="G94" s="11"/>
      <c r="H94" s="12"/>
      <c r="I94" s="19"/>
      <c r="J94" s="5"/>
      <c r="K94" s="20"/>
      <c r="L94" s="101">
        <f>IF(F94=0,"",F94/E93)</f>
        <v>1</v>
      </c>
      <c r="M94" s="22">
        <v>25</v>
      </c>
      <c r="N94" s="23">
        <f t="shared" si="10"/>
        <v>0.8928571428571429</v>
      </c>
      <c r="O94" s="23">
        <f t="shared" si="11"/>
        <v>0.1071428571428571</v>
      </c>
    </row>
    <row r="95" spans="1:16" ht="15.75" customHeight="1">
      <c r="A95" s="9">
        <v>1902</v>
      </c>
      <c r="B95" s="11"/>
      <c r="C95" s="11"/>
      <c r="D95" s="11"/>
      <c r="E95" s="11"/>
      <c r="F95" s="11"/>
      <c r="G95" s="11">
        <v>22</v>
      </c>
      <c r="H95" s="12">
        <v>18</v>
      </c>
      <c r="I95" s="19"/>
      <c r="J95" s="5"/>
      <c r="K95" s="20"/>
      <c r="L95" s="101">
        <f>IF(G95=0,"",G95/F94)</f>
        <v>0.91666666666666663</v>
      </c>
      <c r="M95" s="102">
        <v>23</v>
      </c>
      <c r="N95" s="23">
        <f t="shared" si="10"/>
        <v>0.92</v>
      </c>
      <c r="O95" s="23">
        <f t="shared" si="11"/>
        <v>7.999999999999996E-2</v>
      </c>
    </row>
    <row r="96" spans="1:16" ht="15.75" customHeight="1">
      <c r="A96" s="10" t="s">
        <v>68</v>
      </c>
      <c r="B96" s="11"/>
      <c r="C96" s="11"/>
      <c r="D96" s="11"/>
      <c r="E96" s="11"/>
      <c r="F96" s="11"/>
      <c r="G96" s="11">
        <v>4</v>
      </c>
      <c r="H96" s="12">
        <v>3</v>
      </c>
      <c r="I96" s="19"/>
      <c r="J96" s="5"/>
      <c r="K96" s="6"/>
      <c r="L96" s="83"/>
      <c r="M96" s="102">
        <v>4</v>
      </c>
      <c r="N96" s="84"/>
      <c r="O96" s="107"/>
    </row>
    <row r="97" spans="1:16" ht="15.75" customHeight="1">
      <c r="A97" s="10" t="s">
        <v>69</v>
      </c>
      <c r="B97" s="11"/>
      <c r="C97" s="11"/>
      <c r="D97" s="11"/>
      <c r="E97" s="11"/>
      <c r="F97" s="11"/>
      <c r="G97" s="11">
        <v>1</v>
      </c>
      <c r="H97" s="12">
        <v>1</v>
      </c>
      <c r="I97" s="19"/>
      <c r="J97" s="5"/>
      <c r="K97" s="6"/>
      <c r="L97" s="83"/>
      <c r="M97" s="102">
        <v>1</v>
      </c>
      <c r="N97" s="84"/>
      <c r="O97" s="107"/>
    </row>
    <row r="98" spans="1:16" ht="15.75" customHeight="1">
      <c r="A98" s="10"/>
      <c r="B98" s="11"/>
      <c r="C98" s="11"/>
      <c r="D98" s="11"/>
      <c r="E98" s="11"/>
      <c r="F98" s="11"/>
      <c r="G98" s="11"/>
      <c r="H98" s="12"/>
      <c r="I98" s="19"/>
      <c r="J98" s="5"/>
      <c r="K98" s="6"/>
      <c r="L98" s="83"/>
      <c r="M98" s="102"/>
      <c r="N98" s="84"/>
      <c r="O98" s="107"/>
    </row>
    <row r="99" spans="1:16" ht="15.75" customHeight="1">
      <c r="A99" s="10"/>
      <c r="B99" s="11"/>
      <c r="C99" s="11"/>
      <c r="D99" s="11"/>
      <c r="E99" s="11"/>
      <c r="F99" s="11"/>
      <c r="G99" s="11"/>
      <c r="H99" s="12"/>
      <c r="I99" s="29"/>
      <c r="J99" s="30"/>
      <c r="K99" s="31"/>
      <c r="L99" s="108"/>
      <c r="M99" s="102"/>
      <c r="N99" s="109"/>
      <c r="O99" s="110"/>
    </row>
    <row r="100" spans="1:16" ht="18" customHeight="1">
      <c r="A100" s="34"/>
      <c r="B100" s="6"/>
      <c r="C100" s="139" t="s">
        <v>42</v>
      </c>
      <c r="D100" s="154"/>
      <c r="E100" s="154"/>
      <c r="F100" s="154"/>
      <c r="G100" s="155"/>
      <c r="H100" s="35">
        <f>SUM(H90:H99)</f>
        <v>22</v>
      </c>
      <c r="I100" s="36">
        <f>H95/B90</f>
        <v>0.54545454545454541</v>
      </c>
      <c r="J100" s="36">
        <f>IF(H100=0,"",H100/B90)</f>
        <v>0.66666666666666663</v>
      </c>
      <c r="K100" s="36">
        <f>(J100-I100)</f>
        <v>0.12121212121212122</v>
      </c>
      <c r="L100" s="5"/>
      <c r="M100" s="6"/>
      <c r="N100" s="37"/>
      <c r="O100" s="5"/>
    </row>
    <row r="101" spans="1:16" ht="12.75" customHeight="1">
      <c r="I101" s="5"/>
      <c r="J101" s="5"/>
      <c r="L101" s="5"/>
    </row>
    <row r="102" spans="1:16" ht="12.75" customHeight="1">
      <c r="I102" s="5"/>
      <c r="J102" s="5"/>
      <c r="L102" s="5"/>
    </row>
    <row r="103" spans="1:16" ht="26.25" customHeight="1">
      <c r="A103" s="7"/>
      <c r="B103" s="176" t="s">
        <v>77</v>
      </c>
      <c r="C103" s="166"/>
      <c r="D103" s="166"/>
      <c r="E103" s="166"/>
      <c r="F103" s="166"/>
      <c r="G103" s="166"/>
      <c r="H103" s="99">
        <v>1702</v>
      </c>
      <c r="I103" s="76"/>
      <c r="J103" s="76"/>
      <c r="K103" s="76"/>
      <c r="L103" s="76"/>
      <c r="M103" s="76"/>
      <c r="N103" s="6"/>
      <c r="O103" s="6"/>
    </row>
    <row r="104" spans="1:16" ht="20.25" customHeight="1">
      <c r="A104" s="177" t="s">
        <v>6</v>
      </c>
      <c r="B104" s="144" t="s">
        <v>7</v>
      </c>
      <c r="C104" s="154"/>
      <c r="D104" s="154"/>
      <c r="E104" s="154"/>
      <c r="F104" s="154"/>
      <c r="G104" s="154"/>
      <c r="H104" s="167" t="s">
        <v>8</v>
      </c>
      <c r="I104" s="137" t="s">
        <v>9</v>
      </c>
      <c r="J104" s="137" t="s">
        <v>10</v>
      </c>
      <c r="K104" s="149" t="s">
        <v>11</v>
      </c>
      <c r="L104" s="137" t="s">
        <v>12</v>
      </c>
      <c r="M104" s="151" t="s">
        <v>13</v>
      </c>
      <c r="N104" s="151" t="s">
        <v>14</v>
      </c>
      <c r="O104" s="137" t="s">
        <v>15</v>
      </c>
    </row>
    <row r="105" spans="1:16" ht="15.75" customHeight="1">
      <c r="A105" s="153"/>
      <c r="B105" s="9" t="s">
        <v>16</v>
      </c>
      <c r="C105" s="9" t="s">
        <v>17</v>
      </c>
      <c r="D105" s="9" t="s">
        <v>18</v>
      </c>
      <c r="E105" s="9" t="s">
        <v>19</v>
      </c>
      <c r="F105" s="9" t="s">
        <v>20</v>
      </c>
      <c r="G105" s="9" t="s">
        <v>21</v>
      </c>
      <c r="H105" s="153"/>
      <c r="I105" s="153"/>
      <c r="J105" s="153"/>
      <c r="K105" s="153"/>
      <c r="L105" s="153"/>
      <c r="M105" s="153"/>
      <c r="N105" s="153"/>
      <c r="O105" s="153"/>
    </row>
    <row r="106" spans="1:16" ht="15.75" customHeight="1">
      <c r="A106" s="9">
        <v>1702</v>
      </c>
      <c r="B106" s="11">
        <v>373</v>
      </c>
      <c r="C106" s="11"/>
      <c r="D106" s="11"/>
      <c r="E106" s="11"/>
      <c r="F106" s="11"/>
      <c r="G106" s="11"/>
      <c r="H106" s="12"/>
      <c r="I106" s="13"/>
      <c r="J106" s="14"/>
      <c r="K106" s="15"/>
      <c r="L106" s="16"/>
      <c r="M106" s="17">
        <f>B106</f>
        <v>373</v>
      </c>
      <c r="N106" s="18"/>
      <c r="O106" s="16"/>
    </row>
    <row r="107" spans="1:16" ht="15.75" customHeight="1">
      <c r="A107" s="9">
        <v>1801</v>
      </c>
      <c r="B107" s="11"/>
      <c r="C107" s="11">
        <v>314</v>
      </c>
      <c r="D107" s="11"/>
      <c r="E107" s="11"/>
      <c r="F107" s="11"/>
      <c r="G107" s="11"/>
      <c r="H107" s="12"/>
      <c r="I107" s="19"/>
      <c r="J107" s="5"/>
      <c r="K107" s="20"/>
      <c r="L107" s="93">
        <f>IF(C107=0,"",C107/B106)</f>
        <v>0.8418230563002681</v>
      </c>
      <c r="M107" s="22">
        <v>342</v>
      </c>
      <c r="N107" s="94">
        <f t="shared" ref="N107:N111" si="12">IF(M107=0,"",M107/M106)</f>
        <v>0.91689008042895437</v>
      </c>
      <c r="O107" s="94">
        <f t="shared" ref="O107:O111" si="13">IF(M107=0,"",100%-N107)</f>
        <v>8.3109919571045632E-2</v>
      </c>
    </row>
    <row r="108" spans="1:16" ht="15.75" customHeight="1">
      <c r="A108" s="9">
        <v>1802</v>
      </c>
      <c r="B108" s="11"/>
      <c r="C108" s="11"/>
      <c r="D108" s="11">
        <v>314</v>
      </c>
      <c r="E108" s="11"/>
      <c r="F108" s="11"/>
      <c r="G108" s="11"/>
      <c r="H108" s="12"/>
      <c r="I108" s="19"/>
      <c r="J108" s="5"/>
      <c r="K108" s="20"/>
      <c r="L108" s="101">
        <f>IF(D108=0,"",D108/C107)</f>
        <v>1</v>
      </c>
      <c r="M108" s="22">
        <v>342</v>
      </c>
      <c r="N108" s="23">
        <f t="shared" si="12"/>
        <v>1</v>
      </c>
      <c r="O108" s="23">
        <f t="shared" si="13"/>
        <v>0</v>
      </c>
      <c r="P108" s="86">
        <f>M108/M106</f>
        <v>0.91689008042895437</v>
      </c>
    </row>
    <row r="109" spans="1:16" ht="15.75" customHeight="1">
      <c r="A109" s="9">
        <v>1901</v>
      </c>
      <c r="B109" s="11"/>
      <c r="C109" s="11"/>
      <c r="D109" s="11"/>
      <c r="E109" s="11">
        <v>314</v>
      </c>
      <c r="F109" s="11"/>
      <c r="G109" s="11"/>
      <c r="H109" s="12"/>
      <c r="I109" s="19"/>
      <c r="J109" s="5"/>
      <c r="K109" s="20"/>
      <c r="L109" s="101">
        <f>IF(E109=0,"",E109/D108)</f>
        <v>1</v>
      </c>
      <c r="M109" s="22">
        <v>342</v>
      </c>
      <c r="N109" s="23">
        <f t="shared" si="12"/>
        <v>1</v>
      </c>
      <c r="O109" s="23">
        <f t="shared" si="13"/>
        <v>0</v>
      </c>
    </row>
    <row r="110" spans="1:16" ht="15.75" customHeight="1">
      <c r="A110" s="9">
        <v>1902</v>
      </c>
      <c r="B110" s="11"/>
      <c r="C110" s="11"/>
      <c r="D110" s="11"/>
      <c r="E110" s="11"/>
      <c r="F110" s="11">
        <v>258</v>
      </c>
      <c r="G110" s="11"/>
      <c r="H110" s="12"/>
      <c r="I110" s="19"/>
      <c r="J110" s="5"/>
      <c r="K110" s="20"/>
      <c r="L110" s="101">
        <f>IF(F110=0,"",F110/E109)</f>
        <v>0.82165605095541405</v>
      </c>
      <c r="M110" s="22">
        <v>273</v>
      </c>
      <c r="N110" s="23">
        <f t="shared" si="12"/>
        <v>0.79824561403508776</v>
      </c>
      <c r="O110" s="23">
        <f t="shared" si="13"/>
        <v>0.20175438596491224</v>
      </c>
    </row>
    <row r="111" spans="1:16" ht="15.75" customHeight="1">
      <c r="A111" s="9">
        <v>2001</v>
      </c>
      <c r="B111" s="11"/>
      <c r="C111" s="11"/>
      <c r="D111" s="11"/>
      <c r="E111" s="11"/>
      <c r="F111" s="11"/>
      <c r="G111" s="11">
        <v>254</v>
      </c>
      <c r="H111" s="12">
        <v>211</v>
      </c>
      <c r="I111" s="19"/>
      <c r="J111" s="5"/>
      <c r="K111" s="20"/>
      <c r="L111" s="101">
        <f>IF(G111=0,"",G111/F110)</f>
        <v>0.98449612403100772</v>
      </c>
      <c r="M111" s="102">
        <v>269</v>
      </c>
      <c r="N111" s="23">
        <f t="shared" si="12"/>
        <v>0.9853479853479854</v>
      </c>
      <c r="O111" s="23">
        <f t="shared" si="13"/>
        <v>1.46520146520146E-2</v>
      </c>
    </row>
    <row r="112" spans="1:16" ht="15.75" customHeight="1">
      <c r="A112" s="10" t="s">
        <v>69</v>
      </c>
      <c r="B112" s="11"/>
      <c r="C112" s="11"/>
      <c r="D112" s="11"/>
      <c r="E112" s="11"/>
      <c r="F112" s="11"/>
      <c r="G112" s="11">
        <v>43</v>
      </c>
      <c r="H112" s="12">
        <v>32</v>
      </c>
      <c r="I112" s="19"/>
      <c r="J112" s="5"/>
      <c r="K112" s="6"/>
      <c r="L112" s="83"/>
      <c r="M112" s="102">
        <v>52</v>
      </c>
      <c r="N112" s="84"/>
      <c r="O112" s="107"/>
    </row>
    <row r="113" spans="1:16" ht="15.75" customHeight="1">
      <c r="A113" s="10" t="s">
        <v>70</v>
      </c>
      <c r="B113" s="11"/>
      <c r="C113" s="11"/>
      <c r="D113" s="11"/>
      <c r="E113" s="11"/>
      <c r="F113" s="11"/>
      <c r="G113" s="11">
        <v>14</v>
      </c>
      <c r="H113" s="12">
        <v>9</v>
      </c>
      <c r="I113" s="19"/>
      <c r="J113" s="5"/>
      <c r="K113" s="6"/>
      <c r="L113" s="83"/>
      <c r="M113" s="102">
        <v>16</v>
      </c>
      <c r="N113" s="84"/>
      <c r="O113" s="107"/>
    </row>
    <row r="114" spans="1:16" ht="15.75" customHeight="1">
      <c r="A114" s="10" t="s">
        <v>71</v>
      </c>
      <c r="B114" s="11"/>
      <c r="C114" s="11"/>
      <c r="D114" s="11"/>
      <c r="E114" s="11"/>
      <c r="F114" s="11"/>
      <c r="G114" s="11">
        <v>6</v>
      </c>
      <c r="H114" s="12">
        <v>2</v>
      </c>
      <c r="I114" s="19"/>
      <c r="J114" s="5"/>
      <c r="K114" s="6"/>
      <c r="L114" s="83"/>
      <c r="M114" s="102">
        <v>7</v>
      </c>
      <c r="N114" s="84"/>
      <c r="O114" s="107"/>
    </row>
    <row r="115" spans="1:16" ht="15.75" customHeight="1">
      <c r="A115" s="10" t="s">
        <v>73</v>
      </c>
      <c r="B115" s="11"/>
      <c r="C115" s="11"/>
      <c r="D115" s="11"/>
      <c r="E115" s="11"/>
      <c r="F115" s="11"/>
      <c r="G115" s="11">
        <v>3</v>
      </c>
      <c r="H115" s="12">
        <v>3</v>
      </c>
      <c r="I115" s="29"/>
      <c r="J115" s="30"/>
      <c r="K115" s="31"/>
      <c r="L115" s="108"/>
      <c r="M115" s="102">
        <v>3</v>
      </c>
      <c r="N115" s="109"/>
      <c r="O115" s="110"/>
    </row>
    <row r="116" spans="1:16" ht="15.75" customHeight="1">
      <c r="A116" s="111" t="s">
        <v>74</v>
      </c>
      <c r="B116" s="112"/>
      <c r="C116" s="11"/>
      <c r="D116" s="11"/>
      <c r="E116" s="11"/>
      <c r="F116" s="11"/>
      <c r="G116" s="11"/>
      <c r="H116" s="91">
        <v>3</v>
      </c>
      <c r="I116" s="29"/>
      <c r="J116" s="30"/>
      <c r="K116" s="31"/>
      <c r="L116" s="83"/>
      <c r="M116" s="113"/>
      <c r="N116" s="84"/>
      <c r="O116" s="84"/>
    </row>
    <row r="117" spans="1:16" ht="18" customHeight="1">
      <c r="A117" s="34"/>
      <c r="B117" s="6"/>
      <c r="C117" s="139" t="s">
        <v>42</v>
      </c>
      <c r="D117" s="154"/>
      <c r="E117" s="154"/>
      <c r="F117" s="154"/>
      <c r="G117" s="155"/>
      <c r="H117" s="35">
        <f>SUM(H106:H116)</f>
        <v>260</v>
      </c>
      <c r="I117" s="36">
        <f>IF(H111=0,"",H111/B106)</f>
        <v>0.56568364611260058</v>
      </c>
      <c r="J117" s="36">
        <f>IF(H117=0,"",H117/B106)</f>
        <v>0.69705093833780163</v>
      </c>
      <c r="K117" s="114">
        <f>(J117-I117)</f>
        <v>0.13136729222520105</v>
      </c>
      <c r="L117" s="5"/>
      <c r="M117" s="6"/>
      <c r="N117" s="37"/>
      <c r="O117" s="5"/>
    </row>
    <row r="118" spans="1:16" ht="12.75" customHeight="1">
      <c r="I118" s="5"/>
      <c r="J118" s="5"/>
      <c r="L118" s="5"/>
    </row>
    <row r="119" spans="1:16" ht="12.75" customHeight="1">
      <c r="I119" s="5"/>
      <c r="J119" s="5"/>
      <c r="L119" s="5"/>
    </row>
    <row r="120" spans="1:16" ht="26.25" customHeight="1">
      <c r="A120" s="7"/>
      <c r="B120" s="176" t="s">
        <v>77</v>
      </c>
      <c r="C120" s="166"/>
      <c r="D120" s="166"/>
      <c r="E120" s="166"/>
      <c r="F120" s="166"/>
      <c r="G120" s="166"/>
      <c r="H120" s="99">
        <v>1801</v>
      </c>
      <c r="I120" s="76"/>
      <c r="J120" s="76"/>
      <c r="K120" s="76"/>
      <c r="L120" s="76"/>
      <c r="M120" s="76"/>
      <c r="N120" s="6"/>
      <c r="O120" s="6"/>
    </row>
    <row r="121" spans="1:16" ht="20.25" customHeight="1">
      <c r="A121" s="177" t="s">
        <v>6</v>
      </c>
      <c r="B121" s="144" t="s">
        <v>7</v>
      </c>
      <c r="C121" s="154"/>
      <c r="D121" s="154"/>
      <c r="E121" s="154"/>
      <c r="F121" s="154"/>
      <c r="G121" s="154"/>
      <c r="H121" s="167" t="s">
        <v>8</v>
      </c>
      <c r="I121" s="137" t="s">
        <v>9</v>
      </c>
      <c r="J121" s="137" t="s">
        <v>10</v>
      </c>
      <c r="K121" s="149" t="s">
        <v>11</v>
      </c>
      <c r="L121" s="137" t="s">
        <v>12</v>
      </c>
      <c r="M121" s="151" t="s">
        <v>13</v>
      </c>
      <c r="N121" s="151" t="s">
        <v>14</v>
      </c>
      <c r="O121" s="137" t="s">
        <v>15</v>
      </c>
    </row>
    <row r="122" spans="1:16" ht="15.75" customHeight="1">
      <c r="A122" s="153"/>
      <c r="B122" s="9" t="s">
        <v>16</v>
      </c>
      <c r="C122" s="9" t="s">
        <v>17</v>
      </c>
      <c r="D122" s="9" t="s">
        <v>18</v>
      </c>
      <c r="E122" s="9" t="s">
        <v>19</v>
      </c>
      <c r="F122" s="9" t="s">
        <v>20</v>
      </c>
      <c r="G122" s="9" t="s">
        <v>21</v>
      </c>
      <c r="H122" s="153"/>
      <c r="I122" s="153"/>
      <c r="J122" s="153"/>
      <c r="K122" s="153"/>
      <c r="L122" s="153"/>
      <c r="M122" s="153"/>
      <c r="N122" s="153"/>
      <c r="O122" s="153"/>
    </row>
    <row r="123" spans="1:16" ht="15.75" customHeight="1">
      <c r="A123" s="9">
        <v>1801</v>
      </c>
      <c r="B123" s="11">
        <v>26</v>
      </c>
      <c r="C123" s="11"/>
      <c r="D123" s="11"/>
      <c r="E123" s="11"/>
      <c r="F123" s="11"/>
      <c r="G123" s="11"/>
      <c r="H123" s="12"/>
      <c r="I123" s="13"/>
      <c r="J123" s="14"/>
      <c r="K123" s="15"/>
      <c r="L123" s="16"/>
      <c r="M123" s="17">
        <f>B123</f>
        <v>26</v>
      </c>
      <c r="N123" s="18"/>
      <c r="O123" s="16"/>
    </row>
    <row r="124" spans="1:16" ht="15.75" customHeight="1">
      <c r="A124" s="9">
        <v>1802</v>
      </c>
      <c r="B124" s="11"/>
      <c r="C124" s="11">
        <v>26</v>
      </c>
      <c r="D124" s="11"/>
      <c r="E124" s="11"/>
      <c r="F124" s="11"/>
      <c r="G124" s="11"/>
      <c r="H124" s="12"/>
      <c r="I124" s="19"/>
      <c r="J124" s="5"/>
      <c r="K124" s="20"/>
      <c r="L124" s="93">
        <f>IF(C124=0,"",C124/B123)</f>
        <v>1</v>
      </c>
      <c r="M124" s="22">
        <v>26</v>
      </c>
      <c r="N124" s="94">
        <f t="shared" ref="N124:N128" si="14">IF(M124=0,"",M124/M123)</f>
        <v>1</v>
      </c>
      <c r="O124" s="94">
        <f t="shared" ref="O124:O128" si="15">IF(M124=0,"",100%-N124)</f>
        <v>0</v>
      </c>
    </row>
    <row r="125" spans="1:16" ht="15.75" customHeight="1">
      <c r="A125" s="9">
        <v>1901</v>
      </c>
      <c r="B125" s="11"/>
      <c r="C125" s="11"/>
      <c r="D125" s="11">
        <v>15</v>
      </c>
      <c r="E125" s="11"/>
      <c r="F125" s="11"/>
      <c r="G125" s="11"/>
      <c r="H125" s="12"/>
      <c r="I125" s="19"/>
      <c r="J125" s="5"/>
      <c r="K125" s="20"/>
      <c r="L125" s="101">
        <f>IF(D125=0,"",D125/C124)</f>
        <v>0.57692307692307687</v>
      </c>
      <c r="M125" s="22">
        <v>15</v>
      </c>
      <c r="N125" s="23">
        <f t="shared" si="14"/>
        <v>0.57692307692307687</v>
      </c>
      <c r="O125" s="23">
        <f t="shared" si="15"/>
        <v>0.42307692307692313</v>
      </c>
      <c r="P125" s="86">
        <f>M125/M123</f>
        <v>0.57692307692307687</v>
      </c>
    </row>
    <row r="126" spans="1:16" ht="15.75" customHeight="1">
      <c r="A126" s="9">
        <v>1902</v>
      </c>
      <c r="B126" s="11"/>
      <c r="C126" s="11"/>
      <c r="D126" s="11"/>
      <c r="E126" s="11">
        <v>11</v>
      </c>
      <c r="F126" s="11"/>
      <c r="G126" s="11"/>
      <c r="H126" s="12"/>
      <c r="I126" s="19"/>
      <c r="J126" s="5"/>
      <c r="K126" s="20"/>
      <c r="L126" s="101">
        <f>IF(E126=0,"",E126/D125)</f>
        <v>0.73333333333333328</v>
      </c>
      <c r="M126" s="22">
        <v>13</v>
      </c>
      <c r="N126" s="23">
        <f t="shared" si="14"/>
        <v>0.8666666666666667</v>
      </c>
      <c r="O126" s="23">
        <f t="shared" si="15"/>
        <v>0.1333333333333333</v>
      </c>
    </row>
    <row r="127" spans="1:16" ht="15.75" customHeight="1">
      <c r="A127" s="9">
        <v>2001</v>
      </c>
      <c r="B127" s="11"/>
      <c r="C127" s="11"/>
      <c r="D127" s="11"/>
      <c r="E127" s="11"/>
      <c r="F127" s="11">
        <v>11</v>
      </c>
      <c r="G127" s="11"/>
      <c r="H127" s="12"/>
      <c r="I127" s="19"/>
      <c r="J127" s="5"/>
      <c r="K127" s="20"/>
      <c r="L127" s="101">
        <f>IF(F127=0,"",F127/E126)</f>
        <v>1</v>
      </c>
      <c r="M127" s="22">
        <v>13</v>
      </c>
      <c r="N127" s="23">
        <f t="shared" si="14"/>
        <v>1</v>
      </c>
      <c r="O127" s="23">
        <f t="shared" si="15"/>
        <v>0</v>
      </c>
    </row>
    <row r="128" spans="1:16" ht="15.75" customHeight="1">
      <c r="A128" s="115">
        <v>2002</v>
      </c>
      <c r="B128" s="11"/>
      <c r="C128" s="11"/>
      <c r="D128" s="11"/>
      <c r="E128" s="11"/>
      <c r="F128" s="11"/>
      <c r="G128" s="11">
        <v>10</v>
      </c>
      <c r="H128" s="12">
        <v>8</v>
      </c>
      <c r="I128" s="19"/>
      <c r="J128" s="5"/>
      <c r="K128" s="20"/>
      <c r="L128" s="101">
        <f>IF(G128=0,"",G128/F127)</f>
        <v>0.90909090909090906</v>
      </c>
      <c r="M128" s="102">
        <v>13</v>
      </c>
      <c r="N128" s="23">
        <f t="shared" si="14"/>
        <v>1</v>
      </c>
      <c r="O128" s="23">
        <f t="shared" si="15"/>
        <v>0</v>
      </c>
    </row>
    <row r="129" spans="1:16" ht="15.75" customHeight="1">
      <c r="A129" s="10" t="s">
        <v>70</v>
      </c>
      <c r="B129" s="11"/>
      <c r="C129" s="11"/>
      <c r="D129" s="11"/>
      <c r="E129" s="11"/>
      <c r="F129" s="11"/>
      <c r="G129" s="11">
        <v>4</v>
      </c>
      <c r="H129" s="12">
        <v>2</v>
      </c>
      <c r="I129" s="19"/>
      <c r="J129" s="5"/>
      <c r="K129" s="6"/>
      <c r="L129" s="83"/>
      <c r="M129" s="102">
        <v>5</v>
      </c>
      <c r="N129" s="84"/>
      <c r="O129" s="107"/>
    </row>
    <row r="130" spans="1:16" ht="15.75" customHeight="1">
      <c r="A130" s="10"/>
      <c r="B130" s="11"/>
      <c r="C130" s="11"/>
      <c r="D130" s="11"/>
      <c r="E130" s="11"/>
      <c r="F130" s="11"/>
      <c r="G130" s="11">
        <v>2</v>
      </c>
      <c r="H130" s="12">
        <v>2</v>
      </c>
      <c r="I130" s="19"/>
      <c r="J130" s="5"/>
      <c r="K130" s="6"/>
      <c r="L130" s="83"/>
      <c r="M130" s="102">
        <v>2</v>
      </c>
      <c r="N130" s="84"/>
      <c r="O130" s="107"/>
    </row>
    <row r="131" spans="1:16" ht="15.75" customHeight="1">
      <c r="A131" s="10"/>
      <c r="B131" s="11"/>
      <c r="C131" s="11"/>
      <c r="D131" s="11"/>
      <c r="E131" s="11"/>
      <c r="F131" s="11"/>
      <c r="G131" s="11"/>
      <c r="H131" s="12"/>
      <c r="I131" s="19"/>
      <c r="J131" s="5"/>
      <c r="K131" s="6"/>
      <c r="L131" s="83"/>
      <c r="M131" s="102"/>
      <c r="N131" s="84"/>
      <c r="O131" s="107"/>
    </row>
    <row r="132" spans="1:16" ht="15.75" customHeight="1">
      <c r="A132" s="10"/>
      <c r="B132" s="11"/>
      <c r="C132" s="11"/>
      <c r="D132" s="11"/>
      <c r="E132" s="11"/>
      <c r="F132" s="11"/>
      <c r="G132" s="11"/>
      <c r="H132" s="12"/>
      <c r="I132" s="29"/>
      <c r="J132" s="30"/>
      <c r="K132" s="31"/>
      <c r="L132" s="108"/>
      <c r="M132" s="102"/>
      <c r="N132" s="109"/>
      <c r="O132" s="110"/>
    </row>
    <row r="133" spans="1:16" ht="18" customHeight="1">
      <c r="A133" s="34"/>
      <c r="B133" s="6"/>
      <c r="C133" s="139" t="s">
        <v>42</v>
      </c>
      <c r="D133" s="154"/>
      <c r="E133" s="154"/>
      <c r="F133" s="154"/>
      <c r="G133" s="155"/>
      <c r="H133" s="35">
        <f>SUM(H123:H132)</f>
        <v>12</v>
      </c>
      <c r="I133" s="36">
        <f>IF(H128=0,"",H128/B123)</f>
        <v>0.30769230769230771</v>
      </c>
      <c r="J133" s="36">
        <f>IF(H133=0,"",H133/B123)</f>
        <v>0.46153846153846156</v>
      </c>
      <c r="K133" s="36">
        <f>(J133-I133)</f>
        <v>0.15384615384615385</v>
      </c>
      <c r="L133" s="5"/>
      <c r="M133" s="6"/>
      <c r="N133" s="37"/>
      <c r="O133" s="5"/>
    </row>
    <row r="134" spans="1:16" ht="12.75" customHeight="1">
      <c r="I134" s="5"/>
      <c r="J134" s="5"/>
      <c r="L134" s="5"/>
    </row>
    <row r="135" spans="1:16" ht="12.75" customHeight="1">
      <c r="I135" s="5"/>
      <c r="J135" s="5"/>
      <c r="L135" s="5"/>
    </row>
    <row r="136" spans="1:16" ht="26.25" customHeight="1">
      <c r="A136" s="7"/>
      <c r="B136" s="176" t="s">
        <v>77</v>
      </c>
      <c r="C136" s="166"/>
      <c r="D136" s="166"/>
      <c r="E136" s="166"/>
      <c r="F136" s="166"/>
      <c r="G136" s="166"/>
      <c r="H136" s="99">
        <v>1802</v>
      </c>
      <c r="I136" s="76"/>
      <c r="J136" s="76"/>
      <c r="K136" s="76"/>
      <c r="L136" s="76"/>
      <c r="M136" s="76"/>
      <c r="N136" s="6"/>
      <c r="O136" s="6"/>
    </row>
    <row r="137" spans="1:16" ht="20.25" customHeight="1">
      <c r="A137" s="177" t="s">
        <v>6</v>
      </c>
      <c r="B137" s="144" t="s">
        <v>7</v>
      </c>
      <c r="C137" s="154"/>
      <c r="D137" s="154"/>
      <c r="E137" s="154"/>
      <c r="F137" s="154"/>
      <c r="G137" s="154"/>
      <c r="H137" s="167" t="s">
        <v>8</v>
      </c>
      <c r="I137" s="137" t="s">
        <v>9</v>
      </c>
      <c r="J137" s="137" t="s">
        <v>10</v>
      </c>
      <c r="K137" s="149" t="s">
        <v>11</v>
      </c>
      <c r="L137" s="137" t="s">
        <v>12</v>
      </c>
      <c r="M137" s="151" t="s">
        <v>13</v>
      </c>
      <c r="N137" s="151" t="s">
        <v>14</v>
      </c>
      <c r="O137" s="137" t="s">
        <v>15</v>
      </c>
    </row>
    <row r="138" spans="1:16" ht="15.75" customHeight="1">
      <c r="A138" s="153"/>
      <c r="B138" s="9" t="s">
        <v>16</v>
      </c>
      <c r="C138" s="9" t="s">
        <v>17</v>
      </c>
      <c r="D138" s="9" t="s">
        <v>18</v>
      </c>
      <c r="E138" s="9" t="s">
        <v>19</v>
      </c>
      <c r="F138" s="9" t="s">
        <v>20</v>
      </c>
      <c r="G138" s="9" t="s">
        <v>21</v>
      </c>
      <c r="H138" s="153"/>
      <c r="I138" s="153"/>
      <c r="J138" s="153"/>
      <c r="K138" s="153"/>
      <c r="L138" s="153"/>
      <c r="M138" s="153"/>
      <c r="N138" s="153"/>
      <c r="O138" s="153"/>
    </row>
    <row r="139" spans="1:16" ht="15.75" customHeight="1">
      <c r="A139" s="9">
        <v>1802</v>
      </c>
      <c r="B139" s="11">
        <v>531</v>
      </c>
      <c r="C139" s="11"/>
      <c r="D139" s="11"/>
      <c r="E139" s="11"/>
      <c r="F139" s="11"/>
      <c r="G139" s="11"/>
      <c r="H139" s="12"/>
      <c r="I139" s="13"/>
      <c r="J139" s="14"/>
      <c r="K139" s="15"/>
      <c r="L139" s="16"/>
      <c r="M139" s="17">
        <f>B139</f>
        <v>531</v>
      </c>
      <c r="N139" s="18"/>
      <c r="O139" s="16"/>
    </row>
    <row r="140" spans="1:16" ht="15.75" customHeight="1">
      <c r="A140" s="9">
        <v>1901</v>
      </c>
      <c r="B140" s="11"/>
      <c r="C140" s="11">
        <v>454</v>
      </c>
      <c r="D140" s="11"/>
      <c r="E140" s="11"/>
      <c r="F140" s="11"/>
      <c r="G140" s="11"/>
      <c r="H140" s="12"/>
      <c r="I140" s="19"/>
      <c r="J140" s="5"/>
      <c r="K140" s="20"/>
      <c r="L140" s="93">
        <f>IF(C140=0,"",C140/B139)</f>
        <v>0.85499058380414317</v>
      </c>
      <c r="M140" s="22">
        <v>455</v>
      </c>
      <c r="N140" s="94">
        <f t="shared" ref="N140:N144" si="16">IF(M140=0,"",M140/M139)</f>
        <v>0.85687382297551784</v>
      </c>
      <c r="O140" s="94">
        <f t="shared" ref="O140:O144" si="17">IF(M140=0,"",100%-N140)</f>
        <v>0.14312617702448216</v>
      </c>
    </row>
    <row r="141" spans="1:16" ht="15.75" customHeight="1">
      <c r="A141" s="9">
        <v>1902</v>
      </c>
      <c r="B141" s="11"/>
      <c r="C141" s="11"/>
      <c r="D141" s="11">
        <v>336</v>
      </c>
      <c r="E141" s="11"/>
      <c r="F141" s="11"/>
      <c r="G141" s="11"/>
      <c r="H141" s="12"/>
      <c r="I141" s="19"/>
      <c r="J141" s="5"/>
      <c r="K141" s="20"/>
      <c r="L141" s="101">
        <f>IF(D141=0,"",D141/C140)</f>
        <v>0.74008810572687223</v>
      </c>
      <c r="M141" s="22">
        <v>340</v>
      </c>
      <c r="N141" s="23">
        <f t="shared" si="16"/>
        <v>0.74725274725274726</v>
      </c>
      <c r="O141" s="23">
        <f t="shared" si="17"/>
        <v>0.25274725274725274</v>
      </c>
      <c r="P141" s="86">
        <f>M141/M139</f>
        <v>0.64030131826741998</v>
      </c>
    </row>
    <row r="142" spans="1:16" ht="15.75" customHeight="1">
      <c r="A142" s="9">
        <v>2001</v>
      </c>
      <c r="B142" s="11"/>
      <c r="C142" s="11"/>
      <c r="D142" s="11"/>
      <c r="E142" s="11">
        <v>323</v>
      </c>
      <c r="F142" s="11"/>
      <c r="G142" s="11"/>
      <c r="H142" s="12"/>
      <c r="I142" s="19"/>
      <c r="J142" s="5"/>
      <c r="K142" s="20"/>
      <c r="L142" s="101">
        <f>IF(E142=0,"",E142/D141)</f>
        <v>0.96130952380952384</v>
      </c>
      <c r="M142" s="22">
        <v>332</v>
      </c>
      <c r="N142" s="23">
        <f t="shared" si="16"/>
        <v>0.97647058823529409</v>
      </c>
      <c r="O142" s="23">
        <f t="shared" si="17"/>
        <v>2.352941176470591E-2</v>
      </c>
    </row>
    <row r="143" spans="1:16" ht="15.75" customHeight="1">
      <c r="A143" s="9">
        <v>2002</v>
      </c>
      <c r="B143" s="11"/>
      <c r="C143" s="11"/>
      <c r="D143" s="11"/>
      <c r="E143" s="11"/>
      <c r="F143" s="11">
        <v>317</v>
      </c>
      <c r="G143" s="11"/>
      <c r="H143" s="12">
        <v>1</v>
      </c>
      <c r="I143" s="19"/>
      <c r="J143" s="5"/>
      <c r="K143" s="20"/>
      <c r="L143" s="101">
        <f>IF(F143=0,"",F143/E142)</f>
        <v>0.98142414860681115</v>
      </c>
      <c r="M143" s="22">
        <v>329</v>
      </c>
      <c r="N143" s="23">
        <f t="shared" si="16"/>
        <v>0.99096385542168675</v>
      </c>
      <c r="O143" s="23">
        <f t="shared" si="17"/>
        <v>9.0361445783132543E-3</v>
      </c>
    </row>
    <row r="144" spans="1:16" ht="15.75" customHeight="1">
      <c r="A144" s="115">
        <v>2101</v>
      </c>
      <c r="B144" s="11"/>
      <c r="C144" s="11"/>
      <c r="D144" s="11"/>
      <c r="E144" s="11"/>
      <c r="F144" s="11"/>
      <c r="G144" s="11">
        <v>308</v>
      </c>
      <c r="H144" s="12">
        <v>261</v>
      </c>
      <c r="I144" s="19"/>
      <c r="J144" s="5"/>
      <c r="K144" s="20"/>
      <c r="L144" s="101">
        <f>IF(G144=0,"",G144/F143)</f>
        <v>0.97160883280757093</v>
      </c>
      <c r="M144" s="102">
        <v>322</v>
      </c>
      <c r="N144" s="23">
        <f t="shared" si="16"/>
        <v>0.97872340425531912</v>
      </c>
      <c r="O144" s="23">
        <f t="shared" si="17"/>
        <v>2.1276595744680882E-2</v>
      </c>
    </row>
    <row r="145" spans="1:16" ht="15.75" customHeight="1">
      <c r="A145" s="10" t="s">
        <v>71</v>
      </c>
      <c r="B145" s="11"/>
      <c r="C145" s="11"/>
      <c r="D145" s="11"/>
      <c r="E145" s="11"/>
      <c r="F145" s="11"/>
      <c r="G145" s="11">
        <v>40</v>
      </c>
      <c r="H145" s="12">
        <v>29</v>
      </c>
      <c r="I145" s="19"/>
      <c r="J145" s="5"/>
      <c r="K145" s="6"/>
      <c r="L145" s="83"/>
      <c r="M145" s="102">
        <v>45</v>
      </c>
      <c r="N145" s="84"/>
      <c r="O145" s="107"/>
    </row>
    <row r="146" spans="1:16" ht="15.75" customHeight="1">
      <c r="A146" s="10" t="s">
        <v>73</v>
      </c>
      <c r="B146" s="11"/>
      <c r="C146" s="11"/>
      <c r="D146" s="11"/>
      <c r="E146" s="11"/>
      <c r="F146" s="11"/>
      <c r="G146" s="11">
        <v>3</v>
      </c>
      <c r="H146" s="12">
        <v>3</v>
      </c>
      <c r="I146" s="19"/>
      <c r="J146" s="5"/>
      <c r="K146" s="6"/>
      <c r="L146" s="83"/>
      <c r="M146" s="102">
        <v>5</v>
      </c>
      <c r="N146" s="84"/>
      <c r="O146" s="107"/>
    </row>
    <row r="147" spans="1:16" ht="15.75" customHeight="1">
      <c r="A147" s="10" t="s">
        <v>74</v>
      </c>
      <c r="B147" s="11"/>
      <c r="C147" s="11"/>
      <c r="D147" s="11"/>
      <c r="E147" s="11"/>
      <c r="F147" s="11"/>
      <c r="G147" s="11"/>
      <c r="H147" s="91">
        <v>3</v>
      </c>
      <c r="I147" s="19"/>
      <c r="J147" s="5"/>
      <c r="K147" s="6"/>
      <c r="L147" s="83"/>
      <c r="M147" s="102"/>
      <c r="N147" s="84"/>
      <c r="O147" s="107"/>
    </row>
    <row r="148" spans="1:16" ht="15.75" customHeight="1">
      <c r="A148" s="10"/>
      <c r="B148" s="11"/>
      <c r="C148" s="11"/>
      <c r="D148" s="11"/>
      <c r="E148" s="11"/>
      <c r="F148" s="11"/>
      <c r="G148" s="11"/>
      <c r="H148" s="12"/>
      <c r="I148" s="29"/>
      <c r="J148" s="30"/>
      <c r="K148" s="31"/>
      <c r="L148" s="108"/>
      <c r="M148" s="102"/>
      <c r="N148" s="109"/>
      <c r="O148" s="110"/>
    </row>
    <row r="149" spans="1:16" ht="18" customHeight="1">
      <c r="A149" s="34"/>
      <c r="B149" s="6"/>
      <c r="C149" s="139" t="s">
        <v>42</v>
      </c>
      <c r="D149" s="154"/>
      <c r="E149" s="154"/>
      <c r="F149" s="154"/>
      <c r="G149" s="155"/>
      <c r="H149" s="35">
        <f>SUM(H139:H148)</f>
        <v>297</v>
      </c>
      <c r="I149" s="36">
        <f>(SUM(H143:H144)/B139)</f>
        <v>0.49340866290018831</v>
      </c>
      <c r="J149" s="36">
        <f>IF(H149=0,"",H149/B139)</f>
        <v>0.55932203389830504</v>
      </c>
      <c r="K149" s="36">
        <f>(J149-I149)</f>
        <v>6.5913370998116727E-2</v>
      </c>
      <c r="L149" s="5"/>
      <c r="M149" s="6"/>
      <c r="N149" s="37"/>
      <c r="O149" s="5"/>
    </row>
    <row r="150" spans="1:16" ht="12.75" customHeight="1">
      <c r="I150" s="5"/>
      <c r="J150" s="5"/>
      <c r="L150" s="5"/>
    </row>
    <row r="151" spans="1:16" ht="12.75" customHeight="1">
      <c r="I151" s="5"/>
      <c r="J151" s="5"/>
      <c r="L151" s="5"/>
    </row>
    <row r="152" spans="1:16" ht="26.25" customHeight="1">
      <c r="A152" s="7"/>
      <c r="B152" s="176" t="s">
        <v>77</v>
      </c>
      <c r="C152" s="166"/>
      <c r="D152" s="166"/>
      <c r="E152" s="166"/>
      <c r="F152" s="166"/>
      <c r="G152" s="166"/>
      <c r="H152" s="99">
        <v>1901</v>
      </c>
      <c r="I152" s="76"/>
      <c r="J152" s="76"/>
      <c r="K152" s="76"/>
      <c r="L152" s="76"/>
      <c r="M152" s="76"/>
      <c r="N152" s="6"/>
      <c r="O152" s="6"/>
    </row>
    <row r="153" spans="1:16" ht="20.25" customHeight="1">
      <c r="A153" s="177" t="s">
        <v>6</v>
      </c>
      <c r="B153" s="144" t="s">
        <v>7</v>
      </c>
      <c r="C153" s="154"/>
      <c r="D153" s="154"/>
      <c r="E153" s="154"/>
      <c r="F153" s="154"/>
      <c r="G153" s="154"/>
      <c r="H153" s="167" t="s">
        <v>8</v>
      </c>
      <c r="I153" s="137" t="s">
        <v>9</v>
      </c>
      <c r="J153" s="137" t="s">
        <v>10</v>
      </c>
      <c r="K153" s="149" t="s">
        <v>11</v>
      </c>
      <c r="L153" s="137" t="s">
        <v>12</v>
      </c>
      <c r="M153" s="151" t="s">
        <v>13</v>
      </c>
      <c r="N153" s="151" t="s">
        <v>14</v>
      </c>
      <c r="O153" s="137" t="s">
        <v>15</v>
      </c>
    </row>
    <row r="154" spans="1:16" ht="15.75" customHeight="1">
      <c r="A154" s="153"/>
      <c r="B154" s="9" t="s">
        <v>16</v>
      </c>
      <c r="C154" s="9" t="s">
        <v>17</v>
      </c>
      <c r="D154" s="9" t="s">
        <v>18</v>
      </c>
      <c r="E154" s="9" t="s">
        <v>19</v>
      </c>
      <c r="F154" s="9" t="s">
        <v>20</v>
      </c>
      <c r="G154" s="9" t="s">
        <v>21</v>
      </c>
      <c r="H154" s="153"/>
      <c r="I154" s="153"/>
      <c r="J154" s="153"/>
      <c r="K154" s="153"/>
      <c r="L154" s="153"/>
      <c r="M154" s="153"/>
      <c r="N154" s="153"/>
      <c r="O154" s="153"/>
    </row>
    <row r="155" spans="1:16" ht="15.75" customHeight="1">
      <c r="A155" s="9">
        <v>1901</v>
      </c>
      <c r="B155" s="11">
        <v>42</v>
      </c>
      <c r="C155" s="11"/>
      <c r="D155" s="11"/>
      <c r="E155" s="11"/>
      <c r="F155" s="11"/>
      <c r="G155" s="11"/>
      <c r="H155" s="12"/>
      <c r="I155" s="13"/>
      <c r="J155" s="14"/>
      <c r="K155" s="15"/>
      <c r="L155" s="16"/>
      <c r="M155" s="17">
        <f>B155</f>
        <v>42</v>
      </c>
      <c r="N155" s="18"/>
      <c r="O155" s="16"/>
    </row>
    <row r="156" spans="1:16" ht="15.75" customHeight="1">
      <c r="A156" s="9">
        <v>1902</v>
      </c>
      <c r="B156" s="11"/>
      <c r="C156" s="11">
        <v>17</v>
      </c>
      <c r="D156" s="11"/>
      <c r="E156" s="11"/>
      <c r="F156" s="11"/>
      <c r="G156" s="11"/>
      <c r="H156" s="12"/>
      <c r="I156" s="19"/>
      <c r="J156" s="5"/>
      <c r="K156" s="20"/>
      <c r="L156" s="93">
        <f>IF(C156=0,"",C156/B155)</f>
        <v>0.40476190476190477</v>
      </c>
      <c r="M156" s="22">
        <v>17</v>
      </c>
      <c r="N156" s="94">
        <f t="shared" ref="N156:N160" si="18">IF(M156=0,"",M156/M155)</f>
        <v>0.40476190476190477</v>
      </c>
      <c r="O156" s="94">
        <f t="shared" ref="O156:O160" si="19">IF(M156=0,"",100%-N156)</f>
        <v>0.59523809523809523</v>
      </c>
    </row>
    <row r="157" spans="1:16" ht="15.75" customHeight="1">
      <c r="A157" s="9">
        <v>2001</v>
      </c>
      <c r="B157" s="11"/>
      <c r="C157" s="11"/>
      <c r="D157" s="11">
        <v>17</v>
      </c>
      <c r="E157" s="11"/>
      <c r="F157" s="11"/>
      <c r="G157" s="11"/>
      <c r="H157" s="12"/>
      <c r="I157" s="19"/>
      <c r="J157" s="5"/>
      <c r="K157" s="20"/>
      <c r="L157" s="101">
        <f>IF(D157=0,"",D157/C156)</f>
        <v>1</v>
      </c>
      <c r="M157" s="22">
        <v>17</v>
      </c>
      <c r="N157" s="23">
        <f t="shared" si="18"/>
        <v>1</v>
      </c>
      <c r="O157" s="23">
        <f t="shared" si="19"/>
        <v>0</v>
      </c>
      <c r="P157" s="86">
        <f>M157/M155</f>
        <v>0.40476190476190477</v>
      </c>
    </row>
    <row r="158" spans="1:16" ht="15.75" customHeight="1">
      <c r="A158" s="9">
        <v>2002</v>
      </c>
      <c r="B158" s="11"/>
      <c r="C158" s="11"/>
      <c r="D158" s="11"/>
      <c r="E158" s="11">
        <v>17</v>
      </c>
      <c r="F158" s="11"/>
      <c r="G158" s="11"/>
      <c r="H158" s="12"/>
      <c r="I158" s="19"/>
      <c r="J158" s="5"/>
      <c r="K158" s="20"/>
      <c r="L158" s="101">
        <f>IF(E158=0,"",E158/D157)</f>
        <v>1</v>
      </c>
      <c r="M158" s="22">
        <v>17</v>
      </c>
      <c r="N158" s="23">
        <f t="shared" si="18"/>
        <v>1</v>
      </c>
      <c r="O158" s="23">
        <f t="shared" si="19"/>
        <v>0</v>
      </c>
    </row>
    <row r="159" spans="1:16" ht="15.75" customHeight="1">
      <c r="A159" s="9">
        <v>2101</v>
      </c>
      <c r="B159" s="11"/>
      <c r="C159" s="11"/>
      <c r="D159" s="11"/>
      <c r="E159" s="11"/>
      <c r="F159" s="11">
        <v>16</v>
      </c>
      <c r="G159" s="11"/>
      <c r="H159" s="12">
        <v>3</v>
      </c>
      <c r="I159" s="19"/>
      <c r="J159" s="5"/>
      <c r="K159" s="20"/>
      <c r="L159" s="101">
        <f>IF(F159=0,"",F159/E158)</f>
        <v>0.94117647058823528</v>
      </c>
      <c r="M159" s="22">
        <v>16</v>
      </c>
      <c r="N159" s="23">
        <f t="shared" si="18"/>
        <v>0.94117647058823528</v>
      </c>
      <c r="O159" s="23">
        <f t="shared" si="19"/>
        <v>5.8823529411764719E-2</v>
      </c>
    </row>
    <row r="160" spans="1:16" ht="15.75" customHeight="1">
      <c r="A160" s="115">
        <v>2102</v>
      </c>
      <c r="B160" s="11"/>
      <c r="C160" s="11"/>
      <c r="D160" s="11"/>
      <c r="E160" s="11"/>
      <c r="F160" s="11"/>
      <c r="G160" s="11">
        <v>9</v>
      </c>
      <c r="H160" s="12">
        <v>7</v>
      </c>
      <c r="I160" s="19"/>
      <c r="J160" s="5"/>
      <c r="K160" s="20"/>
      <c r="L160" s="101">
        <f>IF(G160=0,"",G160/F159)</f>
        <v>0.5625</v>
      </c>
      <c r="M160" s="102">
        <v>9</v>
      </c>
      <c r="N160" s="23">
        <f t="shared" si="18"/>
        <v>0.5625</v>
      </c>
      <c r="O160" s="23">
        <f t="shared" si="19"/>
        <v>0.4375</v>
      </c>
    </row>
    <row r="161" spans="1:16" ht="15.75" customHeight="1">
      <c r="A161" s="10" t="s">
        <v>73</v>
      </c>
      <c r="B161" s="11"/>
      <c r="C161" s="11"/>
      <c r="D161" s="11"/>
      <c r="E161" s="11"/>
      <c r="F161" s="11"/>
      <c r="G161" s="11">
        <v>2</v>
      </c>
      <c r="H161" s="12"/>
      <c r="I161" s="19"/>
      <c r="J161" s="5"/>
      <c r="K161" s="6"/>
      <c r="L161" s="83"/>
      <c r="M161" s="102">
        <v>2</v>
      </c>
      <c r="N161" s="84"/>
      <c r="O161" s="107"/>
    </row>
    <row r="162" spans="1:16" ht="15.75" customHeight="1">
      <c r="A162" s="10"/>
      <c r="B162" s="11"/>
      <c r="C162" s="11"/>
      <c r="D162" s="11"/>
      <c r="E162" s="11"/>
      <c r="F162" s="11"/>
      <c r="G162" s="11"/>
      <c r="H162" s="12"/>
      <c r="I162" s="19"/>
      <c r="J162" s="5"/>
      <c r="K162" s="6"/>
      <c r="L162" s="83"/>
      <c r="M162" s="102"/>
      <c r="N162" s="84"/>
      <c r="O162" s="107"/>
    </row>
    <row r="163" spans="1:16" ht="15.75" customHeight="1">
      <c r="A163" s="10"/>
      <c r="B163" s="11"/>
      <c r="C163" s="11"/>
      <c r="D163" s="11"/>
      <c r="E163" s="11"/>
      <c r="F163" s="11"/>
      <c r="G163" s="11"/>
      <c r="H163" s="12"/>
      <c r="I163" s="19"/>
      <c r="J163" s="5"/>
      <c r="K163" s="6"/>
      <c r="L163" s="83"/>
      <c r="M163" s="102"/>
      <c r="N163" s="84"/>
      <c r="O163" s="107"/>
    </row>
    <row r="164" spans="1:16" ht="15.75" customHeight="1">
      <c r="A164" s="10"/>
      <c r="B164" s="11"/>
      <c r="C164" s="11"/>
      <c r="D164" s="11"/>
      <c r="E164" s="11"/>
      <c r="F164" s="11"/>
      <c r="G164" s="11"/>
      <c r="H164" s="12"/>
      <c r="I164" s="29"/>
      <c r="J164" s="30"/>
      <c r="K164" s="31"/>
      <c r="L164" s="108"/>
      <c r="M164" s="102"/>
      <c r="N164" s="109"/>
      <c r="O164" s="110"/>
    </row>
    <row r="165" spans="1:16" ht="18" customHeight="1">
      <c r="A165" s="34"/>
      <c r="B165" s="6"/>
      <c r="C165" s="139" t="s">
        <v>42</v>
      </c>
      <c r="D165" s="154"/>
      <c r="E165" s="154"/>
      <c r="F165" s="154"/>
      <c r="G165" s="155"/>
      <c r="H165" s="35">
        <f>SUM(H155:H164)</f>
        <v>10</v>
      </c>
      <c r="I165" s="36">
        <f>(SUM(H159:H160)/B155)</f>
        <v>0.23809523809523808</v>
      </c>
      <c r="J165" s="36">
        <f>IF(H165=0,"",H165/B155)</f>
        <v>0.23809523809523808</v>
      </c>
      <c r="K165" s="36">
        <f>(J165-I165)</f>
        <v>0</v>
      </c>
      <c r="L165" s="5"/>
      <c r="M165" s="6"/>
      <c r="N165" s="37"/>
      <c r="O165" s="5"/>
    </row>
    <row r="166" spans="1:16" ht="12.75" customHeight="1">
      <c r="I166" s="5"/>
      <c r="J166" s="5"/>
      <c r="L166" s="5"/>
    </row>
    <row r="167" spans="1:16" ht="12.75" customHeight="1">
      <c r="I167" s="5"/>
      <c r="J167" s="5"/>
      <c r="L167" s="5"/>
    </row>
    <row r="168" spans="1:16" ht="26.25" customHeight="1">
      <c r="A168" s="7"/>
      <c r="B168" s="176" t="s">
        <v>77</v>
      </c>
      <c r="C168" s="166"/>
      <c r="D168" s="166"/>
      <c r="E168" s="166"/>
      <c r="F168" s="166"/>
      <c r="G168" s="166"/>
      <c r="H168" s="99">
        <v>1902</v>
      </c>
      <c r="I168" s="76"/>
      <c r="J168" s="76"/>
      <c r="K168" s="76"/>
      <c r="L168" s="76"/>
      <c r="M168" s="76"/>
      <c r="N168" s="6"/>
      <c r="O168" s="6"/>
    </row>
    <row r="169" spans="1:16" ht="20.25" customHeight="1">
      <c r="A169" s="177" t="s">
        <v>6</v>
      </c>
      <c r="B169" s="144" t="s">
        <v>7</v>
      </c>
      <c r="C169" s="154"/>
      <c r="D169" s="154"/>
      <c r="E169" s="154"/>
      <c r="F169" s="154"/>
      <c r="G169" s="154"/>
      <c r="H169" s="167" t="s">
        <v>8</v>
      </c>
      <c r="I169" s="137" t="s">
        <v>9</v>
      </c>
      <c r="J169" s="137" t="s">
        <v>10</v>
      </c>
      <c r="K169" s="149" t="s">
        <v>11</v>
      </c>
      <c r="L169" s="137" t="s">
        <v>12</v>
      </c>
      <c r="M169" s="151" t="s">
        <v>13</v>
      </c>
      <c r="N169" s="151" t="s">
        <v>14</v>
      </c>
      <c r="O169" s="137" t="s">
        <v>15</v>
      </c>
    </row>
    <row r="170" spans="1:16" ht="15.75" customHeight="1">
      <c r="A170" s="153"/>
      <c r="B170" s="9" t="s">
        <v>16</v>
      </c>
      <c r="C170" s="9" t="s">
        <v>17</v>
      </c>
      <c r="D170" s="9" t="s">
        <v>18</v>
      </c>
      <c r="E170" s="9" t="s">
        <v>19</v>
      </c>
      <c r="F170" s="9" t="s">
        <v>20</v>
      </c>
      <c r="G170" s="9" t="s">
        <v>21</v>
      </c>
      <c r="H170" s="153"/>
      <c r="I170" s="153"/>
      <c r="J170" s="153"/>
      <c r="K170" s="153"/>
      <c r="L170" s="153"/>
      <c r="M170" s="153"/>
      <c r="N170" s="153"/>
      <c r="O170" s="153"/>
    </row>
    <row r="171" spans="1:16" ht="15.75" customHeight="1">
      <c r="A171" s="9">
        <v>1902</v>
      </c>
      <c r="B171" s="11">
        <v>382</v>
      </c>
      <c r="C171" s="11"/>
      <c r="D171" s="11"/>
      <c r="E171" s="11"/>
      <c r="F171" s="11"/>
      <c r="G171" s="11"/>
      <c r="H171" s="12"/>
      <c r="I171" s="13"/>
      <c r="J171" s="14"/>
      <c r="K171" s="15"/>
      <c r="L171" s="16"/>
      <c r="M171" s="17">
        <f>B171</f>
        <v>382</v>
      </c>
      <c r="N171" s="18"/>
      <c r="O171" s="16"/>
    </row>
    <row r="172" spans="1:16" ht="15.75" customHeight="1">
      <c r="A172" s="9">
        <v>2001</v>
      </c>
      <c r="B172" s="11"/>
      <c r="C172" s="11">
        <v>369</v>
      </c>
      <c r="D172" s="11"/>
      <c r="E172" s="11"/>
      <c r="F172" s="11"/>
      <c r="G172" s="11"/>
      <c r="H172" s="12"/>
      <c r="I172" s="19"/>
      <c r="J172" s="5"/>
      <c r="K172" s="20"/>
      <c r="L172" s="93">
        <f>IF(C172=0,"",C172/B171)</f>
        <v>0.96596858638743455</v>
      </c>
      <c r="M172" s="22">
        <v>369</v>
      </c>
      <c r="N172" s="94">
        <f t="shared" ref="N172:N176" si="20">IF(M172=0,"",M172/M171)</f>
        <v>0.96596858638743455</v>
      </c>
      <c r="O172" s="94">
        <f t="shared" ref="O172:O176" si="21">IF(M172=0,"",100%-N172)</f>
        <v>3.4031413612565453E-2</v>
      </c>
    </row>
    <row r="173" spans="1:16" ht="15.75" customHeight="1">
      <c r="A173" s="9">
        <v>2002</v>
      </c>
      <c r="B173" s="11"/>
      <c r="C173" s="11"/>
      <c r="D173" s="11">
        <v>327</v>
      </c>
      <c r="E173" s="11"/>
      <c r="F173" s="11"/>
      <c r="G173" s="11"/>
      <c r="H173" s="12"/>
      <c r="I173" s="19"/>
      <c r="J173" s="5"/>
      <c r="K173" s="20"/>
      <c r="L173" s="101">
        <f>IF(D173=0,"",D173/C172)</f>
        <v>0.88617886178861793</v>
      </c>
      <c r="M173" s="22">
        <v>359</v>
      </c>
      <c r="N173" s="23">
        <f t="shared" si="20"/>
        <v>0.97289972899728994</v>
      </c>
      <c r="O173" s="23">
        <f t="shared" si="21"/>
        <v>2.7100271002710064E-2</v>
      </c>
      <c r="P173" s="86">
        <f>M173/M171</f>
        <v>0.93979057591623039</v>
      </c>
    </row>
    <row r="174" spans="1:16" ht="15.75" customHeight="1">
      <c r="A174" s="9">
        <v>2101</v>
      </c>
      <c r="B174" s="11"/>
      <c r="C174" s="11"/>
      <c r="D174" s="11"/>
      <c r="E174" s="11">
        <v>321</v>
      </c>
      <c r="F174" s="11"/>
      <c r="G174" s="11"/>
      <c r="H174" s="12"/>
      <c r="I174" s="19"/>
      <c r="J174" s="5"/>
      <c r="K174" s="20"/>
      <c r="L174" s="101">
        <f>IF(E174=0,"",E174/D173)</f>
        <v>0.98165137614678899</v>
      </c>
      <c r="M174" s="22">
        <v>347</v>
      </c>
      <c r="N174" s="23">
        <f t="shared" si="20"/>
        <v>0.96657381615598881</v>
      </c>
      <c r="O174" s="23">
        <f t="shared" si="21"/>
        <v>3.3426183844011192E-2</v>
      </c>
    </row>
    <row r="175" spans="1:16" ht="15.75" customHeight="1">
      <c r="A175" s="9">
        <v>2102</v>
      </c>
      <c r="B175" s="11"/>
      <c r="C175" s="11"/>
      <c r="D175" s="11"/>
      <c r="E175" s="11"/>
      <c r="F175" s="11">
        <v>302</v>
      </c>
      <c r="G175" s="11"/>
      <c r="H175" s="12"/>
      <c r="I175" s="19"/>
      <c r="J175" s="5"/>
      <c r="K175" s="20"/>
      <c r="L175" s="101">
        <f>IF(F175=0,"",F175/E174)</f>
        <v>0.94080996884735202</v>
      </c>
      <c r="M175" s="22">
        <v>335</v>
      </c>
      <c r="N175" s="23">
        <f t="shared" si="20"/>
        <v>0.96541786743515845</v>
      </c>
      <c r="O175" s="23">
        <f t="shared" si="21"/>
        <v>3.458213256484155E-2</v>
      </c>
    </row>
    <row r="176" spans="1:16" ht="15.75" customHeight="1">
      <c r="A176" s="115">
        <v>2201</v>
      </c>
      <c r="B176" s="11"/>
      <c r="C176" s="11"/>
      <c r="D176" s="11"/>
      <c r="E176" s="11"/>
      <c r="F176" s="11"/>
      <c r="G176" s="11">
        <v>280</v>
      </c>
      <c r="H176" s="12">
        <v>238</v>
      </c>
      <c r="I176" s="19"/>
      <c r="J176" s="5"/>
      <c r="K176" s="20"/>
      <c r="L176" s="101">
        <f>IF(G176=0,"",G176/F175)</f>
        <v>0.92715231788079466</v>
      </c>
      <c r="M176" s="102">
        <v>322</v>
      </c>
      <c r="N176" s="23">
        <f t="shared" si="20"/>
        <v>0.96119402985074631</v>
      </c>
      <c r="O176" s="23">
        <f t="shared" si="21"/>
        <v>3.8805970149253688E-2</v>
      </c>
    </row>
    <row r="177" spans="1:16" ht="15.75" customHeight="1">
      <c r="A177" s="10" t="s">
        <v>74</v>
      </c>
      <c r="B177" s="11"/>
      <c r="C177" s="11"/>
      <c r="D177" s="11"/>
      <c r="E177" s="11"/>
      <c r="F177" s="11"/>
      <c r="G177" s="11">
        <v>26</v>
      </c>
      <c r="H177" s="91">
        <v>20</v>
      </c>
      <c r="I177" s="19"/>
      <c r="J177" s="5"/>
      <c r="K177" s="6"/>
      <c r="L177" s="83"/>
      <c r="M177" s="102">
        <v>58</v>
      </c>
      <c r="N177" s="84"/>
      <c r="O177" s="107"/>
    </row>
    <row r="178" spans="1:16" ht="15.75" customHeight="1">
      <c r="A178" s="10" t="s">
        <v>75</v>
      </c>
      <c r="B178" s="11"/>
      <c r="C178" s="11"/>
      <c r="D178" s="11"/>
      <c r="E178" s="11"/>
      <c r="F178" s="11"/>
      <c r="G178" s="11">
        <v>37</v>
      </c>
      <c r="H178" s="12">
        <v>26</v>
      </c>
      <c r="I178" s="19"/>
      <c r="J178" s="5"/>
      <c r="K178" s="6"/>
      <c r="L178" s="83"/>
      <c r="M178" s="102">
        <v>53</v>
      </c>
      <c r="N178" s="84"/>
      <c r="O178" s="107"/>
    </row>
    <row r="179" spans="1:16" ht="15.75" customHeight="1">
      <c r="A179" s="10" t="s">
        <v>76</v>
      </c>
      <c r="B179" s="11"/>
      <c r="C179" s="11"/>
      <c r="D179" s="11"/>
      <c r="E179" s="11"/>
      <c r="F179" s="11"/>
      <c r="G179" s="11">
        <v>11</v>
      </c>
      <c r="H179" s="12">
        <v>8</v>
      </c>
      <c r="I179" s="19"/>
      <c r="J179" s="5"/>
      <c r="K179" s="6"/>
      <c r="L179" s="83"/>
      <c r="M179" s="102">
        <v>12</v>
      </c>
      <c r="N179" s="84"/>
      <c r="O179" s="107"/>
    </row>
    <row r="180" spans="1:16" ht="15.75" customHeight="1">
      <c r="A180" s="10" t="s">
        <v>78</v>
      </c>
      <c r="B180" s="11"/>
      <c r="C180" s="11"/>
      <c r="D180" s="11"/>
      <c r="E180" s="11"/>
      <c r="F180" s="11"/>
      <c r="G180" s="11">
        <v>3</v>
      </c>
      <c r="H180" s="12">
        <v>2</v>
      </c>
      <c r="I180" s="29"/>
      <c r="J180" s="30"/>
      <c r="K180" s="31"/>
      <c r="L180" s="108"/>
      <c r="M180" s="102">
        <v>3</v>
      </c>
      <c r="N180" s="109"/>
      <c r="O180" s="110"/>
    </row>
    <row r="181" spans="1:16" ht="18" customHeight="1">
      <c r="A181" s="34"/>
      <c r="B181" s="6"/>
      <c r="C181" s="139" t="s">
        <v>42</v>
      </c>
      <c r="D181" s="154"/>
      <c r="E181" s="154"/>
      <c r="F181" s="154"/>
      <c r="G181" s="155"/>
      <c r="H181" s="35">
        <f>SUM(H171:H180)</f>
        <v>294</v>
      </c>
      <c r="I181" s="36">
        <f>IF(H176=0,"",H176/B171)</f>
        <v>0.62303664921465973</v>
      </c>
      <c r="J181" s="36">
        <f>IF(H181=0,"",H181/B171)</f>
        <v>0.76963350785340312</v>
      </c>
      <c r="K181" s="36">
        <f>(J181-I181)</f>
        <v>0.14659685863874339</v>
      </c>
      <c r="L181" s="5"/>
      <c r="M181" s="6"/>
      <c r="N181" s="37"/>
      <c r="O181" s="5"/>
    </row>
    <row r="182" spans="1:16" ht="12.75" customHeight="1">
      <c r="I182" s="5"/>
      <c r="J182" s="5"/>
      <c r="L182" s="5"/>
    </row>
    <row r="183" spans="1:16" ht="12.75" customHeight="1">
      <c r="I183" s="5"/>
      <c r="J183" s="5"/>
      <c r="L183" s="5"/>
    </row>
    <row r="184" spans="1:16" ht="12.75" customHeight="1">
      <c r="I184" s="5"/>
      <c r="J184" s="5"/>
      <c r="L184" s="5"/>
    </row>
    <row r="185" spans="1:16" ht="12.75" customHeight="1">
      <c r="I185" s="5"/>
      <c r="J185" s="5"/>
      <c r="L185" s="5"/>
    </row>
    <row r="186" spans="1:16" ht="26.25" customHeight="1">
      <c r="A186" s="7"/>
      <c r="B186" s="176" t="s">
        <v>77</v>
      </c>
      <c r="C186" s="166"/>
      <c r="D186" s="166"/>
      <c r="E186" s="166"/>
      <c r="F186" s="166"/>
      <c r="G186" s="166"/>
      <c r="H186" s="99">
        <v>2002</v>
      </c>
      <c r="I186" s="76"/>
      <c r="J186" s="76"/>
      <c r="K186" s="76"/>
      <c r="L186" s="76"/>
      <c r="M186" s="76"/>
      <c r="N186" s="6"/>
      <c r="O186" s="6"/>
    </row>
    <row r="187" spans="1:16" ht="20.25" customHeight="1">
      <c r="A187" s="177" t="s">
        <v>6</v>
      </c>
      <c r="B187" s="144" t="s">
        <v>7</v>
      </c>
      <c r="C187" s="154"/>
      <c r="D187" s="154"/>
      <c r="E187" s="154"/>
      <c r="F187" s="154"/>
      <c r="G187" s="154"/>
      <c r="H187" s="167" t="s">
        <v>8</v>
      </c>
      <c r="I187" s="137" t="s">
        <v>9</v>
      </c>
      <c r="J187" s="137" t="s">
        <v>10</v>
      </c>
      <c r="K187" s="149" t="s">
        <v>11</v>
      </c>
      <c r="L187" s="137" t="s">
        <v>12</v>
      </c>
      <c r="M187" s="151" t="s">
        <v>13</v>
      </c>
      <c r="N187" s="151" t="s">
        <v>14</v>
      </c>
      <c r="O187" s="137" t="s">
        <v>15</v>
      </c>
    </row>
    <row r="188" spans="1:16" ht="15.75" customHeight="1">
      <c r="A188" s="153"/>
      <c r="B188" s="9" t="s">
        <v>16</v>
      </c>
      <c r="C188" s="9" t="s">
        <v>17</v>
      </c>
      <c r="D188" s="9" t="s">
        <v>18</v>
      </c>
      <c r="E188" s="9" t="s">
        <v>19</v>
      </c>
      <c r="F188" s="9" t="s">
        <v>20</v>
      </c>
      <c r="G188" s="9" t="s">
        <v>21</v>
      </c>
      <c r="H188" s="153"/>
      <c r="I188" s="153"/>
      <c r="J188" s="153"/>
      <c r="K188" s="153"/>
      <c r="L188" s="153"/>
      <c r="M188" s="153"/>
      <c r="N188" s="153"/>
      <c r="O188" s="153"/>
    </row>
    <row r="189" spans="1:16" ht="15.75" customHeight="1">
      <c r="A189" s="9">
        <v>2002</v>
      </c>
      <c r="B189" s="11">
        <v>364</v>
      </c>
      <c r="C189" s="11"/>
      <c r="D189" s="11"/>
      <c r="E189" s="11"/>
      <c r="F189" s="11"/>
      <c r="G189" s="11"/>
      <c r="H189" s="12"/>
      <c r="I189" s="13"/>
      <c r="J189" s="14"/>
      <c r="K189" s="15"/>
      <c r="L189" s="16"/>
      <c r="M189" s="17">
        <f>B189</f>
        <v>364</v>
      </c>
      <c r="N189" s="18"/>
      <c r="O189" s="16"/>
    </row>
    <row r="190" spans="1:16" ht="15.75" customHeight="1">
      <c r="A190" s="9">
        <v>2101</v>
      </c>
      <c r="B190" s="11"/>
      <c r="C190" s="11">
        <v>327</v>
      </c>
      <c r="D190" s="11"/>
      <c r="E190" s="11"/>
      <c r="F190" s="11"/>
      <c r="G190" s="11"/>
      <c r="H190" s="12"/>
      <c r="I190" s="19"/>
      <c r="J190" s="5"/>
      <c r="K190" s="20"/>
      <c r="L190" s="93">
        <f>IF(C190=0,"",C190/B189)</f>
        <v>0.89835164835164838</v>
      </c>
      <c r="M190" s="22">
        <v>336</v>
      </c>
      <c r="N190" s="94">
        <f t="shared" ref="N190:N194" si="22">IF(M190=0,"",M190/M189)</f>
        <v>0.92307692307692313</v>
      </c>
      <c r="O190" s="94">
        <f t="shared" ref="O190:O194" si="23">IF(M190=0,"",100%-N190)</f>
        <v>7.6923076923076872E-2</v>
      </c>
    </row>
    <row r="191" spans="1:16" ht="15.75" customHeight="1">
      <c r="A191" s="9">
        <v>2102</v>
      </c>
      <c r="B191" s="11"/>
      <c r="C191" s="11"/>
      <c r="D191" s="11">
        <v>295</v>
      </c>
      <c r="E191" s="11"/>
      <c r="F191" s="11"/>
      <c r="G191" s="11"/>
      <c r="H191" s="12"/>
      <c r="I191" s="19"/>
      <c r="J191" s="5"/>
      <c r="K191" s="20"/>
      <c r="L191" s="101">
        <f>IF(D191=0,"",D191/C190)</f>
        <v>0.90214067278287458</v>
      </c>
      <c r="M191" s="22">
        <v>318</v>
      </c>
      <c r="N191" s="23">
        <f t="shared" si="22"/>
        <v>0.9464285714285714</v>
      </c>
      <c r="O191" s="23">
        <f t="shared" si="23"/>
        <v>5.3571428571428603E-2</v>
      </c>
      <c r="P191" s="86">
        <f>M191/M189</f>
        <v>0.87362637362637363</v>
      </c>
    </row>
    <row r="192" spans="1:16" ht="15.75" customHeight="1">
      <c r="A192" s="9">
        <v>2201</v>
      </c>
      <c r="B192" s="11"/>
      <c r="C192" s="11"/>
      <c r="D192" s="11"/>
      <c r="E192" s="11">
        <v>276</v>
      </c>
      <c r="F192" s="11"/>
      <c r="G192" s="11"/>
      <c r="H192" s="12"/>
      <c r="I192" s="19"/>
      <c r="J192" s="5"/>
      <c r="K192" s="20"/>
      <c r="L192" s="101">
        <f>IF(E192=0,"",E192/D191)</f>
        <v>0.93559322033898307</v>
      </c>
      <c r="M192" s="22">
        <v>316</v>
      </c>
      <c r="N192" s="23">
        <f t="shared" si="22"/>
        <v>0.99371069182389937</v>
      </c>
      <c r="O192" s="23">
        <f t="shared" si="23"/>
        <v>6.2893081761006275E-3</v>
      </c>
    </row>
    <row r="193" spans="1:15" ht="15.75" customHeight="1">
      <c r="A193" s="9">
        <v>2202</v>
      </c>
      <c r="B193" s="11"/>
      <c r="C193" s="11"/>
      <c r="D193" s="11"/>
      <c r="E193" s="11"/>
      <c r="F193" s="11">
        <v>256</v>
      </c>
      <c r="G193" s="11"/>
      <c r="H193" s="12"/>
      <c r="I193" s="19"/>
      <c r="J193" s="5"/>
      <c r="K193" s="20"/>
      <c r="L193" s="101">
        <f>IF(F193=0,"",F193/E192)</f>
        <v>0.92753623188405798</v>
      </c>
      <c r="M193" s="22">
        <v>293</v>
      </c>
      <c r="N193" s="23">
        <f t="shared" si="22"/>
        <v>0.92721518987341767</v>
      </c>
      <c r="O193" s="23">
        <f t="shared" si="23"/>
        <v>7.2784810126582333E-2</v>
      </c>
    </row>
    <row r="194" spans="1:15" ht="15.75" customHeight="1">
      <c r="A194" s="115">
        <v>2301</v>
      </c>
      <c r="B194" s="11"/>
      <c r="C194" s="11"/>
      <c r="D194" s="11"/>
      <c r="E194" s="11"/>
      <c r="F194" s="11"/>
      <c r="G194" s="11">
        <v>244</v>
      </c>
      <c r="H194" s="12">
        <v>205</v>
      </c>
      <c r="I194" s="19"/>
      <c r="J194" s="5"/>
      <c r="K194" s="20"/>
      <c r="L194" s="101">
        <f>IF(G194=0,"",G194/F193)</f>
        <v>0.953125</v>
      </c>
      <c r="M194" s="102">
        <v>276</v>
      </c>
      <c r="N194" s="23">
        <f t="shared" si="22"/>
        <v>0.94197952218430037</v>
      </c>
      <c r="O194" s="23">
        <f t="shared" si="23"/>
        <v>5.8020477815699634E-2</v>
      </c>
    </row>
    <row r="195" spans="1:15" ht="15.75" customHeight="1">
      <c r="A195" s="10" t="s">
        <v>76</v>
      </c>
      <c r="B195" s="11"/>
      <c r="C195" s="11"/>
      <c r="D195" s="11"/>
      <c r="E195" s="11"/>
      <c r="F195" s="11"/>
      <c r="G195" s="11">
        <v>27</v>
      </c>
      <c r="H195" s="12">
        <v>26</v>
      </c>
      <c r="I195" s="19"/>
      <c r="J195" s="5"/>
      <c r="K195" s="6"/>
      <c r="L195" s="83"/>
      <c r="M195" s="102">
        <v>51</v>
      </c>
      <c r="N195" s="84"/>
      <c r="O195" s="107"/>
    </row>
    <row r="196" spans="1:15" ht="15.75" customHeight="1">
      <c r="A196" s="10" t="s">
        <v>78</v>
      </c>
      <c r="B196" s="11"/>
      <c r="C196" s="11"/>
      <c r="D196" s="11"/>
      <c r="E196" s="11"/>
      <c r="F196" s="11"/>
      <c r="G196" s="11">
        <v>22</v>
      </c>
      <c r="H196" s="12">
        <v>16</v>
      </c>
      <c r="I196" s="19"/>
      <c r="J196" s="5"/>
      <c r="K196" s="6"/>
      <c r="L196" s="83"/>
      <c r="M196" s="102">
        <v>26</v>
      </c>
      <c r="N196" s="84"/>
      <c r="O196" s="107"/>
    </row>
    <row r="197" spans="1:15" ht="15.75" customHeight="1">
      <c r="A197" s="10" t="s">
        <v>79</v>
      </c>
      <c r="B197" s="11"/>
      <c r="C197" s="11"/>
      <c r="D197" s="11"/>
      <c r="E197" s="11"/>
      <c r="F197" s="11"/>
      <c r="G197" s="11">
        <v>2</v>
      </c>
      <c r="H197" s="12">
        <v>1</v>
      </c>
      <c r="I197" s="19"/>
      <c r="J197" s="5"/>
      <c r="K197" s="6"/>
      <c r="L197" s="83"/>
      <c r="M197" s="102">
        <v>4</v>
      </c>
      <c r="N197" s="84"/>
      <c r="O197" s="107"/>
    </row>
    <row r="198" spans="1:15" ht="15.75" customHeight="1">
      <c r="A198" s="10"/>
      <c r="B198" s="11"/>
      <c r="C198" s="11"/>
      <c r="D198" s="11"/>
      <c r="E198" s="11"/>
      <c r="F198" s="11"/>
      <c r="G198" s="11"/>
      <c r="H198" s="12"/>
      <c r="I198" s="29"/>
      <c r="J198" s="30"/>
      <c r="K198" s="31"/>
      <c r="L198" s="108"/>
      <c r="M198" s="102"/>
      <c r="N198" s="109"/>
      <c r="O198" s="110"/>
    </row>
    <row r="199" spans="1:15" ht="18" customHeight="1">
      <c r="A199" s="34"/>
      <c r="B199" s="6"/>
      <c r="C199" s="139" t="s">
        <v>42</v>
      </c>
      <c r="D199" s="154"/>
      <c r="E199" s="154"/>
      <c r="F199" s="154"/>
      <c r="G199" s="155"/>
      <c r="H199" s="35">
        <f>SUM(H189:H198)</f>
        <v>248</v>
      </c>
      <c r="I199" s="36">
        <f>IF(H194=0,"",H194/B189)</f>
        <v>0.56318681318681318</v>
      </c>
      <c r="J199" s="36">
        <f>IF(H199=0,"",H199/B189)</f>
        <v>0.68131868131868134</v>
      </c>
      <c r="K199" s="36">
        <f>(J199-I199)</f>
        <v>0.11813186813186816</v>
      </c>
      <c r="L199" s="5"/>
      <c r="M199" s="6"/>
      <c r="N199" s="37"/>
      <c r="O199" s="5"/>
    </row>
    <row r="200" spans="1:15" ht="12.75" customHeight="1">
      <c r="I200" s="5"/>
      <c r="J200" s="5"/>
      <c r="L200" s="5"/>
    </row>
    <row r="201" spans="1:15" ht="12.75" customHeight="1">
      <c r="I201" s="5"/>
      <c r="J201" s="5"/>
      <c r="L201" s="5"/>
    </row>
    <row r="202" spans="1:15" ht="12.75" customHeight="1">
      <c r="I202" s="5"/>
      <c r="J202" s="5"/>
      <c r="L202" s="5"/>
    </row>
    <row r="203" spans="1:15" ht="12.75" customHeight="1">
      <c r="I203" s="5"/>
      <c r="J203" s="5"/>
      <c r="L203" s="5"/>
    </row>
    <row r="204" spans="1:15" ht="12.75" customHeight="1">
      <c r="I204" s="5"/>
      <c r="J204" s="5"/>
      <c r="L204" s="5"/>
    </row>
    <row r="205" spans="1:15" ht="26.25" customHeight="1">
      <c r="A205" s="7"/>
      <c r="B205" s="176" t="s">
        <v>77</v>
      </c>
      <c r="C205" s="166"/>
      <c r="D205" s="166"/>
      <c r="E205" s="166"/>
      <c r="F205" s="166"/>
      <c r="G205" s="166"/>
      <c r="H205" s="99">
        <v>2102</v>
      </c>
      <c r="I205" s="76"/>
      <c r="J205" s="76"/>
      <c r="K205" s="76"/>
      <c r="L205" s="76"/>
      <c r="M205" s="76"/>
      <c r="N205" s="6"/>
      <c r="O205" s="6"/>
    </row>
    <row r="206" spans="1:15" ht="20.25" customHeight="1">
      <c r="A206" s="177" t="s">
        <v>6</v>
      </c>
      <c r="B206" s="144" t="s">
        <v>7</v>
      </c>
      <c r="C206" s="154"/>
      <c r="D206" s="154"/>
      <c r="E206" s="154"/>
      <c r="F206" s="154"/>
      <c r="G206" s="154"/>
      <c r="H206" s="167" t="s">
        <v>8</v>
      </c>
      <c r="I206" s="137" t="s">
        <v>9</v>
      </c>
      <c r="J206" s="137" t="s">
        <v>10</v>
      </c>
      <c r="K206" s="149" t="s">
        <v>11</v>
      </c>
      <c r="L206" s="137" t="s">
        <v>12</v>
      </c>
      <c r="M206" s="151" t="s">
        <v>13</v>
      </c>
      <c r="N206" s="151" t="s">
        <v>14</v>
      </c>
      <c r="O206" s="137" t="s">
        <v>15</v>
      </c>
    </row>
    <row r="207" spans="1:15" ht="15.75" customHeight="1">
      <c r="A207" s="153"/>
      <c r="B207" s="9" t="s">
        <v>16</v>
      </c>
      <c r="C207" s="9" t="s">
        <v>17</v>
      </c>
      <c r="D207" s="9" t="s">
        <v>18</v>
      </c>
      <c r="E207" s="9" t="s">
        <v>19</v>
      </c>
      <c r="F207" s="9" t="s">
        <v>20</v>
      </c>
      <c r="G207" s="9" t="s">
        <v>21</v>
      </c>
      <c r="H207" s="153"/>
      <c r="I207" s="153"/>
      <c r="J207" s="153"/>
      <c r="K207" s="153"/>
      <c r="L207" s="153"/>
      <c r="M207" s="153"/>
      <c r="N207" s="153"/>
      <c r="O207" s="153"/>
    </row>
    <row r="208" spans="1:15" ht="15.75" customHeight="1">
      <c r="A208" s="9">
        <v>2102</v>
      </c>
      <c r="B208" s="11">
        <v>342</v>
      </c>
      <c r="C208" s="11"/>
      <c r="D208" s="11"/>
      <c r="E208" s="11"/>
      <c r="F208" s="11"/>
      <c r="G208" s="11"/>
      <c r="H208" s="12"/>
      <c r="I208" s="13"/>
      <c r="J208" s="14"/>
      <c r="K208" s="15"/>
      <c r="L208" s="16"/>
      <c r="M208" s="17">
        <f>B208</f>
        <v>342</v>
      </c>
      <c r="N208" s="18"/>
      <c r="O208" s="16"/>
    </row>
    <row r="209" spans="1:16" ht="15.75" customHeight="1">
      <c r="A209" s="9">
        <v>2201</v>
      </c>
      <c r="B209" s="11"/>
      <c r="C209" s="11">
        <v>317</v>
      </c>
      <c r="D209" s="11"/>
      <c r="E209" s="11"/>
      <c r="F209" s="11"/>
      <c r="G209" s="11"/>
      <c r="H209" s="12"/>
      <c r="I209" s="19"/>
      <c r="J209" s="5"/>
      <c r="K209" s="20"/>
      <c r="L209" s="93">
        <f>IF(C209=0,"",C209/B208)</f>
        <v>0.92690058479532167</v>
      </c>
      <c r="M209" s="22">
        <v>337</v>
      </c>
      <c r="N209" s="94">
        <f t="shared" ref="N209:N213" si="24">IF(M209=0,"",M209/M208)</f>
        <v>0.98538011695906436</v>
      </c>
      <c r="O209" s="94">
        <f t="shared" ref="O209:O213" si="25">IF(M209=0,"",100%-N209)</f>
        <v>1.4619883040935644E-2</v>
      </c>
    </row>
    <row r="210" spans="1:16" ht="15.75" customHeight="1">
      <c r="A210" s="9">
        <v>2202</v>
      </c>
      <c r="B210" s="11"/>
      <c r="C210" s="11"/>
      <c r="D210" s="11">
        <v>282</v>
      </c>
      <c r="E210" s="11"/>
      <c r="F210" s="11"/>
      <c r="G210" s="11"/>
      <c r="H210" s="12"/>
      <c r="I210" s="19"/>
      <c r="J210" s="5"/>
      <c r="K210" s="20"/>
      <c r="L210" s="101">
        <f>IF(D210=0,"",D210/C209)</f>
        <v>0.88958990536277605</v>
      </c>
      <c r="M210" s="22">
        <v>318</v>
      </c>
      <c r="N210" s="23">
        <f t="shared" si="24"/>
        <v>0.94362017804154308</v>
      </c>
      <c r="O210" s="23">
        <f t="shared" si="25"/>
        <v>5.6379821958456922E-2</v>
      </c>
      <c r="P210" s="86">
        <f>M210/M208</f>
        <v>0.92982456140350878</v>
      </c>
    </row>
    <row r="211" spans="1:16" ht="15.75" customHeight="1">
      <c r="A211" s="9">
        <v>2301</v>
      </c>
      <c r="B211" s="11"/>
      <c r="C211" s="11"/>
      <c r="D211" s="11"/>
      <c r="E211" s="11">
        <v>278</v>
      </c>
      <c r="F211" s="11"/>
      <c r="G211" s="11"/>
      <c r="H211" s="12"/>
      <c r="I211" s="19"/>
      <c r="J211" s="5"/>
      <c r="K211" s="20"/>
      <c r="L211" s="101">
        <f>IF(E211=0,"",E211/D210)</f>
        <v>0.98581560283687941</v>
      </c>
      <c r="M211" s="22">
        <v>307</v>
      </c>
      <c r="N211" s="23">
        <f t="shared" si="24"/>
        <v>0.96540880503144655</v>
      </c>
      <c r="O211" s="23">
        <f t="shared" si="25"/>
        <v>3.4591194968553451E-2</v>
      </c>
    </row>
    <row r="212" spans="1:16" ht="15.75" customHeight="1">
      <c r="A212" s="9">
        <v>2302</v>
      </c>
      <c r="B212" s="11"/>
      <c r="C212" s="11"/>
      <c r="D212" s="11"/>
      <c r="E212" s="11"/>
      <c r="F212" s="11">
        <v>271</v>
      </c>
      <c r="G212" s="11"/>
      <c r="H212" s="12"/>
      <c r="I212" s="19"/>
      <c r="J212" s="5"/>
      <c r="K212" s="20"/>
      <c r="L212" s="101">
        <f>IF(F212=0,"",F212/E211)</f>
        <v>0.97482014388489213</v>
      </c>
      <c r="M212" s="22">
        <v>290</v>
      </c>
      <c r="N212" s="23">
        <f t="shared" si="24"/>
        <v>0.94462540716612375</v>
      </c>
      <c r="O212" s="23">
        <f t="shared" si="25"/>
        <v>5.5374592833876246E-2</v>
      </c>
    </row>
    <row r="213" spans="1:16" ht="15.75" customHeight="1">
      <c r="A213" s="115">
        <v>2401</v>
      </c>
      <c r="B213" s="11"/>
      <c r="C213" s="11"/>
      <c r="D213" s="11"/>
      <c r="E213" s="11"/>
      <c r="F213" s="11"/>
      <c r="G213" s="11">
        <v>262</v>
      </c>
      <c r="H213" s="12">
        <v>207</v>
      </c>
      <c r="I213" s="19"/>
      <c r="J213" s="5"/>
      <c r="K213" s="20"/>
      <c r="L213" s="101">
        <f>IF(G213=0,"",G213/F212)</f>
        <v>0.96678966789667897</v>
      </c>
      <c r="M213" s="102">
        <v>282</v>
      </c>
      <c r="N213" s="23">
        <f t="shared" si="24"/>
        <v>0.97241379310344822</v>
      </c>
      <c r="O213" s="23">
        <f t="shared" si="25"/>
        <v>2.7586206896551779E-2</v>
      </c>
    </row>
    <row r="214" spans="1:16" ht="15.75" customHeight="1">
      <c r="A214" s="10" t="s">
        <v>79</v>
      </c>
      <c r="B214" s="11"/>
      <c r="C214" s="11"/>
      <c r="D214" s="11"/>
      <c r="E214" s="11"/>
      <c r="F214" s="11"/>
      <c r="G214" s="11">
        <v>30</v>
      </c>
      <c r="H214" s="12">
        <v>18</v>
      </c>
      <c r="I214" s="19"/>
      <c r="J214" s="5"/>
      <c r="K214" s="6"/>
      <c r="L214" s="83"/>
      <c r="M214" s="102">
        <v>52</v>
      </c>
      <c r="N214" s="84"/>
      <c r="O214" s="107"/>
    </row>
    <row r="215" spans="1:16" ht="15.75" customHeight="1">
      <c r="A215" s="10" t="s">
        <v>80</v>
      </c>
      <c r="B215" s="11"/>
      <c r="C215" s="11"/>
      <c r="D215" s="11"/>
      <c r="E215" s="11"/>
      <c r="F215" s="11"/>
      <c r="G215" s="11"/>
      <c r="H215" s="12"/>
      <c r="I215" s="19"/>
      <c r="J215" s="5"/>
      <c r="K215" s="6"/>
      <c r="L215" s="83"/>
      <c r="M215" s="102"/>
      <c r="N215" s="84"/>
      <c r="O215" s="107"/>
    </row>
    <row r="216" spans="1:16" ht="15.75" customHeight="1">
      <c r="A216" s="10" t="s">
        <v>81</v>
      </c>
      <c r="B216" s="11"/>
      <c r="C216" s="11"/>
      <c r="D216" s="11"/>
      <c r="E216" s="11"/>
      <c r="F216" s="11"/>
      <c r="G216" s="11"/>
      <c r="H216" s="12"/>
      <c r="I216" s="19"/>
      <c r="J216" s="5"/>
      <c r="K216" s="6"/>
      <c r="L216" s="83"/>
      <c r="M216" s="102"/>
      <c r="N216" s="84"/>
      <c r="O216" s="107"/>
    </row>
    <row r="217" spans="1:16" ht="15.75" customHeight="1">
      <c r="A217" s="10"/>
      <c r="B217" s="11"/>
      <c r="C217" s="11"/>
      <c r="D217" s="11"/>
      <c r="E217" s="11"/>
      <c r="F217" s="11"/>
      <c r="G217" s="11"/>
      <c r="H217" s="12"/>
      <c r="I217" s="29"/>
      <c r="J217" s="30"/>
      <c r="K217" s="31"/>
      <c r="L217" s="108"/>
      <c r="M217" s="102"/>
      <c r="N217" s="109"/>
      <c r="O217" s="110"/>
    </row>
    <row r="218" spans="1:16" ht="18" customHeight="1">
      <c r="A218" s="34"/>
      <c r="B218" s="6"/>
      <c r="C218" s="139" t="s">
        <v>42</v>
      </c>
      <c r="D218" s="154"/>
      <c r="E218" s="154"/>
      <c r="F218" s="154"/>
      <c r="G218" s="155"/>
      <c r="H218" s="35">
        <f>SUM(H208:H217)</f>
        <v>225</v>
      </c>
      <c r="I218" s="36">
        <f>IF(H213=0,"",H213/B208)</f>
        <v>0.60526315789473684</v>
      </c>
      <c r="J218" s="36">
        <f>IF(H218=0,"",H218/B208)</f>
        <v>0.65789473684210531</v>
      </c>
      <c r="K218" s="36">
        <f>(J218-I218)</f>
        <v>5.2631578947368474E-2</v>
      </c>
      <c r="L218" s="5"/>
      <c r="M218" s="6"/>
      <c r="N218" s="37"/>
      <c r="O218" s="5"/>
    </row>
    <row r="219" spans="1:16" ht="12.75" customHeight="1">
      <c r="I219" s="5"/>
      <c r="J219" s="5"/>
      <c r="L219" s="5"/>
    </row>
    <row r="220" spans="1:16" ht="12.75" customHeight="1">
      <c r="I220" s="5"/>
      <c r="J220" s="5"/>
      <c r="L220" s="5"/>
    </row>
    <row r="221" spans="1:16" ht="12.75" customHeight="1">
      <c r="I221" s="5"/>
      <c r="J221" s="5"/>
      <c r="L221" s="5"/>
    </row>
    <row r="222" spans="1:16" ht="26.25" customHeight="1">
      <c r="A222" s="7"/>
      <c r="B222" s="176" t="s">
        <v>77</v>
      </c>
      <c r="C222" s="166"/>
      <c r="D222" s="166"/>
      <c r="E222" s="166"/>
      <c r="F222" s="166"/>
      <c r="G222" s="166"/>
      <c r="H222" s="99">
        <v>2202</v>
      </c>
      <c r="I222" s="76"/>
      <c r="J222" s="76"/>
      <c r="K222" s="76"/>
      <c r="L222" s="76"/>
      <c r="M222" s="76"/>
      <c r="N222" s="6"/>
      <c r="O222" s="6"/>
    </row>
    <row r="223" spans="1:16" ht="20.25" customHeight="1">
      <c r="A223" s="177" t="s">
        <v>6</v>
      </c>
      <c r="B223" s="144" t="s">
        <v>7</v>
      </c>
      <c r="C223" s="154"/>
      <c r="D223" s="154"/>
      <c r="E223" s="154"/>
      <c r="F223" s="154"/>
      <c r="G223" s="154"/>
      <c r="H223" s="167" t="s">
        <v>8</v>
      </c>
      <c r="I223" s="137" t="s">
        <v>9</v>
      </c>
      <c r="J223" s="137" t="s">
        <v>10</v>
      </c>
      <c r="K223" s="149" t="s">
        <v>11</v>
      </c>
      <c r="L223" s="137" t="s">
        <v>12</v>
      </c>
      <c r="M223" s="151" t="s">
        <v>13</v>
      </c>
      <c r="N223" s="151" t="s">
        <v>14</v>
      </c>
      <c r="O223" s="137" t="s">
        <v>15</v>
      </c>
    </row>
    <row r="224" spans="1:16" ht="15.75" customHeight="1">
      <c r="A224" s="153"/>
      <c r="B224" s="9" t="s">
        <v>16</v>
      </c>
      <c r="C224" s="9" t="s">
        <v>17</v>
      </c>
      <c r="D224" s="9" t="s">
        <v>18</v>
      </c>
      <c r="E224" s="9" t="s">
        <v>19</v>
      </c>
      <c r="F224" s="9" t="s">
        <v>20</v>
      </c>
      <c r="G224" s="9" t="s">
        <v>21</v>
      </c>
      <c r="H224" s="153"/>
      <c r="I224" s="153"/>
      <c r="J224" s="153"/>
      <c r="K224" s="153"/>
      <c r="L224" s="153"/>
      <c r="M224" s="153"/>
      <c r="N224" s="153"/>
      <c r="O224" s="153"/>
    </row>
    <row r="225" spans="1:16" ht="15.75" customHeight="1">
      <c r="A225" s="9">
        <v>2202</v>
      </c>
      <c r="B225" s="11">
        <v>329</v>
      </c>
      <c r="C225" s="11"/>
      <c r="D225" s="11"/>
      <c r="E225" s="11"/>
      <c r="F225" s="11"/>
      <c r="G225" s="11"/>
      <c r="H225" s="12"/>
      <c r="I225" s="13"/>
      <c r="J225" s="14"/>
      <c r="K225" s="15"/>
      <c r="L225" s="16"/>
      <c r="M225" s="17">
        <f>B225</f>
        <v>329</v>
      </c>
      <c r="N225" s="18"/>
      <c r="O225" s="16"/>
    </row>
    <row r="226" spans="1:16" ht="15.75" customHeight="1">
      <c r="A226" s="9">
        <v>2301</v>
      </c>
      <c r="B226" s="11"/>
      <c r="C226" s="11">
        <v>322</v>
      </c>
      <c r="D226" s="11"/>
      <c r="E226" s="11"/>
      <c r="F226" s="11"/>
      <c r="G226" s="11"/>
      <c r="H226" s="12"/>
      <c r="I226" s="19"/>
      <c r="J226" s="5"/>
      <c r="K226" s="20"/>
      <c r="L226" s="93">
        <f>IF(C226=0,"",C226/B225)</f>
        <v>0.97872340425531912</v>
      </c>
      <c r="M226" s="22">
        <v>322</v>
      </c>
      <c r="N226" s="94">
        <f t="shared" ref="N226:N230" si="26">IF(M226=0,"",M226/M225)</f>
        <v>0.97872340425531912</v>
      </c>
      <c r="O226" s="94">
        <f t="shared" ref="O226:O230" si="27">IF(M226=0,"",100%-N226)</f>
        <v>2.1276595744680882E-2</v>
      </c>
    </row>
    <row r="227" spans="1:16" ht="15.75" customHeight="1">
      <c r="A227" s="9">
        <v>2302</v>
      </c>
      <c r="B227" s="11"/>
      <c r="C227" s="11"/>
      <c r="D227" s="11">
        <v>313</v>
      </c>
      <c r="E227" s="11"/>
      <c r="F227" s="11"/>
      <c r="G227" s="11"/>
      <c r="H227" s="12"/>
      <c r="I227" s="19"/>
      <c r="J227" s="5"/>
      <c r="K227" s="20"/>
      <c r="L227" s="101">
        <f>IF(D227=0,"",D227/C226)</f>
        <v>0.97204968944099379</v>
      </c>
      <c r="M227" s="22">
        <v>315</v>
      </c>
      <c r="N227" s="23">
        <f t="shared" si="26"/>
        <v>0.97826086956521741</v>
      </c>
      <c r="O227" s="23">
        <f t="shared" si="27"/>
        <v>2.1739130434782594E-2</v>
      </c>
      <c r="P227" s="86">
        <f>M227/M225</f>
        <v>0.95744680851063835</v>
      </c>
    </row>
    <row r="228" spans="1:16" ht="15.75" customHeight="1">
      <c r="A228" s="9">
        <v>2401</v>
      </c>
      <c r="B228" s="11"/>
      <c r="C228" s="11"/>
      <c r="D228" s="11"/>
      <c r="E228" s="11">
        <v>302</v>
      </c>
      <c r="F228" s="11"/>
      <c r="G228" s="11"/>
      <c r="H228" s="12"/>
      <c r="I228" s="19"/>
      <c r="J228" s="5"/>
      <c r="K228" s="20"/>
      <c r="L228" s="101">
        <f>IF(E228=0,"",E228/D227)</f>
        <v>0.96485623003194887</v>
      </c>
      <c r="M228" s="22">
        <v>308</v>
      </c>
      <c r="N228" s="23">
        <f t="shared" si="26"/>
        <v>0.97777777777777775</v>
      </c>
      <c r="O228" s="23">
        <f t="shared" si="27"/>
        <v>2.2222222222222254E-2</v>
      </c>
    </row>
    <row r="229" spans="1:16" ht="15.75" customHeight="1">
      <c r="A229" s="9">
        <v>2402</v>
      </c>
      <c r="B229" s="11"/>
      <c r="C229" s="11"/>
      <c r="D229" s="11"/>
      <c r="E229" s="11"/>
      <c r="F229" s="11">
        <v>288</v>
      </c>
      <c r="G229" s="11"/>
      <c r="H229" s="12"/>
      <c r="I229" s="19"/>
      <c r="J229" s="5"/>
      <c r="K229" s="20"/>
      <c r="L229" s="101">
        <f>IF(F229=0,"",F229/E228)</f>
        <v>0.95364238410596025</v>
      </c>
      <c r="M229" s="22">
        <v>300</v>
      </c>
      <c r="N229" s="23">
        <f t="shared" si="26"/>
        <v>0.97402597402597402</v>
      </c>
      <c r="O229" s="23">
        <f t="shared" si="27"/>
        <v>2.5974025974025983E-2</v>
      </c>
    </row>
    <row r="230" spans="1:16" ht="15.75" customHeight="1">
      <c r="A230" s="115">
        <v>2501</v>
      </c>
      <c r="B230" s="11"/>
      <c r="C230" s="11"/>
      <c r="D230" s="11"/>
      <c r="E230" s="11"/>
      <c r="F230" s="11"/>
      <c r="G230" s="11"/>
      <c r="H230" s="12"/>
      <c r="I230" s="19"/>
      <c r="J230" s="5"/>
      <c r="K230" s="20"/>
      <c r="L230" s="101" t="str">
        <f>IF(G230=0,"",G230/F229)</f>
        <v/>
      </c>
      <c r="M230" s="102"/>
      <c r="N230" s="23" t="str">
        <f t="shared" si="26"/>
        <v/>
      </c>
      <c r="O230" s="23" t="str">
        <f t="shared" si="27"/>
        <v/>
      </c>
    </row>
    <row r="231" spans="1:16" ht="15.75" customHeight="1">
      <c r="A231" s="10" t="s">
        <v>81</v>
      </c>
      <c r="B231" s="11"/>
      <c r="C231" s="11"/>
      <c r="D231" s="11"/>
      <c r="E231" s="11"/>
      <c r="F231" s="11"/>
      <c r="G231" s="11"/>
      <c r="H231" s="12"/>
      <c r="I231" s="19"/>
      <c r="J231" s="5"/>
      <c r="K231" s="6"/>
      <c r="L231" s="83"/>
      <c r="M231" s="102"/>
      <c r="N231" s="84"/>
      <c r="O231" s="107"/>
    </row>
    <row r="232" spans="1:16" ht="15.75" customHeight="1">
      <c r="A232" s="10" t="s">
        <v>82</v>
      </c>
      <c r="B232" s="11"/>
      <c r="C232" s="11"/>
      <c r="D232" s="11"/>
      <c r="E232" s="11"/>
      <c r="F232" s="11"/>
      <c r="G232" s="11"/>
      <c r="H232" s="12"/>
      <c r="I232" s="19"/>
      <c r="J232" s="5"/>
      <c r="K232" s="6"/>
      <c r="L232" s="83"/>
      <c r="M232" s="102"/>
      <c r="N232" s="84"/>
      <c r="O232" s="107"/>
    </row>
    <row r="233" spans="1:16" ht="15.75" customHeight="1">
      <c r="A233" s="10" t="s">
        <v>83</v>
      </c>
      <c r="B233" s="11"/>
      <c r="C233" s="11"/>
      <c r="D233" s="11"/>
      <c r="E233" s="11"/>
      <c r="F233" s="11"/>
      <c r="G233" s="11"/>
      <c r="H233" s="12"/>
      <c r="I233" s="19"/>
      <c r="J233" s="5"/>
      <c r="K233" s="6"/>
      <c r="L233" s="83"/>
      <c r="M233" s="102"/>
      <c r="N233" s="84"/>
      <c r="O233" s="107"/>
    </row>
    <row r="234" spans="1:16" ht="15.75" customHeight="1">
      <c r="A234" s="10"/>
      <c r="B234" s="11"/>
      <c r="C234" s="11"/>
      <c r="D234" s="11"/>
      <c r="E234" s="11"/>
      <c r="F234" s="11"/>
      <c r="G234" s="11"/>
      <c r="H234" s="12"/>
      <c r="I234" s="29"/>
      <c r="J234" s="30"/>
      <c r="K234" s="31"/>
      <c r="L234" s="108"/>
      <c r="M234" s="102"/>
      <c r="N234" s="109"/>
      <c r="O234" s="110"/>
    </row>
    <row r="235" spans="1:16" ht="18" customHeight="1">
      <c r="A235" s="34"/>
      <c r="B235" s="6"/>
      <c r="C235" s="139" t="s">
        <v>42</v>
      </c>
      <c r="D235" s="154"/>
      <c r="E235" s="154"/>
      <c r="F235" s="154"/>
      <c r="G235" s="155"/>
      <c r="H235" s="35">
        <f>SUM(H225:H234)</f>
        <v>0</v>
      </c>
      <c r="I235" s="36" t="str">
        <f>IF(H233=0,"",H233/B225)</f>
        <v/>
      </c>
      <c r="J235" s="36" t="str">
        <f>IF(H235=0,"",H235/B225)</f>
        <v/>
      </c>
      <c r="K235" s="36" t="e">
        <f>(J235-I235)</f>
        <v>#VALUE!</v>
      </c>
      <c r="L235" s="5"/>
      <c r="M235" s="6"/>
      <c r="N235" s="37"/>
      <c r="O235" s="5"/>
    </row>
    <row r="236" spans="1:16" ht="12.75" customHeight="1">
      <c r="I236" s="5"/>
      <c r="J236" s="5"/>
      <c r="L236" s="5"/>
    </row>
    <row r="237" spans="1:16" ht="12.75" customHeight="1">
      <c r="I237" s="5"/>
      <c r="J237" s="5"/>
      <c r="L237" s="5"/>
    </row>
    <row r="238" spans="1:16" ht="26.25">
      <c r="A238" s="7"/>
      <c r="B238" s="176" t="s">
        <v>77</v>
      </c>
      <c r="C238" s="166"/>
      <c r="D238" s="166"/>
      <c r="E238" s="166"/>
      <c r="F238" s="166"/>
      <c r="G238" s="166"/>
      <c r="H238" s="99">
        <v>2302</v>
      </c>
      <c r="I238" s="76"/>
      <c r="J238" s="76"/>
      <c r="K238" s="76"/>
      <c r="L238" s="76"/>
      <c r="M238" s="76"/>
      <c r="N238" s="6"/>
      <c r="O238" s="6"/>
      <c r="P238" s="127"/>
    </row>
    <row r="239" spans="1:16" ht="12.75" customHeight="1">
      <c r="A239" s="177" t="s">
        <v>6</v>
      </c>
      <c r="B239" s="144" t="s">
        <v>7</v>
      </c>
      <c r="C239" s="154"/>
      <c r="D239" s="154"/>
      <c r="E239" s="154"/>
      <c r="F239" s="154"/>
      <c r="G239" s="154"/>
      <c r="H239" s="167" t="s">
        <v>8</v>
      </c>
      <c r="I239" s="137" t="s">
        <v>9</v>
      </c>
      <c r="J239" s="137" t="s">
        <v>10</v>
      </c>
      <c r="K239" s="149" t="s">
        <v>11</v>
      </c>
      <c r="L239" s="137" t="s">
        <v>12</v>
      </c>
      <c r="M239" s="151" t="s">
        <v>13</v>
      </c>
      <c r="N239" s="151" t="s">
        <v>14</v>
      </c>
      <c r="O239" s="137" t="s">
        <v>15</v>
      </c>
      <c r="P239" s="127"/>
    </row>
    <row r="240" spans="1:16" ht="12.75" customHeight="1">
      <c r="A240" s="153"/>
      <c r="B240" s="9" t="s">
        <v>16</v>
      </c>
      <c r="C240" s="9" t="s">
        <v>17</v>
      </c>
      <c r="D240" s="9" t="s">
        <v>18</v>
      </c>
      <c r="E240" s="9" t="s">
        <v>19</v>
      </c>
      <c r="F240" s="9" t="s">
        <v>20</v>
      </c>
      <c r="G240" s="9" t="s">
        <v>21</v>
      </c>
      <c r="H240" s="153"/>
      <c r="I240" s="153"/>
      <c r="J240" s="153"/>
      <c r="K240" s="153"/>
      <c r="L240" s="153"/>
      <c r="M240" s="153"/>
      <c r="N240" s="153"/>
      <c r="O240" s="153"/>
      <c r="P240" s="127"/>
    </row>
    <row r="241" spans="1:16" ht="12.75" customHeight="1">
      <c r="A241" s="9">
        <v>2302</v>
      </c>
      <c r="B241" s="11">
        <v>380</v>
      </c>
      <c r="C241" s="11"/>
      <c r="D241" s="11"/>
      <c r="E241" s="11"/>
      <c r="F241" s="11"/>
      <c r="G241" s="11"/>
      <c r="H241" s="91"/>
      <c r="I241" s="13"/>
      <c r="J241" s="14"/>
      <c r="K241" s="15"/>
      <c r="L241" s="16"/>
      <c r="M241" s="17">
        <f>B241</f>
        <v>380</v>
      </c>
      <c r="N241" s="18"/>
      <c r="O241" s="16"/>
      <c r="P241" s="127"/>
    </row>
    <row r="242" spans="1:16" ht="12.75" customHeight="1">
      <c r="A242" s="9">
        <v>2401</v>
      </c>
      <c r="B242" s="11"/>
      <c r="C242" s="11">
        <v>365</v>
      </c>
      <c r="D242" s="11"/>
      <c r="E242" s="11"/>
      <c r="F242" s="11"/>
      <c r="G242" s="11"/>
      <c r="H242" s="91"/>
      <c r="I242" s="19"/>
      <c r="J242" s="5"/>
      <c r="K242" s="20"/>
      <c r="L242" s="93">
        <f>IF(C242=0,"",C242/B241)</f>
        <v>0.96052631578947367</v>
      </c>
      <c r="M242" s="22">
        <v>369</v>
      </c>
      <c r="N242" s="94">
        <f t="shared" ref="N242:N246" si="28">IF(M242=0,"",M242/M241)</f>
        <v>0.97105263157894739</v>
      </c>
      <c r="O242" s="94">
        <f t="shared" ref="O242:O246" si="29">IF(M242=0,"",100%-N242)</f>
        <v>2.8947368421052611E-2</v>
      </c>
      <c r="P242" s="127"/>
    </row>
    <row r="243" spans="1:16" ht="12.75" customHeight="1">
      <c r="A243" s="9">
        <v>2402</v>
      </c>
      <c r="B243" s="11"/>
      <c r="C243" s="11"/>
      <c r="D243" s="11">
        <v>338</v>
      </c>
      <c r="E243" s="11"/>
      <c r="F243" s="11"/>
      <c r="G243" s="11"/>
      <c r="H243" s="91"/>
      <c r="I243" s="19"/>
      <c r="J243" s="5"/>
      <c r="K243" s="20"/>
      <c r="L243" s="101">
        <f>IF(D243=0,"",D243/C242)</f>
        <v>0.92602739726027394</v>
      </c>
      <c r="M243" s="22">
        <v>355</v>
      </c>
      <c r="N243" s="23">
        <f t="shared" si="28"/>
        <v>0.96205962059620598</v>
      </c>
      <c r="O243" s="23">
        <f t="shared" si="29"/>
        <v>3.7940379403794022E-2</v>
      </c>
      <c r="P243" s="86">
        <f>M243/M241</f>
        <v>0.93421052631578949</v>
      </c>
    </row>
    <row r="244" spans="1:16" ht="12.75" customHeight="1">
      <c r="A244" s="9">
        <v>2501</v>
      </c>
      <c r="B244" s="11"/>
      <c r="C244" s="11"/>
      <c r="D244" s="11"/>
      <c r="E244" s="11"/>
      <c r="F244" s="11"/>
      <c r="G244" s="11"/>
      <c r="H244" s="91"/>
      <c r="I244" s="19"/>
      <c r="J244" s="5"/>
      <c r="K244" s="20"/>
      <c r="L244" s="101" t="str">
        <f>IF(E244=0,"",E244/D243)</f>
        <v/>
      </c>
      <c r="M244" s="22"/>
      <c r="N244" s="23" t="str">
        <f t="shared" si="28"/>
        <v/>
      </c>
      <c r="O244" s="23" t="str">
        <f t="shared" si="29"/>
        <v/>
      </c>
      <c r="P244" s="127"/>
    </row>
    <row r="245" spans="1:16" ht="12.75" customHeight="1">
      <c r="A245" s="9">
        <v>2502</v>
      </c>
      <c r="B245" s="11"/>
      <c r="C245" s="11"/>
      <c r="D245" s="11"/>
      <c r="E245" s="11"/>
      <c r="F245" s="11"/>
      <c r="G245" s="11"/>
      <c r="H245" s="91"/>
      <c r="I245" s="19"/>
      <c r="J245" s="5"/>
      <c r="K245" s="20"/>
      <c r="L245" s="101" t="str">
        <f>IF(F245=0,"",F245/E244)</f>
        <v/>
      </c>
      <c r="M245" s="22"/>
      <c r="N245" s="23" t="str">
        <f t="shared" si="28"/>
        <v/>
      </c>
      <c r="O245" s="23" t="str">
        <f t="shared" si="29"/>
        <v/>
      </c>
      <c r="P245" s="127"/>
    </row>
    <row r="246" spans="1:16" ht="12.75" customHeight="1">
      <c r="A246" s="115">
        <v>2601</v>
      </c>
      <c r="B246" s="11"/>
      <c r="C246" s="11"/>
      <c r="D246" s="11"/>
      <c r="E246" s="11"/>
      <c r="F246" s="11"/>
      <c r="G246" s="11"/>
      <c r="H246" s="91"/>
      <c r="I246" s="19"/>
      <c r="J246" s="5"/>
      <c r="K246" s="20"/>
      <c r="L246" s="101" t="str">
        <f>IF(G246=0,"",G246/F245)</f>
        <v/>
      </c>
      <c r="M246" s="102"/>
      <c r="N246" s="23" t="str">
        <f t="shared" si="28"/>
        <v/>
      </c>
      <c r="O246" s="23" t="str">
        <f t="shared" si="29"/>
        <v/>
      </c>
      <c r="P246" s="127"/>
    </row>
    <row r="247" spans="1:16" ht="12.75" customHeight="1">
      <c r="A247" s="111" t="s">
        <v>83</v>
      </c>
      <c r="B247" s="11"/>
      <c r="C247" s="11"/>
      <c r="D247" s="11"/>
      <c r="E247" s="11"/>
      <c r="F247" s="11"/>
      <c r="G247" s="11"/>
      <c r="H247" s="91"/>
      <c r="I247" s="19"/>
      <c r="J247" s="5"/>
      <c r="K247" s="6"/>
      <c r="L247" s="83"/>
      <c r="M247" s="102"/>
      <c r="N247" s="84"/>
      <c r="O247" s="107"/>
      <c r="P247" s="127"/>
    </row>
    <row r="248" spans="1:16" ht="12.75" customHeight="1">
      <c r="A248" s="111" t="s">
        <v>84</v>
      </c>
      <c r="B248" s="11"/>
      <c r="C248" s="11"/>
      <c r="D248" s="11"/>
      <c r="E248" s="11"/>
      <c r="F248" s="11"/>
      <c r="G248" s="11"/>
      <c r="H248" s="91"/>
      <c r="I248" s="19"/>
      <c r="J248" s="5"/>
      <c r="K248" s="6"/>
      <c r="L248" s="83"/>
      <c r="M248" s="102"/>
      <c r="N248" s="84"/>
      <c r="O248" s="107"/>
      <c r="P248" s="127"/>
    </row>
    <row r="249" spans="1:16" ht="12.75" customHeight="1">
      <c r="A249" s="111" t="s">
        <v>85</v>
      </c>
      <c r="B249" s="11"/>
      <c r="C249" s="11"/>
      <c r="D249" s="11"/>
      <c r="E249" s="11"/>
      <c r="F249" s="11"/>
      <c r="G249" s="11"/>
      <c r="H249" s="91"/>
      <c r="I249" s="19"/>
      <c r="J249" s="5"/>
      <c r="K249" s="6"/>
      <c r="L249" s="83"/>
      <c r="M249" s="102"/>
      <c r="N249" s="84"/>
      <c r="O249" s="107"/>
      <c r="P249" s="127"/>
    </row>
    <row r="250" spans="1:16" ht="12.75" customHeight="1">
      <c r="A250" s="111"/>
      <c r="B250" s="11"/>
      <c r="C250" s="11"/>
      <c r="D250" s="11"/>
      <c r="E250" s="11"/>
      <c r="F250" s="11"/>
      <c r="G250" s="11"/>
      <c r="H250" s="91"/>
      <c r="I250" s="29"/>
      <c r="J250" s="30"/>
      <c r="K250" s="31"/>
      <c r="L250" s="108"/>
      <c r="M250" s="102"/>
      <c r="N250" s="109"/>
      <c r="O250" s="110"/>
      <c r="P250" s="127"/>
    </row>
    <row r="251" spans="1:16" ht="12.75" customHeight="1">
      <c r="A251" s="34"/>
      <c r="B251" s="6"/>
      <c r="C251" s="139" t="s">
        <v>42</v>
      </c>
      <c r="D251" s="154"/>
      <c r="E251" s="154"/>
      <c r="F251" s="154"/>
      <c r="G251" s="155"/>
      <c r="H251" s="35">
        <f>SUM(H241:H250)</f>
        <v>0</v>
      </c>
      <c r="I251" s="36" t="str">
        <f>IF(H249=0,"",H249/B241)</f>
        <v/>
      </c>
      <c r="J251" s="36" t="str">
        <f>IF(H251=0,"",H251/B241)</f>
        <v/>
      </c>
      <c r="K251" s="36" t="e">
        <f>(J251-I251)</f>
        <v>#VALUE!</v>
      </c>
      <c r="L251" s="5"/>
      <c r="M251" s="6"/>
      <c r="N251" s="37"/>
      <c r="O251" s="5"/>
      <c r="P251" s="127"/>
    </row>
    <row r="252" spans="1:16" ht="12.75" customHeight="1">
      <c r="I252" s="5"/>
      <c r="J252" s="5"/>
      <c r="L252" s="5"/>
    </row>
    <row r="253" spans="1:16" ht="12.75" customHeight="1">
      <c r="I253" s="5"/>
      <c r="J253" s="5"/>
      <c r="L253" s="5"/>
    </row>
    <row r="254" spans="1:16" ht="12.75" customHeight="1">
      <c r="A254" s="7"/>
      <c r="B254" s="176" t="s">
        <v>77</v>
      </c>
      <c r="C254" s="166"/>
      <c r="D254" s="166"/>
      <c r="E254" s="166"/>
      <c r="F254" s="166"/>
      <c r="G254" s="166"/>
      <c r="H254" s="99">
        <v>2402</v>
      </c>
      <c r="I254" s="76"/>
      <c r="J254" s="76"/>
      <c r="K254" s="76"/>
      <c r="L254" s="76"/>
      <c r="M254" s="76"/>
      <c r="N254" s="6"/>
      <c r="O254" s="6"/>
      <c r="P254" s="134"/>
    </row>
    <row r="255" spans="1:16" ht="12.75" customHeight="1">
      <c r="A255" s="177" t="s">
        <v>6</v>
      </c>
      <c r="B255" s="144" t="s">
        <v>7</v>
      </c>
      <c r="C255" s="154"/>
      <c r="D255" s="154"/>
      <c r="E255" s="154"/>
      <c r="F255" s="154"/>
      <c r="G255" s="154"/>
      <c r="H255" s="167" t="s">
        <v>8</v>
      </c>
      <c r="I255" s="137" t="s">
        <v>9</v>
      </c>
      <c r="J255" s="137" t="s">
        <v>10</v>
      </c>
      <c r="K255" s="149" t="s">
        <v>11</v>
      </c>
      <c r="L255" s="137" t="s">
        <v>12</v>
      </c>
      <c r="M255" s="151" t="s">
        <v>13</v>
      </c>
      <c r="N255" s="151" t="s">
        <v>14</v>
      </c>
      <c r="O255" s="137" t="s">
        <v>15</v>
      </c>
      <c r="P255" s="134"/>
    </row>
    <row r="256" spans="1:16" ht="12.75" customHeight="1">
      <c r="A256" s="153"/>
      <c r="B256" s="9" t="s">
        <v>16</v>
      </c>
      <c r="C256" s="9" t="s">
        <v>17</v>
      </c>
      <c r="D256" s="9" t="s">
        <v>18</v>
      </c>
      <c r="E256" s="9" t="s">
        <v>19</v>
      </c>
      <c r="F256" s="9" t="s">
        <v>20</v>
      </c>
      <c r="G256" s="9" t="s">
        <v>21</v>
      </c>
      <c r="H256" s="153"/>
      <c r="I256" s="153"/>
      <c r="J256" s="153"/>
      <c r="K256" s="153"/>
      <c r="L256" s="153"/>
      <c r="M256" s="153"/>
      <c r="N256" s="153"/>
      <c r="O256" s="153"/>
      <c r="P256" s="134"/>
    </row>
    <row r="257" spans="1:16" ht="12.75" customHeight="1">
      <c r="A257" s="9">
        <v>2402</v>
      </c>
      <c r="B257" s="11">
        <v>520</v>
      </c>
      <c r="C257" s="11"/>
      <c r="D257" s="11"/>
      <c r="E257" s="11"/>
      <c r="F257" s="11"/>
      <c r="G257" s="11"/>
      <c r="H257" s="91"/>
      <c r="I257" s="13"/>
      <c r="J257" s="14"/>
      <c r="K257" s="15"/>
      <c r="L257" s="16"/>
      <c r="M257" s="17">
        <f>B257</f>
        <v>520</v>
      </c>
      <c r="N257" s="18"/>
      <c r="O257" s="16"/>
      <c r="P257" s="134"/>
    </row>
    <row r="258" spans="1:16" ht="12.75" customHeight="1">
      <c r="A258" s="9">
        <v>2501</v>
      </c>
      <c r="B258" s="11"/>
      <c r="C258" s="11"/>
      <c r="D258" s="11"/>
      <c r="E258" s="11"/>
      <c r="F258" s="11"/>
      <c r="G258" s="11"/>
      <c r="H258" s="91"/>
      <c r="I258" s="19"/>
      <c r="J258" s="5"/>
      <c r="K258" s="20"/>
      <c r="L258" s="93" t="str">
        <f>IF(C258=0,"",C258/B257)</f>
        <v/>
      </c>
      <c r="M258" s="22"/>
      <c r="N258" s="94" t="str">
        <f t="shared" ref="N258:N262" si="30">IF(M258=0,"",M258/M257)</f>
        <v/>
      </c>
      <c r="O258" s="94" t="str">
        <f t="shared" ref="O258:O262" si="31">IF(M258=0,"",100%-N258)</f>
        <v/>
      </c>
      <c r="P258" s="134"/>
    </row>
    <row r="259" spans="1:16" ht="12.75" customHeight="1">
      <c r="A259" s="9">
        <v>2502</v>
      </c>
      <c r="B259" s="11"/>
      <c r="C259" s="11"/>
      <c r="D259" s="11"/>
      <c r="E259" s="11"/>
      <c r="F259" s="11"/>
      <c r="G259" s="11"/>
      <c r="H259" s="91"/>
      <c r="I259" s="19"/>
      <c r="J259" s="5"/>
      <c r="K259" s="20"/>
      <c r="L259" s="101" t="str">
        <f>IF(D259=0,"",D259/C258)</f>
        <v/>
      </c>
      <c r="M259" s="22"/>
      <c r="N259" s="23" t="str">
        <f t="shared" si="30"/>
        <v/>
      </c>
      <c r="O259" s="23" t="str">
        <f t="shared" si="31"/>
        <v/>
      </c>
      <c r="P259" s="86">
        <f>M259/M257</f>
        <v>0</v>
      </c>
    </row>
    <row r="260" spans="1:16" ht="12.75" customHeight="1">
      <c r="A260" s="115">
        <v>2601</v>
      </c>
      <c r="B260" s="11"/>
      <c r="C260" s="11"/>
      <c r="D260" s="11"/>
      <c r="E260" s="11"/>
      <c r="F260" s="11"/>
      <c r="G260" s="11"/>
      <c r="H260" s="91"/>
      <c r="I260" s="19"/>
      <c r="J260" s="5"/>
      <c r="K260" s="20"/>
      <c r="L260" s="101" t="str">
        <f>IF(E260=0,"",E260/D259)</f>
        <v/>
      </c>
      <c r="M260" s="22"/>
      <c r="N260" s="23" t="str">
        <f t="shared" si="30"/>
        <v/>
      </c>
      <c r="O260" s="23" t="str">
        <f t="shared" si="31"/>
        <v/>
      </c>
      <c r="P260" s="134"/>
    </row>
    <row r="261" spans="1:16" ht="12.75" customHeight="1">
      <c r="A261" s="111" t="s">
        <v>83</v>
      </c>
      <c r="B261" s="11"/>
      <c r="C261" s="11"/>
      <c r="D261" s="11"/>
      <c r="E261" s="11"/>
      <c r="F261" s="11"/>
      <c r="G261" s="11"/>
      <c r="H261" s="91"/>
      <c r="I261" s="19"/>
      <c r="J261" s="5"/>
      <c r="K261" s="20"/>
      <c r="L261" s="101" t="str">
        <f>IF(F261=0,"",F261/E260)</f>
        <v/>
      </c>
      <c r="M261" s="22"/>
      <c r="N261" s="23" t="str">
        <f t="shared" si="30"/>
        <v/>
      </c>
      <c r="O261" s="23" t="str">
        <f t="shared" si="31"/>
        <v/>
      </c>
      <c r="P261" s="134"/>
    </row>
    <row r="262" spans="1:16" ht="12.75" customHeight="1">
      <c r="A262" s="111" t="s">
        <v>84</v>
      </c>
      <c r="B262" s="11"/>
      <c r="C262" s="11"/>
      <c r="D262" s="11"/>
      <c r="E262" s="11"/>
      <c r="F262" s="11"/>
      <c r="G262" s="11"/>
      <c r="H262" s="91"/>
      <c r="I262" s="19"/>
      <c r="J262" s="5"/>
      <c r="K262" s="20"/>
      <c r="L262" s="101" t="str">
        <f>IF(G262=0,"",G262/F261)</f>
        <v/>
      </c>
      <c r="M262" s="102"/>
      <c r="N262" s="23" t="str">
        <f t="shared" si="30"/>
        <v/>
      </c>
      <c r="O262" s="23" t="str">
        <f t="shared" si="31"/>
        <v/>
      </c>
      <c r="P262" s="134"/>
    </row>
    <row r="263" spans="1:16" ht="12.75" customHeight="1">
      <c r="A263" s="111" t="s">
        <v>85</v>
      </c>
      <c r="B263" s="11"/>
      <c r="C263" s="11"/>
      <c r="D263" s="11"/>
      <c r="E263" s="11"/>
      <c r="F263" s="11"/>
      <c r="G263" s="11"/>
      <c r="H263" s="91"/>
      <c r="I263" s="19"/>
      <c r="J263" s="5"/>
      <c r="K263" s="6"/>
      <c r="L263" s="83"/>
      <c r="M263" s="102"/>
      <c r="N263" s="84"/>
      <c r="O263" s="107"/>
      <c r="P263" s="134"/>
    </row>
    <row r="264" spans="1:16" ht="12.75" customHeight="1">
      <c r="A264" s="111" t="s">
        <v>86</v>
      </c>
      <c r="B264" s="11"/>
      <c r="C264" s="11"/>
      <c r="D264" s="11"/>
      <c r="E264" s="11"/>
      <c r="F264" s="11"/>
      <c r="G264" s="11"/>
      <c r="H264" s="91"/>
      <c r="I264" s="19"/>
      <c r="J264" s="5"/>
      <c r="K264" s="6"/>
      <c r="L264" s="83"/>
      <c r="M264" s="102"/>
      <c r="N264" s="84"/>
      <c r="O264" s="107"/>
      <c r="P264" s="134"/>
    </row>
    <row r="265" spans="1:16" ht="12.75" customHeight="1">
      <c r="A265" s="111" t="s">
        <v>87</v>
      </c>
      <c r="B265" s="11"/>
      <c r="C265" s="11"/>
      <c r="D265" s="11"/>
      <c r="E265" s="11"/>
      <c r="F265" s="11"/>
      <c r="G265" s="11"/>
      <c r="H265" s="91"/>
      <c r="I265" s="19"/>
      <c r="J265" s="5"/>
      <c r="K265" s="6"/>
      <c r="L265" s="83"/>
      <c r="M265" s="102"/>
      <c r="N265" s="84"/>
      <c r="O265" s="107"/>
      <c r="P265" s="134"/>
    </row>
    <row r="266" spans="1:16" ht="12.75" customHeight="1">
      <c r="A266" s="111"/>
      <c r="B266" s="11"/>
      <c r="C266" s="11"/>
      <c r="D266" s="11"/>
      <c r="E266" s="11"/>
      <c r="F266" s="11"/>
      <c r="G266" s="11"/>
      <c r="H266" s="91"/>
      <c r="I266" s="29"/>
      <c r="J266" s="30"/>
      <c r="K266" s="31"/>
      <c r="L266" s="108"/>
      <c r="M266" s="102"/>
      <c r="N266" s="109"/>
      <c r="O266" s="110"/>
      <c r="P266" s="134"/>
    </row>
    <row r="267" spans="1:16" ht="12.75" customHeight="1">
      <c r="A267" s="34"/>
      <c r="B267" s="6"/>
      <c r="C267" s="139" t="s">
        <v>42</v>
      </c>
      <c r="D267" s="154"/>
      <c r="E267" s="154"/>
      <c r="F267" s="154"/>
      <c r="G267" s="155"/>
      <c r="H267" s="35">
        <f>SUM(H257:H266)</f>
        <v>0</v>
      </c>
      <c r="I267" s="36" t="str">
        <f>IF(H265=0,"",H265/B257)</f>
        <v/>
      </c>
      <c r="J267" s="36" t="str">
        <f>IF(H267=0,"",H267/B257)</f>
        <v/>
      </c>
      <c r="K267" s="36" t="e">
        <f>(J267-I267)</f>
        <v>#VALUE!</v>
      </c>
      <c r="L267" s="5"/>
      <c r="M267" s="6"/>
      <c r="N267" s="37"/>
      <c r="O267" s="5"/>
      <c r="P267" s="134"/>
    </row>
    <row r="268" spans="1:16" ht="12.75" customHeight="1">
      <c r="I268" s="5"/>
      <c r="J268" s="5"/>
      <c r="L268" s="5"/>
    </row>
    <row r="269" spans="1:16" ht="12.75" customHeight="1">
      <c r="I269" s="5"/>
      <c r="J269" s="5"/>
      <c r="L269" s="5"/>
    </row>
    <row r="270" spans="1:16" ht="12.75" customHeight="1">
      <c r="I270" s="5"/>
      <c r="J270" s="5"/>
      <c r="L270" s="5"/>
    </row>
    <row r="271" spans="1:16" ht="12.75" customHeight="1">
      <c r="I271" s="5"/>
      <c r="J271" s="5"/>
      <c r="L271" s="5"/>
    </row>
    <row r="272" spans="1:16" ht="12.75" customHeight="1">
      <c r="I272" s="5"/>
      <c r="J272" s="5"/>
      <c r="L272" s="5"/>
    </row>
    <row r="273" spans="9:12" ht="12.75" customHeight="1">
      <c r="I273" s="5"/>
      <c r="J273" s="5"/>
      <c r="L273" s="5"/>
    </row>
    <row r="274" spans="9:12" ht="12.75" customHeight="1">
      <c r="I274" s="5"/>
      <c r="J274" s="5"/>
      <c r="L274" s="5"/>
    </row>
    <row r="275" spans="9:12" ht="12.75" customHeight="1">
      <c r="I275" s="5"/>
      <c r="J275" s="5"/>
      <c r="L275" s="5"/>
    </row>
    <row r="276" spans="9:12" ht="12.75" customHeight="1">
      <c r="I276" s="5"/>
      <c r="J276" s="5"/>
      <c r="L276" s="5"/>
    </row>
    <row r="277" spans="9:12" ht="12.75" customHeight="1">
      <c r="I277" s="5"/>
      <c r="J277" s="5"/>
      <c r="L277" s="5"/>
    </row>
    <row r="278" spans="9:12" ht="12.75" customHeight="1">
      <c r="I278" s="5"/>
      <c r="J278" s="5"/>
      <c r="L278" s="5"/>
    </row>
    <row r="279" spans="9:12" ht="12.75" customHeight="1">
      <c r="I279" s="5"/>
      <c r="J279" s="5"/>
      <c r="L279" s="5"/>
    </row>
    <row r="280" spans="9:12" ht="12.75" customHeight="1">
      <c r="I280" s="5"/>
      <c r="J280" s="5"/>
      <c r="L280" s="5"/>
    </row>
    <row r="281" spans="9:12" ht="12.75" customHeight="1">
      <c r="I281" s="5"/>
      <c r="J281" s="5"/>
      <c r="L281" s="5"/>
    </row>
    <row r="282" spans="9:12" ht="12.75" customHeight="1">
      <c r="I282" s="5"/>
      <c r="J282" s="5"/>
      <c r="L282" s="5"/>
    </row>
    <row r="283" spans="9:12" ht="12.75" customHeight="1">
      <c r="I283" s="5"/>
      <c r="J283" s="5"/>
      <c r="L283" s="5"/>
    </row>
    <row r="284" spans="9:12" ht="12.75" customHeight="1">
      <c r="I284" s="5"/>
      <c r="J284" s="5"/>
      <c r="L284" s="5"/>
    </row>
    <row r="285" spans="9:12" ht="12.75" customHeight="1">
      <c r="I285" s="5"/>
      <c r="J285" s="5"/>
      <c r="L285" s="5"/>
    </row>
    <row r="286" spans="9:12" ht="12.75" customHeight="1">
      <c r="I286" s="5"/>
      <c r="J286" s="5"/>
      <c r="L286" s="5"/>
    </row>
    <row r="287" spans="9:12" ht="12.75" customHeight="1">
      <c r="I287" s="5"/>
      <c r="J287" s="5"/>
      <c r="L287" s="5"/>
    </row>
    <row r="288" spans="9:12" ht="12.75" customHeight="1">
      <c r="I288" s="5"/>
      <c r="J288" s="5"/>
      <c r="L288" s="5"/>
    </row>
    <row r="289" spans="9:12" ht="12.75" customHeight="1">
      <c r="I289" s="5"/>
      <c r="J289" s="5"/>
      <c r="L289" s="5"/>
    </row>
    <row r="290" spans="9:12" ht="12.75" customHeight="1">
      <c r="I290" s="5"/>
      <c r="J290" s="5"/>
      <c r="L290" s="5"/>
    </row>
    <row r="291" spans="9:12" ht="12.75" customHeight="1">
      <c r="I291" s="5"/>
      <c r="J291" s="5"/>
      <c r="L291" s="5"/>
    </row>
    <row r="292" spans="9:12" ht="12.75" customHeight="1">
      <c r="I292" s="5"/>
      <c r="J292" s="5"/>
      <c r="L292" s="5"/>
    </row>
    <row r="293" spans="9:12" ht="12.75" customHeight="1">
      <c r="I293" s="5"/>
      <c r="J293" s="5"/>
      <c r="L293" s="5"/>
    </row>
    <row r="294" spans="9:12" ht="12.75" customHeight="1">
      <c r="I294" s="5"/>
      <c r="J294" s="5"/>
      <c r="L294" s="5"/>
    </row>
    <row r="295" spans="9:12" ht="12.75" customHeight="1">
      <c r="I295" s="5"/>
      <c r="J295" s="5"/>
      <c r="L295" s="5"/>
    </row>
    <row r="296" spans="9:12" ht="12.75" customHeight="1">
      <c r="I296" s="5"/>
      <c r="J296" s="5"/>
      <c r="L296" s="5"/>
    </row>
    <row r="297" spans="9:12" ht="12.75" customHeight="1">
      <c r="I297" s="5"/>
      <c r="J297" s="5"/>
      <c r="L297" s="5"/>
    </row>
    <row r="298" spans="9:12" ht="12.75" customHeight="1">
      <c r="I298" s="5"/>
      <c r="J298" s="5"/>
      <c r="L298" s="5"/>
    </row>
    <row r="299" spans="9:12" ht="12.75" customHeight="1">
      <c r="I299" s="5"/>
      <c r="J299" s="5"/>
      <c r="L299" s="5"/>
    </row>
    <row r="300" spans="9:12" ht="12.75" customHeight="1">
      <c r="I300" s="5"/>
      <c r="J300" s="5"/>
      <c r="L300" s="5"/>
    </row>
    <row r="301" spans="9:12" ht="12.75" customHeight="1">
      <c r="I301" s="5"/>
      <c r="J301" s="5"/>
      <c r="L301" s="5"/>
    </row>
    <row r="302" spans="9:12" ht="12.75" customHeight="1">
      <c r="I302" s="5"/>
      <c r="J302" s="5"/>
      <c r="L302" s="5"/>
    </row>
    <row r="303" spans="9:12" ht="12.75" customHeight="1">
      <c r="I303" s="5"/>
      <c r="J303" s="5"/>
      <c r="L303" s="5"/>
    </row>
    <row r="304" spans="9:12" ht="12.75" customHeight="1">
      <c r="I304" s="5"/>
      <c r="J304" s="5"/>
      <c r="L304" s="5"/>
    </row>
    <row r="305" spans="9:12" ht="12.75" customHeight="1">
      <c r="I305" s="5"/>
      <c r="J305" s="5"/>
      <c r="L305" s="5"/>
    </row>
    <row r="306" spans="9:12" ht="12.75" customHeight="1">
      <c r="I306" s="5"/>
      <c r="J306" s="5"/>
      <c r="L306" s="5"/>
    </row>
    <row r="307" spans="9:12" ht="12.75" customHeight="1">
      <c r="I307" s="5"/>
      <c r="J307" s="5"/>
      <c r="L307" s="5"/>
    </row>
    <row r="308" spans="9:12" ht="12.75" customHeight="1">
      <c r="I308" s="5"/>
      <c r="J308" s="5"/>
      <c r="L308" s="5"/>
    </row>
    <row r="309" spans="9:12" ht="12.75" customHeight="1">
      <c r="I309" s="5"/>
      <c r="J309" s="5"/>
      <c r="L309" s="5"/>
    </row>
    <row r="310" spans="9:12" ht="12.75" customHeight="1">
      <c r="I310" s="5"/>
      <c r="J310" s="5"/>
      <c r="L310" s="5"/>
    </row>
    <row r="311" spans="9:12" ht="12.75" customHeight="1">
      <c r="I311" s="5"/>
      <c r="J311" s="5"/>
      <c r="L311" s="5"/>
    </row>
    <row r="312" spans="9:12" ht="12.75" customHeight="1">
      <c r="I312" s="5"/>
      <c r="J312" s="5"/>
      <c r="L312" s="5"/>
    </row>
    <row r="313" spans="9:12" ht="12.75" customHeight="1">
      <c r="I313" s="5"/>
      <c r="J313" s="5"/>
      <c r="L313" s="5"/>
    </row>
    <row r="314" spans="9:12" ht="12.75" customHeight="1">
      <c r="I314" s="5"/>
      <c r="J314" s="5"/>
      <c r="L314" s="5"/>
    </row>
    <row r="315" spans="9:12" ht="12.75" customHeight="1">
      <c r="I315" s="5"/>
      <c r="J315" s="5"/>
      <c r="L315" s="5"/>
    </row>
    <row r="316" spans="9:12" ht="12.75" customHeight="1">
      <c r="I316" s="5"/>
      <c r="J316" s="5"/>
      <c r="L316" s="5"/>
    </row>
    <row r="317" spans="9:12" ht="12.75" customHeight="1">
      <c r="I317" s="5"/>
      <c r="J317" s="5"/>
      <c r="L317" s="5"/>
    </row>
    <row r="318" spans="9:12" ht="12.75" customHeight="1">
      <c r="I318" s="5"/>
      <c r="J318" s="5"/>
      <c r="L318" s="5"/>
    </row>
    <row r="319" spans="9:12" ht="12.75" customHeight="1">
      <c r="I319" s="5"/>
      <c r="J319" s="5"/>
      <c r="L319" s="5"/>
    </row>
    <row r="320" spans="9:12" ht="12.75" customHeight="1">
      <c r="I320" s="5"/>
      <c r="J320" s="5"/>
      <c r="L320" s="5"/>
    </row>
    <row r="321" spans="9:12" ht="12.75" customHeight="1">
      <c r="I321" s="5"/>
      <c r="J321" s="5"/>
      <c r="L321" s="5"/>
    </row>
    <row r="322" spans="9:12" ht="12.75" customHeight="1">
      <c r="I322" s="5"/>
      <c r="J322" s="5"/>
      <c r="L322" s="5"/>
    </row>
    <row r="323" spans="9:12" ht="12.75" customHeight="1">
      <c r="I323" s="5"/>
      <c r="J323" s="5"/>
      <c r="L323" s="5"/>
    </row>
    <row r="324" spans="9:12" ht="12.75" customHeight="1">
      <c r="I324" s="5"/>
      <c r="J324" s="5"/>
      <c r="L324" s="5"/>
    </row>
    <row r="325" spans="9:12" ht="12.75" customHeight="1">
      <c r="I325" s="5"/>
      <c r="J325" s="5"/>
      <c r="L325" s="5"/>
    </row>
    <row r="326" spans="9:12" ht="12.75" customHeight="1">
      <c r="I326" s="5"/>
      <c r="J326" s="5"/>
      <c r="L326" s="5"/>
    </row>
    <row r="327" spans="9:12" ht="12.75" customHeight="1">
      <c r="I327" s="5"/>
      <c r="J327" s="5"/>
      <c r="L327" s="5"/>
    </row>
    <row r="328" spans="9:12" ht="12.75" customHeight="1">
      <c r="I328" s="5"/>
      <c r="J328" s="5"/>
      <c r="L328" s="5"/>
    </row>
    <row r="329" spans="9:12" ht="12.75" customHeight="1">
      <c r="I329" s="5"/>
      <c r="J329" s="5"/>
      <c r="L329" s="5"/>
    </row>
    <row r="330" spans="9:12" ht="12.75" customHeight="1">
      <c r="I330" s="5"/>
      <c r="J330" s="5"/>
      <c r="L330" s="5"/>
    </row>
    <row r="331" spans="9:12" ht="12.75" customHeight="1">
      <c r="I331" s="5"/>
      <c r="J331" s="5"/>
      <c r="L331" s="5"/>
    </row>
    <row r="332" spans="9:12" ht="12.75" customHeight="1">
      <c r="I332" s="5"/>
      <c r="J332" s="5"/>
      <c r="L332" s="5"/>
    </row>
    <row r="333" spans="9:12" ht="12.75" customHeight="1">
      <c r="I333" s="5"/>
      <c r="J333" s="5"/>
      <c r="L333" s="5"/>
    </row>
    <row r="334" spans="9:12" ht="12.75" customHeight="1">
      <c r="I334" s="5"/>
      <c r="J334" s="5"/>
      <c r="L334" s="5"/>
    </row>
    <row r="335" spans="9:12" ht="12.75" customHeight="1">
      <c r="I335" s="5"/>
      <c r="J335" s="5"/>
      <c r="L335" s="5"/>
    </row>
    <row r="336" spans="9:12" ht="12.75" customHeight="1">
      <c r="I336" s="5"/>
      <c r="J336" s="5"/>
      <c r="L336" s="5"/>
    </row>
    <row r="337" spans="9:12" ht="12.75" customHeight="1">
      <c r="I337" s="5"/>
      <c r="J337" s="5"/>
      <c r="L337" s="5"/>
    </row>
    <row r="338" spans="9:12" ht="12.75" customHeight="1">
      <c r="I338" s="5"/>
      <c r="J338" s="5"/>
      <c r="L338" s="5"/>
    </row>
    <row r="339" spans="9:12" ht="12.75" customHeight="1">
      <c r="I339" s="5"/>
      <c r="J339" s="5"/>
      <c r="L339" s="5"/>
    </row>
    <row r="340" spans="9:12" ht="12.75" customHeight="1">
      <c r="I340" s="5"/>
      <c r="J340" s="5"/>
      <c r="L340" s="5"/>
    </row>
    <row r="341" spans="9:12" ht="12.75" customHeight="1">
      <c r="I341" s="5"/>
      <c r="J341" s="5"/>
      <c r="L341" s="5"/>
    </row>
    <row r="342" spans="9:12" ht="12.75" customHeight="1">
      <c r="I342" s="5"/>
      <c r="J342" s="5"/>
      <c r="L342" s="5"/>
    </row>
    <row r="343" spans="9:12" ht="12.75" customHeight="1">
      <c r="I343" s="5"/>
      <c r="J343" s="5"/>
      <c r="L343" s="5"/>
    </row>
    <row r="344" spans="9:12" ht="12.75" customHeight="1">
      <c r="I344" s="5"/>
      <c r="J344" s="5"/>
      <c r="L344" s="5"/>
    </row>
    <row r="345" spans="9:12" ht="12.75" customHeight="1">
      <c r="I345" s="5"/>
      <c r="J345" s="5"/>
      <c r="L345" s="5"/>
    </row>
    <row r="346" spans="9:12" ht="12.75" customHeight="1">
      <c r="I346" s="5"/>
      <c r="J346" s="5"/>
      <c r="L346" s="5"/>
    </row>
    <row r="347" spans="9:12" ht="12.75" customHeight="1">
      <c r="I347" s="5"/>
      <c r="J347" s="5"/>
      <c r="L347" s="5"/>
    </row>
    <row r="348" spans="9:12" ht="12.75" customHeight="1">
      <c r="I348" s="5"/>
      <c r="J348" s="5"/>
      <c r="L348" s="5"/>
    </row>
    <row r="349" spans="9:12" ht="12.75" customHeight="1">
      <c r="I349" s="5"/>
      <c r="J349" s="5"/>
      <c r="L349" s="5"/>
    </row>
    <row r="350" spans="9:12" ht="12.75" customHeight="1">
      <c r="I350" s="5"/>
      <c r="J350" s="5"/>
      <c r="L350" s="5"/>
    </row>
    <row r="351" spans="9:12" ht="12.75" customHeight="1">
      <c r="I351" s="5"/>
      <c r="J351" s="5"/>
      <c r="L351" s="5"/>
    </row>
    <row r="352" spans="9:12" ht="12.75" customHeight="1">
      <c r="I352" s="5"/>
      <c r="J352" s="5"/>
      <c r="L352" s="5"/>
    </row>
    <row r="353" spans="9:12" ht="12.75" customHeight="1">
      <c r="I353" s="5"/>
      <c r="J353" s="5"/>
      <c r="L353" s="5"/>
    </row>
    <row r="354" spans="9:12" ht="12.75" customHeight="1">
      <c r="I354" s="5"/>
      <c r="J354" s="5"/>
      <c r="L354" s="5"/>
    </row>
    <row r="355" spans="9:12" ht="12.75" customHeight="1">
      <c r="I355" s="5"/>
      <c r="J355" s="5"/>
      <c r="L355" s="5"/>
    </row>
    <row r="356" spans="9:12" ht="12.75" customHeight="1">
      <c r="I356" s="5"/>
      <c r="J356" s="5"/>
      <c r="L356" s="5"/>
    </row>
    <row r="357" spans="9:12" ht="12.75" customHeight="1">
      <c r="I357" s="5"/>
      <c r="J357" s="5"/>
      <c r="L357" s="5"/>
    </row>
    <row r="358" spans="9:12" ht="12.75" customHeight="1">
      <c r="I358" s="5"/>
      <c r="J358" s="5"/>
      <c r="L358" s="5"/>
    </row>
    <row r="359" spans="9:12" ht="12.75" customHeight="1">
      <c r="I359" s="5"/>
      <c r="J359" s="5"/>
      <c r="L359" s="5"/>
    </row>
    <row r="360" spans="9:12" ht="12.75" customHeight="1">
      <c r="I360" s="5"/>
      <c r="J360" s="5"/>
      <c r="L360" s="5"/>
    </row>
    <row r="361" spans="9:12" ht="12.75" customHeight="1">
      <c r="I361" s="5"/>
      <c r="J361" s="5"/>
      <c r="L361" s="5"/>
    </row>
    <row r="362" spans="9:12" ht="12.75" customHeight="1">
      <c r="I362" s="5"/>
      <c r="J362" s="5"/>
      <c r="L362" s="5"/>
    </row>
    <row r="363" spans="9:12" ht="12.75" customHeight="1">
      <c r="I363" s="5"/>
      <c r="J363" s="5"/>
      <c r="L363" s="5"/>
    </row>
    <row r="364" spans="9:12" ht="12.75" customHeight="1">
      <c r="I364" s="5"/>
      <c r="J364" s="5"/>
      <c r="L364" s="5"/>
    </row>
    <row r="365" spans="9:12" ht="12.75" customHeight="1">
      <c r="I365" s="5"/>
      <c r="J365" s="5"/>
      <c r="L365" s="5"/>
    </row>
    <row r="366" spans="9:12" ht="12.75" customHeight="1">
      <c r="I366" s="5"/>
      <c r="J366" s="5"/>
      <c r="L366" s="5"/>
    </row>
    <row r="367" spans="9:12" ht="12.75" customHeight="1">
      <c r="I367" s="5"/>
      <c r="J367" s="5"/>
      <c r="L367" s="5"/>
    </row>
    <row r="368" spans="9:12" ht="12.75" customHeight="1">
      <c r="I368" s="5"/>
      <c r="J368" s="5"/>
      <c r="L368" s="5"/>
    </row>
    <row r="369" spans="9:12" ht="12.75" customHeight="1">
      <c r="I369" s="5"/>
      <c r="J369" s="5"/>
      <c r="L369" s="5"/>
    </row>
    <row r="370" spans="9:12" ht="12.75" customHeight="1">
      <c r="I370" s="5"/>
      <c r="J370" s="5"/>
      <c r="L370" s="5"/>
    </row>
    <row r="371" spans="9:12" ht="12.75" customHeight="1">
      <c r="I371" s="5"/>
      <c r="J371" s="5"/>
      <c r="L371" s="5"/>
    </row>
    <row r="372" spans="9:12" ht="12.75" customHeight="1">
      <c r="I372" s="5"/>
      <c r="J372" s="5"/>
      <c r="L372" s="5"/>
    </row>
    <row r="373" spans="9:12" ht="12.75" customHeight="1">
      <c r="I373" s="5"/>
      <c r="J373" s="5"/>
      <c r="L373" s="5"/>
    </row>
    <row r="374" spans="9:12" ht="12.75" customHeight="1">
      <c r="I374" s="5"/>
      <c r="J374" s="5"/>
      <c r="L374" s="5"/>
    </row>
    <row r="375" spans="9:12" ht="12.75" customHeight="1">
      <c r="I375" s="5"/>
      <c r="J375" s="5"/>
      <c r="L375" s="5"/>
    </row>
    <row r="376" spans="9:12" ht="12.75" customHeight="1">
      <c r="I376" s="5"/>
      <c r="J376" s="5"/>
      <c r="L376" s="5"/>
    </row>
    <row r="377" spans="9:12" ht="12.75" customHeight="1">
      <c r="I377" s="5"/>
      <c r="J377" s="5"/>
      <c r="L377" s="5"/>
    </row>
    <row r="378" spans="9:12" ht="12.75" customHeight="1">
      <c r="I378" s="5"/>
      <c r="J378" s="5"/>
      <c r="L378" s="5"/>
    </row>
    <row r="379" spans="9:12" ht="12.75" customHeight="1">
      <c r="I379" s="5"/>
      <c r="J379" s="5"/>
      <c r="L379" s="5"/>
    </row>
    <row r="380" spans="9:12" ht="12.75" customHeight="1">
      <c r="I380" s="5"/>
      <c r="J380" s="5"/>
      <c r="L380" s="5"/>
    </row>
    <row r="381" spans="9:12" ht="12.75" customHeight="1">
      <c r="I381" s="5"/>
      <c r="J381" s="5"/>
      <c r="L381" s="5"/>
    </row>
    <row r="382" spans="9:12" ht="12.75" customHeight="1">
      <c r="I382" s="5"/>
      <c r="J382" s="5"/>
      <c r="L382" s="5"/>
    </row>
    <row r="383" spans="9:12" ht="12.75" customHeight="1">
      <c r="I383" s="5"/>
      <c r="J383" s="5"/>
      <c r="L383" s="5"/>
    </row>
    <row r="384" spans="9:12" ht="12.75" customHeight="1">
      <c r="I384" s="5"/>
      <c r="J384" s="5"/>
      <c r="L384" s="5"/>
    </row>
    <row r="385" spans="9:12" ht="12.75" customHeight="1">
      <c r="I385" s="5"/>
      <c r="J385" s="5"/>
      <c r="L385" s="5"/>
    </row>
    <row r="386" spans="9:12" ht="12.75" customHeight="1">
      <c r="I386" s="5"/>
      <c r="J386" s="5"/>
      <c r="L386" s="5"/>
    </row>
    <row r="387" spans="9:12" ht="12.75" customHeight="1">
      <c r="I387" s="5"/>
      <c r="J387" s="5"/>
      <c r="L387" s="5"/>
    </row>
    <row r="388" spans="9:12" ht="12.75" customHeight="1">
      <c r="I388" s="5"/>
      <c r="J388" s="5"/>
      <c r="L388" s="5"/>
    </row>
    <row r="389" spans="9:12" ht="12.75" customHeight="1">
      <c r="I389" s="5"/>
      <c r="J389" s="5"/>
      <c r="L389" s="5"/>
    </row>
    <row r="390" spans="9:12" ht="12.75" customHeight="1">
      <c r="I390" s="5"/>
      <c r="J390" s="5"/>
      <c r="L390" s="5"/>
    </row>
    <row r="391" spans="9:12" ht="12.75" customHeight="1">
      <c r="I391" s="5"/>
      <c r="J391" s="5"/>
      <c r="L391" s="5"/>
    </row>
    <row r="392" spans="9:12" ht="12.75" customHeight="1">
      <c r="I392" s="5"/>
      <c r="J392" s="5"/>
      <c r="L392" s="5"/>
    </row>
    <row r="393" spans="9:12" ht="12.75" customHeight="1">
      <c r="I393" s="5"/>
      <c r="J393" s="5"/>
      <c r="L393" s="5"/>
    </row>
    <row r="394" spans="9:12" ht="12.75" customHeight="1">
      <c r="I394" s="5"/>
      <c r="J394" s="5"/>
      <c r="L394" s="5"/>
    </row>
    <row r="395" spans="9:12" ht="12.75" customHeight="1">
      <c r="I395" s="5"/>
      <c r="J395" s="5"/>
      <c r="L395" s="5"/>
    </row>
    <row r="396" spans="9:12" ht="12.75" customHeight="1">
      <c r="I396" s="5"/>
      <c r="J396" s="5"/>
      <c r="L396" s="5"/>
    </row>
    <row r="397" spans="9:12" ht="12.75" customHeight="1">
      <c r="I397" s="5"/>
      <c r="J397" s="5"/>
      <c r="L397" s="5"/>
    </row>
    <row r="398" spans="9:12" ht="12.75" customHeight="1">
      <c r="I398" s="5"/>
      <c r="J398" s="5"/>
      <c r="L398" s="5"/>
    </row>
    <row r="399" spans="9:12" ht="12.75" customHeight="1">
      <c r="I399" s="5"/>
      <c r="J399" s="5"/>
      <c r="L399" s="5"/>
    </row>
    <row r="400" spans="9:12" ht="12.75" customHeight="1">
      <c r="I400" s="5"/>
      <c r="J400" s="5"/>
      <c r="L400" s="5"/>
    </row>
    <row r="401" spans="9:12" ht="12.75" customHeight="1">
      <c r="I401" s="5"/>
      <c r="J401" s="5"/>
      <c r="L401" s="5"/>
    </row>
    <row r="402" spans="9:12" ht="12.75" customHeight="1">
      <c r="I402" s="5"/>
      <c r="J402" s="5"/>
      <c r="L402" s="5"/>
    </row>
    <row r="403" spans="9:12" ht="12.75" customHeight="1">
      <c r="I403" s="5"/>
      <c r="J403" s="5"/>
      <c r="L403" s="5"/>
    </row>
    <row r="404" spans="9:12" ht="12.75" customHeight="1">
      <c r="I404" s="5"/>
      <c r="J404" s="5"/>
      <c r="L404" s="5"/>
    </row>
    <row r="405" spans="9:12" ht="12.75" customHeight="1">
      <c r="I405" s="5"/>
      <c r="J405" s="5"/>
      <c r="L405" s="5"/>
    </row>
    <row r="406" spans="9:12" ht="12.75" customHeight="1">
      <c r="I406" s="5"/>
      <c r="J406" s="5"/>
      <c r="L406" s="5"/>
    </row>
    <row r="407" spans="9:12" ht="12.75" customHeight="1">
      <c r="I407" s="5"/>
      <c r="J407" s="5"/>
      <c r="L407" s="5"/>
    </row>
    <row r="408" spans="9:12" ht="12.75" customHeight="1">
      <c r="I408" s="5"/>
      <c r="J408" s="5"/>
      <c r="L408" s="5"/>
    </row>
    <row r="409" spans="9:12" ht="12.75" customHeight="1">
      <c r="I409" s="5"/>
      <c r="J409" s="5"/>
      <c r="L409" s="5"/>
    </row>
    <row r="410" spans="9:12" ht="12.75" customHeight="1">
      <c r="I410" s="5"/>
      <c r="J410" s="5"/>
      <c r="L410" s="5"/>
    </row>
    <row r="411" spans="9:12" ht="12.75" customHeight="1">
      <c r="I411" s="5"/>
      <c r="J411" s="5"/>
      <c r="L411" s="5"/>
    </row>
    <row r="412" spans="9:12" ht="12.75" customHeight="1">
      <c r="I412" s="5"/>
      <c r="J412" s="5"/>
      <c r="L412" s="5"/>
    </row>
    <row r="413" spans="9:12" ht="12.75" customHeight="1">
      <c r="I413" s="5"/>
      <c r="J413" s="5"/>
      <c r="L413" s="5"/>
    </row>
    <row r="414" spans="9:12" ht="12.75" customHeight="1">
      <c r="I414" s="5"/>
      <c r="J414" s="5"/>
      <c r="L414" s="5"/>
    </row>
    <row r="415" spans="9:12" ht="12.75" customHeight="1">
      <c r="I415" s="5"/>
      <c r="J415" s="5"/>
      <c r="L415" s="5"/>
    </row>
    <row r="416" spans="9:12" ht="12.75" customHeight="1">
      <c r="I416" s="5"/>
      <c r="J416" s="5"/>
      <c r="L416" s="5"/>
    </row>
    <row r="417" spans="9:12" ht="12.75" customHeight="1">
      <c r="I417" s="5"/>
      <c r="J417" s="5"/>
      <c r="L417" s="5"/>
    </row>
    <row r="418" spans="9:12" ht="12.75" customHeight="1">
      <c r="I418" s="5"/>
      <c r="J418" s="5"/>
      <c r="L418" s="5"/>
    </row>
    <row r="419" spans="9:12" ht="12.75" customHeight="1">
      <c r="I419" s="5"/>
      <c r="J419" s="5"/>
      <c r="L419" s="5"/>
    </row>
    <row r="420" spans="9:12" ht="12.75" customHeight="1">
      <c r="I420" s="5"/>
      <c r="J420" s="5"/>
      <c r="L420" s="5"/>
    </row>
    <row r="421" spans="9:12" ht="12.75" customHeight="1">
      <c r="I421" s="5"/>
      <c r="J421" s="5"/>
      <c r="L421" s="5"/>
    </row>
    <row r="422" spans="9:12" ht="12.75" customHeight="1">
      <c r="I422" s="5"/>
      <c r="J422" s="5"/>
      <c r="L422" s="5"/>
    </row>
    <row r="423" spans="9:12" ht="12.75" customHeight="1">
      <c r="I423" s="5"/>
      <c r="J423" s="5"/>
      <c r="L423" s="5"/>
    </row>
    <row r="424" spans="9:12" ht="12.75" customHeight="1">
      <c r="I424" s="5"/>
      <c r="J424" s="5"/>
      <c r="L424" s="5"/>
    </row>
    <row r="425" spans="9:12" ht="12.75" customHeight="1">
      <c r="I425" s="5"/>
      <c r="J425" s="5"/>
      <c r="L425" s="5"/>
    </row>
    <row r="426" spans="9:12" ht="12.75" customHeight="1">
      <c r="I426" s="5"/>
      <c r="J426" s="5"/>
      <c r="L426" s="5"/>
    </row>
    <row r="427" spans="9:12" ht="12.75" customHeight="1">
      <c r="I427" s="5"/>
      <c r="J427" s="5"/>
      <c r="L427" s="5"/>
    </row>
    <row r="428" spans="9:12" ht="12.75" customHeight="1">
      <c r="I428" s="5"/>
      <c r="J428" s="5"/>
      <c r="L428" s="5"/>
    </row>
    <row r="429" spans="9:12" ht="12.75" customHeight="1">
      <c r="I429" s="5"/>
      <c r="J429" s="5"/>
      <c r="L429" s="5"/>
    </row>
    <row r="430" spans="9:12" ht="12.75" customHeight="1">
      <c r="I430" s="5"/>
      <c r="J430" s="5"/>
      <c r="L430" s="5"/>
    </row>
    <row r="431" spans="9:12" ht="12.75" customHeight="1">
      <c r="I431" s="5"/>
      <c r="J431" s="5"/>
      <c r="L431" s="5"/>
    </row>
    <row r="432" spans="9:12" ht="12.75" customHeight="1">
      <c r="I432" s="5"/>
      <c r="J432" s="5"/>
      <c r="L432" s="5"/>
    </row>
    <row r="433" spans="9:12" ht="12.75" customHeight="1">
      <c r="I433" s="5"/>
      <c r="J433" s="5"/>
      <c r="L433" s="5"/>
    </row>
    <row r="434" spans="9:12" ht="12.75" customHeight="1">
      <c r="I434" s="5"/>
      <c r="J434" s="5"/>
      <c r="L434" s="5"/>
    </row>
    <row r="435" spans="9:12" ht="12.75" customHeight="1">
      <c r="I435" s="5"/>
      <c r="J435" s="5"/>
      <c r="L435" s="5"/>
    </row>
    <row r="436" spans="9:12" ht="12.75" customHeight="1">
      <c r="I436" s="5"/>
      <c r="J436" s="5"/>
      <c r="L436" s="5"/>
    </row>
    <row r="437" spans="9:12" ht="12.75" customHeight="1">
      <c r="I437" s="5"/>
      <c r="J437" s="5"/>
      <c r="L437" s="5"/>
    </row>
    <row r="438" spans="9:12" ht="12.75" customHeight="1">
      <c r="I438" s="5"/>
      <c r="J438" s="5"/>
      <c r="L438" s="5"/>
    </row>
    <row r="439" spans="9:12" ht="12.75" customHeight="1">
      <c r="I439" s="5"/>
      <c r="J439" s="5"/>
      <c r="L439" s="5"/>
    </row>
    <row r="440" spans="9:12" ht="12.75" customHeight="1">
      <c r="I440" s="5"/>
      <c r="J440" s="5"/>
      <c r="L440" s="5"/>
    </row>
    <row r="441" spans="9:12" ht="12.75" customHeight="1">
      <c r="I441" s="5"/>
      <c r="J441" s="5"/>
      <c r="L441" s="5"/>
    </row>
    <row r="442" spans="9:12" ht="12.75" customHeight="1">
      <c r="I442" s="5"/>
      <c r="J442" s="5"/>
      <c r="L442" s="5"/>
    </row>
    <row r="443" spans="9:12" ht="12.75" customHeight="1">
      <c r="I443" s="5"/>
      <c r="J443" s="5"/>
      <c r="L443" s="5"/>
    </row>
    <row r="444" spans="9:12" ht="12.75" customHeight="1">
      <c r="I444" s="5"/>
      <c r="J444" s="5"/>
      <c r="L444" s="5"/>
    </row>
    <row r="445" spans="9:12" ht="12.75" customHeight="1">
      <c r="I445" s="5"/>
      <c r="J445" s="5"/>
      <c r="L445" s="5"/>
    </row>
    <row r="446" spans="9:12" ht="12.75" customHeight="1">
      <c r="I446" s="5"/>
      <c r="J446" s="5"/>
      <c r="L446" s="5"/>
    </row>
    <row r="447" spans="9:12" ht="12.75" customHeight="1">
      <c r="I447" s="5"/>
      <c r="J447" s="5"/>
      <c r="L447" s="5"/>
    </row>
    <row r="448" spans="9:12" ht="12.75" customHeight="1">
      <c r="I448" s="5"/>
      <c r="J448" s="5"/>
      <c r="L448" s="5"/>
    </row>
    <row r="449" spans="9:12" ht="12.75" customHeight="1">
      <c r="I449" s="5"/>
      <c r="J449" s="5"/>
      <c r="L449" s="5"/>
    </row>
    <row r="450" spans="9:12" ht="12.75" customHeight="1">
      <c r="I450" s="5"/>
      <c r="J450" s="5"/>
      <c r="L450" s="5"/>
    </row>
    <row r="451" spans="9:12" ht="12.75" customHeight="1">
      <c r="I451" s="5"/>
      <c r="J451" s="5"/>
      <c r="L451" s="5"/>
    </row>
    <row r="452" spans="9:12" ht="12.75" customHeight="1">
      <c r="I452" s="5"/>
      <c r="J452" s="5"/>
      <c r="L452" s="5"/>
    </row>
    <row r="453" spans="9:12" ht="12.75" customHeight="1">
      <c r="I453" s="5"/>
      <c r="J453" s="5"/>
      <c r="L453" s="5"/>
    </row>
    <row r="454" spans="9:12" ht="12.75" customHeight="1">
      <c r="I454" s="5"/>
      <c r="J454" s="5"/>
      <c r="L454" s="5"/>
    </row>
    <row r="455" spans="9:12" ht="12.75" customHeight="1">
      <c r="I455" s="5"/>
      <c r="J455" s="5"/>
      <c r="L455" s="5"/>
    </row>
    <row r="456" spans="9:12" ht="12.75" customHeight="1">
      <c r="I456" s="5"/>
      <c r="J456" s="5"/>
      <c r="L456" s="5"/>
    </row>
    <row r="457" spans="9:12" ht="12.75" customHeight="1">
      <c r="I457" s="5"/>
      <c r="J457" s="5"/>
      <c r="L457" s="5"/>
    </row>
    <row r="458" spans="9:12" ht="12.75" customHeight="1">
      <c r="I458" s="5"/>
      <c r="J458" s="5"/>
      <c r="L458" s="5"/>
    </row>
    <row r="459" spans="9:12" ht="12.75" customHeight="1">
      <c r="I459" s="5"/>
      <c r="J459" s="5"/>
      <c r="L459" s="5"/>
    </row>
    <row r="460" spans="9:12" ht="12.75" customHeight="1">
      <c r="I460" s="5"/>
      <c r="J460" s="5"/>
      <c r="L460" s="5"/>
    </row>
    <row r="461" spans="9:12" ht="12.75" customHeight="1">
      <c r="I461" s="5"/>
      <c r="J461" s="5"/>
      <c r="L461" s="5"/>
    </row>
    <row r="462" spans="9:12" ht="12.75" customHeight="1">
      <c r="I462" s="5"/>
      <c r="J462" s="5"/>
      <c r="L462" s="5"/>
    </row>
    <row r="463" spans="9:12" ht="12.75" customHeight="1">
      <c r="I463" s="5"/>
      <c r="J463" s="5"/>
      <c r="L463" s="5"/>
    </row>
    <row r="464" spans="9:12" ht="12.75" customHeight="1">
      <c r="I464" s="5"/>
      <c r="J464" s="5"/>
      <c r="L464" s="5"/>
    </row>
    <row r="465" spans="9:12" ht="12.75" customHeight="1">
      <c r="I465" s="5"/>
      <c r="J465" s="5"/>
      <c r="L465" s="5"/>
    </row>
    <row r="466" spans="9:12" ht="12.75" customHeight="1">
      <c r="I466" s="5"/>
      <c r="J466" s="5"/>
      <c r="L466" s="5"/>
    </row>
    <row r="467" spans="9:12" ht="12.75" customHeight="1">
      <c r="I467" s="5"/>
      <c r="J467" s="5"/>
      <c r="L467" s="5"/>
    </row>
    <row r="468" spans="9:12" ht="12.75" customHeight="1">
      <c r="I468" s="5"/>
      <c r="J468" s="5"/>
      <c r="L468" s="5"/>
    </row>
    <row r="469" spans="9:12" ht="12.75" customHeight="1">
      <c r="I469" s="5"/>
      <c r="J469" s="5"/>
      <c r="L469" s="5"/>
    </row>
    <row r="470" spans="9:12" ht="12.75" customHeight="1">
      <c r="I470" s="5"/>
      <c r="J470" s="5"/>
      <c r="L470" s="5"/>
    </row>
    <row r="471" spans="9:12" ht="12.75" customHeight="1">
      <c r="I471" s="5"/>
      <c r="J471" s="5"/>
      <c r="L471" s="5"/>
    </row>
    <row r="472" spans="9:12" ht="12.75" customHeight="1">
      <c r="I472" s="5"/>
      <c r="J472" s="5"/>
      <c r="L472" s="5"/>
    </row>
    <row r="473" spans="9:12" ht="12.75" customHeight="1">
      <c r="I473" s="5"/>
      <c r="J473" s="5"/>
      <c r="L473" s="5"/>
    </row>
    <row r="474" spans="9:12" ht="12.75" customHeight="1">
      <c r="I474" s="5"/>
      <c r="J474" s="5"/>
      <c r="L474" s="5"/>
    </row>
    <row r="475" spans="9:12" ht="12.75" customHeight="1">
      <c r="I475" s="5"/>
      <c r="J475" s="5"/>
      <c r="L475" s="5"/>
    </row>
    <row r="476" spans="9:12" ht="12.75" customHeight="1">
      <c r="I476" s="5"/>
      <c r="J476" s="5"/>
      <c r="L476" s="5"/>
    </row>
    <row r="477" spans="9:12" ht="12.75" customHeight="1">
      <c r="I477" s="5"/>
      <c r="J477" s="5"/>
      <c r="L477" s="5"/>
    </row>
    <row r="478" spans="9:12" ht="12.75" customHeight="1">
      <c r="I478" s="5"/>
      <c r="J478" s="5"/>
      <c r="L478" s="5"/>
    </row>
    <row r="479" spans="9:12" ht="12.75" customHeight="1">
      <c r="I479" s="5"/>
      <c r="J479" s="5"/>
      <c r="L479" s="5"/>
    </row>
    <row r="480" spans="9:12" ht="12.75" customHeight="1">
      <c r="I480" s="5"/>
      <c r="J480" s="5"/>
      <c r="L480" s="5"/>
    </row>
    <row r="481" spans="9:12" ht="12.75" customHeight="1">
      <c r="I481" s="5"/>
      <c r="J481" s="5"/>
      <c r="L481" s="5"/>
    </row>
    <row r="482" spans="9:12" ht="12.75" customHeight="1">
      <c r="I482" s="5"/>
      <c r="J482" s="5"/>
      <c r="L482" s="5"/>
    </row>
    <row r="483" spans="9:12" ht="12.75" customHeight="1">
      <c r="I483" s="5"/>
      <c r="J483" s="5"/>
      <c r="L483" s="5"/>
    </row>
    <row r="484" spans="9:12" ht="12.75" customHeight="1">
      <c r="I484" s="5"/>
      <c r="J484" s="5"/>
      <c r="L484" s="5"/>
    </row>
    <row r="485" spans="9:12" ht="12.75" customHeight="1">
      <c r="I485" s="5"/>
      <c r="J485" s="5"/>
      <c r="L485" s="5"/>
    </row>
    <row r="486" spans="9:12" ht="12.75" customHeight="1">
      <c r="I486" s="5"/>
      <c r="J486" s="5"/>
      <c r="L486" s="5"/>
    </row>
    <row r="487" spans="9:12" ht="12.75" customHeight="1">
      <c r="I487" s="5"/>
      <c r="J487" s="5"/>
      <c r="L487" s="5"/>
    </row>
    <row r="488" spans="9:12" ht="12.75" customHeight="1">
      <c r="I488" s="5"/>
      <c r="J488" s="5"/>
      <c r="L488" s="5"/>
    </row>
    <row r="489" spans="9:12" ht="12.75" customHeight="1">
      <c r="I489" s="5"/>
      <c r="J489" s="5"/>
      <c r="L489" s="5"/>
    </row>
    <row r="490" spans="9:12" ht="12.75" customHeight="1">
      <c r="I490" s="5"/>
      <c r="J490" s="5"/>
      <c r="L490" s="5"/>
    </row>
    <row r="491" spans="9:12" ht="12.75" customHeight="1">
      <c r="I491" s="5"/>
      <c r="J491" s="5"/>
      <c r="L491" s="5"/>
    </row>
    <row r="492" spans="9:12" ht="12.75" customHeight="1">
      <c r="I492" s="5"/>
      <c r="J492" s="5"/>
      <c r="L492" s="5"/>
    </row>
    <row r="493" spans="9:12" ht="12.75" customHeight="1">
      <c r="I493" s="5"/>
      <c r="J493" s="5"/>
      <c r="L493" s="5"/>
    </row>
    <row r="494" spans="9:12" ht="12.75" customHeight="1">
      <c r="I494" s="5"/>
      <c r="J494" s="5"/>
      <c r="L494" s="5"/>
    </row>
    <row r="495" spans="9:12" ht="12.75" customHeight="1">
      <c r="I495" s="5"/>
      <c r="J495" s="5"/>
      <c r="L495" s="5"/>
    </row>
    <row r="496" spans="9:12" ht="12.75" customHeight="1">
      <c r="I496" s="5"/>
      <c r="J496" s="5"/>
      <c r="L496" s="5"/>
    </row>
    <row r="497" spans="9:12" ht="12.75" customHeight="1">
      <c r="I497" s="5"/>
      <c r="J497" s="5"/>
      <c r="L497" s="5"/>
    </row>
    <row r="498" spans="9:12" ht="12.75" customHeight="1">
      <c r="I498" s="5"/>
      <c r="J498" s="5"/>
      <c r="L498" s="5"/>
    </row>
    <row r="499" spans="9:12" ht="12.75" customHeight="1">
      <c r="I499" s="5"/>
      <c r="J499" s="5"/>
      <c r="L499" s="5"/>
    </row>
    <row r="500" spans="9:12" ht="12.75" customHeight="1">
      <c r="I500" s="5"/>
      <c r="J500" s="5"/>
      <c r="L500" s="5"/>
    </row>
    <row r="501" spans="9:12" ht="12.75" customHeight="1">
      <c r="I501" s="5"/>
      <c r="J501" s="5"/>
      <c r="L501" s="5"/>
    </row>
    <row r="502" spans="9:12" ht="12.75" customHeight="1">
      <c r="I502" s="5"/>
      <c r="J502" s="5"/>
      <c r="L502" s="5"/>
    </row>
    <row r="503" spans="9:12" ht="12.75" customHeight="1">
      <c r="I503" s="5"/>
      <c r="J503" s="5"/>
      <c r="L503" s="5"/>
    </row>
    <row r="504" spans="9:12" ht="12.75" customHeight="1">
      <c r="I504" s="5"/>
      <c r="J504" s="5"/>
      <c r="L504" s="5"/>
    </row>
    <row r="505" spans="9:12" ht="12.75" customHeight="1">
      <c r="I505" s="5"/>
      <c r="J505" s="5"/>
      <c r="L505" s="5"/>
    </row>
    <row r="506" spans="9:12" ht="12.75" customHeight="1">
      <c r="I506" s="5"/>
      <c r="J506" s="5"/>
      <c r="L506" s="5"/>
    </row>
    <row r="507" spans="9:12" ht="12.75" customHeight="1">
      <c r="I507" s="5"/>
      <c r="J507" s="5"/>
      <c r="L507" s="5"/>
    </row>
    <row r="508" spans="9:12" ht="12.75" customHeight="1">
      <c r="I508" s="5"/>
      <c r="J508" s="5"/>
      <c r="L508" s="5"/>
    </row>
    <row r="509" spans="9:12" ht="12.75" customHeight="1">
      <c r="I509" s="5"/>
      <c r="J509" s="5"/>
      <c r="L509" s="5"/>
    </row>
    <row r="510" spans="9:12" ht="12.75" customHeight="1">
      <c r="I510" s="5"/>
      <c r="J510" s="5"/>
      <c r="L510" s="5"/>
    </row>
    <row r="511" spans="9:12" ht="12.75" customHeight="1">
      <c r="I511" s="5"/>
      <c r="J511" s="5"/>
      <c r="L511" s="5"/>
    </row>
    <row r="512" spans="9:12" ht="12.75" customHeight="1">
      <c r="I512" s="5"/>
      <c r="J512" s="5"/>
      <c r="L512" s="5"/>
    </row>
    <row r="513" spans="9:12" ht="12.75" customHeight="1">
      <c r="I513" s="5"/>
      <c r="J513" s="5"/>
      <c r="L513" s="5"/>
    </row>
    <row r="514" spans="9:12" ht="12.75" customHeight="1">
      <c r="I514" s="5"/>
      <c r="J514" s="5"/>
      <c r="L514" s="5"/>
    </row>
    <row r="515" spans="9:12" ht="12.75" customHeight="1">
      <c r="I515" s="5"/>
      <c r="J515" s="5"/>
      <c r="L515" s="5"/>
    </row>
    <row r="516" spans="9:12" ht="12.75" customHeight="1">
      <c r="I516" s="5"/>
      <c r="J516" s="5"/>
      <c r="L516" s="5"/>
    </row>
    <row r="517" spans="9:12" ht="12.75" customHeight="1">
      <c r="I517" s="5"/>
      <c r="J517" s="5"/>
      <c r="L517" s="5"/>
    </row>
    <row r="518" spans="9:12" ht="12.75" customHeight="1">
      <c r="I518" s="5"/>
      <c r="J518" s="5"/>
      <c r="L518" s="5"/>
    </row>
    <row r="519" spans="9:12" ht="12.75" customHeight="1">
      <c r="I519" s="5"/>
      <c r="J519" s="5"/>
      <c r="L519" s="5"/>
    </row>
    <row r="520" spans="9:12" ht="12.75" customHeight="1">
      <c r="I520" s="5"/>
      <c r="J520" s="5"/>
      <c r="L520" s="5"/>
    </row>
    <row r="521" spans="9:12" ht="12.75" customHeight="1">
      <c r="I521" s="5"/>
      <c r="J521" s="5"/>
      <c r="L521" s="5"/>
    </row>
    <row r="522" spans="9:12" ht="12.75" customHeight="1">
      <c r="I522" s="5"/>
      <c r="J522" s="5"/>
      <c r="L522" s="5"/>
    </row>
    <row r="523" spans="9:12" ht="12.75" customHeight="1">
      <c r="I523" s="5"/>
      <c r="J523" s="5"/>
      <c r="L523" s="5"/>
    </row>
    <row r="524" spans="9:12" ht="12.75" customHeight="1">
      <c r="I524" s="5"/>
      <c r="J524" s="5"/>
      <c r="L524" s="5"/>
    </row>
    <row r="525" spans="9:12" ht="12.75" customHeight="1">
      <c r="I525" s="5"/>
      <c r="J525" s="5"/>
      <c r="L525" s="5"/>
    </row>
    <row r="526" spans="9:12" ht="12.75" customHeight="1">
      <c r="I526" s="5"/>
      <c r="J526" s="5"/>
      <c r="L526" s="5"/>
    </row>
    <row r="527" spans="9:12" ht="12.75" customHeight="1">
      <c r="I527" s="5"/>
      <c r="J527" s="5"/>
      <c r="L527" s="5"/>
    </row>
    <row r="528" spans="9:12" ht="12.75" customHeight="1">
      <c r="I528" s="5"/>
      <c r="J528" s="5"/>
      <c r="L528" s="5"/>
    </row>
    <row r="529" spans="9:12" ht="12.75" customHeight="1">
      <c r="I529" s="5"/>
      <c r="J529" s="5"/>
      <c r="L529" s="5"/>
    </row>
    <row r="530" spans="9:12" ht="12.75" customHeight="1">
      <c r="I530" s="5"/>
      <c r="J530" s="5"/>
      <c r="L530" s="5"/>
    </row>
    <row r="531" spans="9:12" ht="12.75" customHeight="1">
      <c r="I531" s="5"/>
      <c r="J531" s="5"/>
      <c r="L531" s="5"/>
    </row>
    <row r="532" spans="9:12" ht="12.75" customHeight="1">
      <c r="I532" s="5"/>
      <c r="J532" s="5"/>
      <c r="L532" s="5"/>
    </row>
    <row r="533" spans="9:12" ht="12.75" customHeight="1">
      <c r="I533" s="5"/>
      <c r="J533" s="5"/>
      <c r="L533" s="5"/>
    </row>
    <row r="534" spans="9:12" ht="12.75" customHeight="1">
      <c r="I534" s="5"/>
      <c r="J534" s="5"/>
      <c r="L534" s="5"/>
    </row>
    <row r="535" spans="9:12" ht="12.75" customHeight="1">
      <c r="I535" s="5"/>
      <c r="J535" s="5"/>
      <c r="L535" s="5"/>
    </row>
    <row r="536" spans="9:12" ht="12.75" customHeight="1">
      <c r="I536" s="5"/>
      <c r="J536" s="5"/>
      <c r="L536" s="5"/>
    </row>
    <row r="537" spans="9:12" ht="12.75" customHeight="1">
      <c r="I537" s="5"/>
      <c r="J537" s="5"/>
      <c r="L537" s="5"/>
    </row>
    <row r="538" spans="9:12" ht="12.75" customHeight="1">
      <c r="I538" s="5"/>
      <c r="J538" s="5"/>
      <c r="L538" s="5"/>
    </row>
    <row r="539" spans="9:12" ht="12.75" customHeight="1">
      <c r="I539" s="5"/>
      <c r="J539" s="5"/>
      <c r="L539" s="5"/>
    </row>
    <row r="540" spans="9:12" ht="12.75" customHeight="1">
      <c r="I540" s="5"/>
      <c r="J540" s="5"/>
      <c r="L540" s="5"/>
    </row>
    <row r="541" spans="9:12" ht="12.75" customHeight="1">
      <c r="I541" s="5"/>
      <c r="J541" s="5"/>
      <c r="L541" s="5"/>
    </row>
    <row r="542" spans="9:12" ht="12.75" customHeight="1">
      <c r="I542" s="5"/>
      <c r="J542" s="5"/>
      <c r="L542" s="5"/>
    </row>
    <row r="543" spans="9:12" ht="12.75" customHeight="1">
      <c r="I543" s="5"/>
      <c r="J543" s="5"/>
      <c r="L543" s="5"/>
    </row>
    <row r="544" spans="9:12" ht="12.75" customHeight="1">
      <c r="I544" s="5"/>
      <c r="J544" s="5"/>
      <c r="L544" s="5"/>
    </row>
    <row r="545" spans="9:12" ht="12.75" customHeight="1">
      <c r="I545" s="5"/>
      <c r="J545" s="5"/>
      <c r="L545" s="5"/>
    </row>
    <row r="546" spans="9:12" ht="12.75" customHeight="1">
      <c r="I546" s="5"/>
      <c r="J546" s="5"/>
      <c r="L546" s="5"/>
    </row>
    <row r="547" spans="9:12" ht="12.75" customHeight="1">
      <c r="I547" s="5"/>
      <c r="J547" s="5"/>
      <c r="L547" s="5"/>
    </row>
    <row r="548" spans="9:12" ht="12.75" customHeight="1">
      <c r="I548" s="5"/>
      <c r="J548" s="5"/>
      <c r="L548" s="5"/>
    </row>
    <row r="549" spans="9:12" ht="12.75" customHeight="1">
      <c r="I549" s="5"/>
      <c r="J549" s="5"/>
      <c r="L549" s="5"/>
    </row>
    <row r="550" spans="9:12" ht="12.75" customHeight="1">
      <c r="I550" s="5"/>
      <c r="J550" s="5"/>
      <c r="L550" s="5"/>
    </row>
    <row r="551" spans="9:12" ht="12.75" customHeight="1">
      <c r="I551" s="5"/>
      <c r="J551" s="5"/>
      <c r="L551" s="5"/>
    </row>
    <row r="552" spans="9:12" ht="12.75" customHeight="1">
      <c r="I552" s="5"/>
      <c r="J552" s="5"/>
      <c r="L552" s="5"/>
    </row>
    <row r="553" spans="9:12" ht="12.75" customHeight="1">
      <c r="I553" s="5"/>
      <c r="J553" s="5"/>
      <c r="L553" s="5"/>
    </row>
    <row r="554" spans="9:12" ht="12.75" customHeight="1">
      <c r="I554" s="5"/>
      <c r="J554" s="5"/>
      <c r="L554" s="5"/>
    </row>
    <row r="555" spans="9:12" ht="12.75" customHeight="1">
      <c r="I555" s="5"/>
      <c r="J555" s="5"/>
      <c r="L555" s="5"/>
    </row>
    <row r="556" spans="9:12" ht="12.75" customHeight="1">
      <c r="I556" s="5"/>
      <c r="J556" s="5"/>
      <c r="L556" s="5"/>
    </row>
    <row r="557" spans="9:12" ht="12.75" customHeight="1">
      <c r="I557" s="5"/>
      <c r="J557" s="5"/>
      <c r="L557" s="5"/>
    </row>
    <row r="558" spans="9:12" ht="12.75" customHeight="1">
      <c r="I558" s="5"/>
      <c r="J558" s="5"/>
      <c r="L558" s="5"/>
    </row>
    <row r="559" spans="9:12" ht="12.75" customHeight="1">
      <c r="I559" s="5"/>
      <c r="J559" s="5"/>
      <c r="L559" s="5"/>
    </row>
    <row r="560" spans="9:12" ht="12.75" customHeight="1">
      <c r="I560" s="5"/>
      <c r="J560" s="5"/>
      <c r="L560" s="5"/>
    </row>
    <row r="561" spans="9:12" ht="12.75" customHeight="1">
      <c r="I561" s="5"/>
      <c r="J561" s="5"/>
      <c r="L561" s="5"/>
    </row>
    <row r="562" spans="9:12" ht="12.75" customHeight="1">
      <c r="I562" s="5"/>
      <c r="J562" s="5"/>
      <c r="L562" s="5"/>
    </row>
    <row r="563" spans="9:12" ht="12.75" customHeight="1">
      <c r="I563" s="5"/>
      <c r="J563" s="5"/>
      <c r="L563" s="5"/>
    </row>
    <row r="564" spans="9:12" ht="12.75" customHeight="1">
      <c r="I564" s="5"/>
      <c r="J564" s="5"/>
      <c r="L564" s="5"/>
    </row>
    <row r="565" spans="9:12" ht="12.75" customHeight="1">
      <c r="I565" s="5"/>
      <c r="J565" s="5"/>
      <c r="L565" s="5"/>
    </row>
    <row r="566" spans="9:12" ht="12.75" customHeight="1">
      <c r="I566" s="5"/>
      <c r="J566" s="5"/>
      <c r="L566" s="5"/>
    </row>
    <row r="567" spans="9:12" ht="12.75" customHeight="1">
      <c r="I567" s="5"/>
      <c r="J567" s="5"/>
      <c r="L567" s="5"/>
    </row>
    <row r="568" spans="9:12" ht="12.75" customHeight="1">
      <c r="I568" s="5"/>
      <c r="J568" s="5"/>
      <c r="L568" s="5"/>
    </row>
    <row r="569" spans="9:12" ht="12.75" customHeight="1">
      <c r="I569" s="5"/>
      <c r="J569" s="5"/>
      <c r="L569" s="5"/>
    </row>
    <row r="570" spans="9:12" ht="12.75" customHeight="1">
      <c r="I570" s="5"/>
      <c r="J570" s="5"/>
      <c r="L570" s="5"/>
    </row>
    <row r="571" spans="9:12" ht="12.75" customHeight="1">
      <c r="I571" s="5"/>
      <c r="J571" s="5"/>
      <c r="L571" s="5"/>
    </row>
    <row r="572" spans="9:12" ht="12.75" customHeight="1">
      <c r="I572" s="5"/>
      <c r="J572" s="5"/>
      <c r="L572" s="5"/>
    </row>
    <row r="573" spans="9:12" ht="12.75" customHeight="1">
      <c r="I573" s="5"/>
      <c r="J573" s="5"/>
      <c r="L573" s="5"/>
    </row>
    <row r="574" spans="9:12" ht="12.75" customHeight="1">
      <c r="I574" s="5"/>
      <c r="J574" s="5"/>
      <c r="L574" s="5"/>
    </row>
    <row r="575" spans="9:12" ht="12.75" customHeight="1">
      <c r="I575" s="5"/>
      <c r="J575" s="5"/>
      <c r="L575" s="5"/>
    </row>
    <row r="576" spans="9:12" ht="12.75" customHeight="1">
      <c r="I576" s="5"/>
      <c r="J576" s="5"/>
      <c r="L576" s="5"/>
    </row>
    <row r="577" spans="9:12" ht="12.75" customHeight="1">
      <c r="I577" s="5"/>
      <c r="J577" s="5"/>
      <c r="L577" s="5"/>
    </row>
    <row r="578" spans="9:12" ht="12.75" customHeight="1">
      <c r="I578" s="5"/>
      <c r="J578" s="5"/>
      <c r="L578" s="5"/>
    </row>
    <row r="579" spans="9:12" ht="12.75" customHeight="1">
      <c r="I579" s="5"/>
      <c r="J579" s="5"/>
      <c r="L579" s="5"/>
    </row>
    <row r="580" spans="9:12" ht="12.75" customHeight="1">
      <c r="I580" s="5"/>
      <c r="J580" s="5"/>
      <c r="L580" s="5"/>
    </row>
    <row r="581" spans="9:12" ht="12.75" customHeight="1">
      <c r="I581" s="5"/>
      <c r="J581" s="5"/>
      <c r="L581" s="5"/>
    </row>
    <row r="582" spans="9:12" ht="12.75" customHeight="1">
      <c r="I582" s="5"/>
      <c r="J582" s="5"/>
      <c r="L582" s="5"/>
    </row>
    <row r="583" spans="9:12" ht="12.75" customHeight="1">
      <c r="I583" s="5"/>
      <c r="J583" s="5"/>
      <c r="L583" s="5"/>
    </row>
    <row r="584" spans="9:12" ht="12.75" customHeight="1">
      <c r="I584" s="5"/>
      <c r="J584" s="5"/>
      <c r="L584" s="5"/>
    </row>
    <row r="585" spans="9:12" ht="12.75" customHeight="1">
      <c r="I585" s="5"/>
      <c r="J585" s="5"/>
      <c r="L585" s="5"/>
    </row>
    <row r="586" spans="9:12" ht="12.75" customHeight="1">
      <c r="I586" s="5"/>
      <c r="J586" s="5"/>
      <c r="L586" s="5"/>
    </row>
    <row r="587" spans="9:12" ht="12.75" customHeight="1">
      <c r="I587" s="5"/>
      <c r="J587" s="5"/>
      <c r="L587" s="5"/>
    </row>
    <row r="588" spans="9:12" ht="12.75" customHeight="1">
      <c r="I588" s="5"/>
      <c r="J588" s="5"/>
      <c r="L588" s="5"/>
    </row>
    <row r="589" spans="9:12" ht="12.75" customHeight="1">
      <c r="I589" s="5"/>
      <c r="J589" s="5"/>
      <c r="L589" s="5"/>
    </row>
    <row r="590" spans="9:12" ht="12.75" customHeight="1">
      <c r="I590" s="5"/>
      <c r="J590" s="5"/>
      <c r="L590" s="5"/>
    </row>
    <row r="591" spans="9:12" ht="12.75" customHeight="1">
      <c r="I591" s="5"/>
      <c r="J591" s="5"/>
      <c r="L591" s="5"/>
    </row>
    <row r="592" spans="9:12" ht="12.75" customHeight="1">
      <c r="I592" s="5"/>
      <c r="J592" s="5"/>
      <c r="L592" s="5"/>
    </row>
    <row r="593" spans="9:12" ht="12.75" customHeight="1">
      <c r="I593" s="5"/>
      <c r="J593" s="5"/>
      <c r="L593" s="5"/>
    </row>
    <row r="594" spans="9:12" ht="12.75" customHeight="1">
      <c r="I594" s="5"/>
      <c r="J594" s="5"/>
      <c r="L594" s="5"/>
    </row>
    <row r="595" spans="9:12" ht="12.75" customHeight="1">
      <c r="I595" s="5"/>
      <c r="J595" s="5"/>
      <c r="L595" s="5"/>
    </row>
    <row r="596" spans="9:12" ht="12.75" customHeight="1">
      <c r="I596" s="5"/>
      <c r="J596" s="5"/>
      <c r="L596" s="5"/>
    </row>
    <row r="597" spans="9:12" ht="12.75" customHeight="1">
      <c r="I597" s="5"/>
      <c r="J597" s="5"/>
      <c r="L597" s="5"/>
    </row>
    <row r="598" spans="9:12" ht="12.75" customHeight="1">
      <c r="I598" s="5"/>
      <c r="J598" s="5"/>
      <c r="L598" s="5"/>
    </row>
    <row r="599" spans="9:12" ht="12.75" customHeight="1">
      <c r="I599" s="5"/>
      <c r="J599" s="5"/>
      <c r="L599" s="5"/>
    </row>
    <row r="600" spans="9:12" ht="12.75" customHeight="1">
      <c r="I600" s="5"/>
      <c r="J600" s="5"/>
      <c r="L600" s="5"/>
    </row>
    <row r="601" spans="9:12" ht="12.75" customHeight="1">
      <c r="I601" s="5"/>
      <c r="J601" s="5"/>
      <c r="L601" s="5"/>
    </row>
    <row r="602" spans="9:12" ht="12.75" customHeight="1">
      <c r="I602" s="5"/>
      <c r="J602" s="5"/>
      <c r="L602" s="5"/>
    </row>
    <row r="603" spans="9:12" ht="12.75" customHeight="1">
      <c r="I603" s="5"/>
      <c r="J603" s="5"/>
      <c r="L603" s="5"/>
    </row>
    <row r="604" spans="9:12" ht="12.75" customHeight="1">
      <c r="I604" s="5"/>
      <c r="J604" s="5"/>
      <c r="L604" s="5"/>
    </row>
    <row r="605" spans="9:12" ht="12.75" customHeight="1">
      <c r="I605" s="5"/>
      <c r="J605" s="5"/>
      <c r="L605" s="5"/>
    </row>
    <row r="606" spans="9:12" ht="12.75" customHeight="1">
      <c r="I606" s="5"/>
      <c r="J606" s="5"/>
      <c r="L606" s="5"/>
    </row>
    <row r="607" spans="9:12" ht="12.75" customHeight="1">
      <c r="I607" s="5"/>
      <c r="J607" s="5"/>
      <c r="L607" s="5"/>
    </row>
    <row r="608" spans="9:12" ht="12.75" customHeight="1">
      <c r="I608" s="5"/>
      <c r="J608" s="5"/>
      <c r="L608" s="5"/>
    </row>
    <row r="609" spans="9:12" ht="12.75" customHeight="1">
      <c r="I609" s="5"/>
      <c r="J609" s="5"/>
      <c r="L609" s="5"/>
    </row>
    <row r="610" spans="9:12" ht="12.75" customHeight="1">
      <c r="I610" s="5"/>
      <c r="J610" s="5"/>
      <c r="L610" s="5"/>
    </row>
    <row r="611" spans="9:12" ht="12.75" customHeight="1">
      <c r="I611" s="5"/>
      <c r="J611" s="5"/>
      <c r="L611" s="5"/>
    </row>
    <row r="612" spans="9:12" ht="12.75" customHeight="1">
      <c r="I612" s="5"/>
      <c r="J612" s="5"/>
      <c r="L612" s="5"/>
    </row>
    <row r="613" spans="9:12" ht="12.75" customHeight="1">
      <c r="I613" s="5"/>
      <c r="J613" s="5"/>
      <c r="L613" s="5"/>
    </row>
    <row r="614" spans="9:12" ht="12.75" customHeight="1">
      <c r="I614" s="5"/>
      <c r="J614" s="5"/>
      <c r="L614" s="5"/>
    </row>
    <row r="615" spans="9:12" ht="12.75" customHeight="1">
      <c r="I615" s="5"/>
      <c r="J615" s="5"/>
      <c r="L615" s="5"/>
    </row>
    <row r="616" spans="9:12" ht="12.75" customHeight="1">
      <c r="I616" s="5"/>
      <c r="J616" s="5"/>
      <c r="L616" s="5"/>
    </row>
    <row r="617" spans="9:12" ht="12.75" customHeight="1">
      <c r="I617" s="5"/>
      <c r="J617" s="5"/>
      <c r="L617" s="5"/>
    </row>
    <row r="618" spans="9:12" ht="12.75" customHeight="1">
      <c r="I618" s="5"/>
      <c r="J618" s="5"/>
      <c r="L618" s="5"/>
    </row>
    <row r="619" spans="9:12" ht="12.75" customHeight="1">
      <c r="I619" s="5"/>
      <c r="J619" s="5"/>
      <c r="L619" s="5"/>
    </row>
    <row r="620" spans="9:12" ht="12.75" customHeight="1">
      <c r="I620" s="5"/>
      <c r="J620" s="5"/>
      <c r="L620" s="5"/>
    </row>
    <row r="621" spans="9:12" ht="12.75" customHeight="1">
      <c r="I621" s="5"/>
      <c r="J621" s="5"/>
      <c r="L621" s="5"/>
    </row>
    <row r="622" spans="9:12" ht="12.75" customHeight="1">
      <c r="I622" s="5"/>
      <c r="J622" s="5"/>
      <c r="L622" s="5"/>
    </row>
    <row r="623" spans="9:12" ht="12.75" customHeight="1">
      <c r="I623" s="5"/>
      <c r="J623" s="5"/>
      <c r="L623" s="5"/>
    </row>
    <row r="624" spans="9:12" ht="12.75" customHeight="1">
      <c r="I624" s="5"/>
      <c r="J624" s="5"/>
      <c r="L624" s="5"/>
    </row>
    <row r="625" spans="9:12" ht="12.75" customHeight="1">
      <c r="I625" s="5"/>
      <c r="J625" s="5"/>
      <c r="L625" s="5"/>
    </row>
    <row r="626" spans="9:12" ht="12.75" customHeight="1">
      <c r="I626" s="5"/>
      <c r="J626" s="5"/>
      <c r="L626" s="5"/>
    </row>
    <row r="627" spans="9:12" ht="12.75" customHeight="1">
      <c r="I627" s="5"/>
      <c r="J627" s="5"/>
      <c r="L627" s="5"/>
    </row>
    <row r="628" spans="9:12" ht="12.75" customHeight="1">
      <c r="I628" s="5"/>
      <c r="J628" s="5"/>
      <c r="L628" s="5"/>
    </row>
    <row r="629" spans="9:12" ht="12.75" customHeight="1">
      <c r="I629" s="5"/>
      <c r="J629" s="5"/>
      <c r="L629" s="5"/>
    </row>
    <row r="630" spans="9:12" ht="12.75" customHeight="1">
      <c r="I630" s="5"/>
      <c r="J630" s="5"/>
      <c r="L630" s="5"/>
    </row>
    <row r="631" spans="9:12" ht="12.75" customHeight="1">
      <c r="I631" s="5"/>
      <c r="J631" s="5"/>
      <c r="L631" s="5"/>
    </row>
    <row r="632" spans="9:12" ht="12.75" customHeight="1">
      <c r="I632" s="5"/>
      <c r="J632" s="5"/>
      <c r="L632" s="5"/>
    </row>
    <row r="633" spans="9:12" ht="12.75" customHeight="1">
      <c r="I633" s="5"/>
      <c r="J633" s="5"/>
      <c r="L633" s="5"/>
    </row>
    <row r="634" spans="9:12" ht="12.75" customHeight="1">
      <c r="I634" s="5"/>
      <c r="J634" s="5"/>
      <c r="L634" s="5"/>
    </row>
    <row r="635" spans="9:12" ht="12.75" customHeight="1">
      <c r="I635" s="5"/>
      <c r="J635" s="5"/>
      <c r="L635" s="5"/>
    </row>
    <row r="636" spans="9:12" ht="12.75" customHeight="1">
      <c r="I636" s="5"/>
      <c r="J636" s="5"/>
      <c r="L636" s="5"/>
    </row>
    <row r="637" spans="9:12" ht="12.75" customHeight="1">
      <c r="I637" s="5"/>
      <c r="J637" s="5"/>
      <c r="L637" s="5"/>
    </row>
    <row r="638" spans="9:12" ht="12.75" customHeight="1">
      <c r="I638" s="5"/>
      <c r="J638" s="5"/>
      <c r="L638" s="5"/>
    </row>
    <row r="639" spans="9:12" ht="12.75" customHeight="1">
      <c r="I639" s="5"/>
      <c r="J639" s="5"/>
      <c r="L639" s="5"/>
    </row>
    <row r="640" spans="9:12" ht="12.75" customHeight="1">
      <c r="I640" s="5"/>
      <c r="J640" s="5"/>
      <c r="L640" s="5"/>
    </row>
    <row r="641" spans="9:12" ht="12.75" customHeight="1">
      <c r="I641" s="5"/>
      <c r="J641" s="5"/>
      <c r="L641" s="5"/>
    </row>
    <row r="642" spans="9:12" ht="12.75" customHeight="1">
      <c r="I642" s="5"/>
      <c r="J642" s="5"/>
      <c r="L642" s="5"/>
    </row>
    <row r="643" spans="9:12" ht="12.75" customHeight="1">
      <c r="I643" s="5"/>
      <c r="J643" s="5"/>
      <c r="L643" s="5"/>
    </row>
    <row r="644" spans="9:12" ht="12.75" customHeight="1">
      <c r="I644" s="5"/>
      <c r="J644" s="5"/>
      <c r="L644" s="5"/>
    </row>
    <row r="645" spans="9:12" ht="12.75" customHeight="1">
      <c r="I645" s="5"/>
      <c r="J645" s="5"/>
      <c r="L645" s="5"/>
    </row>
    <row r="646" spans="9:12" ht="12.75" customHeight="1">
      <c r="I646" s="5"/>
      <c r="J646" s="5"/>
      <c r="L646" s="5"/>
    </row>
    <row r="647" spans="9:12" ht="12.75" customHeight="1">
      <c r="I647" s="5"/>
      <c r="J647" s="5"/>
      <c r="L647" s="5"/>
    </row>
    <row r="648" spans="9:12" ht="12.75" customHeight="1">
      <c r="I648" s="5"/>
      <c r="J648" s="5"/>
      <c r="L648" s="5"/>
    </row>
    <row r="649" spans="9:12" ht="12.75" customHeight="1">
      <c r="I649" s="5"/>
      <c r="J649" s="5"/>
      <c r="L649" s="5"/>
    </row>
    <row r="650" spans="9:12" ht="12.75" customHeight="1">
      <c r="I650" s="5"/>
      <c r="J650" s="5"/>
      <c r="L650" s="5"/>
    </row>
    <row r="651" spans="9:12" ht="12.75" customHeight="1">
      <c r="I651" s="5"/>
      <c r="J651" s="5"/>
      <c r="L651" s="5"/>
    </row>
    <row r="652" spans="9:12" ht="12.75" customHeight="1">
      <c r="I652" s="5"/>
      <c r="J652" s="5"/>
      <c r="L652" s="5"/>
    </row>
    <row r="653" spans="9:12" ht="12.75" customHeight="1">
      <c r="I653" s="5"/>
      <c r="J653" s="5"/>
      <c r="L653" s="5"/>
    </row>
    <row r="654" spans="9:12" ht="12.75" customHeight="1">
      <c r="I654" s="5"/>
      <c r="J654" s="5"/>
      <c r="L654" s="5"/>
    </row>
    <row r="655" spans="9:12" ht="12.75" customHeight="1">
      <c r="I655" s="5"/>
      <c r="J655" s="5"/>
      <c r="L655" s="5"/>
    </row>
    <row r="656" spans="9:12" ht="12.75" customHeight="1">
      <c r="I656" s="5"/>
      <c r="J656" s="5"/>
      <c r="L656" s="5"/>
    </row>
    <row r="657" spans="9:12" ht="12.75" customHeight="1">
      <c r="I657" s="5"/>
      <c r="J657" s="5"/>
      <c r="L657" s="5"/>
    </row>
    <row r="658" spans="9:12" ht="12.75" customHeight="1">
      <c r="I658" s="5"/>
      <c r="J658" s="5"/>
      <c r="L658" s="5"/>
    </row>
    <row r="659" spans="9:12" ht="12.75" customHeight="1">
      <c r="I659" s="5"/>
      <c r="J659" s="5"/>
      <c r="L659" s="5"/>
    </row>
    <row r="660" spans="9:12" ht="12.75" customHeight="1">
      <c r="I660" s="5"/>
      <c r="J660" s="5"/>
      <c r="L660" s="5"/>
    </row>
    <row r="661" spans="9:12" ht="12.75" customHeight="1">
      <c r="I661" s="5"/>
      <c r="J661" s="5"/>
      <c r="L661" s="5"/>
    </row>
    <row r="662" spans="9:12" ht="12.75" customHeight="1">
      <c r="I662" s="5"/>
      <c r="J662" s="5"/>
      <c r="L662" s="5"/>
    </row>
    <row r="663" spans="9:12" ht="12.75" customHeight="1">
      <c r="I663" s="5"/>
      <c r="J663" s="5"/>
      <c r="L663" s="5"/>
    </row>
    <row r="664" spans="9:12" ht="12.75" customHeight="1">
      <c r="I664" s="5"/>
      <c r="J664" s="5"/>
      <c r="L664" s="5"/>
    </row>
    <row r="665" spans="9:12" ht="12.75" customHeight="1">
      <c r="I665" s="5"/>
      <c r="J665" s="5"/>
      <c r="L665" s="5"/>
    </row>
    <row r="666" spans="9:12" ht="12.75" customHeight="1">
      <c r="I666" s="5"/>
      <c r="J666" s="5"/>
      <c r="L666" s="5"/>
    </row>
    <row r="667" spans="9:12" ht="12.75" customHeight="1">
      <c r="I667" s="5"/>
      <c r="J667" s="5"/>
      <c r="L667" s="5"/>
    </row>
    <row r="668" spans="9:12" ht="12.75" customHeight="1">
      <c r="I668" s="5"/>
      <c r="J668" s="5"/>
      <c r="L668" s="5"/>
    </row>
    <row r="669" spans="9:12" ht="12.75" customHeight="1">
      <c r="I669" s="5"/>
      <c r="J669" s="5"/>
      <c r="L669" s="5"/>
    </row>
    <row r="670" spans="9:12" ht="12.75" customHeight="1">
      <c r="I670" s="5"/>
      <c r="J670" s="5"/>
      <c r="L670" s="5"/>
    </row>
    <row r="671" spans="9:12" ht="12.75" customHeight="1">
      <c r="I671" s="5"/>
      <c r="J671" s="5"/>
      <c r="L671" s="5"/>
    </row>
    <row r="672" spans="9:12" ht="12.75" customHeight="1">
      <c r="I672" s="5"/>
      <c r="J672" s="5"/>
      <c r="L672" s="5"/>
    </row>
    <row r="673" spans="9:12" ht="12.75" customHeight="1">
      <c r="I673" s="5"/>
      <c r="J673" s="5"/>
      <c r="L673" s="5"/>
    </row>
    <row r="674" spans="9:12" ht="12.75" customHeight="1">
      <c r="I674" s="5"/>
      <c r="J674" s="5"/>
      <c r="L674" s="5"/>
    </row>
    <row r="675" spans="9:12" ht="12.75" customHeight="1">
      <c r="I675" s="5"/>
      <c r="J675" s="5"/>
      <c r="L675" s="5"/>
    </row>
    <row r="676" spans="9:12" ht="12.75" customHeight="1">
      <c r="I676" s="5"/>
      <c r="J676" s="5"/>
      <c r="L676" s="5"/>
    </row>
    <row r="677" spans="9:12" ht="12.75" customHeight="1">
      <c r="I677" s="5"/>
      <c r="J677" s="5"/>
      <c r="L677" s="5"/>
    </row>
    <row r="678" spans="9:12" ht="12.75" customHeight="1">
      <c r="I678" s="5"/>
      <c r="J678" s="5"/>
      <c r="L678" s="5"/>
    </row>
    <row r="679" spans="9:12" ht="12.75" customHeight="1">
      <c r="I679" s="5"/>
      <c r="J679" s="5"/>
      <c r="L679" s="5"/>
    </row>
    <row r="680" spans="9:12" ht="12.75" customHeight="1">
      <c r="I680" s="5"/>
      <c r="J680" s="5"/>
      <c r="L680" s="5"/>
    </row>
    <row r="681" spans="9:12" ht="12.75" customHeight="1">
      <c r="I681" s="5"/>
      <c r="J681" s="5"/>
      <c r="L681" s="5"/>
    </row>
    <row r="682" spans="9:12" ht="12.75" customHeight="1">
      <c r="I682" s="5"/>
      <c r="J682" s="5"/>
      <c r="L682" s="5"/>
    </row>
    <row r="683" spans="9:12" ht="12.75" customHeight="1">
      <c r="I683" s="5"/>
      <c r="J683" s="5"/>
      <c r="L683" s="5"/>
    </row>
    <row r="684" spans="9:12" ht="12.75" customHeight="1">
      <c r="I684" s="5"/>
      <c r="J684" s="5"/>
      <c r="L684" s="5"/>
    </row>
    <row r="685" spans="9:12" ht="12.75" customHeight="1">
      <c r="I685" s="5"/>
      <c r="J685" s="5"/>
      <c r="L685" s="5"/>
    </row>
    <row r="686" spans="9:12" ht="12.75" customHeight="1">
      <c r="I686" s="5"/>
      <c r="J686" s="5"/>
      <c r="L686" s="5"/>
    </row>
    <row r="687" spans="9:12" ht="12.75" customHeight="1">
      <c r="I687" s="5"/>
      <c r="J687" s="5"/>
      <c r="L687" s="5"/>
    </row>
    <row r="688" spans="9:12" ht="12.75" customHeight="1">
      <c r="I688" s="5"/>
      <c r="J688" s="5"/>
      <c r="L688" s="5"/>
    </row>
    <row r="689" spans="9:12" ht="12.75" customHeight="1">
      <c r="I689" s="5"/>
      <c r="J689" s="5"/>
      <c r="L689" s="5"/>
    </row>
    <row r="690" spans="9:12" ht="12.75" customHeight="1">
      <c r="I690" s="5"/>
      <c r="J690" s="5"/>
      <c r="L690" s="5"/>
    </row>
    <row r="691" spans="9:12" ht="12.75" customHeight="1">
      <c r="I691" s="5"/>
      <c r="J691" s="5"/>
      <c r="L691" s="5"/>
    </row>
    <row r="692" spans="9:12" ht="12.75" customHeight="1">
      <c r="I692" s="5"/>
      <c r="J692" s="5"/>
      <c r="L692" s="5"/>
    </row>
    <row r="693" spans="9:12" ht="12.75" customHeight="1">
      <c r="I693" s="5"/>
      <c r="J693" s="5"/>
      <c r="L693" s="5"/>
    </row>
    <row r="694" spans="9:12" ht="12.75" customHeight="1">
      <c r="I694" s="5"/>
      <c r="J694" s="5"/>
      <c r="L694" s="5"/>
    </row>
    <row r="695" spans="9:12" ht="12.75" customHeight="1">
      <c r="I695" s="5"/>
      <c r="J695" s="5"/>
      <c r="L695" s="5"/>
    </row>
    <row r="696" spans="9:12" ht="12.75" customHeight="1">
      <c r="I696" s="5"/>
      <c r="J696" s="5"/>
      <c r="L696" s="5"/>
    </row>
    <row r="697" spans="9:12" ht="12.75" customHeight="1">
      <c r="I697" s="5"/>
      <c r="J697" s="5"/>
      <c r="L697" s="5"/>
    </row>
    <row r="698" spans="9:12" ht="12.75" customHeight="1">
      <c r="I698" s="5"/>
      <c r="J698" s="5"/>
      <c r="L698" s="5"/>
    </row>
    <row r="699" spans="9:12" ht="12.75" customHeight="1">
      <c r="I699" s="5"/>
      <c r="J699" s="5"/>
      <c r="L699" s="5"/>
    </row>
    <row r="700" spans="9:12" ht="12.75" customHeight="1">
      <c r="I700" s="5"/>
      <c r="J700" s="5"/>
      <c r="L700" s="5"/>
    </row>
    <row r="701" spans="9:12" ht="12.75" customHeight="1">
      <c r="I701" s="5"/>
      <c r="J701" s="5"/>
      <c r="L701" s="5"/>
    </row>
    <row r="702" spans="9:12" ht="12.75" customHeight="1">
      <c r="I702" s="5"/>
      <c r="J702" s="5"/>
      <c r="L702" s="5"/>
    </row>
    <row r="703" spans="9:12" ht="12.75" customHeight="1">
      <c r="I703" s="5"/>
      <c r="J703" s="5"/>
      <c r="L703" s="5"/>
    </row>
    <row r="704" spans="9:12" ht="12.75" customHeight="1">
      <c r="I704" s="5"/>
      <c r="J704" s="5"/>
      <c r="L704" s="5"/>
    </row>
    <row r="705" spans="9:12" ht="12.75" customHeight="1">
      <c r="I705" s="5"/>
      <c r="J705" s="5"/>
      <c r="L705" s="5"/>
    </row>
    <row r="706" spans="9:12" ht="12.75" customHeight="1">
      <c r="I706" s="5"/>
      <c r="J706" s="5"/>
      <c r="L706" s="5"/>
    </row>
    <row r="707" spans="9:12" ht="12.75" customHeight="1">
      <c r="I707" s="5"/>
      <c r="J707" s="5"/>
      <c r="L707" s="5"/>
    </row>
    <row r="708" spans="9:12" ht="12.75" customHeight="1">
      <c r="I708" s="5"/>
      <c r="J708" s="5"/>
      <c r="L708" s="5"/>
    </row>
    <row r="709" spans="9:12" ht="12.75" customHeight="1">
      <c r="I709" s="5"/>
      <c r="J709" s="5"/>
      <c r="L709" s="5"/>
    </row>
    <row r="710" spans="9:12" ht="12.75" customHeight="1">
      <c r="I710" s="5"/>
      <c r="J710" s="5"/>
      <c r="L710" s="5"/>
    </row>
    <row r="711" spans="9:12" ht="12.75" customHeight="1">
      <c r="I711" s="5"/>
      <c r="J711" s="5"/>
      <c r="L711" s="5"/>
    </row>
    <row r="712" spans="9:12" ht="12.75" customHeight="1">
      <c r="I712" s="5"/>
      <c r="J712" s="5"/>
      <c r="L712" s="5"/>
    </row>
    <row r="713" spans="9:12" ht="12.75" customHeight="1">
      <c r="I713" s="5"/>
      <c r="J713" s="5"/>
      <c r="L713" s="5"/>
    </row>
    <row r="714" spans="9:12" ht="12.75" customHeight="1">
      <c r="I714" s="5"/>
      <c r="J714" s="5"/>
      <c r="L714" s="5"/>
    </row>
    <row r="715" spans="9:12" ht="12.75" customHeight="1">
      <c r="I715" s="5"/>
      <c r="J715" s="5"/>
      <c r="L715" s="5"/>
    </row>
    <row r="716" spans="9:12" ht="12.75" customHeight="1">
      <c r="I716" s="5"/>
      <c r="J716" s="5"/>
      <c r="L716" s="5"/>
    </row>
    <row r="717" spans="9:12" ht="12.75" customHeight="1">
      <c r="I717" s="5"/>
      <c r="J717" s="5"/>
      <c r="L717" s="5"/>
    </row>
    <row r="718" spans="9:12" ht="12.75" customHeight="1">
      <c r="I718" s="5"/>
      <c r="J718" s="5"/>
      <c r="L718" s="5"/>
    </row>
    <row r="719" spans="9:12" ht="12.75" customHeight="1">
      <c r="I719" s="5"/>
      <c r="J719" s="5"/>
      <c r="L719" s="5"/>
    </row>
    <row r="720" spans="9:12" ht="12.75" customHeight="1">
      <c r="I720" s="5"/>
      <c r="J720" s="5"/>
      <c r="L720" s="5"/>
    </row>
    <row r="721" spans="9:12" ht="12.75" customHeight="1">
      <c r="I721" s="5"/>
      <c r="J721" s="5"/>
      <c r="L721" s="5"/>
    </row>
    <row r="722" spans="9:12" ht="12.75" customHeight="1">
      <c r="I722" s="5"/>
      <c r="J722" s="5"/>
      <c r="L722" s="5"/>
    </row>
    <row r="723" spans="9:12" ht="12.75" customHeight="1">
      <c r="I723" s="5"/>
      <c r="J723" s="5"/>
      <c r="L723" s="5"/>
    </row>
    <row r="724" spans="9:12" ht="12.75" customHeight="1">
      <c r="I724" s="5"/>
      <c r="J724" s="5"/>
      <c r="L724" s="5"/>
    </row>
    <row r="725" spans="9:12" ht="12.75" customHeight="1">
      <c r="I725" s="5"/>
      <c r="J725" s="5"/>
      <c r="L725" s="5"/>
    </row>
    <row r="726" spans="9:12" ht="12.75" customHeight="1">
      <c r="I726" s="5"/>
      <c r="J726" s="5"/>
      <c r="L726" s="5"/>
    </row>
    <row r="727" spans="9:12" ht="12.75" customHeight="1">
      <c r="I727" s="5"/>
      <c r="J727" s="5"/>
      <c r="L727" s="5"/>
    </row>
    <row r="728" spans="9:12" ht="12.75" customHeight="1">
      <c r="I728" s="5"/>
      <c r="J728" s="5"/>
      <c r="L728" s="5"/>
    </row>
    <row r="729" spans="9:12" ht="12.75" customHeight="1">
      <c r="I729" s="5"/>
      <c r="J729" s="5"/>
      <c r="L729" s="5"/>
    </row>
    <row r="730" spans="9:12" ht="12.75" customHeight="1">
      <c r="I730" s="5"/>
      <c r="J730" s="5"/>
      <c r="L730" s="5"/>
    </row>
    <row r="731" spans="9:12" ht="12.75" customHeight="1">
      <c r="I731" s="5"/>
      <c r="J731" s="5"/>
      <c r="L731" s="5"/>
    </row>
    <row r="732" spans="9:12" ht="12.75" customHeight="1">
      <c r="I732" s="5"/>
      <c r="J732" s="5"/>
      <c r="L732" s="5"/>
    </row>
    <row r="733" spans="9:12" ht="12.75" customHeight="1">
      <c r="I733" s="5"/>
      <c r="J733" s="5"/>
      <c r="L733" s="5"/>
    </row>
    <row r="734" spans="9:12" ht="12.75" customHeight="1">
      <c r="I734" s="5"/>
      <c r="J734" s="5"/>
      <c r="L734" s="5"/>
    </row>
    <row r="735" spans="9:12" ht="12.75" customHeight="1">
      <c r="I735" s="5"/>
      <c r="J735" s="5"/>
      <c r="L735" s="5"/>
    </row>
    <row r="736" spans="9:12" ht="12.75" customHeight="1">
      <c r="I736" s="5"/>
      <c r="J736" s="5"/>
      <c r="L736" s="5"/>
    </row>
    <row r="737" spans="9:12" ht="12.75" customHeight="1">
      <c r="I737" s="5"/>
      <c r="J737" s="5"/>
      <c r="L737" s="5"/>
    </row>
    <row r="738" spans="9:12" ht="12.75" customHeight="1">
      <c r="I738" s="5"/>
      <c r="J738" s="5"/>
      <c r="L738" s="5"/>
    </row>
    <row r="739" spans="9:12" ht="12.75" customHeight="1">
      <c r="I739" s="5"/>
      <c r="J739" s="5"/>
      <c r="L739" s="5"/>
    </row>
    <row r="740" spans="9:12" ht="12.75" customHeight="1">
      <c r="I740" s="5"/>
      <c r="J740" s="5"/>
      <c r="L740" s="5"/>
    </row>
    <row r="741" spans="9:12" ht="12.75" customHeight="1">
      <c r="I741" s="5"/>
      <c r="J741" s="5"/>
      <c r="L741" s="5"/>
    </row>
    <row r="742" spans="9:12" ht="12.75" customHeight="1">
      <c r="I742" s="5"/>
      <c r="J742" s="5"/>
      <c r="L742" s="5"/>
    </row>
    <row r="743" spans="9:12" ht="12.75" customHeight="1">
      <c r="I743" s="5"/>
      <c r="J743" s="5"/>
      <c r="L743" s="5"/>
    </row>
    <row r="744" spans="9:12" ht="12.75" customHeight="1">
      <c r="I744" s="5"/>
      <c r="J744" s="5"/>
      <c r="L744" s="5"/>
    </row>
    <row r="745" spans="9:12" ht="12.75" customHeight="1">
      <c r="I745" s="5"/>
      <c r="J745" s="5"/>
      <c r="L745" s="5"/>
    </row>
    <row r="746" spans="9:12" ht="12.75" customHeight="1">
      <c r="I746" s="5"/>
      <c r="J746" s="5"/>
      <c r="L746" s="5"/>
    </row>
    <row r="747" spans="9:12" ht="12.75" customHeight="1">
      <c r="I747" s="5"/>
      <c r="J747" s="5"/>
      <c r="L747" s="5"/>
    </row>
    <row r="748" spans="9:12" ht="12.75" customHeight="1">
      <c r="I748" s="5"/>
      <c r="J748" s="5"/>
      <c r="L748" s="5"/>
    </row>
    <row r="749" spans="9:12" ht="12.75" customHeight="1">
      <c r="I749" s="5"/>
      <c r="J749" s="5"/>
      <c r="L749" s="5"/>
    </row>
    <row r="750" spans="9:12" ht="12.75" customHeight="1">
      <c r="I750" s="5"/>
      <c r="J750" s="5"/>
      <c r="L750" s="5"/>
    </row>
    <row r="751" spans="9:12" ht="12.75" customHeight="1">
      <c r="I751" s="5"/>
      <c r="J751" s="5"/>
      <c r="L751" s="5"/>
    </row>
    <row r="752" spans="9:12" ht="12.75" customHeight="1">
      <c r="I752" s="5"/>
      <c r="J752" s="5"/>
      <c r="L752" s="5"/>
    </row>
    <row r="753" spans="9:12" ht="12.75" customHeight="1">
      <c r="I753" s="5"/>
      <c r="J753" s="5"/>
      <c r="L753" s="5"/>
    </row>
    <row r="754" spans="9:12" ht="12.75" customHeight="1">
      <c r="I754" s="5"/>
      <c r="J754" s="5"/>
      <c r="L754" s="5"/>
    </row>
    <row r="755" spans="9:12" ht="12.75" customHeight="1">
      <c r="I755" s="5"/>
      <c r="J755" s="5"/>
      <c r="L755" s="5"/>
    </row>
    <row r="756" spans="9:12" ht="12.75" customHeight="1">
      <c r="I756" s="5"/>
      <c r="J756" s="5"/>
      <c r="L756" s="5"/>
    </row>
    <row r="757" spans="9:12" ht="12.75" customHeight="1">
      <c r="I757" s="5"/>
      <c r="J757" s="5"/>
      <c r="L757" s="5"/>
    </row>
    <row r="758" spans="9:12" ht="12.75" customHeight="1">
      <c r="I758" s="5"/>
      <c r="J758" s="5"/>
      <c r="L758" s="5"/>
    </row>
    <row r="759" spans="9:12" ht="12.75" customHeight="1">
      <c r="I759" s="5"/>
      <c r="J759" s="5"/>
      <c r="L759" s="5"/>
    </row>
    <row r="760" spans="9:12" ht="12.75" customHeight="1">
      <c r="I760" s="5"/>
      <c r="J760" s="5"/>
      <c r="L760" s="5"/>
    </row>
    <row r="761" spans="9:12" ht="12.75" customHeight="1">
      <c r="I761" s="5"/>
      <c r="J761" s="5"/>
      <c r="L761" s="5"/>
    </row>
    <row r="762" spans="9:12" ht="12.75" customHeight="1">
      <c r="I762" s="5"/>
      <c r="J762" s="5"/>
      <c r="L762" s="5"/>
    </row>
    <row r="763" spans="9:12" ht="12.75" customHeight="1">
      <c r="I763" s="5"/>
      <c r="J763" s="5"/>
      <c r="L763" s="5"/>
    </row>
    <row r="764" spans="9:12" ht="12.75" customHeight="1">
      <c r="I764" s="5"/>
      <c r="J764" s="5"/>
      <c r="L764" s="5"/>
    </row>
    <row r="765" spans="9:12" ht="12.75" customHeight="1">
      <c r="I765" s="5"/>
      <c r="J765" s="5"/>
      <c r="L765" s="5"/>
    </row>
    <row r="766" spans="9:12" ht="12.75" customHeight="1">
      <c r="I766" s="5"/>
      <c r="J766" s="5"/>
      <c r="L766" s="5"/>
    </row>
    <row r="767" spans="9:12" ht="12.75" customHeight="1">
      <c r="I767" s="5"/>
      <c r="J767" s="5"/>
      <c r="L767" s="5"/>
    </row>
    <row r="768" spans="9:12" ht="12.75" customHeight="1">
      <c r="I768" s="5"/>
      <c r="J768" s="5"/>
      <c r="L768" s="5"/>
    </row>
    <row r="769" spans="9:12" ht="12.75" customHeight="1">
      <c r="I769" s="5"/>
      <c r="J769" s="5"/>
      <c r="L769" s="5"/>
    </row>
    <row r="770" spans="9:12" ht="12.75" customHeight="1">
      <c r="I770" s="5"/>
      <c r="J770" s="5"/>
      <c r="L770" s="5"/>
    </row>
    <row r="771" spans="9:12" ht="12.75" customHeight="1">
      <c r="I771" s="5"/>
      <c r="J771" s="5"/>
      <c r="L771" s="5"/>
    </row>
    <row r="772" spans="9:12" ht="12.75" customHeight="1">
      <c r="I772" s="5"/>
      <c r="J772" s="5"/>
      <c r="L772" s="5"/>
    </row>
    <row r="773" spans="9:12" ht="12.75" customHeight="1">
      <c r="I773" s="5"/>
      <c r="J773" s="5"/>
      <c r="L773" s="5"/>
    </row>
    <row r="774" spans="9:12" ht="12.75" customHeight="1">
      <c r="I774" s="5"/>
      <c r="J774" s="5"/>
      <c r="L774" s="5"/>
    </row>
    <row r="775" spans="9:12" ht="12.75" customHeight="1">
      <c r="I775" s="5"/>
      <c r="J775" s="5"/>
      <c r="L775" s="5"/>
    </row>
    <row r="776" spans="9:12" ht="12.75" customHeight="1">
      <c r="I776" s="5"/>
      <c r="J776" s="5"/>
      <c r="L776" s="5"/>
    </row>
    <row r="777" spans="9:12" ht="12.75" customHeight="1">
      <c r="I777" s="5"/>
      <c r="J777" s="5"/>
      <c r="L777" s="5"/>
    </row>
    <row r="778" spans="9:12" ht="12.75" customHeight="1">
      <c r="I778" s="5"/>
      <c r="J778" s="5"/>
      <c r="L778" s="5"/>
    </row>
    <row r="779" spans="9:12" ht="12.75" customHeight="1">
      <c r="I779" s="5"/>
      <c r="J779" s="5"/>
      <c r="L779" s="5"/>
    </row>
    <row r="780" spans="9:12" ht="12.75" customHeight="1">
      <c r="I780" s="5"/>
      <c r="J780" s="5"/>
      <c r="L780" s="5"/>
    </row>
    <row r="781" spans="9:12" ht="12.75" customHeight="1">
      <c r="I781" s="5"/>
      <c r="J781" s="5"/>
      <c r="L781" s="5"/>
    </row>
    <row r="782" spans="9:12" ht="12.75" customHeight="1">
      <c r="I782" s="5"/>
      <c r="J782" s="5"/>
      <c r="L782" s="5"/>
    </row>
    <row r="783" spans="9:12" ht="12.75" customHeight="1">
      <c r="I783" s="5"/>
      <c r="J783" s="5"/>
      <c r="L783" s="5"/>
    </row>
    <row r="784" spans="9:12" ht="12.75" customHeight="1">
      <c r="I784" s="5"/>
      <c r="J784" s="5"/>
      <c r="L784" s="5"/>
    </row>
    <row r="785" spans="9:12" ht="12.75" customHeight="1">
      <c r="I785" s="5"/>
      <c r="J785" s="5"/>
      <c r="L785" s="5"/>
    </row>
    <row r="786" spans="9:12" ht="12.75" customHeight="1">
      <c r="I786" s="5"/>
      <c r="J786" s="5"/>
      <c r="L786" s="5"/>
    </row>
    <row r="787" spans="9:12" ht="12.75" customHeight="1">
      <c r="I787" s="5"/>
      <c r="J787" s="5"/>
      <c r="L787" s="5"/>
    </row>
    <row r="788" spans="9:12" ht="12.75" customHeight="1">
      <c r="I788" s="5"/>
      <c r="J788" s="5"/>
      <c r="L788" s="5"/>
    </row>
    <row r="789" spans="9:12" ht="12.75" customHeight="1">
      <c r="I789" s="5"/>
      <c r="J789" s="5"/>
      <c r="L789" s="5"/>
    </row>
    <row r="790" spans="9:12" ht="12.75" customHeight="1">
      <c r="I790" s="5"/>
      <c r="J790" s="5"/>
      <c r="L790" s="5"/>
    </row>
    <row r="791" spans="9:12" ht="12.75" customHeight="1">
      <c r="I791" s="5"/>
      <c r="J791" s="5"/>
      <c r="L791" s="5"/>
    </row>
    <row r="792" spans="9:12" ht="12.75" customHeight="1">
      <c r="I792" s="5"/>
      <c r="J792" s="5"/>
      <c r="L792" s="5"/>
    </row>
    <row r="793" spans="9:12" ht="12.75" customHeight="1">
      <c r="I793" s="5"/>
      <c r="J793" s="5"/>
      <c r="L793" s="5"/>
    </row>
    <row r="794" spans="9:12" ht="12.75" customHeight="1">
      <c r="I794" s="5"/>
      <c r="J794" s="5"/>
      <c r="L794" s="5"/>
    </row>
    <row r="795" spans="9:12" ht="12.75" customHeight="1">
      <c r="I795" s="5"/>
      <c r="J795" s="5"/>
      <c r="L795" s="5"/>
    </row>
    <row r="796" spans="9:12" ht="12.75" customHeight="1">
      <c r="I796" s="5"/>
      <c r="J796" s="5"/>
      <c r="L796" s="5"/>
    </row>
    <row r="797" spans="9:12" ht="12.75" customHeight="1">
      <c r="I797" s="5"/>
      <c r="J797" s="5"/>
      <c r="L797" s="5"/>
    </row>
    <row r="798" spans="9:12" ht="12.75" customHeight="1">
      <c r="I798" s="5"/>
      <c r="J798" s="5"/>
      <c r="L798" s="5"/>
    </row>
    <row r="799" spans="9:12" ht="12.75" customHeight="1">
      <c r="I799" s="5"/>
      <c r="J799" s="5"/>
      <c r="L799" s="5"/>
    </row>
    <row r="800" spans="9:12" ht="12.75" customHeight="1">
      <c r="I800" s="5"/>
      <c r="J800" s="5"/>
      <c r="L800" s="5"/>
    </row>
    <row r="801" spans="9:12" ht="12.75" customHeight="1">
      <c r="I801" s="5"/>
      <c r="J801" s="5"/>
      <c r="L801" s="5"/>
    </row>
    <row r="802" spans="9:12" ht="12.75" customHeight="1">
      <c r="I802" s="5"/>
      <c r="J802" s="5"/>
      <c r="L802" s="5"/>
    </row>
    <row r="803" spans="9:12" ht="12.75" customHeight="1">
      <c r="I803" s="5"/>
      <c r="J803" s="5"/>
      <c r="L803" s="5"/>
    </row>
    <row r="804" spans="9:12" ht="12.75" customHeight="1">
      <c r="I804" s="5"/>
      <c r="J804" s="5"/>
      <c r="L804" s="5"/>
    </row>
    <row r="805" spans="9:12" ht="12.75" customHeight="1">
      <c r="I805" s="5"/>
      <c r="J805" s="5"/>
      <c r="L805" s="5"/>
    </row>
    <row r="806" spans="9:12" ht="12.75" customHeight="1">
      <c r="I806" s="5"/>
      <c r="J806" s="5"/>
      <c r="L806" s="5"/>
    </row>
    <row r="807" spans="9:12" ht="12.75" customHeight="1">
      <c r="I807" s="5"/>
      <c r="J807" s="5"/>
      <c r="L807" s="5"/>
    </row>
    <row r="808" spans="9:12" ht="12.75" customHeight="1">
      <c r="I808" s="5"/>
      <c r="J808" s="5"/>
      <c r="L808" s="5"/>
    </row>
    <row r="809" spans="9:12" ht="12.75" customHeight="1">
      <c r="I809" s="5"/>
      <c r="J809" s="5"/>
      <c r="L809" s="5"/>
    </row>
    <row r="810" spans="9:12" ht="12.75" customHeight="1">
      <c r="I810" s="5"/>
      <c r="J810" s="5"/>
      <c r="L810" s="5"/>
    </row>
    <row r="811" spans="9:12" ht="12.75" customHeight="1">
      <c r="I811" s="5"/>
      <c r="J811" s="5"/>
      <c r="L811" s="5"/>
    </row>
    <row r="812" spans="9:12" ht="12.75" customHeight="1">
      <c r="I812" s="5"/>
      <c r="J812" s="5"/>
      <c r="L812" s="5"/>
    </row>
    <row r="813" spans="9:12" ht="12.75" customHeight="1">
      <c r="I813" s="5"/>
      <c r="J813" s="5"/>
      <c r="L813" s="5"/>
    </row>
    <row r="814" spans="9:12" ht="12.75" customHeight="1">
      <c r="I814" s="5"/>
      <c r="J814" s="5"/>
      <c r="L814" s="5"/>
    </row>
    <row r="815" spans="9:12" ht="12.75" customHeight="1">
      <c r="I815" s="5"/>
      <c r="J815" s="5"/>
      <c r="L815" s="5"/>
    </row>
    <row r="816" spans="9:12" ht="12.75" customHeight="1">
      <c r="I816" s="5"/>
      <c r="J816" s="5"/>
      <c r="L816" s="5"/>
    </row>
    <row r="817" spans="9:12" ht="12.75" customHeight="1">
      <c r="I817" s="5"/>
      <c r="J817" s="5"/>
      <c r="L817" s="5"/>
    </row>
    <row r="818" spans="9:12" ht="12.75" customHeight="1">
      <c r="I818" s="5"/>
      <c r="J818" s="5"/>
      <c r="L818" s="5"/>
    </row>
    <row r="819" spans="9:12" ht="12.75" customHeight="1">
      <c r="I819" s="5"/>
      <c r="J819" s="5"/>
      <c r="L819" s="5"/>
    </row>
    <row r="820" spans="9:12" ht="12.75" customHeight="1">
      <c r="I820" s="5"/>
      <c r="J820" s="5"/>
      <c r="L820" s="5"/>
    </row>
    <row r="821" spans="9:12" ht="12.75" customHeight="1">
      <c r="I821" s="5"/>
      <c r="J821" s="5"/>
      <c r="L821" s="5"/>
    </row>
    <row r="822" spans="9:12" ht="12.75" customHeight="1">
      <c r="I822" s="5"/>
      <c r="J822" s="5"/>
      <c r="L822" s="5"/>
    </row>
    <row r="823" spans="9:12" ht="12.75" customHeight="1">
      <c r="I823" s="5"/>
      <c r="J823" s="5"/>
      <c r="L823" s="5"/>
    </row>
    <row r="824" spans="9:12" ht="12.75" customHeight="1">
      <c r="I824" s="5"/>
      <c r="J824" s="5"/>
      <c r="L824" s="5"/>
    </row>
    <row r="825" spans="9:12" ht="12.75" customHeight="1">
      <c r="I825" s="5"/>
      <c r="J825" s="5"/>
      <c r="L825" s="5"/>
    </row>
    <row r="826" spans="9:12" ht="12.75" customHeight="1">
      <c r="I826" s="5"/>
      <c r="J826" s="5"/>
      <c r="L826" s="5"/>
    </row>
    <row r="827" spans="9:12" ht="12.75" customHeight="1">
      <c r="I827" s="5"/>
      <c r="J827" s="5"/>
      <c r="L827" s="5"/>
    </row>
    <row r="828" spans="9:12" ht="12.75" customHeight="1">
      <c r="I828" s="5"/>
      <c r="J828" s="5"/>
      <c r="L828" s="5"/>
    </row>
    <row r="829" spans="9:12" ht="12.75" customHeight="1">
      <c r="I829" s="5"/>
      <c r="J829" s="5"/>
      <c r="L829" s="5"/>
    </row>
    <row r="830" spans="9:12" ht="12.75" customHeight="1">
      <c r="I830" s="5"/>
      <c r="J830" s="5"/>
      <c r="L830" s="5"/>
    </row>
    <row r="831" spans="9:12" ht="12.75" customHeight="1">
      <c r="I831" s="5"/>
      <c r="J831" s="5"/>
      <c r="L831" s="5"/>
    </row>
    <row r="832" spans="9:12" ht="12.75" customHeight="1">
      <c r="I832" s="5"/>
      <c r="J832" s="5"/>
      <c r="L832" s="5"/>
    </row>
    <row r="833" spans="9:12" ht="12.75" customHeight="1">
      <c r="I833" s="5"/>
      <c r="J833" s="5"/>
      <c r="L833" s="5"/>
    </row>
    <row r="834" spans="9:12" ht="12.75" customHeight="1">
      <c r="I834" s="5"/>
      <c r="J834" s="5"/>
      <c r="L834" s="5"/>
    </row>
    <row r="835" spans="9:12" ht="12.75" customHeight="1">
      <c r="I835" s="5"/>
      <c r="J835" s="5"/>
      <c r="L835" s="5"/>
    </row>
    <row r="836" spans="9:12" ht="12.75" customHeight="1">
      <c r="I836" s="5"/>
      <c r="J836" s="5"/>
      <c r="L836" s="5"/>
    </row>
    <row r="837" spans="9:12" ht="12.75" customHeight="1">
      <c r="I837" s="5"/>
      <c r="J837" s="5"/>
      <c r="L837" s="5"/>
    </row>
    <row r="838" spans="9:12" ht="12.75" customHeight="1">
      <c r="I838" s="5"/>
      <c r="J838" s="5"/>
      <c r="L838" s="5"/>
    </row>
    <row r="839" spans="9:12" ht="12.75" customHeight="1">
      <c r="I839" s="5"/>
      <c r="J839" s="5"/>
      <c r="L839" s="5"/>
    </row>
    <row r="840" spans="9:12" ht="12.75" customHeight="1">
      <c r="I840" s="5"/>
      <c r="J840" s="5"/>
      <c r="L840" s="5"/>
    </row>
    <row r="841" spans="9:12" ht="12.75" customHeight="1">
      <c r="I841" s="5"/>
      <c r="J841" s="5"/>
      <c r="L841" s="5"/>
    </row>
    <row r="842" spans="9:12" ht="12.75" customHeight="1">
      <c r="I842" s="5"/>
      <c r="J842" s="5"/>
      <c r="L842" s="5"/>
    </row>
    <row r="843" spans="9:12" ht="12.75" customHeight="1">
      <c r="I843" s="5"/>
      <c r="J843" s="5"/>
      <c r="L843" s="5"/>
    </row>
    <row r="844" spans="9:12" ht="12.75" customHeight="1">
      <c r="I844" s="5"/>
      <c r="J844" s="5"/>
      <c r="L844" s="5"/>
    </row>
    <row r="845" spans="9:12" ht="12.75" customHeight="1">
      <c r="I845" s="5"/>
      <c r="J845" s="5"/>
      <c r="L845" s="5"/>
    </row>
    <row r="846" spans="9:12" ht="12.75" customHeight="1">
      <c r="I846" s="5"/>
      <c r="J846" s="5"/>
      <c r="L846" s="5"/>
    </row>
    <row r="847" spans="9:12" ht="12.75" customHeight="1">
      <c r="I847" s="5"/>
      <c r="J847" s="5"/>
      <c r="L847" s="5"/>
    </row>
    <row r="848" spans="9:12" ht="12.75" customHeight="1">
      <c r="I848" s="5"/>
      <c r="J848" s="5"/>
      <c r="L848" s="5"/>
    </row>
    <row r="849" spans="9:12" ht="12.75" customHeight="1">
      <c r="I849" s="5"/>
      <c r="J849" s="5"/>
      <c r="L849" s="5"/>
    </row>
    <row r="850" spans="9:12" ht="12.75" customHeight="1">
      <c r="I850" s="5"/>
      <c r="J850" s="5"/>
      <c r="L850" s="5"/>
    </row>
    <row r="851" spans="9:12" ht="12.75" customHeight="1">
      <c r="I851" s="5"/>
      <c r="J851" s="5"/>
      <c r="L851" s="5"/>
    </row>
    <row r="852" spans="9:12" ht="12.75" customHeight="1">
      <c r="I852" s="5"/>
      <c r="J852" s="5"/>
      <c r="L852" s="5"/>
    </row>
    <row r="853" spans="9:12" ht="12.75" customHeight="1">
      <c r="I853" s="5"/>
      <c r="J853" s="5"/>
      <c r="L853" s="5"/>
    </row>
    <row r="854" spans="9:12" ht="12.75" customHeight="1">
      <c r="I854" s="5"/>
      <c r="J854" s="5"/>
      <c r="L854" s="5"/>
    </row>
    <row r="855" spans="9:12" ht="12.75" customHeight="1">
      <c r="I855" s="5"/>
      <c r="J855" s="5"/>
      <c r="L855" s="5"/>
    </row>
    <row r="856" spans="9:12" ht="12.75" customHeight="1">
      <c r="I856" s="5"/>
      <c r="J856" s="5"/>
      <c r="L856" s="5"/>
    </row>
    <row r="857" spans="9:12" ht="12.75" customHeight="1">
      <c r="I857" s="5"/>
      <c r="J857" s="5"/>
      <c r="L857" s="5"/>
    </row>
    <row r="858" spans="9:12" ht="12.75" customHeight="1">
      <c r="I858" s="5"/>
      <c r="J858" s="5"/>
      <c r="L858" s="5"/>
    </row>
    <row r="859" spans="9:12" ht="12.75" customHeight="1">
      <c r="I859" s="5"/>
      <c r="J859" s="5"/>
      <c r="L859" s="5"/>
    </row>
    <row r="860" spans="9:12" ht="12.75" customHeight="1">
      <c r="I860" s="5"/>
      <c r="J860" s="5"/>
      <c r="L860" s="5"/>
    </row>
    <row r="861" spans="9:12" ht="12.75" customHeight="1">
      <c r="I861" s="5"/>
      <c r="J861" s="5"/>
      <c r="L861" s="5"/>
    </row>
    <row r="862" spans="9:12" ht="12.75" customHeight="1">
      <c r="I862" s="5"/>
      <c r="J862" s="5"/>
      <c r="L862" s="5"/>
    </row>
    <row r="863" spans="9:12" ht="12.75" customHeight="1">
      <c r="I863" s="5"/>
      <c r="J863" s="5"/>
      <c r="L863" s="5"/>
    </row>
    <row r="864" spans="9:12" ht="12.75" customHeight="1">
      <c r="I864" s="5"/>
      <c r="J864" s="5"/>
      <c r="L864" s="5"/>
    </row>
    <row r="865" spans="9:12" ht="12.75" customHeight="1">
      <c r="I865" s="5"/>
      <c r="J865" s="5"/>
      <c r="L865" s="5"/>
    </row>
    <row r="866" spans="9:12" ht="12.75" customHeight="1">
      <c r="I866" s="5"/>
      <c r="J866" s="5"/>
      <c r="L866" s="5"/>
    </row>
    <row r="867" spans="9:12" ht="12.75" customHeight="1">
      <c r="I867" s="5"/>
      <c r="J867" s="5"/>
      <c r="L867" s="5"/>
    </row>
    <row r="868" spans="9:12" ht="12.75" customHeight="1">
      <c r="I868" s="5"/>
      <c r="J868" s="5"/>
      <c r="L868" s="5"/>
    </row>
    <row r="869" spans="9:12" ht="12.75" customHeight="1">
      <c r="I869" s="5"/>
      <c r="J869" s="5"/>
      <c r="L869" s="5"/>
    </row>
    <row r="870" spans="9:12" ht="12.75" customHeight="1">
      <c r="I870" s="5"/>
      <c r="J870" s="5"/>
      <c r="L870" s="5"/>
    </row>
    <row r="871" spans="9:12" ht="12.75" customHeight="1">
      <c r="I871" s="5"/>
      <c r="J871" s="5"/>
      <c r="L871" s="5"/>
    </row>
    <row r="872" spans="9:12" ht="12.75" customHeight="1">
      <c r="I872" s="5"/>
      <c r="J872" s="5"/>
      <c r="L872" s="5"/>
    </row>
    <row r="873" spans="9:12" ht="12.75" customHeight="1">
      <c r="I873" s="5"/>
      <c r="J873" s="5"/>
      <c r="L873" s="5"/>
    </row>
    <row r="874" spans="9:12" ht="12.75" customHeight="1">
      <c r="I874" s="5"/>
      <c r="J874" s="5"/>
      <c r="L874" s="5"/>
    </row>
    <row r="875" spans="9:12" ht="12.75" customHeight="1">
      <c r="I875" s="5"/>
      <c r="J875" s="5"/>
      <c r="L875" s="5"/>
    </row>
    <row r="876" spans="9:12" ht="12.75" customHeight="1">
      <c r="I876" s="5"/>
      <c r="J876" s="5"/>
      <c r="L876" s="5"/>
    </row>
    <row r="877" spans="9:12" ht="12.75" customHeight="1">
      <c r="I877" s="5"/>
      <c r="J877" s="5"/>
      <c r="L877" s="5"/>
    </row>
    <row r="878" spans="9:12" ht="12.75" customHeight="1">
      <c r="I878" s="5"/>
      <c r="J878" s="5"/>
      <c r="L878" s="5"/>
    </row>
    <row r="879" spans="9:12" ht="12.75" customHeight="1">
      <c r="I879" s="5"/>
      <c r="J879" s="5"/>
      <c r="L879" s="5"/>
    </row>
    <row r="880" spans="9:12" ht="12.75" customHeight="1">
      <c r="I880" s="5"/>
      <c r="J880" s="5"/>
      <c r="L880" s="5"/>
    </row>
    <row r="881" spans="9:12" ht="12.75" customHeight="1">
      <c r="I881" s="5"/>
      <c r="J881" s="5"/>
      <c r="L881" s="5"/>
    </row>
    <row r="882" spans="9:12" ht="12.75" customHeight="1">
      <c r="I882" s="5"/>
      <c r="J882" s="5"/>
      <c r="L882" s="5"/>
    </row>
    <row r="883" spans="9:12" ht="12.75" customHeight="1">
      <c r="I883" s="5"/>
      <c r="J883" s="5"/>
      <c r="L883" s="5"/>
    </row>
    <row r="884" spans="9:12" ht="12.75" customHeight="1">
      <c r="I884" s="5"/>
      <c r="J884" s="5"/>
      <c r="L884" s="5"/>
    </row>
    <row r="885" spans="9:12" ht="12.75" customHeight="1">
      <c r="I885" s="5"/>
      <c r="J885" s="5"/>
      <c r="L885" s="5"/>
    </row>
    <row r="886" spans="9:12" ht="12.75" customHeight="1">
      <c r="I886" s="5"/>
      <c r="J886" s="5"/>
      <c r="L886" s="5"/>
    </row>
    <row r="887" spans="9:12" ht="12.75" customHeight="1">
      <c r="I887" s="5"/>
      <c r="J887" s="5"/>
      <c r="L887" s="5"/>
    </row>
    <row r="888" spans="9:12" ht="12.75" customHeight="1">
      <c r="I888" s="5"/>
      <c r="J888" s="5"/>
      <c r="L888" s="5"/>
    </row>
    <row r="889" spans="9:12" ht="12.75" customHeight="1">
      <c r="I889" s="5"/>
      <c r="J889" s="5"/>
      <c r="L889" s="5"/>
    </row>
    <row r="890" spans="9:12" ht="12.75" customHeight="1">
      <c r="I890" s="5"/>
      <c r="J890" s="5"/>
      <c r="L890" s="5"/>
    </row>
    <row r="891" spans="9:12" ht="12.75" customHeight="1">
      <c r="I891" s="5"/>
      <c r="J891" s="5"/>
      <c r="L891" s="5"/>
    </row>
    <row r="892" spans="9:12" ht="12.75" customHeight="1">
      <c r="I892" s="5"/>
      <c r="J892" s="5"/>
      <c r="L892" s="5"/>
    </row>
    <row r="893" spans="9:12" ht="12.75" customHeight="1">
      <c r="I893" s="5"/>
      <c r="J893" s="5"/>
      <c r="L893" s="5"/>
    </row>
    <row r="894" spans="9:12" ht="12.75" customHeight="1">
      <c r="I894" s="5"/>
      <c r="J894" s="5"/>
      <c r="L894" s="5"/>
    </row>
    <row r="895" spans="9:12" ht="12.75" customHeight="1">
      <c r="I895" s="5"/>
      <c r="J895" s="5"/>
      <c r="L895" s="5"/>
    </row>
    <row r="896" spans="9:12" ht="12.75" customHeight="1">
      <c r="I896" s="5"/>
      <c r="J896" s="5"/>
      <c r="L896" s="5"/>
    </row>
    <row r="897" spans="9:12" ht="12.75" customHeight="1">
      <c r="I897" s="5"/>
      <c r="J897" s="5"/>
      <c r="L897" s="5"/>
    </row>
    <row r="898" spans="9:12" ht="12.75" customHeight="1">
      <c r="I898" s="5"/>
      <c r="J898" s="5"/>
      <c r="L898" s="5"/>
    </row>
    <row r="899" spans="9:12" ht="12.75" customHeight="1">
      <c r="I899" s="5"/>
      <c r="J899" s="5"/>
      <c r="L899" s="5"/>
    </row>
    <row r="900" spans="9:12" ht="12.75" customHeight="1">
      <c r="I900" s="5"/>
      <c r="J900" s="5"/>
      <c r="L900" s="5"/>
    </row>
    <row r="901" spans="9:12" ht="12.75" customHeight="1">
      <c r="I901" s="5"/>
      <c r="J901" s="5"/>
      <c r="L901" s="5"/>
    </row>
    <row r="902" spans="9:12" ht="12.75" customHeight="1">
      <c r="I902" s="5"/>
      <c r="J902" s="5"/>
      <c r="L902" s="5"/>
    </row>
    <row r="903" spans="9:12" ht="12.75" customHeight="1">
      <c r="I903" s="5"/>
      <c r="J903" s="5"/>
      <c r="L903" s="5"/>
    </row>
    <row r="904" spans="9:12" ht="12.75" customHeight="1">
      <c r="I904" s="5"/>
      <c r="J904" s="5"/>
      <c r="L904" s="5"/>
    </row>
    <row r="905" spans="9:12" ht="12.75" customHeight="1">
      <c r="I905" s="5"/>
      <c r="J905" s="5"/>
      <c r="L905" s="5"/>
    </row>
    <row r="906" spans="9:12" ht="12.75" customHeight="1">
      <c r="I906" s="5"/>
      <c r="J906" s="5"/>
      <c r="L906" s="5"/>
    </row>
    <row r="907" spans="9:12" ht="12.75" customHeight="1">
      <c r="I907" s="5"/>
      <c r="J907" s="5"/>
      <c r="L907" s="5"/>
    </row>
    <row r="908" spans="9:12" ht="12.75" customHeight="1">
      <c r="I908" s="5"/>
      <c r="J908" s="5"/>
      <c r="L908" s="5"/>
    </row>
    <row r="909" spans="9:12" ht="12.75" customHeight="1">
      <c r="I909" s="5"/>
      <c r="J909" s="5"/>
      <c r="L909" s="5"/>
    </row>
    <row r="910" spans="9:12" ht="12.75" customHeight="1">
      <c r="I910" s="5"/>
      <c r="J910" s="5"/>
      <c r="L910" s="5"/>
    </row>
    <row r="911" spans="9:12" ht="12.75" customHeight="1">
      <c r="I911" s="5"/>
      <c r="J911" s="5"/>
      <c r="L911" s="5"/>
    </row>
    <row r="912" spans="9:12" ht="12.75" customHeight="1">
      <c r="I912" s="5"/>
      <c r="J912" s="5"/>
      <c r="L912" s="5"/>
    </row>
    <row r="913" spans="9:12" ht="12.75" customHeight="1">
      <c r="I913" s="5"/>
      <c r="J913" s="5"/>
      <c r="L913" s="5"/>
    </row>
    <row r="914" spans="9:12" ht="12.75" customHeight="1">
      <c r="I914" s="5"/>
      <c r="J914" s="5"/>
      <c r="L914" s="5"/>
    </row>
    <row r="915" spans="9:12" ht="12.75" customHeight="1">
      <c r="I915" s="5"/>
      <c r="J915" s="5"/>
      <c r="L915" s="5"/>
    </row>
    <row r="916" spans="9:12" ht="12.75" customHeight="1">
      <c r="I916" s="5"/>
      <c r="J916" s="5"/>
      <c r="L916" s="5"/>
    </row>
    <row r="917" spans="9:12" ht="12.75" customHeight="1">
      <c r="I917" s="5"/>
      <c r="J917" s="5"/>
      <c r="L917" s="5"/>
    </row>
    <row r="918" spans="9:12" ht="12.75" customHeight="1">
      <c r="I918" s="5"/>
      <c r="J918" s="5"/>
      <c r="L918" s="5"/>
    </row>
    <row r="919" spans="9:12" ht="12.75" customHeight="1">
      <c r="I919" s="5"/>
      <c r="J919" s="5"/>
      <c r="L919" s="5"/>
    </row>
    <row r="920" spans="9:12" ht="12.75" customHeight="1">
      <c r="I920" s="5"/>
      <c r="J920" s="5"/>
      <c r="L920" s="5"/>
    </row>
    <row r="921" spans="9:12" ht="12.75" customHeight="1">
      <c r="I921" s="5"/>
      <c r="J921" s="5"/>
      <c r="L921" s="5"/>
    </row>
    <row r="922" spans="9:12" ht="12.75" customHeight="1">
      <c r="I922" s="5"/>
      <c r="J922" s="5"/>
      <c r="L922" s="5"/>
    </row>
    <row r="923" spans="9:12" ht="12.75" customHeight="1">
      <c r="I923" s="5"/>
      <c r="J923" s="5"/>
      <c r="L923" s="5"/>
    </row>
    <row r="924" spans="9:12" ht="12.75" customHeight="1">
      <c r="I924" s="5"/>
      <c r="J924" s="5"/>
      <c r="L924" s="5"/>
    </row>
    <row r="925" spans="9:12" ht="12.75" customHeight="1">
      <c r="I925" s="5"/>
      <c r="J925" s="5"/>
      <c r="L925" s="5"/>
    </row>
    <row r="926" spans="9:12" ht="12.75" customHeight="1">
      <c r="I926" s="5"/>
      <c r="J926" s="5"/>
      <c r="L926" s="5"/>
    </row>
    <row r="927" spans="9:12" ht="12.75" customHeight="1">
      <c r="I927" s="5"/>
      <c r="J927" s="5"/>
      <c r="L927" s="5"/>
    </row>
    <row r="928" spans="9:12" ht="12.75" customHeight="1">
      <c r="I928" s="5"/>
      <c r="J928" s="5"/>
      <c r="L928" s="5"/>
    </row>
    <row r="929" spans="9:12" ht="12.75" customHeight="1">
      <c r="I929" s="5"/>
      <c r="J929" s="5"/>
      <c r="L929" s="5"/>
    </row>
    <row r="930" spans="9:12" ht="12.75" customHeight="1">
      <c r="I930" s="5"/>
      <c r="J930" s="5"/>
      <c r="L930" s="5"/>
    </row>
    <row r="931" spans="9:12" ht="12.75" customHeight="1">
      <c r="I931" s="5"/>
      <c r="J931" s="5"/>
      <c r="L931" s="5"/>
    </row>
    <row r="932" spans="9:12" ht="12.75" customHeight="1">
      <c r="I932" s="5"/>
      <c r="J932" s="5"/>
      <c r="L932" s="5"/>
    </row>
    <row r="933" spans="9:12" ht="12.75" customHeight="1">
      <c r="I933" s="5"/>
      <c r="J933" s="5"/>
      <c r="L933" s="5"/>
    </row>
    <row r="934" spans="9:12" ht="12.75" customHeight="1">
      <c r="I934" s="5"/>
      <c r="J934" s="5"/>
      <c r="L934" s="5"/>
    </row>
    <row r="935" spans="9:12" ht="12.75" customHeight="1">
      <c r="I935" s="5"/>
      <c r="J935" s="5"/>
      <c r="L935" s="5"/>
    </row>
    <row r="936" spans="9:12" ht="12.75" customHeight="1">
      <c r="I936" s="5"/>
      <c r="J936" s="5"/>
      <c r="L936" s="5"/>
    </row>
    <row r="937" spans="9:12" ht="12.75" customHeight="1">
      <c r="I937" s="5"/>
      <c r="J937" s="5"/>
      <c r="L937" s="5"/>
    </row>
    <row r="938" spans="9:12" ht="12.75" customHeight="1">
      <c r="I938" s="5"/>
      <c r="J938" s="5"/>
      <c r="L938" s="5"/>
    </row>
    <row r="939" spans="9:12" ht="12.75" customHeight="1">
      <c r="I939" s="5"/>
      <c r="J939" s="5"/>
      <c r="L939" s="5"/>
    </row>
    <row r="940" spans="9:12" ht="12.75" customHeight="1">
      <c r="I940" s="5"/>
      <c r="J940" s="5"/>
      <c r="L940" s="5"/>
    </row>
    <row r="941" spans="9:12" ht="12.75" customHeight="1">
      <c r="I941" s="5"/>
      <c r="J941" s="5"/>
      <c r="L941" s="5"/>
    </row>
    <row r="942" spans="9:12" ht="12.75" customHeight="1">
      <c r="I942" s="5"/>
      <c r="J942" s="5"/>
      <c r="L942" s="5"/>
    </row>
    <row r="943" spans="9:12" ht="12.75" customHeight="1">
      <c r="I943" s="5"/>
      <c r="J943" s="5"/>
      <c r="L943" s="5"/>
    </row>
    <row r="944" spans="9:12" ht="12.75" customHeight="1">
      <c r="I944" s="5"/>
      <c r="J944" s="5"/>
      <c r="L944" s="5"/>
    </row>
    <row r="945" spans="9:12" ht="12.75" customHeight="1">
      <c r="I945" s="5"/>
      <c r="J945" s="5"/>
      <c r="L945" s="5"/>
    </row>
    <row r="946" spans="9:12" ht="12.75" customHeight="1">
      <c r="I946" s="5"/>
      <c r="J946" s="5"/>
      <c r="L946" s="5"/>
    </row>
    <row r="947" spans="9:12" ht="12.75" customHeight="1">
      <c r="I947" s="5"/>
      <c r="J947" s="5"/>
      <c r="L947" s="5"/>
    </row>
    <row r="948" spans="9:12" ht="12.75" customHeight="1">
      <c r="I948" s="5"/>
      <c r="J948" s="5"/>
      <c r="L948" s="5"/>
    </row>
    <row r="949" spans="9:12" ht="12.75" customHeight="1">
      <c r="I949" s="5"/>
      <c r="J949" s="5"/>
      <c r="L949" s="5"/>
    </row>
    <row r="950" spans="9:12" ht="12.75" customHeight="1">
      <c r="I950" s="5"/>
      <c r="J950" s="5"/>
      <c r="L950" s="5"/>
    </row>
    <row r="951" spans="9:12" ht="12.75" customHeight="1">
      <c r="I951" s="5"/>
      <c r="J951" s="5"/>
      <c r="L951" s="5"/>
    </row>
    <row r="952" spans="9:12" ht="12.75" customHeight="1">
      <c r="I952" s="5"/>
      <c r="J952" s="5"/>
      <c r="L952" s="5"/>
    </row>
    <row r="953" spans="9:12" ht="12.75" customHeight="1">
      <c r="I953" s="5"/>
      <c r="J953" s="5"/>
      <c r="L953" s="5"/>
    </row>
    <row r="954" spans="9:12" ht="12.75" customHeight="1">
      <c r="I954" s="5"/>
      <c r="J954" s="5"/>
      <c r="L954" s="5"/>
    </row>
    <row r="955" spans="9:12" ht="12.75" customHeight="1">
      <c r="I955" s="5"/>
      <c r="J955" s="5"/>
      <c r="L955" s="5"/>
    </row>
    <row r="956" spans="9:12" ht="12.75" customHeight="1">
      <c r="I956" s="5"/>
      <c r="J956" s="5"/>
      <c r="L956" s="5"/>
    </row>
    <row r="957" spans="9:12" ht="12.75" customHeight="1">
      <c r="I957" s="5"/>
      <c r="J957" s="5"/>
      <c r="L957" s="5"/>
    </row>
    <row r="958" spans="9:12" ht="12.75" customHeight="1">
      <c r="I958" s="5"/>
      <c r="J958" s="5"/>
      <c r="L958" s="5"/>
    </row>
    <row r="959" spans="9:12" ht="12.75" customHeight="1">
      <c r="I959" s="5"/>
      <c r="J959" s="5"/>
      <c r="L959" s="5"/>
    </row>
    <row r="960" spans="9:12" ht="12.75" customHeight="1">
      <c r="I960" s="5"/>
      <c r="J960" s="5"/>
      <c r="L960" s="5"/>
    </row>
    <row r="961" spans="9:12" ht="12.75" customHeight="1">
      <c r="I961" s="5"/>
      <c r="J961" s="5"/>
      <c r="L961" s="5"/>
    </row>
    <row r="962" spans="9:12" ht="12.75" customHeight="1">
      <c r="I962" s="5"/>
      <c r="J962" s="5"/>
      <c r="L962" s="5"/>
    </row>
    <row r="963" spans="9:12" ht="12.75" customHeight="1">
      <c r="I963" s="5"/>
      <c r="J963" s="5"/>
      <c r="L963" s="5"/>
    </row>
    <row r="964" spans="9:12" ht="12.75" customHeight="1">
      <c r="I964" s="5"/>
      <c r="J964" s="5"/>
      <c r="L964" s="5"/>
    </row>
    <row r="965" spans="9:12" ht="12.75" customHeight="1">
      <c r="I965" s="5"/>
      <c r="J965" s="5"/>
      <c r="L965" s="5"/>
    </row>
    <row r="966" spans="9:12" ht="12.75" customHeight="1">
      <c r="I966" s="5"/>
      <c r="J966" s="5"/>
      <c r="L966" s="5"/>
    </row>
    <row r="967" spans="9:12" ht="12.75" customHeight="1">
      <c r="I967" s="5"/>
      <c r="J967" s="5"/>
      <c r="L967" s="5"/>
    </row>
    <row r="968" spans="9:12" ht="12.75" customHeight="1">
      <c r="I968" s="5"/>
      <c r="J968" s="5"/>
      <c r="L968" s="5"/>
    </row>
    <row r="969" spans="9:12" ht="12.75" customHeight="1">
      <c r="I969" s="5"/>
      <c r="J969" s="5"/>
      <c r="L969" s="5"/>
    </row>
    <row r="970" spans="9:12" ht="12.75" customHeight="1">
      <c r="I970" s="5"/>
      <c r="J970" s="5"/>
      <c r="L970" s="5"/>
    </row>
    <row r="971" spans="9:12" ht="12.75" customHeight="1">
      <c r="I971" s="5"/>
      <c r="J971" s="5"/>
      <c r="L971" s="5"/>
    </row>
    <row r="972" spans="9:12" ht="12.75" customHeight="1">
      <c r="I972" s="5"/>
      <c r="J972" s="5"/>
      <c r="L972" s="5"/>
    </row>
    <row r="973" spans="9:12" ht="12.75" customHeight="1">
      <c r="I973" s="5"/>
      <c r="J973" s="5"/>
      <c r="L973" s="5"/>
    </row>
    <row r="974" spans="9:12" ht="12.75" customHeight="1">
      <c r="I974" s="5"/>
      <c r="J974" s="5"/>
      <c r="L974" s="5"/>
    </row>
    <row r="975" spans="9:12" ht="12.75" customHeight="1">
      <c r="I975" s="5"/>
      <c r="J975" s="5"/>
      <c r="L975" s="5"/>
    </row>
    <row r="976" spans="9:12" ht="12.75" customHeight="1">
      <c r="I976" s="5"/>
      <c r="J976" s="5"/>
      <c r="L976" s="5"/>
    </row>
    <row r="977" spans="9:12" ht="12.75" customHeight="1">
      <c r="I977" s="5"/>
      <c r="J977" s="5"/>
      <c r="L977" s="5"/>
    </row>
    <row r="978" spans="9:12" ht="12.75" customHeight="1">
      <c r="I978" s="5"/>
      <c r="J978" s="5"/>
      <c r="L978" s="5"/>
    </row>
    <row r="979" spans="9:12" ht="12.75" customHeight="1">
      <c r="I979" s="5"/>
      <c r="J979" s="5"/>
      <c r="L979" s="5"/>
    </row>
    <row r="980" spans="9:12" ht="12.75" customHeight="1">
      <c r="I980" s="5"/>
      <c r="J980" s="5"/>
      <c r="L980" s="5"/>
    </row>
    <row r="981" spans="9:12" ht="12.75" customHeight="1">
      <c r="I981" s="5"/>
      <c r="J981" s="5"/>
      <c r="L981" s="5"/>
    </row>
    <row r="982" spans="9:12" ht="12.75" customHeight="1">
      <c r="I982" s="5"/>
      <c r="J982" s="5"/>
      <c r="L982" s="5"/>
    </row>
    <row r="983" spans="9:12" ht="12.75" customHeight="1">
      <c r="I983" s="5"/>
      <c r="J983" s="5"/>
      <c r="L983" s="5"/>
    </row>
    <row r="984" spans="9:12" ht="12.75" customHeight="1">
      <c r="I984" s="5"/>
      <c r="J984" s="5"/>
      <c r="L984" s="5"/>
    </row>
    <row r="985" spans="9:12" ht="12.75" customHeight="1">
      <c r="I985" s="5"/>
      <c r="J985" s="5"/>
      <c r="L985" s="5"/>
    </row>
  </sheetData>
  <mergeCells count="196">
    <mergeCell ref="N255:N256"/>
    <mergeCell ref="O255:O256"/>
    <mergeCell ref="C267:G267"/>
    <mergeCell ref="B254:G254"/>
    <mergeCell ref="A255:A256"/>
    <mergeCell ref="B255:G255"/>
    <mergeCell ref="H255:H256"/>
    <mergeCell ref="I255:I256"/>
    <mergeCell ref="J255:J256"/>
    <mergeCell ref="K255:K256"/>
    <mergeCell ref="L255:L256"/>
    <mergeCell ref="M255:M256"/>
    <mergeCell ref="N239:N240"/>
    <mergeCell ref="O239:O240"/>
    <mergeCell ref="C251:G251"/>
    <mergeCell ref="B238:G238"/>
    <mergeCell ref="A239:A240"/>
    <mergeCell ref="B239:G239"/>
    <mergeCell ref="H239:H240"/>
    <mergeCell ref="I239:I240"/>
    <mergeCell ref="J239:J240"/>
    <mergeCell ref="K239:K240"/>
    <mergeCell ref="L239:L240"/>
    <mergeCell ref="M239:M240"/>
    <mergeCell ref="B152:G152"/>
    <mergeCell ref="A153:A154"/>
    <mergeCell ref="B153:G153"/>
    <mergeCell ref="H153:H154"/>
    <mergeCell ref="I153:I154"/>
    <mergeCell ref="J153:J154"/>
    <mergeCell ref="A169:A170"/>
    <mergeCell ref="B169:G169"/>
    <mergeCell ref="H169:H170"/>
    <mergeCell ref="I169:I170"/>
    <mergeCell ref="J169:J170"/>
    <mergeCell ref="K153:K154"/>
    <mergeCell ref="L153:L154"/>
    <mergeCell ref="M153:M154"/>
    <mergeCell ref="N153:N154"/>
    <mergeCell ref="A206:A207"/>
    <mergeCell ref="B206:G206"/>
    <mergeCell ref="H206:H207"/>
    <mergeCell ref="I206:I207"/>
    <mergeCell ref="J206:J207"/>
    <mergeCell ref="K187:K188"/>
    <mergeCell ref="L187:L188"/>
    <mergeCell ref="M187:M188"/>
    <mergeCell ref="N187:N188"/>
    <mergeCell ref="A187:A188"/>
    <mergeCell ref="B187:G187"/>
    <mergeCell ref="H187:H188"/>
    <mergeCell ref="I187:I188"/>
    <mergeCell ref="J187:J188"/>
    <mergeCell ref="G1:Q1"/>
    <mergeCell ref="G2:O2"/>
    <mergeCell ref="G3:O3"/>
    <mergeCell ref="G4:O4"/>
    <mergeCell ref="B7:G7"/>
    <mergeCell ref="K206:K207"/>
    <mergeCell ref="L206:L207"/>
    <mergeCell ref="M206:M207"/>
    <mergeCell ref="N206:N207"/>
    <mergeCell ref="O206:O207"/>
    <mergeCell ref="C199:G199"/>
    <mergeCell ref="B205:G205"/>
    <mergeCell ref="O187:O188"/>
    <mergeCell ref="C181:G181"/>
    <mergeCell ref="B186:G186"/>
    <mergeCell ref="K169:K170"/>
    <mergeCell ref="L169:L170"/>
    <mergeCell ref="M169:M170"/>
    <mergeCell ref="N169:N170"/>
    <mergeCell ref="O169:O170"/>
    <mergeCell ref="C165:G165"/>
    <mergeCell ref="B168:G168"/>
    <mergeCell ref="O153:O154"/>
    <mergeCell ref="C149:G149"/>
    <mergeCell ref="A8:A9"/>
    <mergeCell ref="B8:G8"/>
    <mergeCell ref="I24:I25"/>
    <mergeCell ref="J24:J25"/>
    <mergeCell ref="K24:K25"/>
    <mergeCell ref="L24:L25"/>
    <mergeCell ref="M24:M25"/>
    <mergeCell ref="N24:N25"/>
    <mergeCell ref="O24:O25"/>
    <mergeCell ref="H8:H9"/>
    <mergeCell ref="I8:I9"/>
    <mergeCell ref="C20:G20"/>
    <mergeCell ref="B23:G23"/>
    <mergeCell ref="A24:A25"/>
    <mergeCell ref="B24:G24"/>
    <mergeCell ref="H24:H25"/>
    <mergeCell ref="J8:J9"/>
    <mergeCell ref="K8:K9"/>
    <mergeCell ref="L8:L9"/>
    <mergeCell ref="M8:M9"/>
    <mergeCell ref="N8:N9"/>
    <mergeCell ref="O8:O9"/>
    <mergeCell ref="K223:K224"/>
    <mergeCell ref="L223:L224"/>
    <mergeCell ref="M223:M224"/>
    <mergeCell ref="N223:N224"/>
    <mergeCell ref="O223:O224"/>
    <mergeCell ref="C218:G218"/>
    <mergeCell ref="B222:G222"/>
    <mergeCell ref="A223:A224"/>
    <mergeCell ref="B223:G223"/>
    <mergeCell ref="H223:H224"/>
    <mergeCell ref="I223:I224"/>
    <mergeCell ref="J223:J224"/>
    <mergeCell ref="C235:G235"/>
    <mergeCell ref="K40:K41"/>
    <mergeCell ref="L40:L41"/>
    <mergeCell ref="M40:M41"/>
    <mergeCell ref="N40:N41"/>
    <mergeCell ref="O40:O41"/>
    <mergeCell ref="C36:G36"/>
    <mergeCell ref="B39:G39"/>
    <mergeCell ref="A40:A41"/>
    <mergeCell ref="B40:G40"/>
    <mergeCell ref="H40:H41"/>
    <mergeCell ref="I40:I41"/>
    <mergeCell ref="J40:J41"/>
    <mergeCell ref="K56:K57"/>
    <mergeCell ref="L56:L57"/>
    <mergeCell ref="M56:M57"/>
    <mergeCell ref="N56:N57"/>
    <mergeCell ref="O56:O57"/>
    <mergeCell ref="C52:G52"/>
    <mergeCell ref="B55:G55"/>
    <mergeCell ref="A56:A57"/>
    <mergeCell ref="B56:G56"/>
    <mergeCell ref="H56:H57"/>
    <mergeCell ref="I56:I57"/>
    <mergeCell ref="J56:J57"/>
    <mergeCell ref="K72:K73"/>
    <mergeCell ref="L72:L73"/>
    <mergeCell ref="M72:M73"/>
    <mergeCell ref="N72:N73"/>
    <mergeCell ref="O72:O73"/>
    <mergeCell ref="C68:G68"/>
    <mergeCell ref="B71:G71"/>
    <mergeCell ref="A72:A73"/>
    <mergeCell ref="B72:G72"/>
    <mergeCell ref="H72:H73"/>
    <mergeCell ref="I72:I73"/>
    <mergeCell ref="J72:J73"/>
    <mergeCell ref="K88:K89"/>
    <mergeCell ref="L88:L89"/>
    <mergeCell ref="M88:M89"/>
    <mergeCell ref="N88:N89"/>
    <mergeCell ref="O88:O89"/>
    <mergeCell ref="C84:G84"/>
    <mergeCell ref="B87:G87"/>
    <mergeCell ref="A88:A89"/>
    <mergeCell ref="B88:G88"/>
    <mergeCell ref="H88:H89"/>
    <mergeCell ref="I88:I89"/>
    <mergeCell ref="J88:J89"/>
    <mergeCell ref="K104:K105"/>
    <mergeCell ref="L104:L105"/>
    <mergeCell ref="M104:M105"/>
    <mergeCell ref="N104:N105"/>
    <mergeCell ref="O104:O105"/>
    <mergeCell ref="C100:G100"/>
    <mergeCell ref="B103:G103"/>
    <mergeCell ref="A104:A105"/>
    <mergeCell ref="B104:G104"/>
    <mergeCell ref="H104:H105"/>
    <mergeCell ref="I104:I105"/>
    <mergeCell ref="J104:J105"/>
    <mergeCell ref="K121:K122"/>
    <mergeCell ref="L121:L122"/>
    <mergeCell ref="M121:M122"/>
    <mergeCell ref="N121:N122"/>
    <mergeCell ref="O121:O122"/>
    <mergeCell ref="C117:G117"/>
    <mergeCell ref="B120:G120"/>
    <mergeCell ref="A121:A122"/>
    <mergeCell ref="B121:G121"/>
    <mergeCell ref="H121:H122"/>
    <mergeCell ref="I121:I122"/>
    <mergeCell ref="J121:J122"/>
    <mergeCell ref="K137:K138"/>
    <mergeCell ref="L137:L138"/>
    <mergeCell ref="M137:M138"/>
    <mergeCell ref="N137:N138"/>
    <mergeCell ref="O137:O138"/>
    <mergeCell ref="C133:G133"/>
    <mergeCell ref="B136:G136"/>
    <mergeCell ref="A137:A138"/>
    <mergeCell ref="B137:G137"/>
    <mergeCell ref="H137:H138"/>
    <mergeCell ref="I137:I138"/>
    <mergeCell ref="J137:J1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Derecho</vt:lpstr>
      <vt:lpstr>Psicología</vt:lpstr>
      <vt:lpstr>Diseño</vt:lpstr>
      <vt:lpstr>Crea Des Emp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2025-01-30T21:38:20Z</dcterms:modified>
</cp:coreProperties>
</file>