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BE2F608B-F289-4E05-B982-DCA12424637C}" xr6:coauthVersionLast="44" xr6:coauthVersionMax="44" xr10:uidLastSave="{00000000-0000-0000-0000-000000000000}"/>
  <bookViews>
    <workbookView xWindow="585" yWindow="30" windowWidth="21090" windowHeight="20865" activeTab="4" xr2:uid="{00000000-000D-0000-FFFF-FFFF00000000}"/>
  </bookViews>
  <sheets>
    <sheet name="Administracion" sheetId="1" r:id="rId1"/>
    <sheet name="Cs computacionales" sheetId="2" r:id="rId2"/>
    <sheet name="COMPUTACION" sheetId="3" r:id="rId3"/>
    <sheet name="Enfermeria" sheetId="4" r:id="rId4"/>
    <sheet name="DERECHO" sheetId="5" r:id="rId5"/>
    <sheet name="MEDICO CIR" sheetId="6" r:id="rId6"/>
    <sheet name="Bachillerat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11" roundtripDataSignature="AMtx7mi8hvmDPK1+PAnNGVuSm548nrrdtA=="/>
    </ext>
  </extLst>
</workbook>
</file>

<file path=xl/calcChain.xml><?xml version="1.0" encoding="utf-8"?>
<calcChain xmlns="http://schemas.openxmlformats.org/spreadsheetml/2006/main">
  <c r="N718" i="5" l="1"/>
  <c r="L718" i="5"/>
  <c r="K718" i="5"/>
  <c r="K227" i="7"/>
  <c r="I227" i="7"/>
  <c r="O368" i="6" l="1"/>
  <c r="O369" i="6"/>
  <c r="O370" i="6"/>
  <c r="O371" i="6"/>
  <c r="O372" i="6"/>
  <c r="O373" i="6"/>
  <c r="O374" i="6"/>
  <c r="O367" i="6"/>
  <c r="N404" i="6"/>
  <c r="L404" i="6"/>
  <c r="K404" i="6"/>
  <c r="M404" i="6" s="1"/>
  <c r="Q401" i="6"/>
  <c r="Q402" i="6" s="1"/>
  <c r="R396" i="6"/>
  <c r="Q396" i="6"/>
  <c r="O396" i="6"/>
  <c r="R395" i="6"/>
  <c r="Q395" i="6"/>
  <c r="O395" i="6"/>
  <c r="R394" i="6"/>
  <c r="Q394" i="6"/>
  <c r="O394" i="6"/>
  <c r="R393" i="6"/>
  <c r="Q393" i="6"/>
  <c r="O393" i="6"/>
  <c r="R392" i="6"/>
  <c r="Q392" i="6"/>
  <c r="O392" i="6"/>
  <c r="R391" i="6"/>
  <c r="Q391" i="6"/>
  <c r="O391" i="6"/>
  <c r="R390" i="6"/>
  <c r="Q390" i="6"/>
  <c r="O390" i="6"/>
  <c r="R389" i="6"/>
  <c r="Q389" i="6"/>
  <c r="O389" i="6"/>
  <c r="P388" i="6"/>
  <c r="S390" i="6" s="1"/>
  <c r="O325" i="6"/>
  <c r="P402" i="6" l="1"/>
  <c r="N897" i="5"/>
  <c r="M897" i="5"/>
  <c r="L897" i="5"/>
  <c r="K897" i="5"/>
  <c r="P895" i="5"/>
  <c r="Q894" i="5"/>
  <c r="Q895" i="5" s="1"/>
  <c r="R890" i="5"/>
  <c r="Q890" i="5"/>
  <c r="R889" i="5"/>
  <c r="Q889" i="5"/>
  <c r="O889" i="5"/>
  <c r="R888" i="5"/>
  <c r="Q888" i="5"/>
  <c r="O888" i="5"/>
  <c r="R887" i="5"/>
  <c r="Q887" i="5"/>
  <c r="O887" i="5"/>
  <c r="R886" i="5"/>
  <c r="Q886" i="5"/>
  <c r="O886" i="5"/>
  <c r="R885" i="5"/>
  <c r="Q885" i="5"/>
  <c r="O885" i="5"/>
  <c r="R884" i="5"/>
  <c r="Q884" i="5"/>
  <c r="O884" i="5"/>
  <c r="R883" i="5"/>
  <c r="Q883" i="5"/>
  <c r="O883" i="5"/>
  <c r="R882" i="5"/>
  <c r="Q882" i="5"/>
  <c r="O882" i="5"/>
  <c r="P881" i="5"/>
  <c r="S883" i="5" s="1"/>
  <c r="M461" i="4"/>
  <c r="L461" i="4"/>
  <c r="K461" i="4"/>
  <c r="J461" i="4"/>
  <c r="P458" i="4"/>
  <c r="P459" i="4" s="1"/>
  <c r="Q452" i="4"/>
  <c r="P452" i="4"/>
  <c r="Q451" i="4"/>
  <c r="P451" i="4"/>
  <c r="Q450" i="4"/>
  <c r="P450" i="4"/>
  <c r="N450" i="4"/>
  <c r="Q449" i="4"/>
  <c r="P449" i="4"/>
  <c r="N449" i="4"/>
  <c r="Q448" i="4"/>
  <c r="P448" i="4"/>
  <c r="N448" i="4"/>
  <c r="Q447" i="4"/>
  <c r="P447" i="4"/>
  <c r="N447" i="4"/>
  <c r="R446" i="4"/>
  <c r="Q446" i="4"/>
  <c r="P446" i="4"/>
  <c r="N446" i="4"/>
  <c r="Q445" i="4"/>
  <c r="P445" i="4"/>
  <c r="N445" i="4"/>
  <c r="O444" i="4"/>
  <c r="N400" i="4"/>
  <c r="N378" i="4"/>
  <c r="N356" i="4"/>
  <c r="N334" i="4"/>
  <c r="N311" i="4"/>
  <c r="N289" i="4"/>
  <c r="O459" i="4" l="1"/>
  <c r="L696" i="5"/>
  <c r="K696" i="5"/>
  <c r="Q185" i="2"/>
  <c r="O345" i="6" l="1"/>
  <c r="N382" i="6"/>
  <c r="M382" i="6"/>
  <c r="L382" i="6"/>
  <c r="K382" i="6"/>
  <c r="Q380" i="6"/>
  <c r="Q379" i="6"/>
  <c r="P380" i="6" s="1"/>
  <c r="R374" i="6"/>
  <c r="Q374" i="6"/>
  <c r="R373" i="6"/>
  <c r="Q373" i="6"/>
  <c r="R372" i="6"/>
  <c r="Q372" i="6"/>
  <c r="R371" i="6"/>
  <c r="Q371" i="6"/>
  <c r="R370" i="6"/>
  <c r="Q370" i="6"/>
  <c r="R369" i="6"/>
  <c r="Q369" i="6"/>
  <c r="S368" i="6"/>
  <c r="R368" i="6"/>
  <c r="Q368" i="6"/>
  <c r="Q367" i="6"/>
  <c r="R367" i="6" s="1"/>
  <c r="P366" i="6"/>
  <c r="O326" i="6"/>
  <c r="O327" i="6"/>
  <c r="O328" i="6"/>
  <c r="O329" i="6"/>
  <c r="O324" i="6"/>
  <c r="N875" i="5"/>
  <c r="M875" i="5"/>
  <c r="L875" i="5"/>
  <c r="K875" i="5"/>
  <c r="Q873" i="5"/>
  <c r="Q872" i="5"/>
  <c r="P873" i="5" s="1"/>
  <c r="R868" i="5"/>
  <c r="Q868" i="5"/>
  <c r="R867" i="5"/>
  <c r="Q867" i="5"/>
  <c r="O867" i="5"/>
  <c r="R866" i="5"/>
  <c r="Q866" i="5"/>
  <c r="O866" i="5"/>
  <c r="R865" i="5"/>
  <c r="Q865" i="5"/>
  <c r="O865" i="5"/>
  <c r="R864" i="5"/>
  <c r="Q864" i="5"/>
  <c r="O864" i="5"/>
  <c r="R863" i="5"/>
  <c r="Q863" i="5"/>
  <c r="O863" i="5"/>
  <c r="R862" i="5"/>
  <c r="Q862" i="5"/>
  <c r="O862" i="5"/>
  <c r="R861" i="5"/>
  <c r="Q861" i="5"/>
  <c r="O861" i="5"/>
  <c r="Q860" i="5"/>
  <c r="R860" i="5" s="1"/>
  <c r="O860" i="5"/>
  <c r="P859" i="5"/>
  <c r="S861" i="5" s="1"/>
  <c r="M438" i="4"/>
  <c r="K438" i="4"/>
  <c r="J438" i="4"/>
  <c r="L438" i="4" s="1"/>
  <c r="P435" i="4"/>
  <c r="P436" i="4" s="1"/>
  <c r="Q429" i="4"/>
  <c r="P429" i="4"/>
  <c r="Q428" i="4"/>
  <c r="P428" i="4"/>
  <c r="Q427" i="4"/>
  <c r="P427" i="4"/>
  <c r="N427" i="4"/>
  <c r="Q426" i="4"/>
  <c r="P426" i="4"/>
  <c r="N426" i="4"/>
  <c r="Q425" i="4"/>
  <c r="P425" i="4"/>
  <c r="N425" i="4"/>
  <c r="Q424" i="4"/>
  <c r="P424" i="4"/>
  <c r="N424" i="4"/>
  <c r="Q423" i="4"/>
  <c r="P423" i="4"/>
  <c r="N423" i="4"/>
  <c r="Q422" i="4"/>
  <c r="P422" i="4"/>
  <c r="N422" i="4"/>
  <c r="O421" i="4"/>
  <c r="R423" i="4" s="1"/>
  <c r="N379" i="4"/>
  <c r="N380" i="4"/>
  <c r="N381" i="4"/>
  <c r="N382" i="4"/>
  <c r="N377" i="4"/>
  <c r="N359" i="4"/>
  <c r="N355" i="4"/>
  <c r="N333" i="4"/>
  <c r="N312" i="4"/>
  <c r="N310" i="4"/>
  <c r="N288" i="4"/>
  <c r="N266" i="4"/>
  <c r="AF753" i="1"/>
  <c r="AD753" i="1"/>
  <c r="K753" i="1"/>
  <c r="AE753" i="1" s="1"/>
  <c r="AI751" i="1"/>
  <c r="AH751" i="1"/>
  <c r="AJ745" i="1"/>
  <c r="AI745" i="1"/>
  <c r="AG745" i="1"/>
  <c r="AJ744" i="1"/>
  <c r="AI744" i="1"/>
  <c r="AG744" i="1"/>
  <c r="AJ743" i="1"/>
  <c r="AI743" i="1"/>
  <c r="AG743" i="1"/>
  <c r="AJ742" i="1"/>
  <c r="AI742" i="1"/>
  <c r="AG742" i="1"/>
  <c r="AJ741" i="1"/>
  <c r="AI741" i="1"/>
  <c r="AG741" i="1"/>
  <c r="AJ740" i="1"/>
  <c r="AI740" i="1"/>
  <c r="AG740" i="1"/>
  <c r="AJ739" i="1"/>
  <c r="AI739" i="1"/>
  <c r="AG739" i="1"/>
  <c r="AG738" i="1"/>
  <c r="AH737" i="1"/>
  <c r="AK739" i="1" s="1"/>
  <c r="K259" i="7"/>
  <c r="I259" i="7"/>
  <c r="H259" i="7"/>
  <c r="J259" i="7" s="1"/>
  <c r="O254" i="7"/>
  <c r="N254" i="7"/>
  <c r="L254" i="7"/>
  <c r="O253" i="7"/>
  <c r="N253" i="7"/>
  <c r="L253" i="7"/>
  <c r="O252" i="7"/>
  <c r="N252" i="7"/>
  <c r="L252" i="7"/>
  <c r="P251" i="7"/>
  <c r="O251" i="7"/>
  <c r="N251" i="7"/>
  <c r="L251" i="7"/>
  <c r="L250" i="7"/>
  <c r="M249" i="7"/>
  <c r="N250" i="7" s="1"/>
  <c r="O250" i="7" s="1"/>
  <c r="P235" i="7"/>
  <c r="O436" i="4" l="1"/>
  <c r="AI738" i="1"/>
  <c r="AJ738" i="1" s="1"/>
  <c r="K206" i="4"/>
  <c r="I210" i="7" l="1"/>
  <c r="P344" i="6" l="1"/>
  <c r="S346" i="6" s="1"/>
  <c r="O323" i="6"/>
  <c r="N360" i="6"/>
  <c r="L360" i="6"/>
  <c r="K360" i="6"/>
  <c r="M360" i="6" s="1"/>
  <c r="Q357" i="6"/>
  <c r="Q358" i="6" s="1"/>
  <c r="R352" i="6"/>
  <c r="Q352" i="6"/>
  <c r="O352" i="6"/>
  <c r="R351" i="6"/>
  <c r="Q351" i="6"/>
  <c r="O351" i="6"/>
  <c r="R350" i="6"/>
  <c r="Q350" i="6"/>
  <c r="O350" i="6"/>
  <c r="R349" i="6"/>
  <c r="Q349" i="6"/>
  <c r="O349" i="6"/>
  <c r="R348" i="6"/>
  <c r="Q348" i="6"/>
  <c r="O348" i="6"/>
  <c r="R347" i="6"/>
  <c r="Q347" i="6"/>
  <c r="O347" i="6"/>
  <c r="Q346" i="6"/>
  <c r="R346" i="6" s="1"/>
  <c r="O346" i="6"/>
  <c r="Q345" i="6"/>
  <c r="R345" i="6" s="1"/>
  <c r="S324" i="6"/>
  <c r="S302" i="6"/>
  <c r="N853" i="5"/>
  <c r="L853" i="5"/>
  <c r="K853" i="5"/>
  <c r="M853" i="5" s="1"/>
  <c r="Q850" i="5"/>
  <c r="Q851" i="5" s="1"/>
  <c r="R846" i="5"/>
  <c r="Q846" i="5"/>
  <c r="R845" i="5"/>
  <c r="Q845" i="5"/>
  <c r="O845" i="5"/>
  <c r="R844" i="5"/>
  <c r="Q844" i="5"/>
  <c r="O844" i="5"/>
  <c r="R843" i="5"/>
  <c r="Q843" i="5"/>
  <c r="O843" i="5"/>
  <c r="R842" i="5"/>
  <c r="Q842" i="5"/>
  <c r="O842" i="5"/>
  <c r="R841" i="5"/>
  <c r="Q841" i="5"/>
  <c r="O841" i="5"/>
  <c r="R840" i="5"/>
  <c r="Q840" i="5"/>
  <c r="O840" i="5"/>
  <c r="S839" i="5"/>
  <c r="Q839" i="5"/>
  <c r="R839" i="5" s="1"/>
  <c r="O839" i="5"/>
  <c r="R838" i="5"/>
  <c r="Q838" i="5"/>
  <c r="O838" i="5"/>
  <c r="P837" i="5"/>
  <c r="M415" i="4"/>
  <c r="K415" i="4"/>
  <c r="J415" i="4"/>
  <c r="L415" i="4" s="1"/>
  <c r="P412" i="4"/>
  <c r="P413" i="4" s="1"/>
  <c r="Q406" i="4"/>
  <c r="P406" i="4"/>
  <c r="Q405" i="4"/>
  <c r="P405" i="4"/>
  <c r="Q404" i="4"/>
  <c r="P404" i="4"/>
  <c r="N404" i="4"/>
  <c r="Q403" i="4"/>
  <c r="P403" i="4"/>
  <c r="N403" i="4"/>
  <c r="Q402" i="4"/>
  <c r="P402" i="4"/>
  <c r="N402" i="4"/>
  <c r="Q401" i="4"/>
  <c r="P401" i="4"/>
  <c r="N401" i="4"/>
  <c r="Q400" i="4"/>
  <c r="P400" i="4"/>
  <c r="N399" i="4"/>
  <c r="O398" i="4"/>
  <c r="P399" i="4" s="1"/>
  <c r="Q399" i="4" s="1"/>
  <c r="N354" i="4"/>
  <c r="N332" i="4"/>
  <c r="N331" i="4"/>
  <c r="N309" i="4"/>
  <c r="N308" i="4"/>
  <c r="N287" i="4"/>
  <c r="N286" i="4"/>
  <c r="N265" i="4"/>
  <c r="N264" i="4"/>
  <c r="N243" i="4"/>
  <c r="N242" i="4"/>
  <c r="J230" i="4"/>
  <c r="P358" i="6" l="1"/>
  <c r="P851" i="5"/>
  <c r="R400" i="4"/>
  <c r="O413" i="4"/>
  <c r="W633" i="5"/>
  <c r="K184" i="4"/>
  <c r="AN578" i="1"/>
  <c r="W267" i="6" l="1"/>
  <c r="X764" i="5"/>
  <c r="P559" i="5" l="1"/>
  <c r="P582" i="5"/>
  <c r="P605" i="5"/>
  <c r="O90" i="4"/>
  <c r="O113" i="4"/>
  <c r="O136" i="4"/>
  <c r="O182" i="4"/>
  <c r="O159" i="4"/>
  <c r="S280" i="6" l="1"/>
  <c r="P219" i="7"/>
  <c r="N151" i="4" l="1"/>
  <c r="N150" i="4"/>
  <c r="N149" i="4"/>
  <c r="N148" i="4"/>
  <c r="N147" i="4"/>
  <c r="N146" i="4"/>
  <c r="N145" i="4"/>
  <c r="N127" i="4"/>
  <c r="N126" i="4"/>
  <c r="N125" i="4"/>
  <c r="N124" i="4"/>
  <c r="N123" i="4"/>
  <c r="N128" i="4"/>
  <c r="N37" i="4"/>
  <c r="AI389" i="1"/>
  <c r="AF391" i="1" l="1"/>
  <c r="L674" i="5" l="1"/>
  <c r="K674" i="5"/>
  <c r="M674" i="5" s="1"/>
  <c r="L652" i="5"/>
  <c r="K652" i="5"/>
  <c r="M652" i="5" s="1"/>
  <c r="N122" i="4"/>
  <c r="N105" i="4"/>
  <c r="N104" i="4"/>
  <c r="N103" i="4"/>
  <c r="N102" i="4"/>
  <c r="N101" i="4"/>
  <c r="N100" i="4"/>
  <c r="N99" i="4"/>
  <c r="N82" i="4"/>
  <c r="N81" i="4"/>
  <c r="N80" i="4"/>
  <c r="N79" i="4"/>
  <c r="N78" i="4"/>
  <c r="N77" i="4"/>
  <c r="N76" i="4"/>
  <c r="L141" i="2"/>
  <c r="N69" i="2"/>
  <c r="AF483" i="1"/>
  <c r="K243" i="7"/>
  <c r="I243" i="7"/>
  <c r="H243" i="7"/>
  <c r="J243" i="7" s="1"/>
  <c r="O238" i="7"/>
  <c r="N238" i="7"/>
  <c r="L238" i="7"/>
  <c r="O237" i="7"/>
  <c r="N237" i="7"/>
  <c r="L237" i="7"/>
  <c r="N236" i="7"/>
  <c r="O236" i="7" s="1"/>
  <c r="L236" i="7"/>
  <c r="N235" i="7"/>
  <c r="O235" i="7" s="1"/>
  <c r="L235" i="7"/>
  <c r="O234" i="7"/>
  <c r="N234" i="7"/>
  <c r="L234" i="7"/>
  <c r="M233" i="7"/>
  <c r="H227" i="7"/>
  <c r="J227" i="7" s="1"/>
  <c r="O222" i="7"/>
  <c r="N222" i="7"/>
  <c r="L222" i="7"/>
  <c r="N221" i="7"/>
  <c r="O221" i="7" s="1"/>
  <c r="L221" i="7"/>
  <c r="N220" i="7"/>
  <c r="O220" i="7" s="1"/>
  <c r="L220" i="7"/>
  <c r="O219" i="7"/>
  <c r="N219" i="7"/>
  <c r="L219" i="7"/>
  <c r="L218" i="7"/>
  <c r="M217" i="7"/>
  <c r="N218" i="7" s="1"/>
  <c r="O218" i="7" s="1"/>
  <c r="H210" i="7"/>
  <c r="J210" i="7" s="1"/>
  <c r="K210" i="7" s="1"/>
  <c r="N205" i="7"/>
  <c r="O205" i="7" s="1"/>
  <c r="L205" i="7"/>
  <c r="O204" i="7"/>
  <c r="N204" i="7"/>
  <c r="L204" i="7"/>
  <c r="N203" i="7"/>
  <c r="O203" i="7" s="1"/>
  <c r="L203" i="7"/>
  <c r="P202" i="7"/>
  <c r="N202" i="7"/>
  <c r="O202" i="7" s="1"/>
  <c r="L202" i="7"/>
  <c r="O201" i="7"/>
  <c r="N201" i="7"/>
  <c r="L201" i="7"/>
  <c r="M200" i="7"/>
  <c r="K194" i="7"/>
  <c r="I194" i="7"/>
  <c r="H194" i="7"/>
  <c r="J194" i="7" s="1"/>
  <c r="O189" i="7"/>
  <c r="N189" i="7"/>
  <c r="L189" i="7"/>
  <c r="O188" i="7"/>
  <c r="N188" i="7"/>
  <c r="L188" i="7"/>
  <c r="O187" i="7"/>
  <c r="N187" i="7"/>
  <c r="L187" i="7"/>
  <c r="O186" i="7"/>
  <c r="N186" i="7"/>
  <c r="L186" i="7"/>
  <c r="O185" i="7"/>
  <c r="N185" i="7"/>
  <c r="L185" i="7"/>
  <c r="M184" i="7"/>
  <c r="J177" i="7"/>
  <c r="K177" i="7" s="1"/>
  <c r="I177" i="7"/>
  <c r="H177" i="7"/>
  <c r="N172" i="7"/>
  <c r="O172" i="7" s="1"/>
  <c r="L172" i="7"/>
  <c r="N171" i="7"/>
  <c r="O171" i="7" s="1"/>
  <c r="L171" i="7"/>
  <c r="O170" i="7"/>
  <c r="N170" i="7"/>
  <c r="L170" i="7"/>
  <c r="O169" i="7"/>
  <c r="N169" i="7"/>
  <c r="L169" i="7"/>
  <c r="L168" i="7"/>
  <c r="M167" i="7"/>
  <c r="K161" i="7"/>
  <c r="J161" i="7"/>
  <c r="I161" i="7"/>
  <c r="H161" i="7"/>
  <c r="O156" i="7"/>
  <c r="N156" i="7"/>
  <c r="L156" i="7"/>
  <c r="O155" i="7"/>
  <c r="N155" i="7"/>
  <c r="L155" i="7"/>
  <c r="O154" i="7"/>
  <c r="N154" i="7"/>
  <c r="L154" i="7"/>
  <c r="O153" i="7"/>
  <c r="N153" i="7"/>
  <c r="L153" i="7"/>
  <c r="O152" i="7"/>
  <c r="N152" i="7"/>
  <c r="L152" i="7"/>
  <c r="M151" i="7"/>
  <c r="K144" i="7"/>
  <c r="I144" i="7"/>
  <c r="H144" i="7"/>
  <c r="J144" i="7" s="1"/>
  <c r="N139" i="7"/>
  <c r="O139" i="7" s="1"/>
  <c r="L139" i="7"/>
  <c r="O138" i="7"/>
  <c r="N138" i="7"/>
  <c r="L138" i="7"/>
  <c r="O137" i="7"/>
  <c r="N137" i="7"/>
  <c r="L137" i="7"/>
  <c r="P136" i="7"/>
  <c r="N136" i="7"/>
  <c r="O136" i="7" s="1"/>
  <c r="L136" i="7"/>
  <c r="L135" i="7"/>
  <c r="M134" i="7"/>
  <c r="N135" i="7" s="1"/>
  <c r="O135" i="7" s="1"/>
  <c r="K128" i="7"/>
  <c r="I128" i="7"/>
  <c r="H128" i="7"/>
  <c r="J128" i="7" s="1"/>
  <c r="O123" i="7"/>
  <c r="N123" i="7"/>
  <c r="L123" i="7"/>
  <c r="O122" i="7"/>
  <c r="N122" i="7"/>
  <c r="L122" i="7"/>
  <c r="O121" i="7"/>
  <c r="N121" i="7"/>
  <c r="L121" i="7"/>
  <c r="O120" i="7"/>
  <c r="N120" i="7"/>
  <c r="L120" i="7"/>
  <c r="O119" i="7"/>
  <c r="N119" i="7"/>
  <c r="L119" i="7"/>
  <c r="M118" i="7"/>
  <c r="P120" i="7" s="1"/>
  <c r="J112" i="7"/>
  <c r="K112" i="7" s="1"/>
  <c r="I112" i="7"/>
  <c r="H112" i="7"/>
  <c r="N107" i="7"/>
  <c r="O107" i="7" s="1"/>
  <c r="L107" i="7"/>
  <c r="N106" i="7"/>
  <c r="O106" i="7" s="1"/>
  <c r="L106" i="7"/>
  <c r="N105" i="7"/>
  <c r="O105" i="7" s="1"/>
  <c r="L105" i="7"/>
  <c r="O104" i="7"/>
  <c r="N104" i="7"/>
  <c r="L104" i="7"/>
  <c r="L103" i="7"/>
  <c r="M102" i="7"/>
  <c r="K96" i="7"/>
  <c r="J96" i="7"/>
  <c r="I96" i="7"/>
  <c r="H96" i="7"/>
  <c r="O91" i="7"/>
  <c r="N91" i="7"/>
  <c r="L91" i="7"/>
  <c r="O90" i="7"/>
  <c r="N90" i="7"/>
  <c r="L90" i="7"/>
  <c r="O89" i="7"/>
  <c r="N89" i="7"/>
  <c r="L89" i="7"/>
  <c r="P88" i="7"/>
  <c r="O88" i="7"/>
  <c r="N88" i="7"/>
  <c r="L88" i="7"/>
  <c r="O87" i="7"/>
  <c r="N87" i="7"/>
  <c r="L87" i="7"/>
  <c r="M86" i="7"/>
  <c r="K80" i="7"/>
  <c r="I80" i="7"/>
  <c r="H80" i="7"/>
  <c r="J80" i="7" s="1"/>
  <c r="N75" i="7"/>
  <c r="O75" i="7" s="1"/>
  <c r="L75" i="7"/>
  <c r="O74" i="7"/>
  <c r="N74" i="7"/>
  <c r="L74" i="7"/>
  <c r="N73" i="7"/>
  <c r="O73" i="7" s="1"/>
  <c r="L73" i="7"/>
  <c r="P72" i="7"/>
  <c r="O72" i="7"/>
  <c r="N72" i="7"/>
  <c r="L72" i="7"/>
  <c r="L71" i="7"/>
  <c r="M70" i="7"/>
  <c r="N71" i="7" s="1"/>
  <c r="O71" i="7" s="1"/>
  <c r="K64" i="7"/>
  <c r="I64" i="7"/>
  <c r="H64" i="7"/>
  <c r="J64" i="7" s="1"/>
  <c r="O59" i="7"/>
  <c r="N59" i="7"/>
  <c r="L59" i="7"/>
  <c r="O58" i="7"/>
  <c r="N58" i="7"/>
  <c r="L58" i="7"/>
  <c r="O57" i="7"/>
  <c r="N57" i="7"/>
  <c r="L57" i="7"/>
  <c r="O56" i="7"/>
  <c r="N56" i="7"/>
  <c r="L56" i="7"/>
  <c r="O55" i="7"/>
  <c r="N55" i="7"/>
  <c r="L55" i="7"/>
  <c r="M54" i="7"/>
  <c r="P56" i="7" s="1"/>
  <c r="K48" i="7"/>
  <c r="J48" i="7"/>
  <c r="I48" i="7"/>
  <c r="H48" i="7"/>
  <c r="N43" i="7"/>
  <c r="O43" i="7" s="1"/>
  <c r="L43" i="7"/>
  <c r="N42" i="7"/>
  <c r="O42" i="7" s="1"/>
  <c r="L42" i="7"/>
  <c r="N41" i="7"/>
  <c r="O41" i="7" s="1"/>
  <c r="L41" i="7"/>
  <c r="O40" i="7"/>
  <c r="N40" i="7"/>
  <c r="L40" i="7"/>
  <c r="L39" i="7"/>
  <c r="M38" i="7"/>
  <c r="K32" i="7"/>
  <c r="J32" i="7"/>
  <c r="I32" i="7"/>
  <c r="H32" i="7"/>
  <c r="O27" i="7"/>
  <c r="N27" i="7"/>
  <c r="L27" i="7"/>
  <c r="O26" i="7"/>
  <c r="N26" i="7"/>
  <c r="L26" i="7"/>
  <c r="O25" i="7"/>
  <c r="N25" i="7"/>
  <c r="L25" i="7"/>
  <c r="P24" i="7"/>
  <c r="O24" i="7"/>
  <c r="N24" i="7"/>
  <c r="L24" i="7"/>
  <c r="O23" i="7"/>
  <c r="N23" i="7"/>
  <c r="L23" i="7"/>
  <c r="M22" i="7"/>
  <c r="K16" i="7"/>
  <c r="I16" i="7"/>
  <c r="H16" i="7"/>
  <c r="J16" i="7" s="1"/>
  <c r="O11" i="7"/>
  <c r="N11" i="7"/>
  <c r="L11" i="7"/>
  <c r="O10" i="7"/>
  <c r="N10" i="7"/>
  <c r="L10" i="7"/>
  <c r="N9" i="7"/>
  <c r="O9" i="7" s="1"/>
  <c r="L9" i="7"/>
  <c r="P8" i="7"/>
  <c r="O8" i="7"/>
  <c r="N8" i="7"/>
  <c r="L8" i="7"/>
  <c r="O7" i="7"/>
  <c r="L7" i="7"/>
  <c r="M6" i="7"/>
  <c r="N7" i="7" s="1"/>
  <c r="N338" i="6"/>
  <c r="L338" i="6"/>
  <c r="K338" i="6"/>
  <c r="M338" i="6" s="1"/>
  <c r="Q335" i="6"/>
  <c r="Q336" i="6" s="1"/>
  <c r="R330" i="6"/>
  <c r="Q330" i="6"/>
  <c r="O330" i="6"/>
  <c r="R329" i="6"/>
  <c r="Q329" i="6"/>
  <c r="R328" i="6"/>
  <c r="Q328" i="6"/>
  <c r="R327" i="6"/>
  <c r="Q327" i="6"/>
  <c r="R326" i="6"/>
  <c r="Q326" i="6"/>
  <c r="R325" i="6"/>
  <c r="Q325" i="6"/>
  <c r="R324" i="6"/>
  <c r="Q324" i="6"/>
  <c r="Q323" i="6"/>
  <c r="R323" i="6" s="1"/>
  <c r="N316" i="6"/>
  <c r="M316" i="6"/>
  <c r="L316" i="6"/>
  <c r="K316" i="6"/>
  <c r="Q314" i="6"/>
  <c r="Q313" i="6"/>
  <c r="P314" i="6" s="1"/>
  <c r="R308" i="6"/>
  <c r="Q308" i="6"/>
  <c r="O308" i="6"/>
  <c r="R307" i="6"/>
  <c r="Q307" i="6"/>
  <c r="O307" i="6"/>
  <c r="R306" i="6"/>
  <c r="Q306" i="6"/>
  <c r="O306" i="6"/>
  <c r="R305" i="6"/>
  <c r="Q305" i="6"/>
  <c r="O305" i="6"/>
  <c r="O304" i="6"/>
  <c r="Q303" i="6"/>
  <c r="R303" i="6" s="1"/>
  <c r="O303" i="6"/>
  <c r="R302" i="6"/>
  <c r="Q302" i="6"/>
  <c r="O302" i="6"/>
  <c r="R301" i="6"/>
  <c r="Q301" i="6"/>
  <c r="O301" i="6"/>
  <c r="P300" i="6"/>
  <c r="N294" i="6"/>
  <c r="L294" i="6"/>
  <c r="K294" i="6"/>
  <c r="M294" i="6" s="1"/>
  <c r="Q292" i="6"/>
  <c r="P292" i="6"/>
  <c r="Q291" i="6"/>
  <c r="R286" i="6"/>
  <c r="Q286" i="6"/>
  <c r="O286" i="6"/>
  <c r="R285" i="6"/>
  <c r="Q285" i="6"/>
  <c r="O285" i="6"/>
  <c r="R284" i="6"/>
  <c r="Q284" i="6"/>
  <c r="O284" i="6"/>
  <c r="O283" i="6"/>
  <c r="O282" i="6"/>
  <c r="R281" i="6"/>
  <c r="Q281" i="6"/>
  <c r="O281" i="6"/>
  <c r="Q280" i="6"/>
  <c r="R280" i="6" s="1"/>
  <c r="O280" i="6"/>
  <c r="R279" i="6"/>
  <c r="Q279" i="6"/>
  <c r="O279" i="6"/>
  <c r="P278" i="6"/>
  <c r="N270" i="6"/>
  <c r="L270" i="6"/>
  <c r="K270" i="6"/>
  <c r="M270" i="6" s="1"/>
  <c r="Q267" i="6"/>
  <c r="R262" i="6"/>
  <c r="Q262" i="6"/>
  <c r="O262" i="6"/>
  <c r="R261" i="6"/>
  <c r="Q261" i="6"/>
  <c r="O261" i="6"/>
  <c r="O260" i="6"/>
  <c r="O259" i="6"/>
  <c r="O258" i="6"/>
  <c r="Q257" i="6"/>
  <c r="R257" i="6" s="1"/>
  <c r="O257" i="6"/>
  <c r="Q256" i="6"/>
  <c r="R256" i="6" s="1"/>
  <c r="O256" i="6"/>
  <c r="Q255" i="6"/>
  <c r="R255" i="6" s="1"/>
  <c r="O255" i="6"/>
  <c r="P254" i="6"/>
  <c r="S256" i="6" s="1"/>
  <c r="N248" i="6"/>
  <c r="L248" i="6"/>
  <c r="K248" i="6"/>
  <c r="M248" i="6" s="1"/>
  <c r="Q245" i="6"/>
  <c r="P246" i="6" s="1"/>
  <c r="R240" i="6"/>
  <c r="Q240" i="6"/>
  <c r="O240" i="6"/>
  <c r="O239" i="6"/>
  <c r="O238" i="6"/>
  <c r="O237" i="6"/>
  <c r="O236" i="6"/>
  <c r="Q235" i="6"/>
  <c r="R235" i="6" s="1"/>
  <c r="O235" i="6"/>
  <c r="S234" i="6"/>
  <c r="R234" i="6"/>
  <c r="Q234" i="6"/>
  <c r="O234" i="6"/>
  <c r="R233" i="6"/>
  <c r="Q233" i="6"/>
  <c r="O233" i="6"/>
  <c r="P232" i="6"/>
  <c r="N226" i="6"/>
  <c r="L226" i="6"/>
  <c r="K226" i="6"/>
  <c r="M226" i="6" s="1"/>
  <c r="Q224" i="6"/>
  <c r="P224" i="6"/>
  <c r="Q223" i="6"/>
  <c r="R218" i="6"/>
  <c r="Q218" i="6"/>
  <c r="O218" i="6"/>
  <c r="O217" i="6"/>
  <c r="O216" i="6"/>
  <c r="O215" i="6"/>
  <c r="O214" i="6"/>
  <c r="Q213" i="6"/>
  <c r="R213" i="6" s="1"/>
  <c r="O213" i="6"/>
  <c r="Q212" i="6"/>
  <c r="R212" i="6" s="1"/>
  <c r="O212" i="6"/>
  <c r="Q211" i="6"/>
  <c r="R211" i="6" s="1"/>
  <c r="O211" i="6"/>
  <c r="P210" i="6"/>
  <c r="S212" i="6" s="1"/>
  <c r="N204" i="6"/>
  <c r="L204" i="6"/>
  <c r="K204" i="6"/>
  <c r="M204" i="6" s="1"/>
  <c r="Q201" i="6"/>
  <c r="P202" i="6" s="1"/>
  <c r="O196" i="6"/>
  <c r="O195" i="6"/>
  <c r="O194" i="6"/>
  <c r="O193" i="6"/>
  <c r="O192" i="6"/>
  <c r="Q191" i="6"/>
  <c r="R191" i="6" s="1"/>
  <c r="O191" i="6"/>
  <c r="Q190" i="6"/>
  <c r="R190" i="6" s="1"/>
  <c r="O190" i="6"/>
  <c r="R189" i="6"/>
  <c r="Q189" i="6"/>
  <c r="O189" i="6"/>
  <c r="P188" i="6"/>
  <c r="S190" i="6" s="1"/>
  <c r="N182" i="6"/>
  <c r="M182" i="6"/>
  <c r="L182" i="6"/>
  <c r="K182" i="6"/>
  <c r="Q179" i="6"/>
  <c r="Q180" i="6" s="1"/>
  <c r="R174" i="6"/>
  <c r="Q174" i="6"/>
  <c r="O174" i="6"/>
  <c r="R173" i="6"/>
  <c r="Q173" i="6"/>
  <c r="O173" i="6"/>
  <c r="R172" i="6"/>
  <c r="Q172" i="6"/>
  <c r="O172" i="6"/>
  <c r="O171" i="6"/>
  <c r="O170" i="6"/>
  <c r="Q169" i="6"/>
  <c r="R169" i="6" s="1"/>
  <c r="O169" i="6"/>
  <c r="S168" i="6"/>
  <c r="Q168" i="6"/>
  <c r="R168" i="6" s="1"/>
  <c r="O168" i="6"/>
  <c r="Q167" i="6"/>
  <c r="R167" i="6" s="1"/>
  <c r="O167" i="6"/>
  <c r="P166" i="6"/>
  <c r="N160" i="6"/>
  <c r="L160" i="6"/>
  <c r="K160" i="6"/>
  <c r="M160" i="6" s="1"/>
  <c r="Q158" i="6"/>
  <c r="Q157" i="6"/>
  <c r="P158" i="6" s="1"/>
  <c r="R152" i="6"/>
  <c r="Q152" i="6"/>
  <c r="O152" i="6"/>
  <c r="R151" i="6"/>
  <c r="Q151" i="6"/>
  <c r="O151" i="6"/>
  <c r="Q150" i="6"/>
  <c r="R150" i="6" s="1"/>
  <c r="O150" i="6"/>
  <c r="R149" i="6"/>
  <c r="Q149" i="6"/>
  <c r="O149" i="6"/>
  <c r="Q148" i="6"/>
  <c r="R148" i="6" s="1"/>
  <c r="O148" i="6"/>
  <c r="Q147" i="6"/>
  <c r="R147" i="6" s="1"/>
  <c r="O147" i="6"/>
  <c r="Q146" i="6"/>
  <c r="R146" i="6" s="1"/>
  <c r="O146" i="6"/>
  <c r="R145" i="6"/>
  <c r="Q145" i="6"/>
  <c r="O145" i="6"/>
  <c r="P144" i="6"/>
  <c r="S146" i="6" s="1"/>
  <c r="N138" i="6"/>
  <c r="L138" i="6"/>
  <c r="K138" i="6"/>
  <c r="M138" i="6" s="1"/>
  <c r="Q135" i="6"/>
  <c r="R129" i="6"/>
  <c r="Q129" i="6"/>
  <c r="O129" i="6"/>
  <c r="R128" i="6"/>
  <c r="Q128" i="6"/>
  <c r="O128" i="6"/>
  <c r="Q127" i="6"/>
  <c r="R127" i="6" s="1"/>
  <c r="O127" i="6"/>
  <c r="Q126" i="6"/>
  <c r="R126" i="6" s="1"/>
  <c r="O126" i="6"/>
  <c r="Q125" i="6"/>
  <c r="R125" i="6" s="1"/>
  <c r="O125" i="6"/>
  <c r="Q124" i="6"/>
  <c r="R124" i="6" s="1"/>
  <c r="O124" i="6"/>
  <c r="Q123" i="6"/>
  <c r="R123" i="6" s="1"/>
  <c r="O123" i="6"/>
  <c r="O122" i="6"/>
  <c r="P121" i="6"/>
  <c r="S123" i="6" s="1"/>
  <c r="N115" i="6"/>
  <c r="L115" i="6"/>
  <c r="K115" i="6"/>
  <c r="M115" i="6" s="1"/>
  <c r="Q112" i="6"/>
  <c r="P113" i="6" s="1"/>
  <c r="Q106" i="6"/>
  <c r="O106" i="6"/>
  <c r="O105" i="6"/>
  <c r="O104" i="6"/>
  <c r="O103" i="6"/>
  <c r="O102" i="6"/>
  <c r="R101" i="6"/>
  <c r="Q101" i="6"/>
  <c r="O101" i="6"/>
  <c r="S100" i="6"/>
  <c r="Q100" i="6"/>
  <c r="R100" i="6" s="1"/>
  <c r="O100" i="6"/>
  <c r="R99" i="6"/>
  <c r="Q99" i="6"/>
  <c r="O99" i="6"/>
  <c r="P98" i="6"/>
  <c r="N92" i="6"/>
  <c r="M92" i="6"/>
  <c r="L92" i="6"/>
  <c r="K92" i="6"/>
  <c r="Q89" i="6"/>
  <c r="Q90" i="6" s="1"/>
  <c r="R84" i="6"/>
  <c r="Q84" i="6"/>
  <c r="R83" i="6"/>
  <c r="Q83" i="6"/>
  <c r="O83" i="6"/>
  <c r="R82" i="6"/>
  <c r="Q82" i="6"/>
  <c r="O82" i="6"/>
  <c r="O81" i="6"/>
  <c r="O80" i="6"/>
  <c r="O79" i="6"/>
  <c r="Q78" i="6"/>
  <c r="R78" i="6" s="1"/>
  <c r="O78" i="6"/>
  <c r="S77" i="6"/>
  <c r="R77" i="6"/>
  <c r="Q77" i="6"/>
  <c r="O77" i="6"/>
  <c r="O76" i="6"/>
  <c r="P75" i="6"/>
  <c r="Q76" i="6" s="1"/>
  <c r="R76" i="6" s="1"/>
  <c r="N69" i="6"/>
  <c r="L69" i="6"/>
  <c r="K69" i="6"/>
  <c r="M69" i="6" s="1"/>
  <c r="Q67" i="6"/>
  <c r="P67" i="6"/>
  <c r="Q66" i="6"/>
  <c r="R61" i="6"/>
  <c r="Q61" i="6"/>
  <c r="R60" i="6"/>
  <c r="Q60" i="6"/>
  <c r="O60" i="6"/>
  <c r="R59" i="6"/>
  <c r="Q59" i="6"/>
  <c r="O59" i="6"/>
  <c r="O58" i="6"/>
  <c r="O57" i="6"/>
  <c r="O56" i="6"/>
  <c r="Q55" i="6"/>
  <c r="R55" i="6" s="1"/>
  <c r="O55" i="6"/>
  <c r="Q54" i="6"/>
  <c r="R54" i="6" s="1"/>
  <c r="O54" i="6"/>
  <c r="Q53" i="6"/>
  <c r="R53" i="6" s="1"/>
  <c r="O53" i="6"/>
  <c r="P52" i="6"/>
  <c r="S54" i="6" s="1"/>
  <c r="N46" i="6"/>
  <c r="L46" i="6"/>
  <c r="K46" i="6"/>
  <c r="M46" i="6" s="1"/>
  <c r="Q43" i="6"/>
  <c r="P44" i="6" s="1"/>
  <c r="R37" i="6"/>
  <c r="Q37" i="6"/>
  <c r="O37" i="6"/>
  <c r="R36" i="6"/>
  <c r="Q36" i="6"/>
  <c r="O36" i="6"/>
  <c r="R35" i="6"/>
  <c r="Q35" i="6"/>
  <c r="O35" i="6"/>
  <c r="O34" i="6"/>
  <c r="Q33" i="6"/>
  <c r="R33" i="6" s="1"/>
  <c r="O33" i="6"/>
  <c r="Q32" i="6"/>
  <c r="R32" i="6" s="1"/>
  <c r="O32" i="6"/>
  <c r="S31" i="6"/>
  <c r="R31" i="6"/>
  <c r="Q31" i="6"/>
  <c r="O31" i="6"/>
  <c r="O30" i="6"/>
  <c r="P29" i="6"/>
  <c r="Q30" i="6" s="1"/>
  <c r="R30" i="6" s="1"/>
  <c r="N23" i="6"/>
  <c r="L23" i="6"/>
  <c r="K23" i="6"/>
  <c r="M23" i="6" s="1"/>
  <c r="Q21" i="6"/>
  <c r="P21" i="6"/>
  <c r="Q20" i="6"/>
  <c r="R14" i="6"/>
  <c r="Q14" i="6"/>
  <c r="O14" i="6"/>
  <c r="R13" i="6"/>
  <c r="Q13" i="6"/>
  <c r="O13" i="6"/>
  <c r="O12" i="6"/>
  <c r="R11" i="6"/>
  <c r="Q11" i="6"/>
  <c r="O11" i="6"/>
  <c r="R10" i="6"/>
  <c r="Q10" i="6"/>
  <c r="O10" i="6"/>
  <c r="R9" i="6"/>
  <c r="Q9" i="6"/>
  <c r="O9" i="6"/>
  <c r="Q8" i="6"/>
  <c r="R8" i="6" s="1"/>
  <c r="O8" i="6"/>
  <c r="Q7" i="6"/>
  <c r="R7" i="6" s="1"/>
  <c r="O7" i="6"/>
  <c r="P6" i="6"/>
  <c r="S8" i="6" s="1"/>
  <c r="N831" i="5"/>
  <c r="L831" i="5"/>
  <c r="K831" i="5"/>
  <c r="M831" i="5" s="1"/>
  <c r="Q828" i="5"/>
  <c r="Q829" i="5" s="1"/>
  <c r="R824" i="5"/>
  <c r="Q824" i="5"/>
  <c r="R823" i="5"/>
  <c r="Q823" i="5"/>
  <c r="O823" i="5"/>
  <c r="R822" i="5"/>
  <c r="Q822" i="5"/>
  <c r="O822" i="5"/>
  <c r="R821" i="5"/>
  <c r="Q821" i="5"/>
  <c r="O821" i="5"/>
  <c r="R820" i="5"/>
  <c r="Q820" i="5"/>
  <c r="O820" i="5"/>
  <c r="R819" i="5"/>
  <c r="Q819" i="5"/>
  <c r="O819" i="5"/>
  <c r="R818" i="5"/>
  <c r="Q818" i="5"/>
  <c r="O818" i="5"/>
  <c r="Q817" i="5"/>
  <c r="R817" i="5" s="1"/>
  <c r="O817" i="5"/>
  <c r="Q816" i="5"/>
  <c r="R816" i="5" s="1"/>
  <c r="O816" i="5"/>
  <c r="P815" i="5"/>
  <c r="S817" i="5" s="1"/>
  <c r="N809" i="5"/>
  <c r="L809" i="5"/>
  <c r="K809" i="5"/>
  <c r="M809" i="5" s="1"/>
  <c r="Q806" i="5"/>
  <c r="Q807" i="5" s="1"/>
  <c r="R802" i="5"/>
  <c r="Q802" i="5"/>
  <c r="R801" i="5"/>
  <c r="Q801" i="5"/>
  <c r="O801" i="5"/>
  <c r="R800" i="5"/>
  <c r="Q800" i="5"/>
  <c r="O800" i="5"/>
  <c r="R799" i="5"/>
  <c r="Q799" i="5"/>
  <c r="O799" i="5"/>
  <c r="R798" i="5"/>
  <c r="Q798" i="5"/>
  <c r="O798" i="5"/>
  <c r="R797" i="5"/>
  <c r="Q797" i="5"/>
  <c r="O797" i="5"/>
  <c r="Q796" i="5"/>
  <c r="R796" i="5" s="1"/>
  <c r="O796" i="5"/>
  <c r="R795" i="5"/>
  <c r="Q795" i="5"/>
  <c r="O795" i="5"/>
  <c r="O794" i="5"/>
  <c r="P793" i="5"/>
  <c r="S795" i="5" s="1"/>
  <c r="N787" i="5"/>
  <c r="L787" i="5"/>
  <c r="K787" i="5"/>
  <c r="M787" i="5" s="1"/>
  <c r="Q784" i="5"/>
  <c r="R780" i="5"/>
  <c r="Q780" i="5"/>
  <c r="R779" i="5"/>
  <c r="Q779" i="5"/>
  <c r="O779" i="5"/>
  <c r="R778" i="5"/>
  <c r="Q778" i="5"/>
  <c r="O778" i="5"/>
  <c r="R777" i="5"/>
  <c r="Q777" i="5"/>
  <c r="O777" i="5"/>
  <c r="R776" i="5"/>
  <c r="Q776" i="5"/>
  <c r="O776" i="5"/>
  <c r="Q775" i="5"/>
  <c r="R775" i="5" s="1"/>
  <c r="O775" i="5"/>
  <c r="Q774" i="5"/>
  <c r="R774" i="5" s="1"/>
  <c r="O774" i="5"/>
  <c r="Q773" i="5"/>
  <c r="R773" i="5" s="1"/>
  <c r="O773" i="5"/>
  <c r="O772" i="5"/>
  <c r="P771" i="5"/>
  <c r="S773" i="5" s="1"/>
  <c r="N762" i="5"/>
  <c r="L762" i="5"/>
  <c r="K762" i="5"/>
  <c r="M762" i="5" s="1"/>
  <c r="Q759" i="5"/>
  <c r="R755" i="5"/>
  <c r="Q755" i="5"/>
  <c r="R754" i="5"/>
  <c r="Q754" i="5"/>
  <c r="O754" i="5"/>
  <c r="R753" i="5"/>
  <c r="Q753" i="5"/>
  <c r="O753" i="5"/>
  <c r="R752" i="5"/>
  <c r="Q752" i="5"/>
  <c r="O752" i="5"/>
  <c r="R751" i="5"/>
  <c r="Q751" i="5"/>
  <c r="O751" i="5"/>
  <c r="Q750" i="5"/>
  <c r="R750" i="5" s="1"/>
  <c r="O750" i="5"/>
  <c r="Q749" i="5"/>
  <c r="R749" i="5" s="1"/>
  <c r="O749" i="5"/>
  <c r="Q748" i="5"/>
  <c r="R748" i="5" s="1"/>
  <c r="O748" i="5"/>
  <c r="O747" i="5"/>
  <c r="P746" i="5"/>
  <c r="S748" i="5" s="1"/>
  <c r="N740" i="5"/>
  <c r="L740" i="5"/>
  <c r="K740" i="5"/>
  <c r="M740" i="5" s="1"/>
  <c r="Q737" i="5"/>
  <c r="R733" i="5"/>
  <c r="Q733" i="5"/>
  <c r="R732" i="5"/>
  <c r="Q732" i="5"/>
  <c r="O732" i="5"/>
  <c r="Q731" i="5"/>
  <c r="R731" i="5" s="1"/>
  <c r="O731" i="5"/>
  <c r="R730" i="5"/>
  <c r="Q730" i="5"/>
  <c r="O730" i="5"/>
  <c r="R729" i="5"/>
  <c r="Q729" i="5"/>
  <c r="O729" i="5"/>
  <c r="Q728" i="5"/>
  <c r="R728" i="5" s="1"/>
  <c r="O728" i="5"/>
  <c r="Q727" i="5"/>
  <c r="R727" i="5" s="1"/>
  <c r="O727" i="5"/>
  <c r="Q726" i="5"/>
  <c r="R726" i="5" s="1"/>
  <c r="O726" i="5"/>
  <c r="O725" i="5"/>
  <c r="P724" i="5"/>
  <c r="S726" i="5" s="1"/>
  <c r="M718" i="5"/>
  <c r="Q715" i="5"/>
  <c r="R711" i="5"/>
  <c r="Q711" i="5"/>
  <c r="Q710" i="5"/>
  <c r="R710" i="5" s="1"/>
  <c r="O710" i="5"/>
  <c r="R709" i="5"/>
  <c r="Q709" i="5"/>
  <c r="O709" i="5"/>
  <c r="R708" i="5"/>
  <c r="Q708" i="5"/>
  <c r="O708" i="5"/>
  <c r="Q707" i="5"/>
  <c r="R707" i="5" s="1"/>
  <c r="O707" i="5"/>
  <c r="Q706" i="5"/>
  <c r="R706" i="5" s="1"/>
  <c r="O706" i="5"/>
  <c r="Q705" i="5"/>
  <c r="R705" i="5" s="1"/>
  <c r="O705" i="5"/>
  <c r="Q704" i="5"/>
  <c r="R704" i="5" s="1"/>
  <c r="O704" i="5"/>
  <c r="O703" i="5"/>
  <c r="P702" i="5"/>
  <c r="Q703" i="5" s="1"/>
  <c r="R703" i="5" s="1"/>
  <c r="M696" i="5"/>
  <c r="N696" i="5" s="1"/>
  <c r="Q693" i="5"/>
  <c r="Q688" i="5"/>
  <c r="R688" i="5" s="1"/>
  <c r="O688" i="5"/>
  <c r="R687" i="5"/>
  <c r="Q687" i="5"/>
  <c r="O687" i="5"/>
  <c r="Q686" i="5"/>
  <c r="R686" i="5" s="1"/>
  <c r="O686" i="5"/>
  <c r="Q685" i="5"/>
  <c r="R685" i="5" s="1"/>
  <c r="O685" i="5"/>
  <c r="Q684" i="5"/>
  <c r="R684" i="5" s="1"/>
  <c r="O684" i="5"/>
  <c r="Q683" i="5"/>
  <c r="R683" i="5" s="1"/>
  <c r="O683" i="5"/>
  <c r="Q682" i="5"/>
  <c r="R682" i="5" s="1"/>
  <c r="O682" i="5"/>
  <c r="O681" i="5"/>
  <c r="P680" i="5"/>
  <c r="S682" i="5" s="1"/>
  <c r="Q671" i="5"/>
  <c r="Q666" i="5"/>
  <c r="R666" i="5" s="1"/>
  <c r="O666" i="5"/>
  <c r="Q665" i="5"/>
  <c r="R665" i="5" s="1"/>
  <c r="O665" i="5"/>
  <c r="Q664" i="5"/>
  <c r="R664" i="5" s="1"/>
  <c r="O664" i="5"/>
  <c r="Q663" i="5"/>
  <c r="R663" i="5" s="1"/>
  <c r="O663" i="5"/>
  <c r="Q662" i="5"/>
  <c r="R662" i="5" s="1"/>
  <c r="O662" i="5"/>
  <c r="Q661" i="5"/>
  <c r="R661" i="5" s="1"/>
  <c r="O661" i="5"/>
  <c r="Q660" i="5"/>
  <c r="R660" i="5" s="1"/>
  <c r="O660" i="5"/>
  <c r="O659" i="5"/>
  <c r="P658" i="5"/>
  <c r="S660" i="5" s="1"/>
  <c r="Q649" i="5"/>
  <c r="Q644" i="5"/>
  <c r="R644" i="5" s="1"/>
  <c r="O644" i="5"/>
  <c r="Q643" i="5"/>
  <c r="R643" i="5" s="1"/>
  <c r="O643" i="5"/>
  <c r="Q642" i="5"/>
  <c r="R642" i="5" s="1"/>
  <c r="O642" i="5"/>
  <c r="Q641" i="5"/>
  <c r="R641" i="5" s="1"/>
  <c r="O641" i="5"/>
  <c r="Q640" i="5"/>
  <c r="R640" i="5" s="1"/>
  <c r="O640" i="5"/>
  <c r="Q639" i="5"/>
  <c r="R639" i="5" s="1"/>
  <c r="O639" i="5"/>
  <c r="Q638" i="5"/>
  <c r="R638" i="5" s="1"/>
  <c r="O638" i="5"/>
  <c r="O637" i="5"/>
  <c r="P636" i="5"/>
  <c r="S638" i="5" s="1"/>
  <c r="L630" i="5"/>
  <c r="K630" i="5"/>
  <c r="M630" i="5" s="1"/>
  <c r="Q627" i="5"/>
  <c r="Q622" i="5"/>
  <c r="R622" i="5" s="1"/>
  <c r="Q621" i="5"/>
  <c r="R621" i="5" s="1"/>
  <c r="O621" i="5"/>
  <c r="Q620" i="5"/>
  <c r="R620" i="5" s="1"/>
  <c r="O620" i="5"/>
  <c r="Q619" i="5"/>
  <c r="R619" i="5" s="1"/>
  <c r="O619" i="5"/>
  <c r="Q618" i="5"/>
  <c r="R618" i="5" s="1"/>
  <c r="O618" i="5"/>
  <c r="Q617" i="5"/>
  <c r="R617" i="5" s="1"/>
  <c r="O617" i="5"/>
  <c r="Q616" i="5"/>
  <c r="R616" i="5" s="1"/>
  <c r="O616" i="5"/>
  <c r="Q615" i="5"/>
  <c r="R615" i="5" s="1"/>
  <c r="O615" i="5"/>
  <c r="O614" i="5"/>
  <c r="P613" i="5"/>
  <c r="S615" i="5" s="1"/>
  <c r="L607" i="5"/>
  <c r="K607" i="5"/>
  <c r="M607" i="5" s="1"/>
  <c r="Q604" i="5"/>
  <c r="Q598" i="5"/>
  <c r="R598" i="5" s="1"/>
  <c r="O598" i="5"/>
  <c r="Q597" i="5"/>
  <c r="R597" i="5" s="1"/>
  <c r="O597" i="5"/>
  <c r="Q596" i="5"/>
  <c r="R596" i="5" s="1"/>
  <c r="O596" i="5"/>
  <c r="Q595" i="5"/>
  <c r="R595" i="5" s="1"/>
  <c r="O595" i="5"/>
  <c r="Q594" i="5"/>
  <c r="R594" i="5" s="1"/>
  <c r="O594" i="5"/>
  <c r="Q593" i="5"/>
  <c r="R593" i="5" s="1"/>
  <c r="O593" i="5"/>
  <c r="Q592" i="5"/>
  <c r="R592" i="5" s="1"/>
  <c r="O592" i="5"/>
  <c r="O591" i="5"/>
  <c r="P590" i="5"/>
  <c r="S592" i="5" s="1"/>
  <c r="L584" i="5"/>
  <c r="K584" i="5"/>
  <c r="M584" i="5" s="1"/>
  <c r="Q581" i="5"/>
  <c r="Q575" i="5"/>
  <c r="R575" i="5" s="1"/>
  <c r="O575" i="5"/>
  <c r="Q574" i="5"/>
  <c r="R574" i="5" s="1"/>
  <c r="O574" i="5"/>
  <c r="Q573" i="5"/>
  <c r="R573" i="5" s="1"/>
  <c r="O573" i="5"/>
  <c r="Q572" i="5"/>
  <c r="R572" i="5" s="1"/>
  <c r="O572" i="5"/>
  <c r="Q571" i="5"/>
  <c r="R571" i="5" s="1"/>
  <c r="O571" i="5"/>
  <c r="Q570" i="5"/>
  <c r="R570" i="5" s="1"/>
  <c r="O570" i="5"/>
  <c r="Q569" i="5"/>
  <c r="R569" i="5" s="1"/>
  <c r="O569" i="5"/>
  <c r="O568" i="5"/>
  <c r="P567" i="5"/>
  <c r="T569" i="5" s="1"/>
  <c r="L561" i="5"/>
  <c r="K561" i="5"/>
  <c r="M561" i="5" s="1"/>
  <c r="Q558" i="5"/>
  <c r="Q559" i="5" s="1"/>
  <c r="Q552" i="5"/>
  <c r="R552" i="5" s="1"/>
  <c r="O552" i="5"/>
  <c r="Q551" i="5"/>
  <c r="R551" i="5" s="1"/>
  <c r="O551" i="5"/>
  <c r="Q550" i="5"/>
  <c r="R550" i="5" s="1"/>
  <c r="O550" i="5"/>
  <c r="Q549" i="5"/>
  <c r="R549" i="5" s="1"/>
  <c r="O549" i="5"/>
  <c r="Q548" i="5"/>
  <c r="R548" i="5" s="1"/>
  <c r="O548" i="5"/>
  <c r="Q547" i="5"/>
  <c r="R547" i="5" s="1"/>
  <c r="O547" i="5"/>
  <c r="Q546" i="5"/>
  <c r="R546" i="5" s="1"/>
  <c r="O546" i="5"/>
  <c r="O545" i="5"/>
  <c r="P544" i="5"/>
  <c r="L538" i="5"/>
  <c r="K538" i="5"/>
  <c r="M538" i="5" s="1"/>
  <c r="P536" i="5"/>
  <c r="Q535" i="5"/>
  <c r="Q536" i="5" s="1"/>
  <c r="R530" i="5"/>
  <c r="Q530" i="5"/>
  <c r="Q529" i="5"/>
  <c r="R529" i="5" s="1"/>
  <c r="O529" i="5"/>
  <c r="Q528" i="5"/>
  <c r="R528" i="5" s="1"/>
  <c r="O528" i="5"/>
  <c r="Q527" i="5"/>
  <c r="R527" i="5" s="1"/>
  <c r="O527" i="5"/>
  <c r="Q526" i="5"/>
  <c r="R526" i="5" s="1"/>
  <c r="O526" i="5"/>
  <c r="Q525" i="5"/>
  <c r="R525" i="5" s="1"/>
  <c r="O525" i="5"/>
  <c r="Q524" i="5"/>
  <c r="R524" i="5" s="1"/>
  <c r="O524" i="5"/>
  <c r="Q523" i="5"/>
  <c r="R523" i="5" s="1"/>
  <c r="O523" i="5"/>
  <c r="O522" i="5"/>
  <c r="P521" i="5"/>
  <c r="L515" i="5"/>
  <c r="K515" i="5"/>
  <c r="M515" i="5" s="1"/>
  <c r="P513" i="5"/>
  <c r="Q512" i="5"/>
  <c r="Q513" i="5" s="1"/>
  <c r="Q506" i="5"/>
  <c r="R506" i="5" s="1"/>
  <c r="O506" i="5"/>
  <c r="Q505" i="5"/>
  <c r="R505" i="5" s="1"/>
  <c r="O505" i="5"/>
  <c r="Q504" i="5"/>
  <c r="R504" i="5" s="1"/>
  <c r="O504" i="5"/>
  <c r="Q503" i="5"/>
  <c r="R503" i="5" s="1"/>
  <c r="O503" i="5"/>
  <c r="Q502" i="5"/>
  <c r="R502" i="5" s="1"/>
  <c r="O502" i="5"/>
  <c r="Q501" i="5"/>
  <c r="R501" i="5" s="1"/>
  <c r="O501" i="5"/>
  <c r="Q500" i="5"/>
  <c r="R500" i="5" s="1"/>
  <c r="O500" i="5"/>
  <c r="O499" i="5"/>
  <c r="P498" i="5"/>
  <c r="Q499" i="5" s="1"/>
  <c r="R499" i="5" s="1"/>
  <c r="M492" i="5"/>
  <c r="L492" i="5"/>
  <c r="N492" i="5" s="1"/>
  <c r="Q490" i="5"/>
  <c r="R489" i="5"/>
  <c r="R490" i="5" s="1"/>
  <c r="R484" i="5"/>
  <c r="S484" i="5" s="1"/>
  <c r="P484" i="5"/>
  <c r="R483" i="5"/>
  <c r="S483" i="5" s="1"/>
  <c r="P483" i="5"/>
  <c r="R482" i="5"/>
  <c r="S482" i="5" s="1"/>
  <c r="P482" i="5"/>
  <c r="R481" i="5"/>
  <c r="S481" i="5" s="1"/>
  <c r="P481" i="5"/>
  <c r="R480" i="5"/>
  <c r="S480" i="5" s="1"/>
  <c r="P480" i="5"/>
  <c r="R479" i="5"/>
  <c r="S479" i="5" s="1"/>
  <c r="P479" i="5"/>
  <c r="R478" i="5"/>
  <c r="S478" i="5" s="1"/>
  <c r="P478" i="5"/>
  <c r="R477" i="5"/>
  <c r="S477" i="5" s="1"/>
  <c r="P477" i="5"/>
  <c r="P476" i="5"/>
  <c r="Q475" i="5"/>
  <c r="R476" i="5" s="1"/>
  <c r="S476" i="5" s="1"/>
  <c r="M469" i="5"/>
  <c r="L469" i="5"/>
  <c r="N469" i="5" s="1"/>
  <c r="Q467" i="5"/>
  <c r="R466" i="5"/>
  <c r="R467" i="5" s="1"/>
  <c r="R461" i="5"/>
  <c r="S461" i="5" s="1"/>
  <c r="P461" i="5"/>
  <c r="R460" i="5"/>
  <c r="S460" i="5" s="1"/>
  <c r="P460" i="5"/>
  <c r="R459" i="5"/>
  <c r="S459" i="5" s="1"/>
  <c r="P459" i="5"/>
  <c r="R458" i="5"/>
  <c r="S458" i="5" s="1"/>
  <c r="P458" i="5"/>
  <c r="R457" i="5"/>
  <c r="S457" i="5" s="1"/>
  <c r="P457" i="5"/>
  <c r="R456" i="5"/>
  <c r="S456" i="5" s="1"/>
  <c r="P456" i="5"/>
  <c r="R455" i="5"/>
  <c r="S455" i="5" s="1"/>
  <c r="P455" i="5"/>
  <c r="R454" i="5"/>
  <c r="S454" i="5" s="1"/>
  <c r="P454" i="5"/>
  <c r="P453" i="5"/>
  <c r="Q452" i="5"/>
  <c r="R453" i="5" s="1"/>
  <c r="S453" i="5" s="1"/>
  <c r="M446" i="5"/>
  <c r="L446" i="5"/>
  <c r="N446" i="5" s="1"/>
  <c r="Q444" i="5"/>
  <c r="R443" i="5"/>
  <c r="R444" i="5" s="1"/>
  <c r="S438" i="5"/>
  <c r="R438" i="5"/>
  <c r="P438" i="5"/>
  <c r="R437" i="5"/>
  <c r="S437" i="5" s="1"/>
  <c r="P437" i="5"/>
  <c r="R436" i="5"/>
  <c r="S436" i="5" s="1"/>
  <c r="P436" i="5"/>
  <c r="R435" i="5"/>
  <c r="S435" i="5" s="1"/>
  <c r="P435" i="5"/>
  <c r="R434" i="5"/>
  <c r="S434" i="5" s="1"/>
  <c r="P434" i="5"/>
  <c r="R433" i="5"/>
  <c r="S433" i="5" s="1"/>
  <c r="P433" i="5"/>
  <c r="R432" i="5"/>
  <c r="S432" i="5" s="1"/>
  <c r="P432" i="5"/>
  <c r="R431" i="5"/>
  <c r="S431" i="5" s="1"/>
  <c r="P431" i="5"/>
  <c r="P430" i="5"/>
  <c r="Q429" i="5"/>
  <c r="R430" i="5" s="1"/>
  <c r="S430" i="5" s="1"/>
  <c r="M423" i="5"/>
  <c r="L423" i="5"/>
  <c r="N423" i="5" s="1"/>
  <c r="Q421" i="5"/>
  <c r="R420" i="5"/>
  <c r="R421" i="5" s="1"/>
  <c r="R415" i="5"/>
  <c r="S415" i="5" s="1"/>
  <c r="P415" i="5"/>
  <c r="R414" i="5"/>
  <c r="S414" i="5" s="1"/>
  <c r="P414" i="5"/>
  <c r="R413" i="5"/>
  <c r="S413" i="5" s="1"/>
  <c r="P413" i="5"/>
  <c r="R412" i="5"/>
  <c r="S412" i="5" s="1"/>
  <c r="P412" i="5"/>
  <c r="R411" i="5"/>
  <c r="S411" i="5" s="1"/>
  <c r="P411" i="5"/>
  <c r="R410" i="5"/>
  <c r="S410" i="5" s="1"/>
  <c r="P410" i="5"/>
  <c r="R409" i="5"/>
  <c r="S409" i="5" s="1"/>
  <c r="P409" i="5"/>
  <c r="R408" i="5"/>
  <c r="S408" i="5" s="1"/>
  <c r="P408" i="5"/>
  <c r="P407" i="5"/>
  <c r="Q406" i="5"/>
  <c r="T408" i="5" s="1"/>
  <c r="M400" i="5"/>
  <c r="L400" i="5"/>
  <c r="N400" i="5" s="1"/>
  <c r="Q398" i="5"/>
  <c r="R397" i="5"/>
  <c r="R398" i="5" s="1"/>
  <c r="R392" i="5"/>
  <c r="S392" i="5" s="1"/>
  <c r="P392" i="5"/>
  <c r="R391" i="5"/>
  <c r="S391" i="5" s="1"/>
  <c r="P391" i="5"/>
  <c r="R390" i="5"/>
  <c r="S390" i="5" s="1"/>
  <c r="P390" i="5"/>
  <c r="R389" i="5"/>
  <c r="S389" i="5" s="1"/>
  <c r="P389" i="5"/>
  <c r="R388" i="5"/>
  <c r="S388" i="5" s="1"/>
  <c r="P388" i="5"/>
  <c r="R387" i="5"/>
  <c r="S387" i="5" s="1"/>
  <c r="P387" i="5"/>
  <c r="R386" i="5"/>
  <c r="S386" i="5" s="1"/>
  <c r="P386" i="5"/>
  <c r="R385" i="5"/>
  <c r="S385" i="5" s="1"/>
  <c r="P385" i="5"/>
  <c r="P384" i="5"/>
  <c r="Q383" i="5"/>
  <c r="R384" i="5" s="1"/>
  <c r="S384" i="5" s="1"/>
  <c r="M377" i="5"/>
  <c r="L377" i="5"/>
  <c r="N377" i="5" s="1"/>
  <c r="Q375" i="5"/>
  <c r="R374" i="5"/>
  <c r="R375" i="5" s="1"/>
  <c r="R369" i="5"/>
  <c r="S369" i="5" s="1"/>
  <c r="P369" i="5"/>
  <c r="R368" i="5"/>
  <c r="S368" i="5" s="1"/>
  <c r="P368" i="5"/>
  <c r="R367" i="5"/>
  <c r="S367" i="5" s="1"/>
  <c r="P367" i="5"/>
  <c r="R366" i="5"/>
  <c r="S366" i="5" s="1"/>
  <c r="P366" i="5"/>
  <c r="R365" i="5"/>
  <c r="S365" i="5" s="1"/>
  <c r="P365" i="5"/>
  <c r="R364" i="5"/>
  <c r="S364" i="5" s="1"/>
  <c r="P364" i="5"/>
  <c r="R363" i="5"/>
  <c r="S363" i="5" s="1"/>
  <c r="P363" i="5"/>
  <c r="R362" i="5"/>
  <c r="S362" i="5" s="1"/>
  <c r="P362" i="5"/>
  <c r="P361" i="5"/>
  <c r="Q360" i="5"/>
  <c r="R361" i="5" s="1"/>
  <c r="S361" i="5" s="1"/>
  <c r="M354" i="5"/>
  <c r="L354" i="5"/>
  <c r="N354" i="5" s="1"/>
  <c r="Q352" i="5"/>
  <c r="R351" i="5"/>
  <c r="R352" i="5" s="1"/>
  <c r="R346" i="5"/>
  <c r="S346" i="5" s="1"/>
  <c r="P346" i="5"/>
  <c r="R345" i="5"/>
  <c r="S345" i="5" s="1"/>
  <c r="P345" i="5"/>
  <c r="R344" i="5"/>
  <c r="S344" i="5" s="1"/>
  <c r="P344" i="5"/>
  <c r="R343" i="5"/>
  <c r="S343" i="5" s="1"/>
  <c r="P343" i="5"/>
  <c r="R342" i="5"/>
  <c r="S342" i="5" s="1"/>
  <c r="P342" i="5"/>
  <c r="R341" i="5"/>
  <c r="S341" i="5" s="1"/>
  <c r="P341" i="5"/>
  <c r="R340" i="5"/>
  <c r="S340" i="5" s="1"/>
  <c r="P340" i="5"/>
  <c r="R339" i="5"/>
  <c r="S339" i="5" s="1"/>
  <c r="P339" i="5"/>
  <c r="P338" i="5"/>
  <c r="Q337" i="5"/>
  <c r="R338" i="5" s="1"/>
  <c r="S338" i="5" s="1"/>
  <c r="M331" i="5"/>
  <c r="L331" i="5"/>
  <c r="N331" i="5" s="1"/>
  <c r="Q329" i="5"/>
  <c r="R328" i="5"/>
  <c r="R329" i="5" s="1"/>
  <c r="R323" i="5"/>
  <c r="S323" i="5" s="1"/>
  <c r="P323" i="5"/>
  <c r="R322" i="5"/>
  <c r="S322" i="5" s="1"/>
  <c r="P322" i="5"/>
  <c r="R321" i="5"/>
  <c r="S321" i="5" s="1"/>
  <c r="P321" i="5"/>
  <c r="R320" i="5"/>
  <c r="S320" i="5" s="1"/>
  <c r="P320" i="5"/>
  <c r="R319" i="5"/>
  <c r="S319" i="5" s="1"/>
  <c r="P319" i="5"/>
  <c r="R318" i="5"/>
  <c r="S318" i="5" s="1"/>
  <c r="P318" i="5"/>
  <c r="R317" i="5"/>
  <c r="S317" i="5" s="1"/>
  <c r="P317" i="5"/>
  <c r="R316" i="5"/>
  <c r="S316" i="5" s="1"/>
  <c r="P316" i="5"/>
  <c r="P315" i="5"/>
  <c r="Q314" i="5"/>
  <c r="R315" i="5" s="1"/>
  <c r="S315" i="5" s="1"/>
  <c r="M308" i="5"/>
  <c r="L308" i="5"/>
  <c r="N308" i="5" s="1"/>
  <c r="Q306" i="5"/>
  <c r="R305" i="5"/>
  <c r="R306" i="5" s="1"/>
  <c r="R300" i="5"/>
  <c r="S300" i="5" s="1"/>
  <c r="P300" i="5"/>
  <c r="R299" i="5"/>
  <c r="S299" i="5" s="1"/>
  <c r="P299" i="5"/>
  <c r="R298" i="5"/>
  <c r="S298" i="5" s="1"/>
  <c r="P298" i="5"/>
  <c r="R297" i="5"/>
  <c r="S297" i="5" s="1"/>
  <c r="P297" i="5"/>
  <c r="R296" i="5"/>
  <c r="S296" i="5" s="1"/>
  <c r="P296" i="5"/>
  <c r="R295" i="5"/>
  <c r="S295" i="5" s="1"/>
  <c r="P295" i="5"/>
  <c r="R294" i="5"/>
  <c r="S294" i="5" s="1"/>
  <c r="P294" i="5"/>
  <c r="R293" i="5"/>
  <c r="S293" i="5" s="1"/>
  <c r="P293" i="5"/>
  <c r="P292" i="5"/>
  <c r="Q291" i="5"/>
  <c r="T293" i="5" s="1"/>
  <c r="M285" i="5"/>
  <c r="L285" i="5"/>
  <c r="N285" i="5" s="1"/>
  <c r="Q283" i="5"/>
  <c r="R282" i="5"/>
  <c r="R283" i="5" s="1"/>
  <c r="R277" i="5"/>
  <c r="S277" i="5" s="1"/>
  <c r="P277" i="5"/>
  <c r="R276" i="5"/>
  <c r="S276" i="5" s="1"/>
  <c r="P276" i="5"/>
  <c r="R275" i="5"/>
  <c r="S275" i="5" s="1"/>
  <c r="P275" i="5"/>
  <c r="R274" i="5"/>
  <c r="S274" i="5" s="1"/>
  <c r="P274" i="5"/>
  <c r="R273" i="5"/>
  <c r="S273" i="5" s="1"/>
  <c r="P273" i="5"/>
  <c r="R272" i="5"/>
  <c r="S272" i="5" s="1"/>
  <c r="P272" i="5"/>
  <c r="R271" i="5"/>
  <c r="S271" i="5" s="1"/>
  <c r="P271" i="5"/>
  <c r="R270" i="5"/>
  <c r="S270" i="5" s="1"/>
  <c r="P270" i="5"/>
  <c r="P269" i="5"/>
  <c r="Q268" i="5"/>
  <c r="R269" i="5" s="1"/>
  <c r="S269" i="5" s="1"/>
  <c r="M262" i="5"/>
  <c r="L262" i="5"/>
  <c r="N262" i="5" s="1"/>
  <c r="Q260" i="5"/>
  <c r="R259" i="5"/>
  <c r="R260" i="5" s="1"/>
  <c r="R254" i="5"/>
  <c r="S254" i="5" s="1"/>
  <c r="P254" i="5"/>
  <c r="R253" i="5"/>
  <c r="S253" i="5" s="1"/>
  <c r="P253" i="5"/>
  <c r="R252" i="5"/>
  <c r="S252" i="5" s="1"/>
  <c r="P252" i="5"/>
  <c r="R251" i="5"/>
  <c r="S251" i="5" s="1"/>
  <c r="P251" i="5"/>
  <c r="R250" i="5"/>
  <c r="S250" i="5" s="1"/>
  <c r="P250" i="5"/>
  <c r="R249" i="5"/>
  <c r="S249" i="5" s="1"/>
  <c r="P249" i="5"/>
  <c r="R248" i="5"/>
  <c r="S248" i="5" s="1"/>
  <c r="P248" i="5"/>
  <c r="R247" i="5"/>
  <c r="S247" i="5" s="1"/>
  <c r="P247" i="5"/>
  <c r="P246" i="5"/>
  <c r="Q245" i="5"/>
  <c r="R246" i="5" s="1"/>
  <c r="S246" i="5" s="1"/>
  <c r="M238" i="5"/>
  <c r="L238" i="5"/>
  <c r="V235" i="5" s="1"/>
  <c r="V236" i="5" s="1"/>
  <c r="U236" i="5"/>
  <c r="R234" i="5"/>
  <c r="S234" i="5" s="1"/>
  <c r="P234" i="5"/>
  <c r="R233" i="5"/>
  <c r="S233" i="5" s="1"/>
  <c r="P233" i="5"/>
  <c r="R232" i="5"/>
  <c r="S232" i="5" s="1"/>
  <c r="P232" i="5"/>
  <c r="R231" i="5"/>
  <c r="S231" i="5" s="1"/>
  <c r="P231" i="5"/>
  <c r="R230" i="5"/>
  <c r="S230" i="5" s="1"/>
  <c r="P230" i="5"/>
  <c r="R229" i="5"/>
  <c r="S229" i="5" s="1"/>
  <c r="P229" i="5"/>
  <c r="R228" i="5"/>
  <c r="S228" i="5" s="1"/>
  <c r="P228" i="5"/>
  <c r="R227" i="5"/>
  <c r="S227" i="5" s="1"/>
  <c r="P227" i="5"/>
  <c r="P226" i="5"/>
  <c r="Q225" i="5"/>
  <c r="R226" i="5" s="1"/>
  <c r="S226" i="5" s="1"/>
  <c r="M220" i="5"/>
  <c r="L220" i="5"/>
  <c r="N220" i="5" s="1"/>
  <c r="U218" i="5"/>
  <c r="V217" i="5"/>
  <c r="V218" i="5" s="1"/>
  <c r="R217" i="5"/>
  <c r="S217" i="5" s="1"/>
  <c r="P217" i="5"/>
  <c r="R216" i="5"/>
  <c r="S216" i="5" s="1"/>
  <c r="P216" i="5"/>
  <c r="R215" i="5"/>
  <c r="S215" i="5" s="1"/>
  <c r="P215" i="5"/>
  <c r="R214" i="5"/>
  <c r="S214" i="5" s="1"/>
  <c r="P214" i="5"/>
  <c r="R213" i="5"/>
  <c r="S213" i="5" s="1"/>
  <c r="P213" i="5"/>
  <c r="R212" i="5"/>
  <c r="S212" i="5" s="1"/>
  <c r="P212" i="5"/>
  <c r="R211" i="5"/>
  <c r="S211" i="5" s="1"/>
  <c r="P211" i="5"/>
  <c r="R210" i="5"/>
  <c r="S210" i="5" s="1"/>
  <c r="P210" i="5"/>
  <c r="P209" i="5"/>
  <c r="Q208" i="5"/>
  <c r="R209" i="5" s="1"/>
  <c r="S209" i="5" s="1"/>
  <c r="M203" i="5"/>
  <c r="L203" i="5"/>
  <c r="N203" i="5" s="1"/>
  <c r="U202" i="5"/>
  <c r="V201" i="5"/>
  <c r="V202" i="5" s="1"/>
  <c r="R200" i="5"/>
  <c r="S200" i="5" s="1"/>
  <c r="P200" i="5"/>
  <c r="R199" i="5"/>
  <c r="S199" i="5" s="1"/>
  <c r="P199" i="5"/>
  <c r="R198" i="5"/>
  <c r="S198" i="5" s="1"/>
  <c r="P198" i="5"/>
  <c r="R197" i="5"/>
  <c r="S197" i="5" s="1"/>
  <c r="P197" i="5"/>
  <c r="R196" i="5"/>
  <c r="S196" i="5" s="1"/>
  <c r="P196" i="5"/>
  <c r="R195" i="5"/>
  <c r="S195" i="5" s="1"/>
  <c r="P195" i="5"/>
  <c r="R194" i="5"/>
  <c r="S194" i="5" s="1"/>
  <c r="P194" i="5"/>
  <c r="R193" i="5"/>
  <c r="S193" i="5" s="1"/>
  <c r="P193" i="5"/>
  <c r="P192" i="5"/>
  <c r="Q191" i="5"/>
  <c r="R192" i="5" s="1"/>
  <c r="S192" i="5" s="1"/>
  <c r="U187" i="5"/>
  <c r="M187" i="5"/>
  <c r="L187" i="5"/>
  <c r="N187" i="5" s="1"/>
  <c r="R184" i="5"/>
  <c r="S184" i="5" s="1"/>
  <c r="P184" i="5"/>
  <c r="R183" i="5"/>
  <c r="S183" i="5" s="1"/>
  <c r="P183" i="5"/>
  <c r="R182" i="5"/>
  <c r="S182" i="5" s="1"/>
  <c r="P182" i="5"/>
  <c r="R181" i="5"/>
  <c r="S181" i="5" s="1"/>
  <c r="P181" i="5"/>
  <c r="R180" i="5"/>
  <c r="S180" i="5" s="1"/>
  <c r="P180" i="5"/>
  <c r="R179" i="5"/>
  <c r="S179" i="5" s="1"/>
  <c r="P179" i="5"/>
  <c r="R178" i="5"/>
  <c r="S178" i="5" s="1"/>
  <c r="P178" i="5"/>
  <c r="R177" i="5"/>
  <c r="S177" i="5" s="1"/>
  <c r="P177" i="5"/>
  <c r="P176" i="5"/>
  <c r="Q175" i="5"/>
  <c r="R176" i="5" s="1"/>
  <c r="S176" i="5" s="1"/>
  <c r="U171" i="5"/>
  <c r="M171" i="5"/>
  <c r="L171" i="5"/>
  <c r="N171" i="5" s="1"/>
  <c r="V170" i="5"/>
  <c r="V171" i="5" s="1"/>
  <c r="R168" i="5"/>
  <c r="S168" i="5" s="1"/>
  <c r="P168" i="5"/>
  <c r="R167" i="5"/>
  <c r="S167" i="5" s="1"/>
  <c r="P167" i="5"/>
  <c r="R166" i="5"/>
  <c r="S166" i="5" s="1"/>
  <c r="P166" i="5"/>
  <c r="R165" i="5"/>
  <c r="S165" i="5" s="1"/>
  <c r="P165" i="5"/>
  <c r="R164" i="5"/>
  <c r="S164" i="5" s="1"/>
  <c r="P164" i="5"/>
  <c r="R163" i="5"/>
  <c r="S163" i="5" s="1"/>
  <c r="P163" i="5"/>
  <c r="R162" i="5"/>
  <c r="S162" i="5" s="1"/>
  <c r="P162" i="5"/>
  <c r="R161" i="5"/>
  <c r="S161" i="5" s="1"/>
  <c r="P161" i="5"/>
  <c r="P160" i="5"/>
  <c r="Q159" i="5"/>
  <c r="R160" i="5" s="1"/>
  <c r="S160" i="5" s="1"/>
  <c r="U155" i="5"/>
  <c r="M155" i="5"/>
  <c r="L155" i="5"/>
  <c r="N155" i="5" s="1"/>
  <c r="R150" i="5"/>
  <c r="S150" i="5" s="1"/>
  <c r="P150" i="5"/>
  <c r="R149" i="5"/>
  <c r="S149" i="5" s="1"/>
  <c r="P149" i="5"/>
  <c r="R148" i="5"/>
  <c r="S148" i="5" s="1"/>
  <c r="P148" i="5"/>
  <c r="R147" i="5"/>
  <c r="S147" i="5" s="1"/>
  <c r="P147" i="5"/>
  <c r="R146" i="5"/>
  <c r="S146" i="5" s="1"/>
  <c r="P146" i="5"/>
  <c r="R145" i="5"/>
  <c r="S145" i="5" s="1"/>
  <c r="P145" i="5"/>
  <c r="R144" i="5"/>
  <c r="S144" i="5" s="1"/>
  <c r="P144" i="5"/>
  <c r="P143" i="5"/>
  <c r="Q142" i="5"/>
  <c r="AD109" i="5" s="1"/>
  <c r="U138" i="5"/>
  <c r="M138" i="5"/>
  <c r="L138" i="5"/>
  <c r="N138" i="5" s="1"/>
  <c r="V137" i="5"/>
  <c r="V138" i="5" s="1"/>
  <c r="R135" i="5"/>
  <c r="S135" i="5" s="1"/>
  <c r="P135" i="5"/>
  <c r="R134" i="5"/>
  <c r="S134" i="5" s="1"/>
  <c r="P134" i="5"/>
  <c r="R133" i="5"/>
  <c r="S133" i="5" s="1"/>
  <c r="P133" i="5"/>
  <c r="R132" i="5"/>
  <c r="S132" i="5" s="1"/>
  <c r="P132" i="5"/>
  <c r="R131" i="5"/>
  <c r="S131" i="5" s="1"/>
  <c r="P131" i="5"/>
  <c r="R130" i="5"/>
  <c r="S130" i="5" s="1"/>
  <c r="P130" i="5"/>
  <c r="R129" i="5"/>
  <c r="S129" i="5" s="1"/>
  <c r="P129" i="5"/>
  <c r="R128" i="5"/>
  <c r="S128" i="5" s="1"/>
  <c r="P128" i="5"/>
  <c r="P127" i="5"/>
  <c r="Q126" i="5"/>
  <c r="U122" i="5"/>
  <c r="M122" i="5"/>
  <c r="L122" i="5"/>
  <c r="N122" i="5" s="1"/>
  <c r="R118" i="5"/>
  <c r="S118" i="5" s="1"/>
  <c r="P118" i="5"/>
  <c r="R117" i="5"/>
  <c r="S117" i="5" s="1"/>
  <c r="P117" i="5"/>
  <c r="R116" i="5"/>
  <c r="S116" i="5" s="1"/>
  <c r="P116" i="5"/>
  <c r="R115" i="5"/>
  <c r="S115" i="5" s="1"/>
  <c r="P115" i="5"/>
  <c r="R114" i="5"/>
  <c r="S114" i="5" s="1"/>
  <c r="P114" i="5"/>
  <c r="R113" i="5"/>
  <c r="S113" i="5" s="1"/>
  <c r="P113" i="5"/>
  <c r="R112" i="5"/>
  <c r="S112" i="5" s="1"/>
  <c r="P112" i="5"/>
  <c r="R111" i="5"/>
  <c r="S111" i="5" s="1"/>
  <c r="P111" i="5"/>
  <c r="P110" i="5"/>
  <c r="Q109" i="5"/>
  <c r="AB109" i="5" s="1"/>
  <c r="U105" i="5"/>
  <c r="M105" i="5"/>
  <c r="L105" i="5"/>
  <c r="N105" i="5" s="1"/>
  <c r="V104" i="5"/>
  <c r="V105" i="5" s="1"/>
  <c r="R102" i="5"/>
  <c r="S102" i="5" s="1"/>
  <c r="P102" i="5"/>
  <c r="R101" i="5"/>
  <c r="S101" i="5" s="1"/>
  <c r="P101" i="5"/>
  <c r="R100" i="5"/>
  <c r="S100" i="5" s="1"/>
  <c r="P100" i="5"/>
  <c r="R99" i="5"/>
  <c r="S99" i="5" s="1"/>
  <c r="P99" i="5"/>
  <c r="R98" i="5"/>
  <c r="S98" i="5" s="1"/>
  <c r="P98" i="5"/>
  <c r="R97" i="5"/>
  <c r="S97" i="5" s="1"/>
  <c r="P97" i="5"/>
  <c r="R96" i="5"/>
  <c r="S96" i="5" s="1"/>
  <c r="P96" i="5"/>
  <c r="R95" i="5"/>
  <c r="S95" i="5" s="1"/>
  <c r="P95" i="5"/>
  <c r="P94" i="5"/>
  <c r="Q93" i="5"/>
  <c r="W89" i="5"/>
  <c r="M89" i="5"/>
  <c r="L89" i="5"/>
  <c r="N89" i="5" s="1"/>
  <c r="X88" i="5"/>
  <c r="X89" i="5" s="1"/>
  <c r="R86" i="5"/>
  <c r="S86" i="5" s="1"/>
  <c r="P86" i="5"/>
  <c r="R85" i="5"/>
  <c r="S85" i="5" s="1"/>
  <c r="P85" i="5"/>
  <c r="R84" i="5"/>
  <c r="S84" i="5" s="1"/>
  <c r="P84" i="5"/>
  <c r="R83" i="5"/>
  <c r="S83" i="5" s="1"/>
  <c r="P83" i="5"/>
  <c r="R82" i="5"/>
  <c r="S82" i="5" s="1"/>
  <c r="P82" i="5"/>
  <c r="R81" i="5"/>
  <c r="S81" i="5" s="1"/>
  <c r="P81" i="5"/>
  <c r="R80" i="5"/>
  <c r="S80" i="5" s="1"/>
  <c r="P80" i="5"/>
  <c r="R79" i="5"/>
  <c r="S79" i="5" s="1"/>
  <c r="P79" i="5"/>
  <c r="P78" i="5"/>
  <c r="Q77" i="5"/>
  <c r="U73" i="5"/>
  <c r="M73" i="5"/>
  <c r="L73" i="5"/>
  <c r="N73" i="5" s="1"/>
  <c r="V72" i="5"/>
  <c r="V73" i="5" s="1"/>
  <c r="R69" i="5"/>
  <c r="S69" i="5" s="1"/>
  <c r="P69" i="5"/>
  <c r="R68" i="5"/>
  <c r="S68" i="5" s="1"/>
  <c r="P68" i="5"/>
  <c r="R67" i="5"/>
  <c r="S67" i="5" s="1"/>
  <c r="P67" i="5"/>
  <c r="R66" i="5"/>
  <c r="S66" i="5" s="1"/>
  <c r="P66" i="5"/>
  <c r="R65" i="5"/>
  <c r="S65" i="5" s="1"/>
  <c r="P65" i="5"/>
  <c r="R64" i="5"/>
  <c r="S64" i="5" s="1"/>
  <c r="P64" i="5"/>
  <c r="R63" i="5"/>
  <c r="S63" i="5" s="1"/>
  <c r="P63" i="5"/>
  <c r="R62" i="5"/>
  <c r="S62" i="5" s="1"/>
  <c r="P62" i="5"/>
  <c r="P61" i="5"/>
  <c r="Q60" i="5"/>
  <c r="R61" i="5" s="1"/>
  <c r="S61" i="5" s="1"/>
  <c r="W56" i="5"/>
  <c r="M56" i="5"/>
  <c r="L56" i="5"/>
  <c r="N56" i="5" s="1"/>
  <c r="X55" i="5"/>
  <c r="X56" i="5" s="1"/>
  <c r="R51" i="5"/>
  <c r="S51" i="5" s="1"/>
  <c r="P51" i="5"/>
  <c r="R50" i="5"/>
  <c r="S50" i="5" s="1"/>
  <c r="P50" i="5"/>
  <c r="R49" i="5"/>
  <c r="S49" i="5" s="1"/>
  <c r="P49" i="5"/>
  <c r="R48" i="5"/>
  <c r="S48" i="5" s="1"/>
  <c r="P48" i="5"/>
  <c r="R47" i="5"/>
  <c r="S47" i="5" s="1"/>
  <c r="P47" i="5"/>
  <c r="R46" i="5"/>
  <c r="S46" i="5" s="1"/>
  <c r="P46" i="5"/>
  <c r="R45" i="5"/>
  <c r="S45" i="5" s="1"/>
  <c r="P45" i="5"/>
  <c r="R44" i="5"/>
  <c r="S44" i="5" s="1"/>
  <c r="P44" i="5"/>
  <c r="P43" i="5"/>
  <c r="Q42" i="5"/>
  <c r="X109" i="5" s="1"/>
  <c r="M38" i="5"/>
  <c r="L38" i="5"/>
  <c r="V35" i="5" s="1"/>
  <c r="V36" i="5" s="1"/>
  <c r="U36" i="5"/>
  <c r="R31" i="5"/>
  <c r="S31" i="5" s="1"/>
  <c r="P31" i="5"/>
  <c r="R30" i="5"/>
  <c r="S30" i="5" s="1"/>
  <c r="P30" i="5"/>
  <c r="R29" i="5"/>
  <c r="S29" i="5" s="1"/>
  <c r="P29" i="5"/>
  <c r="R28" i="5"/>
  <c r="S28" i="5" s="1"/>
  <c r="P28" i="5"/>
  <c r="R27" i="5"/>
  <c r="S27" i="5" s="1"/>
  <c r="P27" i="5"/>
  <c r="R26" i="5"/>
  <c r="S26" i="5" s="1"/>
  <c r="P26" i="5"/>
  <c r="R25" i="5"/>
  <c r="S25" i="5" s="1"/>
  <c r="P25" i="5"/>
  <c r="R24" i="5"/>
  <c r="S24" i="5" s="1"/>
  <c r="P24" i="5"/>
  <c r="P23" i="5"/>
  <c r="Q22" i="5"/>
  <c r="R23" i="5" s="1"/>
  <c r="S23" i="5" s="1"/>
  <c r="M18" i="5"/>
  <c r="L18" i="5"/>
  <c r="N18" i="5" s="1"/>
  <c r="R14" i="5"/>
  <c r="S14" i="5" s="1"/>
  <c r="P14" i="5"/>
  <c r="R13" i="5"/>
  <c r="S13" i="5" s="1"/>
  <c r="P13" i="5"/>
  <c r="R12" i="5"/>
  <c r="S12" i="5" s="1"/>
  <c r="P12" i="5"/>
  <c r="R11" i="5"/>
  <c r="S11" i="5" s="1"/>
  <c r="P11" i="5"/>
  <c r="R10" i="5"/>
  <c r="S10" i="5" s="1"/>
  <c r="P10" i="5"/>
  <c r="R9" i="5"/>
  <c r="S9" i="5" s="1"/>
  <c r="P9" i="5"/>
  <c r="R8" i="5"/>
  <c r="S8" i="5" s="1"/>
  <c r="P8" i="5"/>
  <c r="R7" i="5"/>
  <c r="S7" i="5" s="1"/>
  <c r="P7" i="5"/>
  <c r="P6" i="5"/>
  <c r="V6" i="5" s="1"/>
  <c r="Q5" i="5"/>
  <c r="R6" i="5" s="1"/>
  <c r="M392" i="4"/>
  <c r="K392" i="4"/>
  <c r="J392" i="4"/>
  <c r="L392" i="4" s="1"/>
  <c r="P389" i="4"/>
  <c r="P390" i="4" s="1"/>
  <c r="Q383" i="4"/>
  <c r="P383" i="4"/>
  <c r="Q382" i="4"/>
  <c r="P382" i="4"/>
  <c r="Q381" i="4"/>
  <c r="P381" i="4"/>
  <c r="Q380" i="4"/>
  <c r="P380" i="4"/>
  <c r="Q379" i="4"/>
  <c r="P379" i="4"/>
  <c r="P378" i="4"/>
  <c r="Q378" i="4" s="1"/>
  <c r="Q377" i="4"/>
  <c r="P377" i="4"/>
  <c r="Q376" i="4"/>
  <c r="P376" i="4"/>
  <c r="N376" i="4"/>
  <c r="O375" i="4"/>
  <c r="R377" i="4" s="1"/>
  <c r="M369" i="4"/>
  <c r="K369" i="4"/>
  <c r="J369" i="4"/>
  <c r="L369" i="4" s="1"/>
  <c r="P366" i="4"/>
  <c r="P367" i="4" s="1"/>
  <c r="Q360" i="4"/>
  <c r="P360" i="4"/>
  <c r="Q359" i="4"/>
  <c r="P359" i="4"/>
  <c r="Q358" i="4"/>
  <c r="P358" i="4"/>
  <c r="N358" i="4"/>
  <c r="Q357" i="4"/>
  <c r="P357" i="4"/>
  <c r="N357" i="4"/>
  <c r="Q356" i="4"/>
  <c r="P356" i="4"/>
  <c r="P355" i="4"/>
  <c r="Q355" i="4" s="1"/>
  <c r="P354" i="4"/>
  <c r="Q354" i="4" s="1"/>
  <c r="N353" i="4"/>
  <c r="O352" i="4"/>
  <c r="R354" i="4" s="1"/>
  <c r="M346" i="4"/>
  <c r="K346" i="4"/>
  <c r="J346" i="4"/>
  <c r="L346" i="4" s="1"/>
  <c r="P343" i="4"/>
  <c r="Q337" i="4"/>
  <c r="P337" i="4"/>
  <c r="Q336" i="4"/>
  <c r="P336" i="4"/>
  <c r="Q335" i="4"/>
  <c r="P335" i="4"/>
  <c r="N335" i="4"/>
  <c r="P334" i="4"/>
  <c r="Q334" i="4" s="1"/>
  <c r="Q333" i="4"/>
  <c r="P333" i="4"/>
  <c r="Q332" i="4"/>
  <c r="P332" i="4"/>
  <c r="P331" i="4"/>
  <c r="Q331" i="4" s="1"/>
  <c r="N330" i="4"/>
  <c r="O329" i="4"/>
  <c r="P330" i="4" s="1"/>
  <c r="Q330" i="4" s="1"/>
  <c r="M322" i="4"/>
  <c r="K322" i="4"/>
  <c r="J322" i="4"/>
  <c r="L322" i="4" s="1"/>
  <c r="P319" i="4"/>
  <c r="P320" i="4" s="1"/>
  <c r="Q313" i="4"/>
  <c r="P313" i="4"/>
  <c r="Q312" i="4"/>
  <c r="P312" i="4"/>
  <c r="P311" i="4"/>
  <c r="Q311" i="4" s="1"/>
  <c r="P310" i="4"/>
  <c r="Q310" i="4" s="1"/>
  <c r="Q309" i="4"/>
  <c r="P309" i="4"/>
  <c r="P308" i="4"/>
  <c r="Q308" i="4" s="1"/>
  <c r="P307" i="4"/>
  <c r="Q307" i="4" s="1"/>
  <c r="N307" i="4"/>
  <c r="N306" i="4"/>
  <c r="O305" i="4"/>
  <c r="R307" i="4" s="1"/>
  <c r="M299" i="4"/>
  <c r="K299" i="4"/>
  <c r="J299" i="4"/>
  <c r="L299" i="4" s="1"/>
  <c r="P296" i="4"/>
  <c r="P297" i="4" s="1"/>
  <c r="Q290" i="4"/>
  <c r="P290" i="4"/>
  <c r="N290" i="4"/>
  <c r="Q289" i="4"/>
  <c r="P289" i="4"/>
  <c r="P288" i="4"/>
  <c r="Q288" i="4" s="1"/>
  <c r="P287" i="4"/>
  <c r="Q287" i="4" s="1"/>
  <c r="P286" i="4"/>
  <c r="Q286" i="4" s="1"/>
  <c r="P285" i="4"/>
  <c r="Q285" i="4" s="1"/>
  <c r="N285" i="4"/>
  <c r="P284" i="4"/>
  <c r="Q284" i="4" s="1"/>
  <c r="N284" i="4"/>
  <c r="N283" i="4"/>
  <c r="O282" i="4"/>
  <c r="M276" i="4"/>
  <c r="K276" i="4"/>
  <c r="J276" i="4"/>
  <c r="L276" i="4" s="1"/>
  <c r="P274" i="4"/>
  <c r="O274" i="4"/>
  <c r="N267" i="4"/>
  <c r="P266" i="4"/>
  <c r="Q266" i="4" s="1"/>
  <c r="P265" i="4"/>
  <c r="Q265" i="4" s="1"/>
  <c r="P264" i="4"/>
  <c r="Q264" i="4" s="1"/>
  <c r="P263" i="4"/>
  <c r="Q263" i="4" s="1"/>
  <c r="N263" i="4"/>
  <c r="P262" i="4"/>
  <c r="Q262" i="4" s="1"/>
  <c r="N262" i="4"/>
  <c r="P261" i="4"/>
  <c r="Q261" i="4" s="1"/>
  <c r="N261" i="4"/>
  <c r="N260" i="4"/>
  <c r="O259" i="4"/>
  <c r="P260" i="4" s="1"/>
  <c r="Q260" i="4" s="1"/>
  <c r="M253" i="4"/>
  <c r="K253" i="4"/>
  <c r="J253" i="4"/>
  <c r="L253" i="4" s="1"/>
  <c r="P251" i="4"/>
  <c r="O251" i="4"/>
  <c r="N244" i="4"/>
  <c r="Q243" i="4"/>
  <c r="P243" i="4"/>
  <c r="P242" i="4"/>
  <c r="Q242" i="4" s="1"/>
  <c r="P241" i="4"/>
  <c r="Q241" i="4" s="1"/>
  <c r="N241" i="4"/>
  <c r="P240" i="4"/>
  <c r="Q240" i="4" s="1"/>
  <c r="N240" i="4"/>
  <c r="P239" i="4"/>
  <c r="Q239" i="4" s="1"/>
  <c r="N239" i="4"/>
  <c r="P238" i="4"/>
  <c r="Q238" i="4" s="1"/>
  <c r="N238" i="4"/>
  <c r="N237" i="4"/>
  <c r="O236" i="4"/>
  <c r="R238" i="4" s="1"/>
  <c r="M230" i="4"/>
  <c r="K230" i="4"/>
  <c r="L230" i="4"/>
  <c r="P228" i="4"/>
  <c r="O228" i="4"/>
  <c r="P220" i="4"/>
  <c r="Q220" i="4" s="1"/>
  <c r="N220" i="4"/>
  <c r="P219" i="4"/>
  <c r="Q219" i="4" s="1"/>
  <c r="N219" i="4"/>
  <c r="P218" i="4"/>
  <c r="Q218" i="4" s="1"/>
  <c r="N218" i="4"/>
  <c r="P217" i="4"/>
  <c r="Q217" i="4" s="1"/>
  <c r="N217" i="4"/>
  <c r="P216" i="4"/>
  <c r="Q216" i="4" s="1"/>
  <c r="N216" i="4"/>
  <c r="P215" i="4"/>
  <c r="Q215" i="4" s="1"/>
  <c r="N215" i="4"/>
  <c r="N214" i="4"/>
  <c r="O213" i="4"/>
  <c r="M206" i="4"/>
  <c r="J206" i="4"/>
  <c r="L206" i="4" s="1"/>
  <c r="P203" i="4"/>
  <c r="P204" i="4" s="1"/>
  <c r="P198" i="4"/>
  <c r="Q198" i="4" s="1"/>
  <c r="P197" i="4"/>
  <c r="Q197" i="4" s="1"/>
  <c r="N197" i="4"/>
  <c r="P196" i="4"/>
  <c r="Q196" i="4" s="1"/>
  <c r="N196" i="4"/>
  <c r="P195" i="4"/>
  <c r="Q195" i="4" s="1"/>
  <c r="N195" i="4"/>
  <c r="P194" i="4"/>
  <c r="Q194" i="4" s="1"/>
  <c r="N194" i="4"/>
  <c r="P193" i="4"/>
  <c r="Q193" i="4" s="1"/>
  <c r="N193" i="4"/>
  <c r="P192" i="4"/>
  <c r="Q192" i="4" s="1"/>
  <c r="N192" i="4"/>
  <c r="N191" i="4"/>
  <c r="O190" i="4"/>
  <c r="P191" i="4" s="1"/>
  <c r="Q191" i="4" s="1"/>
  <c r="M184" i="4"/>
  <c r="J184" i="4"/>
  <c r="L184" i="4" s="1"/>
  <c r="P181" i="4"/>
  <c r="P182" i="4" s="1"/>
  <c r="P174" i="4"/>
  <c r="Q174" i="4" s="1"/>
  <c r="N174" i="4"/>
  <c r="P173" i="4"/>
  <c r="Q173" i="4" s="1"/>
  <c r="N173" i="4"/>
  <c r="P172" i="4"/>
  <c r="Q172" i="4" s="1"/>
  <c r="N172" i="4"/>
  <c r="P171" i="4"/>
  <c r="Q171" i="4" s="1"/>
  <c r="N171" i="4"/>
  <c r="P170" i="4"/>
  <c r="Q170" i="4" s="1"/>
  <c r="N170" i="4"/>
  <c r="P169" i="4"/>
  <c r="Q169" i="4" s="1"/>
  <c r="N169" i="4"/>
  <c r="N168" i="4"/>
  <c r="O167" i="4"/>
  <c r="R169" i="4" s="1"/>
  <c r="K161" i="4"/>
  <c r="U164" i="4" s="1"/>
  <c r="J161" i="4"/>
  <c r="L161" i="4" s="1"/>
  <c r="P158" i="4"/>
  <c r="P159" i="4" s="1"/>
  <c r="P152" i="4"/>
  <c r="Q152" i="4" s="1"/>
  <c r="P151" i="4"/>
  <c r="Q151" i="4" s="1"/>
  <c r="P150" i="4"/>
  <c r="Q150" i="4" s="1"/>
  <c r="P149" i="4"/>
  <c r="Q149" i="4" s="1"/>
  <c r="P148" i="4"/>
  <c r="Q148" i="4" s="1"/>
  <c r="P147" i="4"/>
  <c r="Q147" i="4" s="1"/>
  <c r="P146" i="4"/>
  <c r="Q146" i="4" s="1"/>
  <c r="O144" i="4"/>
  <c r="P145" i="4" s="1"/>
  <c r="Q145" i="4" s="1"/>
  <c r="K138" i="4"/>
  <c r="J138" i="4"/>
  <c r="L138" i="4" s="1"/>
  <c r="P135" i="4"/>
  <c r="Q130" i="4"/>
  <c r="P130" i="4"/>
  <c r="P128" i="4"/>
  <c r="Q128" i="4" s="1"/>
  <c r="P127" i="4"/>
  <c r="Q127" i="4" s="1"/>
  <c r="P126" i="4"/>
  <c r="Q126" i="4" s="1"/>
  <c r="P125" i="4"/>
  <c r="Q125" i="4" s="1"/>
  <c r="P124" i="4"/>
  <c r="Q124" i="4" s="1"/>
  <c r="P123" i="4"/>
  <c r="Q123" i="4" s="1"/>
  <c r="O121" i="4"/>
  <c r="P122" i="4" s="1"/>
  <c r="Q122" i="4" s="1"/>
  <c r="K115" i="4"/>
  <c r="J115" i="4"/>
  <c r="L115" i="4" s="1"/>
  <c r="P112" i="4"/>
  <c r="P106" i="4"/>
  <c r="Q106" i="4" s="1"/>
  <c r="P105" i="4"/>
  <c r="Q105" i="4" s="1"/>
  <c r="P104" i="4"/>
  <c r="Q104" i="4" s="1"/>
  <c r="P103" i="4"/>
  <c r="Q103" i="4" s="1"/>
  <c r="P102" i="4"/>
  <c r="Q102" i="4" s="1"/>
  <c r="P101" i="4"/>
  <c r="Q101" i="4" s="1"/>
  <c r="P100" i="4"/>
  <c r="Q100" i="4" s="1"/>
  <c r="O98" i="4"/>
  <c r="R100" i="4" s="1"/>
  <c r="K92" i="4"/>
  <c r="J92" i="4"/>
  <c r="L92" i="4" s="1"/>
  <c r="P89" i="4"/>
  <c r="P90" i="4" s="1"/>
  <c r="P82" i="4"/>
  <c r="Q82" i="4" s="1"/>
  <c r="P81" i="4"/>
  <c r="Q81" i="4" s="1"/>
  <c r="P80" i="4"/>
  <c r="Q80" i="4" s="1"/>
  <c r="P79" i="4"/>
  <c r="Q79" i="4" s="1"/>
  <c r="P78" i="4"/>
  <c r="Q78" i="4" s="1"/>
  <c r="P77" i="4"/>
  <c r="Q77" i="4" s="1"/>
  <c r="O75" i="4"/>
  <c r="P76" i="4" s="1"/>
  <c r="Q76" i="4" s="1"/>
  <c r="K69" i="4"/>
  <c r="J69" i="4"/>
  <c r="L69" i="4" s="1"/>
  <c r="O67" i="4"/>
  <c r="P66" i="4"/>
  <c r="P67" i="4" s="1"/>
  <c r="N60" i="4"/>
  <c r="P59" i="4"/>
  <c r="Q59" i="4" s="1"/>
  <c r="N59" i="4"/>
  <c r="P58" i="4"/>
  <c r="Q58" i="4" s="1"/>
  <c r="N58" i="4"/>
  <c r="P57" i="4"/>
  <c r="Q57" i="4" s="1"/>
  <c r="N57" i="4"/>
  <c r="P56" i="4"/>
  <c r="Q56" i="4" s="1"/>
  <c r="N56" i="4"/>
  <c r="P55" i="4"/>
  <c r="Q55" i="4" s="1"/>
  <c r="N55" i="4"/>
  <c r="P54" i="4"/>
  <c r="Q54" i="4" s="1"/>
  <c r="N54" i="4"/>
  <c r="N53" i="4"/>
  <c r="O52" i="4"/>
  <c r="R54" i="4" s="1"/>
  <c r="K46" i="4"/>
  <c r="J46" i="4"/>
  <c r="L46" i="4" s="1"/>
  <c r="O44" i="4"/>
  <c r="P43" i="4"/>
  <c r="P44" i="4" s="1"/>
  <c r="Q37" i="4"/>
  <c r="P37" i="4"/>
  <c r="P36" i="4"/>
  <c r="Q36" i="4" s="1"/>
  <c r="N36" i="4"/>
  <c r="P35" i="4"/>
  <c r="Q35" i="4" s="1"/>
  <c r="N35" i="4"/>
  <c r="P34" i="4"/>
  <c r="Q34" i="4" s="1"/>
  <c r="N34" i="4"/>
  <c r="P33" i="4"/>
  <c r="Q33" i="4" s="1"/>
  <c r="N33" i="4"/>
  <c r="P32" i="4"/>
  <c r="Q32" i="4" s="1"/>
  <c r="N32" i="4"/>
  <c r="P31" i="4"/>
  <c r="Q31" i="4" s="1"/>
  <c r="N31" i="4"/>
  <c r="N30" i="4"/>
  <c r="O29" i="4"/>
  <c r="R31" i="4" s="1"/>
  <c r="K23" i="4"/>
  <c r="J23" i="4"/>
  <c r="L23" i="4" s="1"/>
  <c r="O21" i="4"/>
  <c r="P20" i="4"/>
  <c r="P21" i="4" s="1"/>
  <c r="P13" i="4"/>
  <c r="Q13" i="4" s="1"/>
  <c r="N13" i="4"/>
  <c r="P12" i="4"/>
  <c r="Q12" i="4" s="1"/>
  <c r="N12" i="4"/>
  <c r="P11" i="4"/>
  <c r="Q11" i="4" s="1"/>
  <c r="N11" i="4"/>
  <c r="P10" i="4"/>
  <c r="Q10" i="4" s="1"/>
  <c r="N10" i="4"/>
  <c r="P9" i="4"/>
  <c r="Q9" i="4" s="1"/>
  <c r="N9" i="4"/>
  <c r="P8" i="4"/>
  <c r="Q8" i="4" s="1"/>
  <c r="N8" i="4"/>
  <c r="N7" i="4"/>
  <c r="O6" i="4"/>
  <c r="R8" i="4" s="1"/>
  <c r="T292" i="3"/>
  <c r="M292" i="3"/>
  <c r="N292" i="3" s="1"/>
  <c r="L292" i="3"/>
  <c r="K292" i="3"/>
  <c r="U291" i="3"/>
  <c r="U292" i="3" s="1"/>
  <c r="Q289" i="3"/>
  <c r="R289" i="3" s="1"/>
  <c r="O289" i="3"/>
  <c r="Q288" i="3"/>
  <c r="R288" i="3" s="1"/>
  <c r="O288" i="3"/>
  <c r="Q287" i="3"/>
  <c r="R287" i="3" s="1"/>
  <c r="O287" i="3"/>
  <c r="Q286" i="3"/>
  <c r="R286" i="3" s="1"/>
  <c r="O286" i="3"/>
  <c r="Q285" i="3"/>
  <c r="R285" i="3" s="1"/>
  <c r="O285" i="3"/>
  <c r="R284" i="3"/>
  <c r="Q284" i="3"/>
  <c r="O284" i="3"/>
  <c r="P283" i="3"/>
  <c r="T285" i="3" s="1"/>
  <c r="T277" i="3"/>
  <c r="M277" i="3"/>
  <c r="N277" i="3" s="1"/>
  <c r="L277" i="3"/>
  <c r="K277" i="3"/>
  <c r="U276" i="3"/>
  <c r="U277" i="3" s="1"/>
  <c r="Q274" i="3"/>
  <c r="R274" i="3" s="1"/>
  <c r="O274" i="3"/>
  <c r="R273" i="3"/>
  <c r="Q273" i="3"/>
  <c r="O273" i="3"/>
  <c r="Q272" i="3"/>
  <c r="R272" i="3" s="1"/>
  <c r="O272" i="3"/>
  <c r="Q271" i="3"/>
  <c r="R271" i="3" s="1"/>
  <c r="O271" i="3"/>
  <c r="Q270" i="3"/>
  <c r="R270" i="3" s="1"/>
  <c r="O270" i="3"/>
  <c r="T269" i="3"/>
  <c r="R269" i="3"/>
  <c r="Q269" i="3"/>
  <c r="O269" i="3"/>
  <c r="Q268" i="3"/>
  <c r="R268" i="3" s="1"/>
  <c r="O268" i="3"/>
  <c r="P267" i="3"/>
  <c r="L262" i="3"/>
  <c r="K262" i="3"/>
  <c r="M262" i="3" s="1"/>
  <c r="N262" i="3" s="1"/>
  <c r="U261" i="3"/>
  <c r="T261" i="3"/>
  <c r="U260" i="3"/>
  <c r="Q259" i="3"/>
  <c r="R259" i="3" s="1"/>
  <c r="O259" i="3"/>
  <c r="Q258" i="3"/>
  <c r="R258" i="3" s="1"/>
  <c r="O258" i="3"/>
  <c r="Q257" i="3"/>
  <c r="R257" i="3" s="1"/>
  <c r="O257" i="3"/>
  <c r="Q256" i="3"/>
  <c r="R256" i="3" s="1"/>
  <c r="O256" i="3"/>
  <c r="Q255" i="3"/>
  <c r="R255" i="3" s="1"/>
  <c r="O255" i="3"/>
  <c r="Q254" i="3"/>
  <c r="R254" i="3" s="1"/>
  <c r="O254" i="3"/>
  <c r="Q253" i="3"/>
  <c r="R253" i="3" s="1"/>
  <c r="O253" i="3"/>
  <c r="R252" i="3"/>
  <c r="Q252" i="3"/>
  <c r="O252" i="3"/>
  <c r="P251" i="3"/>
  <c r="T253" i="3" s="1"/>
  <c r="U246" i="3"/>
  <c r="T246" i="3"/>
  <c r="L246" i="3"/>
  <c r="K246" i="3"/>
  <c r="M246" i="3" s="1"/>
  <c r="N246" i="3" s="1"/>
  <c r="U245" i="3"/>
  <c r="R244" i="3"/>
  <c r="Q244" i="3"/>
  <c r="O244" i="3"/>
  <c r="Q243" i="3"/>
  <c r="R243" i="3" s="1"/>
  <c r="O243" i="3"/>
  <c r="Q242" i="3"/>
  <c r="R242" i="3" s="1"/>
  <c r="O242" i="3"/>
  <c r="Q241" i="3"/>
  <c r="R241" i="3" s="1"/>
  <c r="O241" i="3"/>
  <c r="Q240" i="3"/>
  <c r="R240" i="3" s="1"/>
  <c r="O240" i="3"/>
  <c r="Q239" i="3"/>
  <c r="R239" i="3" s="1"/>
  <c r="O239" i="3"/>
  <c r="Q238" i="3"/>
  <c r="R238" i="3" s="1"/>
  <c r="O238" i="3"/>
  <c r="O237" i="3"/>
  <c r="P236" i="3"/>
  <c r="T238" i="3" s="1"/>
  <c r="L231" i="3"/>
  <c r="K231" i="3"/>
  <c r="M231" i="3" s="1"/>
  <c r="N231" i="3" s="1"/>
  <c r="T229" i="3"/>
  <c r="U228" i="3"/>
  <c r="U229" i="3" s="1"/>
  <c r="Q227" i="3"/>
  <c r="R227" i="3" s="1"/>
  <c r="O227" i="3"/>
  <c r="Q226" i="3"/>
  <c r="R226" i="3" s="1"/>
  <c r="O226" i="3"/>
  <c r="Q225" i="3"/>
  <c r="R225" i="3" s="1"/>
  <c r="O225" i="3"/>
  <c r="Q224" i="3"/>
  <c r="R224" i="3" s="1"/>
  <c r="O224" i="3"/>
  <c r="Q223" i="3"/>
  <c r="R223" i="3" s="1"/>
  <c r="O223" i="3"/>
  <c r="R222" i="3"/>
  <c r="Q222" i="3"/>
  <c r="O222" i="3"/>
  <c r="Q221" i="3"/>
  <c r="R221" i="3" s="1"/>
  <c r="O221" i="3"/>
  <c r="O220" i="3"/>
  <c r="P219" i="3"/>
  <c r="T221" i="3" s="1"/>
  <c r="L214" i="3"/>
  <c r="K214" i="3"/>
  <c r="M214" i="3" s="1"/>
  <c r="N214" i="3" s="1"/>
  <c r="T213" i="3"/>
  <c r="U212" i="3"/>
  <c r="U213" i="3" s="1"/>
  <c r="Q212" i="3"/>
  <c r="R212" i="3" s="1"/>
  <c r="O212" i="3"/>
  <c r="Q211" i="3"/>
  <c r="R211" i="3" s="1"/>
  <c r="O211" i="3"/>
  <c r="Q210" i="3"/>
  <c r="R210" i="3" s="1"/>
  <c r="O210" i="3"/>
  <c r="Q209" i="3"/>
  <c r="R209" i="3" s="1"/>
  <c r="O209" i="3"/>
  <c r="Q208" i="3"/>
  <c r="R208" i="3" s="1"/>
  <c r="O208" i="3"/>
  <c r="Q207" i="3"/>
  <c r="R207" i="3" s="1"/>
  <c r="O207" i="3"/>
  <c r="T206" i="3"/>
  <c r="Q206" i="3"/>
  <c r="R206" i="3" s="1"/>
  <c r="O206" i="3"/>
  <c r="Q205" i="3"/>
  <c r="R205" i="3" s="1"/>
  <c r="O205" i="3"/>
  <c r="P204" i="3"/>
  <c r="L199" i="3"/>
  <c r="K199" i="3"/>
  <c r="M199" i="3" s="1"/>
  <c r="N199" i="3" s="1"/>
  <c r="T198" i="3"/>
  <c r="Q195" i="3"/>
  <c r="R195" i="3" s="1"/>
  <c r="O195" i="3"/>
  <c r="Q194" i="3"/>
  <c r="R194" i="3" s="1"/>
  <c r="O194" i="3"/>
  <c r="R193" i="3"/>
  <c r="Q193" i="3"/>
  <c r="O193" i="3"/>
  <c r="Q192" i="3"/>
  <c r="R192" i="3" s="1"/>
  <c r="O192" i="3"/>
  <c r="Q191" i="3"/>
  <c r="R191" i="3" s="1"/>
  <c r="O191" i="3"/>
  <c r="Q190" i="3"/>
  <c r="R190" i="3" s="1"/>
  <c r="O190" i="3"/>
  <c r="Q189" i="3"/>
  <c r="R189" i="3" s="1"/>
  <c r="O189" i="3"/>
  <c r="Q188" i="3"/>
  <c r="R188" i="3" s="1"/>
  <c r="O188" i="3"/>
  <c r="P187" i="3"/>
  <c r="T182" i="3"/>
  <c r="L182" i="3"/>
  <c r="K182" i="3"/>
  <c r="M182" i="3" s="1"/>
  <c r="N182" i="3" s="1"/>
  <c r="U181" i="3"/>
  <c r="U182" i="3" s="1"/>
  <c r="R180" i="3"/>
  <c r="Q180" i="3"/>
  <c r="O180" i="3"/>
  <c r="Q179" i="3"/>
  <c r="R179" i="3" s="1"/>
  <c r="O179" i="3"/>
  <c r="R178" i="3"/>
  <c r="Q178" i="3"/>
  <c r="O178" i="3"/>
  <c r="Q177" i="3"/>
  <c r="R177" i="3" s="1"/>
  <c r="O177" i="3"/>
  <c r="Q176" i="3"/>
  <c r="R176" i="3" s="1"/>
  <c r="O176" i="3"/>
  <c r="Q175" i="3"/>
  <c r="R175" i="3" s="1"/>
  <c r="O175" i="3"/>
  <c r="R174" i="3"/>
  <c r="Q174" i="3"/>
  <c r="O174" i="3"/>
  <c r="O173" i="3"/>
  <c r="P172" i="3"/>
  <c r="Q173" i="3" s="1"/>
  <c r="R173" i="3" s="1"/>
  <c r="T168" i="3"/>
  <c r="M168" i="3"/>
  <c r="N168" i="3" s="1"/>
  <c r="L168" i="3"/>
  <c r="K168" i="3"/>
  <c r="U167" i="3" s="1"/>
  <c r="U168" i="3" s="1"/>
  <c r="Q164" i="3"/>
  <c r="R164" i="3" s="1"/>
  <c r="O164" i="3"/>
  <c r="R163" i="3"/>
  <c r="Q163" i="3"/>
  <c r="O163" i="3"/>
  <c r="R162" i="3"/>
  <c r="Q162" i="3"/>
  <c r="O162" i="3"/>
  <c r="R161" i="3"/>
  <c r="Q161" i="3"/>
  <c r="O161" i="3"/>
  <c r="R160" i="3"/>
  <c r="Q160" i="3"/>
  <c r="O160" i="3"/>
  <c r="R159" i="3"/>
  <c r="Q159" i="3"/>
  <c r="O159" i="3"/>
  <c r="Q158" i="3"/>
  <c r="R158" i="3" s="1"/>
  <c r="O158" i="3"/>
  <c r="R157" i="3"/>
  <c r="Q157" i="3"/>
  <c r="O157" i="3"/>
  <c r="P156" i="3"/>
  <c r="T152" i="3"/>
  <c r="L152" i="3"/>
  <c r="K152" i="3"/>
  <c r="M152" i="3" s="1"/>
  <c r="N152" i="3" s="1"/>
  <c r="U151" i="3"/>
  <c r="U152" i="3" s="1"/>
  <c r="R149" i="3"/>
  <c r="Q149" i="3"/>
  <c r="O149" i="3"/>
  <c r="Q148" i="3"/>
  <c r="R148" i="3" s="1"/>
  <c r="O148" i="3"/>
  <c r="Q147" i="3"/>
  <c r="R147" i="3" s="1"/>
  <c r="O147" i="3"/>
  <c r="Q146" i="3"/>
  <c r="R146" i="3" s="1"/>
  <c r="O146" i="3"/>
  <c r="R145" i="3"/>
  <c r="Q145" i="3"/>
  <c r="O145" i="3"/>
  <c r="Q144" i="3"/>
  <c r="R144" i="3" s="1"/>
  <c r="O144" i="3"/>
  <c r="Q143" i="3"/>
  <c r="R143" i="3" s="1"/>
  <c r="O143" i="3"/>
  <c r="O142" i="3"/>
  <c r="P141" i="3"/>
  <c r="Q142" i="3" s="1"/>
  <c r="R142" i="3" s="1"/>
  <c r="T137" i="3"/>
  <c r="L137" i="3"/>
  <c r="K137" i="3"/>
  <c r="M137" i="3" s="1"/>
  <c r="N137" i="3" s="1"/>
  <c r="U136" i="3"/>
  <c r="U137" i="3" s="1"/>
  <c r="Q133" i="3"/>
  <c r="R133" i="3" s="1"/>
  <c r="O133" i="3"/>
  <c r="Q132" i="3"/>
  <c r="R132" i="3" s="1"/>
  <c r="O132" i="3"/>
  <c r="R131" i="3"/>
  <c r="Q131" i="3"/>
  <c r="O131" i="3"/>
  <c r="Q130" i="3"/>
  <c r="R130" i="3" s="1"/>
  <c r="O130" i="3"/>
  <c r="Q129" i="3"/>
  <c r="R129" i="3" s="1"/>
  <c r="O129" i="3"/>
  <c r="Q128" i="3"/>
  <c r="R128" i="3" s="1"/>
  <c r="O128" i="3"/>
  <c r="R127" i="3"/>
  <c r="Q127" i="3"/>
  <c r="O127" i="3"/>
  <c r="Q126" i="3"/>
  <c r="R126" i="3" s="1"/>
  <c r="O126" i="3"/>
  <c r="P125" i="3"/>
  <c r="T121" i="3"/>
  <c r="M121" i="3"/>
  <c r="N121" i="3" s="1"/>
  <c r="L121" i="3"/>
  <c r="K121" i="3"/>
  <c r="U120" i="3"/>
  <c r="U121" i="3" s="1"/>
  <c r="Q119" i="3"/>
  <c r="R119" i="3" s="1"/>
  <c r="O119" i="3"/>
  <c r="R118" i="3"/>
  <c r="Q118" i="3"/>
  <c r="O118" i="3"/>
  <c r="Q117" i="3"/>
  <c r="R117" i="3" s="1"/>
  <c r="O117" i="3"/>
  <c r="R116" i="3"/>
  <c r="Q116" i="3"/>
  <c r="O116" i="3"/>
  <c r="Q115" i="3"/>
  <c r="R115" i="3" s="1"/>
  <c r="O115" i="3"/>
  <c r="R114" i="3"/>
  <c r="Q114" i="3"/>
  <c r="O114" i="3"/>
  <c r="Q113" i="3"/>
  <c r="R113" i="3" s="1"/>
  <c r="O113" i="3"/>
  <c r="R112" i="3"/>
  <c r="Q112" i="3"/>
  <c r="O112" i="3"/>
  <c r="P111" i="3"/>
  <c r="T107" i="3"/>
  <c r="L107" i="3"/>
  <c r="K107" i="3"/>
  <c r="M107" i="3" s="1"/>
  <c r="N107" i="3" s="1"/>
  <c r="U106" i="3"/>
  <c r="U107" i="3" s="1"/>
  <c r="R104" i="3"/>
  <c r="Q104" i="3"/>
  <c r="O104" i="3"/>
  <c r="Q103" i="3"/>
  <c r="R103" i="3" s="1"/>
  <c r="O103" i="3"/>
  <c r="Q102" i="3"/>
  <c r="R102" i="3" s="1"/>
  <c r="O102" i="3"/>
  <c r="Q101" i="3"/>
  <c r="R101" i="3" s="1"/>
  <c r="O101" i="3"/>
  <c r="R100" i="3"/>
  <c r="Q100" i="3"/>
  <c r="O100" i="3"/>
  <c r="Q99" i="3"/>
  <c r="R99" i="3" s="1"/>
  <c r="O99" i="3"/>
  <c r="Q98" i="3"/>
  <c r="R98" i="3" s="1"/>
  <c r="O98" i="3"/>
  <c r="O97" i="3"/>
  <c r="P96" i="3"/>
  <c r="Q97" i="3" s="1"/>
  <c r="R97" i="3" s="1"/>
  <c r="AF90" i="3"/>
  <c r="AE90" i="3"/>
  <c r="AD90" i="3"/>
  <c r="AB90" i="3"/>
  <c r="AA90" i="3"/>
  <c r="U90" i="3"/>
  <c r="V82" i="3"/>
  <c r="L82" i="3"/>
  <c r="K82" i="3"/>
  <c r="M82" i="3" s="1"/>
  <c r="N82" i="3" s="1"/>
  <c r="Y81" i="3"/>
  <c r="Y82" i="3" s="1"/>
  <c r="Q79" i="3"/>
  <c r="R79" i="3" s="1"/>
  <c r="O79" i="3"/>
  <c r="Q78" i="3"/>
  <c r="R78" i="3" s="1"/>
  <c r="O78" i="3"/>
  <c r="R77" i="3"/>
  <c r="Q77" i="3"/>
  <c r="O77" i="3"/>
  <c r="Q76" i="3"/>
  <c r="R76" i="3" s="1"/>
  <c r="O76" i="3"/>
  <c r="Q75" i="3"/>
  <c r="R75" i="3" s="1"/>
  <c r="O75" i="3"/>
  <c r="Q74" i="3"/>
  <c r="R74" i="3" s="1"/>
  <c r="O74" i="3"/>
  <c r="R73" i="3"/>
  <c r="Q73" i="3"/>
  <c r="O73" i="3"/>
  <c r="O72" i="3"/>
  <c r="P71" i="3"/>
  <c r="Y90" i="3" s="1"/>
  <c r="U70" i="3"/>
  <c r="T67" i="3"/>
  <c r="N67" i="3"/>
  <c r="M67" i="3"/>
  <c r="L67" i="3"/>
  <c r="K67" i="3"/>
  <c r="W66" i="3"/>
  <c r="W67" i="3" s="1"/>
  <c r="Q64" i="3"/>
  <c r="R64" i="3" s="1"/>
  <c r="O64" i="3"/>
  <c r="Q63" i="3"/>
  <c r="R63" i="3" s="1"/>
  <c r="O63" i="3"/>
  <c r="Q62" i="3"/>
  <c r="R62" i="3" s="1"/>
  <c r="O62" i="3"/>
  <c r="R61" i="3"/>
  <c r="Q61" i="3"/>
  <c r="O61" i="3"/>
  <c r="Q60" i="3"/>
  <c r="R60" i="3" s="1"/>
  <c r="O60" i="3"/>
  <c r="Q59" i="3"/>
  <c r="R59" i="3" s="1"/>
  <c r="O59" i="3"/>
  <c r="Q58" i="3"/>
  <c r="R58" i="3" s="1"/>
  <c r="O58" i="3"/>
  <c r="O57" i="3"/>
  <c r="P56" i="3"/>
  <c r="X90" i="3" s="1"/>
  <c r="T52" i="3"/>
  <c r="L52" i="3"/>
  <c r="K52" i="3"/>
  <c r="M52" i="3" s="1"/>
  <c r="N52" i="3" s="1"/>
  <c r="W51" i="3"/>
  <c r="W52" i="3" s="1"/>
  <c r="R47" i="3"/>
  <c r="Q47" i="3"/>
  <c r="O47" i="3"/>
  <c r="Q46" i="3"/>
  <c r="R46" i="3" s="1"/>
  <c r="O46" i="3"/>
  <c r="R45" i="3"/>
  <c r="Q45" i="3"/>
  <c r="O45" i="3"/>
  <c r="Q44" i="3"/>
  <c r="R44" i="3" s="1"/>
  <c r="O44" i="3"/>
  <c r="R43" i="3"/>
  <c r="Q43" i="3"/>
  <c r="O43" i="3"/>
  <c r="Q42" i="3"/>
  <c r="R42" i="3" s="1"/>
  <c r="O42" i="3"/>
  <c r="R41" i="3"/>
  <c r="Q41" i="3"/>
  <c r="O41" i="3"/>
  <c r="O40" i="3"/>
  <c r="P39" i="3"/>
  <c r="W90" i="3" s="1"/>
  <c r="Y35" i="3"/>
  <c r="V35" i="3"/>
  <c r="L35" i="3"/>
  <c r="K35" i="3"/>
  <c r="M35" i="3" s="1"/>
  <c r="N35" i="3" s="1"/>
  <c r="Y34" i="3"/>
  <c r="Q29" i="3"/>
  <c r="R29" i="3" s="1"/>
  <c r="O29" i="3"/>
  <c r="R28" i="3"/>
  <c r="Q28" i="3"/>
  <c r="O28" i="3"/>
  <c r="Q27" i="3"/>
  <c r="R27" i="3" s="1"/>
  <c r="O27" i="3"/>
  <c r="Q26" i="3"/>
  <c r="R26" i="3" s="1"/>
  <c r="O26" i="3"/>
  <c r="U25" i="3"/>
  <c r="Q25" i="3"/>
  <c r="R25" i="3" s="1"/>
  <c r="O25" i="3"/>
  <c r="R24" i="3"/>
  <c r="Q24" i="3"/>
  <c r="O24" i="3"/>
  <c r="Q23" i="3"/>
  <c r="R23" i="3" s="1"/>
  <c r="O23" i="3"/>
  <c r="R22" i="3"/>
  <c r="Q22" i="3"/>
  <c r="O22" i="3"/>
  <c r="P21" i="3"/>
  <c r="V90" i="3" s="1"/>
  <c r="T17" i="3"/>
  <c r="N17" i="3"/>
  <c r="M17" i="3"/>
  <c r="L17" i="3"/>
  <c r="K17" i="3"/>
  <c r="W16" i="3"/>
  <c r="W17" i="3" s="1"/>
  <c r="Q12" i="3"/>
  <c r="R12" i="3" s="1"/>
  <c r="O12" i="3"/>
  <c r="R11" i="3"/>
  <c r="Q11" i="3"/>
  <c r="O11" i="3"/>
  <c r="R10" i="3"/>
  <c r="Q10" i="3"/>
  <c r="O10" i="3"/>
  <c r="Q9" i="3"/>
  <c r="R9" i="3" s="1"/>
  <c r="O9" i="3"/>
  <c r="Q8" i="3"/>
  <c r="R8" i="3" s="1"/>
  <c r="O8" i="3"/>
  <c r="Q7" i="3"/>
  <c r="R7" i="3" s="1"/>
  <c r="O7" i="3"/>
  <c r="R6" i="3"/>
  <c r="Q6" i="3"/>
  <c r="O6" i="3"/>
  <c r="P5" i="3"/>
  <c r="N236" i="2"/>
  <c r="L236" i="2"/>
  <c r="K236" i="2"/>
  <c r="M236" i="2" s="1"/>
  <c r="Q234" i="2"/>
  <c r="P234" i="2"/>
  <c r="R227" i="2"/>
  <c r="Q227" i="2"/>
  <c r="O227" i="2"/>
  <c r="Q226" i="2"/>
  <c r="R226" i="2" s="1"/>
  <c r="O226" i="2"/>
  <c r="Q225" i="2"/>
  <c r="R225" i="2" s="1"/>
  <c r="O225" i="2"/>
  <c r="Q224" i="2"/>
  <c r="R224" i="2" s="1"/>
  <c r="O224" i="2"/>
  <c r="R223" i="2"/>
  <c r="Q223" i="2"/>
  <c r="O223" i="2"/>
  <c r="R222" i="2"/>
  <c r="Q222" i="2"/>
  <c r="O222" i="2"/>
  <c r="S221" i="2"/>
  <c r="Q221" i="2"/>
  <c r="R221" i="2" s="1"/>
  <c r="O221" i="2"/>
  <c r="Q220" i="2"/>
  <c r="R220" i="2" s="1"/>
  <c r="O220" i="2"/>
  <c r="P219" i="2"/>
  <c r="N213" i="2"/>
  <c r="M213" i="2"/>
  <c r="L213" i="2"/>
  <c r="K213" i="2"/>
  <c r="Q211" i="2"/>
  <c r="P211" i="2"/>
  <c r="R204" i="2"/>
  <c r="Q204" i="2"/>
  <c r="O204" i="2"/>
  <c r="R203" i="2"/>
  <c r="Q203" i="2"/>
  <c r="O203" i="2"/>
  <c r="R202" i="2"/>
  <c r="Q202" i="2"/>
  <c r="O202" i="2"/>
  <c r="R201" i="2"/>
  <c r="Q201" i="2"/>
  <c r="O201" i="2"/>
  <c r="R200" i="2"/>
  <c r="Q200" i="2"/>
  <c r="O200" i="2"/>
  <c r="R199" i="2"/>
  <c r="Q199" i="2"/>
  <c r="O199" i="2"/>
  <c r="S198" i="2"/>
  <c r="R198" i="2"/>
  <c r="Q198" i="2"/>
  <c r="O198" i="2"/>
  <c r="R197" i="2"/>
  <c r="Q197" i="2"/>
  <c r="O197" i="2"/>
  <c r="P196" i="2"/>
  <c r="N188" i="2"/>
  <c r="L188" i="2"/>
  <c r="K188" i="2"/>
  <c r="M188" i="2" s="1"/>
  <c r="Q186" i="2"/>
  <c r="P186" i="2"/>
  <c r="Q179" i="2"/>
  <c r="R179" i="2" s="1"/>
  <c r="O179" i="2"/>
  <c r="R178" i="2"/>
  <c r="Q178" i="2"/>
  <c r="O178" i="2"/>
  <c r="R177" i="2"/>
  <c r="Q177" i="2"/>
  <c r="O177" i="2"/>
  <c r="Q176" i="2"/>
  <c r="R176" i="2" s="1"/>
  <c r="O176" i="2"/>
  <c r="R175" i="2"/>
  <c r="Q175" i="2"/>
  <c r="O175" i="2"/>
  <c r="Q174" i="2"/>
  <c r="R174" i="2" s="1"/>
  <c r="O174" i="2"/>
  <c r="Q173" i="2"/>
  <c r="R173" i="2" s="1"/>
  <c r="O173" i="2"/>
  <c r="R172" i="2"/>
  <c r="Q172" i="2"/>
  <c r="O172" i="2"/>
  <c r="P171" i="2"/>
  <c r="S173" i="2" s="1"/>
  <c r="N165" i="2"/>
  <c r="L165" i="2"/>
  <c r="K165" i="2"/>
  <c r="M165" i="2" s="1"/>
  <c r="Q163" i="2"/>
  <c r="P163" i="2"/>
  <c r="R156" i="2"/>
  <c r="Q156" i="2"/>
  <c r="O156" i="2"/>
  <c r="R155" i="2"/>
  <c r="Q155" i="2"/>
  <c r="O155" i="2"/>
  <c r="R154" i="2"/>
  <c r="Q154" i="2"/>
  <c r="O154" i="2"/>
  <c r="R153" i="2"/>
  <c r="Q153" i="2"/>
  <c r="O153" i="2"/>
  <c r="R152" i="2"/>
  <c r="Q152" i="2"/>
  <c r="O152" i="2"/>
  <c r="R151" i="2"/>
  <c r="Q151" i="2"/>
  <c r="O151" i="2"/>
  <c r="R150" i="2"/>
  <c r="Q150" i="2"/>
  <c r="O150" i="2"/>
  <c r="R149" i="2"/>
  <c r="Q149" i="2"/>
  <c r="O149" i="2"/>
  <c r="P148" i="2"/>
  <c r="S150" i="2" s="1"/>
  <c r="K141" i="2"/>
  <c r="P139" i="2"/>
  <c r="Q132" i="2"/>
  <c r="R132" i="2" s="1"/>
  <c r="O132" i="2"/>
  <c r="R131" i="2"/>
  <c r="Q131" i="2"/>
  <c r="O131" i="2"/>
  <c r="R130" i="2"/>
  <c r="Q130" i="2"/>
  <c r="O130" i="2"/>
  <c r="Q129" i="2"/>
  <c r="R129" i="2" s="1"/>
  <c r="O129" i="2"/>
  <c r="Q128" i="2"/>
  <c r="R128" i="2" s="1"/>
  <c r="O128" i="2"/>
  <c r="R127" i="2"/>
  <c r="Q127" i="2"/>
  <c r="O127" i="2"/>
  <c r="S126" i="2"/>
  <c r="R126" i="2"/>
  <c r="Q126" i="2"/>
  <c r="O126" i="2"/>
  <c r="O125" i="2"/>
  <c r="P124" i="2"/>
  <c r="Q125" i="2" s="1"/>
  <c r="R125" i="2" s="1"/>
  <c r="L115" i="2"/>
  <c r="K115" i="2"/>
  <c r="P113" i="2"/>
  <c r="R106" i="2"/>
  <c r="Q106" i="2"/>
  <c r="O106" i="2"/>
  <c r="R105" i="2"/>
  <c r="Q105" i="2"/>
  <c r="O105" i="2"/>
  <c r="Q104" i="2"/>
  <c r="R104" i="2" s="1"/>
  <c r="O104" i="2"/>
  <c r="Q103" i="2"/>
  <c r="R103" i="2" s="1"/>
  <c r="O103" i="2"/>
  <c r="R102" i="2"/>
  <c r="Q102" i="2"/>
  <c r="O102" i="2"/>
  <c r="R101" i="2"/>
  <c r="Q101" i="2"/>
  <c r="O101" i="2"/>
  <c r="Q100" i="2"/>
  <c r="R100" i="2" s="1"/>
  <c r="O100" i="2"/>
  <c r="R99" i="2"/>
  <c r="Q99" i="2"/>
  <c r="O99" i="2"/>
  <c r="P98" i="2"/>
  <c r="S100" i="2" s="1"/>
  <c r="L92" i="2"/>
  <c r="K92" i="2"/>
  <c r="Q89" i="2" s="1"/>
  <c r="Q90" i="2" s="1"/>
  <c r="P90" i="2"/>
  <c r="Q83" i="2"/>
  <c r="R83" i="2" s="1"/>
  <c r="O83" i="2"/>
  <c r="R82" i="2"/>
  <c r="Q82" i="2"/>
  <c r="O82" i="2"/>
  <c r="Q81" i="2"/>
  <c r="R81" i="2" s="1"/>
  <c r="O81" i="2"/>
  <c r="Q80" i="2"/>
  <c r="R80" i="2" s="1"/>
  <c r="O80" i="2"/>
  <c r="Q79" i="2"/>
  <c r="R79" i="2" s="1"/>
  <c r="O79" i="2"/>
  <c r="R78" i="2"/>
  <c r="Q78" i="2"/>
  <c r="O78" i="2"/>
  <c r="Q77" i="2"/>
  <c r="R77" i="2" s="1"/>
  <c r="O77" i="2"/>
  <c r="O76" i="2"/>
  <c r="P75" i="2"/>
  <c r="Q76" i="2" s="1"/>
  <c r="R76" i="2" s="1"/>
  <c r="M69" i="2"/>
  <c r="L69" i="2"/>
  <c r="K69" i="2"/>
  <c r="P67" i="2"/>
  <c r="Q66" i="2"/>
  <c r="Q67" i="2" s="1"/>
  <c r="Q61" i="2"/>
  <c r="R61" i="2" s="1"/>
  <c r="Q60" i="2"/>
  <c r="R60" i="2" s="1"/>
  <c r="O60" i="2"/>
  <c r="R59" i="2"/>
  <c r="Q59" i="2"/>
  <c r="O59" i="2"/>
  <c r="R58" i="2"/>
  <c r="Q58" i="2"/>
  <c r="O58" i="2"/>
  <c r="R57" i="2"/>
  <c r="Q57" i="2"/>
  <c r="O57" i="2"/>
  <c r="Q56" i="2"/>
  <c r="R56" i="2" s="1"/>
  <c r="O56" i="2"/>
  <c r="R55" i="2"/>
  <c r="Q55" i="2"/>
  <c r="O55" i="2"/>
  <c r="S54" i="2"/>
  <c r="Q54" i="2"/>
  <c r="R54" i="2" s="1"/>
  <c r="O54" i="2"/>
  <c r="R53" i="2"/>
  <c r="Q53" i="2"/>
  <c r="O53" i="2"/>
  <c r="P52" i="2"/>
  <c r="N46" i="2"/>
  <c r="M46" i="2"/>
  <c r="L46" i="2"/>
  <c r="K46" i="2"/>
  <c r="Q43" i="2" s="1"/>
  <c r="Q44" i="2" s="1"/>
  <c r="P44" i="2"/>
  <c r="R37" i="2"/>
  <c r="Q37" i="2"/>
  <c r="O37" i="2"/>
  <c r="R36" i="2"/>
  <c r="Q36" i="2"/>
  <c r="O36" i="2"/>
  <c r="R35" i="2"/>
  <c r="Q35" i="2"/>
  <c r="O35" i="2"/>
  <c r="Q34" i="2"/>
  <c r="R34" i="2" s="1"/>
  <c r="O34" i="2"/>
  <c r="R33" i="2"/>
  <c r="Q33" i="2"/>
  <c r="O33" i="2"/>
  <c r="Q32" i="2"/>
  <c r="R32" i="2" s="1"/>
  <c r="O32" i="2"/>
  <c r="S31" i="2"/>
  <c r="R31" i="2"/>
  <c r="Q31" i="2"/>
  <c r="O31" i="2"/>
  <c r="Q30" i="2"/>
  <c r="R30" i="2" s="1"/>
  <c r="O30" i="2"/>
  <c r="P29" i="2"/>
  <c r="L23" i="2"/>
  <c r="K23" i="2"/>
  <c r="M23" i="2" s="1"/>
  <c r="N23" i="2" s="1"/>
  <c r="P21" i="2"/>
  <c r="R15" i="2"/>
  <c r="Q15" i="2"/>
  <c r="Q14" i="2"/>
  <c r="R14" i="2" s="1"/>
  <c r="O14" i="2"/>
  <c r="R13" i="2"/>
  <c r="Q13" i="2"/>
  <c r="O13" i="2"/>
  <c r="R12" i="2"/>
  <c r="Q12" i="2"/>
  <c r="O12" i="2"/>
  <c r="Q11" i="2"/>
  <c r="R11" i="2" s="1"/>
  <c r="O11" i="2"/>
  <c r="Q10" i="2"/>
  <c r="R10" i="2" s="1"/>
  <c r="O10" i="2"/>
  <c r="Q9" i="2"/>
  <c r="R9" i="2" s="1"/>
  <c r="O9" i="2"/>
  <c r="S8" i="2"/>
  <c r="R8" i="2"/>
  <c r="Q8" i="2"/>
  <c r="O8" i="2"/>
  <c r="O7" i="2"/>
  <c r="P6" i="2"/>
  <c r="Q7" i="2" s="1"/>
  <c r="R7" i="2" s="1"/>
  <c r="AF731" i="1"/>
  <c r="AD731" i="1"/>
  <c r="K731" i="1"/>
  <c r="AE731" i="1" s="1"/>
  <c r="AI729" i="1"/>
  <c r="AH729" i="1"/>
  <c r="AJ723" i="1"/>
  <c r="AI723" i="1"/>
  <c r="AG723" i="1"/>
  <c r="AJ722" i="1"/>
  <c r="AI722" i="1"/>
  <c r="AG722" i="1"/>
  <c r="AJ721" i="1"/>
  <c r="AI721" i="1"/>
  <c r="AG721" i="1"/>
  <c r="AJ720" i="1"/>
  <c r="AI720" i="1"/>
  <c r="AG720" i="1"/>
  <c r="AJ719" i="1"/>
  <c r="AI719" i="1"/>
  <c r="AG719" i="1"/>
  <c r="AI718" i="1"/>
  <c r="AJ718" i="1" s="1"/>
  <c r="AG718" i="1"/>
  <c r="AI717" i="1"/>
  <c r="AJ717" i="1" s="1"/>
  <c r="AG717" i="1"/>
  <c r="AI716" i="1"/>
  <c r="AJ716" i="1" s="1"/>
  <c r="AG716" i="1"/>
  <c r="AH715" i="1"/>
  <c r="AK717" i="1" s="1"/>
  <c r="AF709" i="1"/>
  <c r="AD709" i="1"/>
  <c r="K709" i="1"/>
  <c r="AE709" i="1" s="1"/>
  <c r="AI707" i="1"/>
  <c r="AH707" i="1"/>
  <c r="AJ701" i="1"/>
  <c r="AI701" i="1"/>
  <c r="AG701" i="1"/>
  <c r="AJ700" i="1"/>
  <c r="AI700" i="1"/>
  <c r="AG700" i="1"/>
  <c r="AJ699" i="1"/>
  <c r="AI699" i="1"/>
  <c r="AG699" i="1"/>
  <c r="AI698" i="1"/>
  <c r="AJ698" i="1" s="1"/>
  <c r="AG698" i="1"/>
  <c r="AJ697" i="1"/>
  <c r="AI697" i="1"/>
  <c r="AG697" i="1"/>
  <c r="AJ696" i="1"/>
  <c r="AI696" i="1"/>
  <c r="AG696" i="1"/>
  <c r="AI695" i="1"/>
  <c r="AJ695" i="1" s="1"/>
  <c r="AG695" i="1"/>
  <c r="AG694" i="1"/>
  <c r="AH693" i="1"/>
  <c r="AI694" i="1" s="1"/>
  <c r="AJ694" i="1" s="1"/>
  <c r="AF686" i="1"/>
  <c r="AE686" i="1"/>
  <c r="AD686" i="1"/>
  <c r="K686" i="1"/>
  <c r="AI684" i="1"/>
  <c r="AH684" i="1"/>
  <c r="AJ678" i="1"/>
  <c r="AI678" i="1"/>
  <c r="AG678" i="1"/>
  <c r="AJ677" i="1"/>
  <c r="AI677" i="1"/>
  <c r="AG677" i="1"/>
  <c r="AI676" i="1"/>
  <c r="AJ676" i="1" s="1"/>
  <c r="AG676" i="1"/>
  <c r="AI675" i="1"/>
  <c r="AJ675" i="1" s="1"/>
  <c r="AG675" i="1"/>
  <c r="AI674" i="1"/>
  <c r="AJ674" i="1" s="1"/>
  <c r="AG674" i="1"/>
  <c r="AI673" i="1"/>
  <c r="AJ673" i="1" s="1"/>
  <c r="AG673" i="1"/>
  <c r="AK672" i="1"/>
  <c r="AJ672" i="1"/>
  <c r="AI672" i="1"/>
  <c r="AG672" i="1"/>
  <c r="AG671" i="1"/>
  <c r="AH670" i="1"/>
  <c r="AI671" i="1" s="1"/>
  <c r="AJ671" i="1" s="1"/>
  <c r="AF664" i="1"/>
  <c r="AD664" i="1"/>
  <c r="K664" i="1"/>
  <c r="AE664" i="1" s="1"/>
  <c r="AI662" i="1"/>
  <c r="AH662" i="1"/>
  <c r="AJ656" i="1"/>
  <c r="AI656" i="1"/>
  <c r="AG656" i="1"/>
  <c r="AJ655" i="1"/>
  <c r="AI655" i="1"/>
  <c r="AG655" i="1"/>
  <c r="AJ654" i="1"/>
  <c r="AI654" i="1"/>
  <c r="AG654" i="1"/>
  <c r="AJ653" i="1"/>
  <c r="AI653" i="1"/>
  <c r="AG653" i="1"/>
  <c r="AJ652" i="1"/>
  <c r="AI652" i="1"/>
  <c r="AG652" i="1"/>
  <c r="AJ651" i="1"/>
  <c r="AI651" i="1"/>
  <c r="AG651" i="1"/>
  <c r="AJ650" i="1"/>
  <c r="AI650" i="1"/>
  <c r="AG650" i="1"/>
  <c r="AJ649" i="1"/>
  <c r="AI649" i="1"/>
  <c r="AG649" i="1"/>
  <c r="AH648" i="1"/>
  <c r="AK650" i="1" s="1"/>
  <c r="AD641" i="1"/>
  <c r="K641" i="1"/>
  <c r="AH639" i="1"/>
  <c r="AJ633" i="1"/>
  <c r="AI633" i="1"/>
  <c r="AG633" i="1"/>
  <c r="AJ632" i="1"/>
  <c r="AI632" i="1"/>
  <c r="AG632" i="1"/>
  <c r="AI631" i="1"/>
  <c r="AJ631" i="1" s="1"/>
  <c r="AG631" i="1"/>
  <c r="AJ630" i="1"/>
  <c r="AI630" i="1"/>
  <c r="AG630" i="1"/>
  <c r="AI629" i="1"/>
  <c r="AJ629" i="1" s="1"/>
  <c r="AG629" i="1"/>
  <c r="AJ628" i="1"/>
  <c r="AI628" i="1"/>
  <c r="AG628" i="1"/>
  <c r="AJ627" i="1"/>
  <c r="AI627" i="1"/>
  <c r="AG627" i="1"/>
  <c r="AG626" i="1"/>
  <c r="AH625" i="1"/>
  <c r="AI626" i="1" s="1"/>
  <c r="AJ626" i="1" s="1"/>
  <c r="AF619" i="1"/>
  <c r="AE619" i="1"/>
  <c r="AD619" i="1"/>
  <c r="K619" i="1"/>
  <c r="AI617" i="1"/>
  <c r="AH617" i="1"/>
  <c r="AJ611" i="1"/>
  <c r="AI611" i="1"/>
  <c r="AG611" i="1"/>
  <c r="AJ610" i="1"/>
  <c r="AI610" i="1"/>
  <c r="AG610" i="1"/>
  <c r="AJ609" i="1"/>
  <c r="AI609" i="1"/>
  <c r="AG609" i="1"/>
  <c r="AJ608" i="1"/>
  <c r="AI608" i="1"/>
  <c r="AG608" i="1"/>
  <c r="AJ607" i="1"/>
  <c r="AI607" i="1"/>
  <c r="AG607" i="1"/>
  <c r="AJ606" i="1"/>
  <c r="AI606" i="1"/>
  <c r="AG606" i="1"/>
  <c r="AK605" i="1"/>
  <c r="AJ605" i="1"/>
  <c r="AI605" i="1"/>
  <c r="AG605" i="1"/>
  <c r="AJ604" i="1"/>
  <c r="AI604" i="1"/>
  <c r="AG604" i="1"/>
  <c r="AH603" i="1"/>
  <c r="AD597" i="1"/>
  <c r="K597" i="1"/>
  <c r="AH595" i="1"/>
  <c r="AJ589" i="1"/>
  <c r="AI589" i="1"/>
  <c r="AG589" i="1"/>
  <c r="AJ588" i="1"/>
  <c r="AI588" i="1"/>
  <c r="AG588" i="1"/>
  <c r="AI587" i="1"/>
  <c r="AJ587" i="1" s="1"/>
  <c r="AG587" i="1"/>
  <c r="AI586" i="1"/>
  <c r="AJ586" i="1" s="1"/>
  <c r="AG586" i="1"/>
  <c r="AJ585" i="1"/>
  <c r="AI585" i="1"/>
  <c r="AG585" i="1"/>
  <c r="AJ584" i="1"/>
  <c r="AI584" i="1"/>
  <c r="AG584" i="1"/>
  <c r="AI583" i="1"/>
  <c r="AJ583" i="1" s="1"/>
  <c r="AG583" i="1"/>
  <c r="AJ582" i="1"/>
  <c r="AI582" i="1"/>
  <c r="AG582" i="1"/>
  <c r="AH581" i="1"/>
  <c r="AK583" i="1" s="1"/>
  <c r="AD575" i="1"/>
  <c r="K575" i="1"/>
  <c r="AI572" i="1" s="1"/>
  <c r="AI573" i="1" s="1"/>
  <c r="AH573" i="1"/>
  <c r="AI566" i="1"/>
  <c r="AJ566" i="1" s="1"/>
  <c r="AG566" i="1"/>
  <c r="AJ565" i="1"/>
  <c r="AI565" i="1"/>
  <c r="AG565" i="1"/>
  <c r="AJ564" i="1"/>
  <c r="AI564" i="1"/>
  <c r="AG564" i="1"/>
  <c r="AI563" i="1"/>
  <c r="AJ563" i="1" s="1"/>
  <c r="AG563" i="1"/>
  <c r="AI562" i="1"/>
  <c r="AJ562" i="1" s="1"/>
  <c r="AG562" i="1"/>
  <c r="AJ561" i="1"/>
  <c r="AI561" i="1"/>
  <c r="AG561" i="1"/>
  <c r="AI560" i="1"/>
  <c r="AJ560" i="1" s="1"/>
  <c r="AG560" i="1"/>
  <c r="AG559" i="1"/>
  <c r="AH558" i="1"/>
  <c r="AI559" i="1" s="1"/>
  <c r="AJ559" i="1" s="1"/>
  <c r="AD552" i="1"/>
  <c r="K552" i="1"/>
  <c r="AI549" i="1" s="1"/>
  <c r="AI550" i="1" s="1"/>
  <c r="AH550" i="1"/>
  <c r="AJ543" i="1"/>
  <c r="AI543" i="1"/>
  <c r="AG543" i="1"/>
  <c r="AI542" i="1"/>
  <c r="AJ542" i="1" s="1"/>
  <c r="AG542" i="1"/>
  <c r="AJ541" i="1"/>
  <c r="AI541" i="1"/>
  <c r="AG541" i="1"/>
  <c r="AI540" i="1"/>
  <c r="AJ540" i="1" s="1"/>
  <c r="AG540" i="1"/>
  <c r="AJ539" i="1"/>
  <c r="AI539" i="1"/>
  <c r="AG539" i="1"/>
  <c r="AI538" i="1"/>
  <c r="AJ538" i="1" s="1"/>
  <c r="AG538" i="1"/>
  <c r="AK537" i="1"/>
  <c r="AI537" i="1"/>
  <c r="AJ537" i="1" s="1"/>
  <c r="AG537" i="1"/>
  <c r="AI536" i="1"/>
  <c r="AJ536" i="1" s="1"/>
  <c r="AG536" i="1"/>
  <c r="AH535" i="1"/>
  <c r="AD529" i="1"/>
  <c r="K529" i="1"/>
  <c r="AE529" i="1" s="1"/>
  <c r="AF529" i="1" s="1"/>
  <c r="AH527" i="1"/>
  <c r="AJ520" i="1"/>
  <c r="AI520" i="1"/>
  <c r="AG520" i="1"/>
  <c r="AJ519" i="1"/>
  <c r="AI519" i="1"/>
  <c r="AG519" i="1"/>
  <c r="AI518" i="1"/>
  <c r="AJ518" i="1" s="1"/>
  <c r="AG518" i="1"/>
  <c r="AJ517" i="1"/>
  <c r="AI517" i="1"/>
  <c r="AG517" i="1"/>
  <c r="AJ516" i="1"/>
  <c r="AI516" i="1"/>
  <c r="AG516" i="1"/>
  <c r="AJ515" i="1"/>
  <c r="AI515" i="1"/>
  <c r="AG515" i="1"/>
  <c r="AJ514" i="1"/>
  <c r="AI514" i="1"/>
  <c r="AG514" i="1"/>
  <c r="AG513" i="1"/>
  <c r="AH512" i="1"/>
  <c r="AL514" i="1" s="1"/>
  <c r="AD506" i="1"/>
  <c r="K506" i="1"/>
  <c r="AE506" i="1" s="1"/>
  <c r="AF506" i="1" s="1"/>
  <c r="AH504" i="1"/>
  <c r="AI503" i="1"/>
  <c r="AI504" i="1" s="1"/>
  <c r="AI497" i="1"/>
  <c r="AJ497" i="1" s="1"/>
  <c r="AG497" i="1"/>
  <c r="AI496" i="1"/>
  <c r="AJ496" i="1" s="1"/>
  <c r="AG496" i="1"/>
  <c r="AI495" i="1"/>
  <c r="AJ495" i="1" s="1"/>
  <c r="AG495" i="1"/>
  <c r="AI494" i="1"/>
  <c r="AJ494" i="1" s="1"/>
  <c r="AG494" i="1"/>
  <c r="AI493" i="1"/>
  <c r="AJ493" i="1" s="1"/>
  <c r="AG493" i="1"/>
  <c r="AI492" i="1"/>
  <c r="AJ492" i="1" s="1"/>
  <c r="AG492" i="1"/>
  <c r="AJ491" i="1"/>
  <c r="AI491" i="1"/>
  <c r="AG491" i="1"/>
  <c r="AJ490" i="1"/>
  <c r="AI490" i="1"/>
  <c r="AG490" i="1"/>
  <c r="AH489" i="1"/>
  <c r="AL491" i="1" s="1"/>
  <c r="AD483" i="1"/>
  <c r="K483" i="1"/>
  <c r="AI480" i="1" s="1"/>
  <c r="AJ474" i="1"/>
  <c r="AI474" i="1"/>
  <c r="AG474" i="1"/>
  <c r="AJ473" i="1"/>
  <c r="AI473" i="1"/>
  <c r="AG473" i="1"/>
  <c r="AI472" i="1"/>
  <c r="AJ472" i="1" s="1"/>
  <c r="AG472" i="1"/>
  <c r="AI471" i="1"/>
  <c r="AJ471" i="1" s="1"/>
  <c r="AG471" i="1"/>
  <c r="AJ470" i="1"/>
  <c r="AI470" i="1"/>
  <c r="AG470" i="1"/>
  <c r="AJ469" i="1"/>
  <c r="AI469" i="1"/>
  <c r="AG469" i="1"/>
  <c r="AJ468" i="1"/>
  <c r="AI468" i="1"/>
  <c r="AG468" i="1"/>
  <c r="AG467" i="1"/>
  <c r="AH466" i="1"/>
  <c r="AI467" i="1" s="1"/>
  <c r="AJ467" i="1" s="1"/>
  <c r="AF460" i="1"/>
  <c r="AE460" i="1"/>
  <c r="AD460" i="1"/>
  <c r="K460" i="1"/>
  <c r="AI457" i="1" s="1"/>
  <c r="AI458" i="1" s="1"/>
  <c r="AH458" i="1"/>
  <c r="AI451" i="1"/>
  <c r="AJ451" i="1" s="1"/>
  <c r="AG451" i="1"/>
  <c r="AJ450" i="1"/>
  <c r="AI450" i="1"/>
  <c r="AG450" i="1"/>
  <c r="AJ449" i="1"/>
  <c r="AI449" i="1"/>
  <c r="AG449" i="1"/>
  <c r="AI448" i="1"/>
  <c r="AJ448" i="1" s="1"/>
  <c r="AG448" i="1"/>
  <c r="AI447" i="1"/>
  <c r="AJ447" i="1" s="1"/>
  <c r="AG447" i="1"/>
  <c r="AJ446" i="1"/>
  <c r="AI446" i="1"/>
  <c r="AG446" i="1"/>
  <c r="AK445" i="1"/>
  <c r="AI445" i="1"/>
  <c r="AJ445" i="1" s="1"/>
  <c r="AG445" i="1"/>
  <c r="AG444" i="1"/>
  <c r="AH443" i="1"/>
  <c r="AI444" i="1" s="1"/>
  <c r="AJ444" i="1" s="1"/>
  <c r="AF437" i="1"/>
  <c r="AE437" i="1"/>
  <c r="AD437" i="1"/>
  <c r="K437" i="1"/>
  <c r="AI434" i="1" s="1"/>
  <c r="AI435" i="1" s="1"/>
  <c r="AH435" i="1"/>
  <c r="AI428" i="1"/>
  <c r="AJ428" i="1" s="1"/>
  <c r="AG428" i="1"/>
  <c r="AI427" i="1"/>
  <c r="AJ427" i="1" s="1"/>
  <c r="AG427" i="1"/>
  <c r="AJ426" i="1"/>
  <c r="AI426" i="1"/>
  <c r="AG426" i="1"/>
  <c r="AJ425" i="1"/>
  <c r="AI425" i="1"/>
  <c r="AG425" i="1"/>
  <c r="AI424" i="1"/>
  <c r="AJ424" i="1" s="1"/>
  <c r="AG424" i="1"/>
  <c r="AI423" i="1"/>
  <c r="AJ423" i="1" s="1"/>
  <c r="AG423" i="1"/>
  <c r="AK422" i="1"/>
  <c r="AJ422" i="1"/>
  <c r="AI422" i="1"/>
  <c r="AG422" i="1"/>
  <c r="AG421" i="1"/>
  <c r="AH420" i="1"/>
  <c r="AI421" i="1" s="1"/>
  <c r="AJ421" i="1" s="1"/>
  <c r="AF414" i="1"/>
  <c r="AD414" i="1"/>
  <c r="K414" i="1"/>
  <c r="AE414" i="1" s="1"/>
  <c r="AI412" i="1"/>
  <c r="AH412" i="1"/>
  <c r="AI411" i="1"/>
  <c r="AI405" i="1"/>
  <c r="AJ405" i="1" s="1"/>
  <c r="AG405" i="1"/>
  <c r="AI404" i="1"/>
  <c r="AJ404" i="1" s="1"/>
  <c r="AG404" i="1"/>
  <c r="AI403" i="1"/>
  <c r="AJ403" i="1" s="1"/>
  <c r="AG403" i="1"/>
  <c r="AJ402" i="1"/>
  <c r="AI402" i="1"/>
  <c r="AG402" i="1"/>
  <c r="AI401" i="1"/>
  <c r="AJ401" i="1" s="1"/>
  <c r="AG401" i="1"/>
  <c r="AI400" i="1"/>
  <c r="AJ400" i="1" s="1"/>
  <c r="AG400" i="1"/>
  <c r="AK399" i="1"/>
  <c r="AI399" i="1"/>
  <c r="AJ399" i="1" s="1"/>
  <c r="AG399" i="1"/>
  <c r="AJ398" i="1"/>
  <c r="AI398" i="1"/>
  <c r="AG398" i="1"/>
  <c r="AH397" i="1"/>
  <c r="AD391" i="1"/>
  <c r="K391" i="1"/>
  <c r="AE391" i="1" s="1"/>
  <c r="AH389" i="1"/>
  <c r="AI388" i="1"/>
  <c r="AJ382" i="1"/>
  <c r="AI382" i="1"/>
  <c r="AG382" i="1"/>
  <c r="AI381" i="1"/>
  <c r="AJ381" i="1" s="1"/>
  <c r="AG381" i="1"/>
  <c r="AI380" i="1"/>
  <c r="AJ380" i="1" s="1"/>
  <c r="AG380" i="1"/>
  <c r="AI379" i="1"/>
  <c r="AJ379" i="1" s="1"/>
  <c r="AG379" i="1"/>
  <c r="AJ378" i="1"/>
  <c r="AI378" i="1"/>
  <c r="AG378" i="1"/>
  <c r="AI377" i="1"/>
  <c r="AJ377" i="1" s="1"/>
  <c r="AG377" i="1"/>
  <c r="AJ376" i="1"/>
  <c r="AI376" i="1"/>
  <c r="AG376" i="1"/>
  <c r="AG375" i="1"/>
  <c r="AH374" i="1"/>
  <c r="AI375" i="1" s="1"/>
  <c r="AJ375" i="1" s="1"/>
  <c r="AD368" i="1"/>
  <c r="K368" i="1"/>
  <c r="AE368" i="1" s="1"/>
  <c r="AF368" i="1" s="1"/>
  <c r="AH366" i="1"/>
  <c r="AI365" i="1"/>
  <c r="AI366" i="1" s="1"/>
  <c r="AI359" i="1"/>
  <c r="AJ359" i="1" s="1"/>
  <c r="AG359" i="1"/>
  <c r="AJ358" i="1"/>
  <c r="AI358" i="1"/>
  <c r="AG358" i="1"/>
  <c r="AI357" i="1"/>
  <c r="AJ357" i="1" s="1"/>
  <c r="AG357" i="1"/>
  <c r="AI356" i="1"/>
  <c r="AJ356" i="1" s="1"/>
  <c r="AG356" i="1"/>
  <c r="AI355" i="1"/>
  <c r="AJ355" i="1" s="1"/>
  <c r="AG355" i="1"/>
  <c r="AJ354" i="1"/>
  <c r="AI354" i="1"/>
  <c r="AG354" i="1"/>
  <c r="AI353" i="1"/>
  <c r="AJ353" i="1" s="1"/>
  <c r="AG353" i="1"/>
  <c r="AG352" i="1"/>
  <c r="AH351" i="1"/>
  <c r="AI352" i="1" s="1"/>
  <c r="AJ352" i="1" s="1"/>
  <c r="AE345" i="1"/>
  <c r="AF345" i="1" s="1"/>
  <c r="AD345" i="1"/>
  <c r="K345" i="1"/>
  <c r="AH343" i="1"/>
  <c r="AI342" i="1"/>
  <c r="AI343" i="1" s="1"/>
  <c r="AI336" i="1"/>
  <c r="AJ336" i="1" s="1"/>
  <c r="AG336" i="1"/>
  <c r="AI335" i="1"/>
  <c r="AJ335" i="1" s="1"/>
  <c r="AG335" i="1"/>
  <c r="AJ334" i="1"/>
  <c r="AI334" i="1"/>
  <c r="AG334" i="1"/>
  <c r="AI333" i="1"/>
  <c r="AJ333" i="1" s="1"/>
  <c r="AG333" i="1"/>
  <c r="AI332" i="1"/>
  <c r="AJ332" i="1" s="1"/>
  <c r="AG332" i="1"/>
  <c r="AI331" i="1"/>
  <c r="AJ331" i="1" s="1"/>
  <c r="AG331" i="1"/>
  <c r="AL330" i="1"/>
  <c r="AK330" i="1"/>
  <c r="AJ330" i="1"/>
  <c r="AI330" i="1"/>
  <c r="AG330" i="1"/>
  <c r="AI329" i="1"/>
  <c r="AJ329" i="1" s="1"/>
  <c r="AG329" i="1"/>
  <c r="AH328" i="1"/>
  <c r="AD322" i="1"/>
  <c r="K322" i="1"/>
  <c r="AE322" i="1" s="1"/>
  <c r="AF322" i="1" s="1"/>
  <c r="AH320" i="1"/>
  <c r="AI313" i="1"/>
  <c r="AJ313" i="1" s="1"/>
  <c r="AG313" i="1"/>
  <c r="AJ312" i="1"/>
  <c r="AI312" i="1"/>
  <c r="AG312" i="1"/>
  <c r="AI311" i="1"/>
  <c r="AJ311" i="1" s="1"/>
  <c r="AG311" i="1"/>
  <c r="AJ310" i="1"/>
  <c r="AI310" i="1"/>
  <c r="AG310" i="1"/>
  <c r="AI309" i="1"/>
  <c r="AJ309" i="1" s="1"/>
  <c r="AG309" i="1"/>
  <c r="AJ308" i="1"/>
  <c r="AI308" i="1"/>
  <c r="AG308" i="1"/>
  <c r="AJ307" i="1"/>
  <c r="AI307" i="1"/>
  <c r="AG307" i="1"/>
  <c r="AI306" i="1"/>
  <c r="AJ306" i="1" s="1"/>
  <c r="AG306" i="1"/>
  <c r="AH305" i="1"/>
  <c r="AL307" i="1" s="1"/>
  <c r="AD299" i="1"/>
  <c r="K299" i="1"/>
  <c r="AE299" i="1" s="1"/>
  <c r="AF299" i="1" s="1"/>
  <c r="AH297" i="1"/>
  <c r="AI296" i="1"/>
  <c r="AI297" i="1" s="1"/>
  <c r="AJ290" i="1"/>
  <c r="AI290" i="1"/>
  <c r="AG290" i="1"/>
  <c r="AI289" i="1"/>
  <c r="AJ289" i="1" s="1"/>
  <c r="AG289" i="1"/>
  <c r="AI288" i="1"/>
  <c r="AJ288" i="1" s="1"/>
  <c r="AG288" i="1"/>
  <c r="AI287" i="1"/>
  <c r="AJ287" i="1" s="1"/>
  <c r="AG287" i="1"/>
  <c r="AJ286" i="1"/>
  <c r="AI286" i="1"/>
  <c r="AG286" i="1"/>
  <c r="AI285" i="1"/>
  <c r="AJ285" i="1" s="1"/>
  <c r="AG285" i="1"/>
  <c r="AK284" i="1"/>
  <c r="AI284" i="1"/>
  <c r="AJ284" i="1" s="1"/>
  <c r="AG284" i="1"/>
  <c r="AJ283" i="1"/>
  <c r="AI283" i="1"/>
  <c r="AG283" i="1"/>
  <c r="AH282" i="1"/>
  <c r="AD276" i="1"/>
  <c r="K276" i="1"/>
  <c r="AE276" i="1" s="1"/>
  <c r="AF276" i="1" s="1"/>
  <c r="AH274" i="1"/>
  <c r="AI273" i="1"/>
  <c r="AI274" i="1" s="1"/>
  <c r="AI267" i="1"/>
  <c r="AJ267" i="1" s="1"/>
  <c r="AG267" i="1"/>
  <c r="AJ266" i="1"/>
  <c r="AI266" i="1"/>
  <c r="AG266" i="1"/>
  <c r="AI265" i="1"/>
  <c r="AJ265" i="1" s="1"/>
  <c r="AG265" i="1"/>
  <c r="AI264" i="1"/>
  <c r="AJ264" i="1" s="1"/>
  <c r="AG264" i="1"/>
  <c r="AI263" i="1"/>
  <c r="AJ263" i="1" s="1"/>
  <c r="AG263" i="1"/>
  <c r="AJ262" i="1"/>
  <c r="AI262" i="1"/>
  <c r="AG262" i="1"/>
  <c r="AI261" i="1"/>
  <c r="AJ261" i="1" s="1"/>
  <c r="AG261" i="1"/>
  <c r="AG260" i="1"/>
  <c r="AH259" i="1"/>
  <c r="AI260" i="1" s="1"/>
  <c r="AJ260" i="1" s="1"/>
  <c r="AF253" i="1"/>
  <c r="AE253" i="1"/>
  <c r="AD253" i="1"/>
  <c r="K253" i="1"/>
  <c r="AH251" i="1"/>
  <c r="AI250" i="1"/>
  <c r="AI251" i="1" s="1"/>
  <c r="AJ244" i="1"/>
  <c r="AI244" i="1"/>
  <c r="AG244" i="1"/>
  <c r="AI243" i="1"/>
  <c r="AJ243" i="1" s="1"/>
  <c r="AG243" i="1"/>
  <c r="AJ242" i="1"/>
  <c r="AI242" i="1"/>
  <c r="AG242" i="1"/>
  <c r="AI241" i="1"/>
  <c r="AJ241" i="1" s="1"/>
  <c r="AG241" i="1"/>
  <c r="AI240" i="1"/>
  <c r="AJ240" i="1" s="1"/>
  <c r="AG240" i="1"/>
  <c r="AI239" i="1"/>
  <c r="AJ239" i="1" s="1"/>
  <c r="AG239" i="1"/>
  <c r="AK238" i="1"/>
  <c r="AI238" i="1"/>
  <c r="AJ238" i="1" s="1"/>
  <c r="AG238" i="1"/>
  <c r="AI237" i="1"/>
  <c r="AJ237" i="1" s="1"/>
  <c r="AG237" i="1"/>
  <c r="AH236" i="1"/>
  <c r="AD230" i="1"/>
  <c r="K230" i="1"/>
  <c r="AE230" i="1" s="1"/>
  <c r="AF230" i="1" s="1"/>
  <c r="AH228" i="1"/>
  <c r="AJ221" i="1"/>
  <c r="AI221" i="1"/>
  <c r="AG221" i="1"/>
  <c r="AJ220" i="1"/>
  <c r="AI220" i="1"/>
  <c r="AG220" i="1"/>
  <c r="AI219" i="1"/>
  <c r="AJ219" i="1" s="1"/>
  <c r="AG219" i="1"/>
  <c r="AJ218" i="1"/>
  <c r="AI218" i="1"/>
  <c r="AG218" i="1"/>
  <c r="AI217" i="1"/>
  <c r="AJ217" i="1" s="1"/>
  <c r="AG217" i="1"/>
  <c r="AI216" i="1"/>
  <c r="AJ216" i="1" s="1"/>
  <c r="AG216" i="1"/>
  <c r="AJ215" i="1"/>
  <c r="AI215" i="1"/>
  <c r="AG215" i="1"/>
  <c r="AG214" i="1"/>
  <c r="AH213" i="1"/>
  <c r="AK215" i="1" s="1"/>
  <c r="AF207" i="1"/>
  <c r="AD207" i="1"/>
  <c r="K207" i="1"/>
  <c r="AE207" i="1" s="1"/>
  <c r="AH205" i="1"/>
  <c r="AI204" i="1"/>
  <c r="AI205" i="1" s="1"/>
  <c r="AJ198" i="1"/>
  <c r="AI198" i="1"/>
  <c r="AG198" i="1"/>
  <c r="AI197" i="1"/>
  <c r="AJ197" i="1" s="1"/>
  <c r="AG197" i="1"/>
  <c r="AI196" i="1"/>
  <c r="AJ196" i="1" s="1"/>
  <c r="AG196" i="1"/>
  <c r="AI195" i="1"/>
  <c r="AJ195" i="1" s="1"/>
  <c r="AG195" i="1"/>
  <c r="AJ194" i="1"/>
  <c r="AI194" i="1"/>
  <c r="AG194" i="1"/>
  <c r="AI193" i="1"/>
  <c r="AJ193" i="1" s="1"/>
  <c r="AG193" i="1"/>
  <c r="AI192" i="1"/>
  <c r="AJ192" i="1" s="1"/>
  <c r="AG192" i="1"/>
  <c r="AJ191" i="1"/>
  <c r="AI191" i="1"/>
  <c r="AG191" i="1"/>
  <c r="AH190" i="1"/>
  <c r="AK192" i="1" s="1"/>
  <c r="AL183" i="1"/>
  <c r="AD183" i="1"/>
  <c r="AC182" i="1"/>
  <c r="AC181" i="1"/>
  <c r="AC183" i="1" s="1"/>
  <c r="AJ179" i="1"/>
  <c r="AI179" i="1"/>
  <c r="AG179" i="1"/>
  <c r="AI178" i="1"/>
  <c r="AJ178" i="1" s="1"/>
  <c r="AG178" i="1"/>
  <c r="AJ177" i="1"/>
  <c r="AI177" i="1"/>
  <c r="AG177" i="1"/>
  <c r="AJ176" i="1"/>
  <c r="AI176" i="1"/>
  <c r="AG176" i="1"/>
  <c r="AJ175" i="1"/>
  <c r="AI175" i="1"/>
  <c r="AG175" i="1"/>
  <c r="AI174" i="1"/>
  <c r="AJ174" i="1" s="1"/>
  <c r="AG174" i="1"/>
  <c r="AG173" i="1"/>
  <c r="AH172" i="1"/>
  <c r="AI173" i="1" s="1"/>
  <c r="AJ173" i="1" s="1"/>
  <c r="AL168" i="1"/>
  <c r="AF168" i="1"/>
  <c r="AE168" i="1"/>
  <c r="AD168" i="1"/>
  <c r="AC168" i="1"/>
  <c r="AM167" i="1"/>
  <c r="AM168" i="1" s="1"/>
  <c r="AI164" i="1"/>
  <c r="AJ164" i="1" s="1"/>
  <c r="AG164" i="1"/>
  <c r="AI163" i="1"/>
  <c r="AJ163" i="1" s="1"/>
  <c r="AG163" i="1"/>
  <c r="AJ162" i="1"/>
  <c r="AI162" i="1"/>
  <c r="AG162" i="1"/>
  <c r="AJ161" i="1"/>
  <c r="AI161" i="1"/>
  <c r="AG161" i="1"/>
  <c r="AI160" i="1"/>
  <c r="AJ160" i="1" s="1"/>
  <c r="AG160" i="1"/>
  <c r="AG159" i="1"/>
  <c r="AH158" i="1"/>
  <c r="AI159" i="1" s="1"/>
  <c r="AJ159" i="1" s="1"/>
  <c r="AL154" i="1"/>
  <c r="AD154" i="1"/>
  <c r="AC153" i="1"/>
  <c r="AC152" i="1"/>
  <c r="AC151" i="1"/>
  <c r="AC150" i="1"/>
  <c r="AC154" i="1" s="1"/>
  <c r="AJ147" i="1"/>
  <c r="AI147" i="1"/>
  <c r="AG147" i="1"/>
  <c r="AI146" i="1"/>
  <c r="AJ146" i="1" s="1"/>
  <c r="AG146" i="1"/>
  <c r="AI145" i="1"/>
  <c r="AJ145" i="1" s="1"/>
  <c r="AG145" i="1"/>
  <c r="AI144" i="1"/>
  <c r="AJ144" i="1" s="1"/>
  <c r="AG144" i="1"/>
  <c r="AJ143" i="1"/>
  <c r="AI143" i="1"/>
  <c r="AG143" i="1"/>
  <c r="AG142" i="1"/>
  <c r="AH141" i="1"/>
  <c r="AI142" i="1" s="1"/>
  <c r="AJ142" i="1" s="1"/>
  <c r="AM137" i="1"/>
  <c r="AL137" i="1"/>
  <c r="AC137" i="1"/>
  <c r="AE137" i="1" s="1"/>
  <c r="AM136" i="1"/>
  <c r="AC135" i="1"/>
  <c r="AD137" i="1" s="1"/>
  <c r="AI133" i="1"/>
  <c r="AJ133" i="1" s="1"/>
  <c r="AG133" i="1"/>
  <c r="AI132" i="1"/>
  <c r="AJ132" i="1" s="1"/>
  <c r="AG132" i="1"/>
  <c r="AI131" i="1"/>
  <c r="AJ131" i="1" s="1"/>
  <c r="AG131" i="1"/>
  <c r="AJ130" i="1"/>
  <c r="AI130" i="1"/>
  <c r="AG130" i="1"/>
  <c r="AI129" i="1"/>
  <c r="AJ129" i="1" s="1"/>
  <c r="AG129" i="1"/>
  <c r="AI128" i="1"/>
  <c r="AJ128" i="1" s="1"/>
  <c r="AG128" i="1"/>
  <c r="AH127" i="1"/>
  <c r="AL123" i="1"/>
  <c r="AD123" i="1"/>
  <c r="AC122" i="1"/>
  <c r="AC123" i="1" s="1"/>
  <c r="AE123" i="1" s="1"/>
  <c r="AF123" i="1" s="1"/>
  <c r="V121" i="1"/>
  <c r="AJ120" i="1"/>
  <c r="AI120" i="1"/>
  <c r="AG120" i="1"/>
  <c r="AJ119" i="1"/>
  <c r="AI119" i="1"/>
  <c r="AG119" i="1"/>
  <c r="AJ118" i="1"/>
  <c r="AI118" i="1"/>
  <c r="AG118" i="1"/>
  <c r="AI117" i="1"/>
  <c r="AJ117" i="1" s="1"/>
  <c r="AG117" i="1"/>
  <c r="AJ116" i="1"/>
  <c r="AI116" i="1"/>
  <c r="AG116" i="1"/>
  <c r="AG115" i="1"/>
  <c r="AH114" i="1"/>
  <c r="AI115" i="1" s="1"/>
  <c r="AJ115" i="1" s="1"/>
  <c r="AL109" i="1"/>
  <c r="AC109" i="1"/>
  <c r="AE109" i="1" s="1"/>
  <c r="AC108" i="1"/>
  <c r="AC107" i="1"/>
  <c r="AM108" i="1" s="1"/>
  <c r="AM109" i="1" s="1"/>
  <c r="AI105" i="1"/>
  <c r="AJ105" i="1" s="1"/>
  <c r="AG105" i="1"/>
  <c r="AJ104" i="1"/>
  <c r="AI104" i="1"/>
  <c r="AG104" i="1"/>
  <c r="AI103" i="1"/>
  <c r="AJ103" i="1" s="1"/>
  <c r="AG103" i="1"/>
  <c r="AI102" i="1"/>
  <c r="AJ102" i="1" s="1"/>
  <c r="AG102" i="1"/>
  <c r="AI101" i="1"/>
  <c r="AJ101" i="1" s="1"/>
  <c r="AG101" i="1"/>
  <c r="AJ100" i="1"/>
  <c r="AI100" i="1"/>
  <c r="AG100" i="1"/>
  <c r="AH99" i="1"/>
  <c r="AL95" i="1"/>
  <c r="AC94" i="1"/>
  <c r="AC93" i="1"/>
  <c r="AC92" i="1"/>
  <c r="AC91" i="1"/>
  <c r="AC90" i="1"/>
  <c r="AD95" i="1" s="1"/>
  <c r="AI88" i="1"/>
  <c r="AJ88" i="1" s="1"/>
  <c r="AG88" i="1"/>
  <c r="AI87" i="1"/>
  <c r="AJ87" i="1" s="1"/>
  <c r="AG87" i="1"/>
  <c r="AJ86" i="1"/>
  <c r="AI86" i="1"/>
  <c r="AG86" i="1"/>
  <c r="AI85" i="1"/>
  <c r="AJ85" i="1" s="1"/>
  <c r="AG85" i="1"/>
  <c r="AI84" i="1"/>
  <c r="AJ84" i="1" s="1"/>
  <c r="AG84" i="1"/>
  <c r="AG83" i="1"/>
  <c r="AH82" i="1"/>
  <c r="AR79" i="1" s="1"/>
  <c r="AX79" i="1"/>
  <c r="AV79" i="1"/>
  <c r="AU79" i="1"/>
  <c r="AS79" i="1"/>
  <c r="AM79" i="1"/>
  <c r="AN77" i="1"/>
  <c r="AC76" i="1"/>
  <c r="AE76" i="1" s="1"/>
  <c r="AC75" i="1"/>
  <c r="AC73" i="1"/>
  <c r="AQ76" i="1" s="1"/>
  <c r="AQ77" i="1" s="1"/>
  <c r="AI71" i="1"/>
  <c r="AJ71" i="1" s="1"/>
  <c r="AG71" i="1"/>
  <c r="AJ70" i="1"/>
  <c r="AI70" i="1"/>
  <c r="AG70" i="1"/>
  <c r="AI69" i="1"/>
  <c r="AJ69" i="1" s="1"/>
  <c r="AG69" i="1"/>
  <c r="AJ68" i="1"/>
  <c r="AI68" i="1"/>
  <c r="AG68" i="1"/>
  <c r="AI67" i="1"/>
  <c r="AJ67" i="1" s="1"/>
  <c r="AG67" i="1"/>
  <c r="AJ66" i="1"/>
  <c r="AI66" i="1"/>
  <c r="AG66" i="1"/>
  <c r="AH65" i="1"/>
  <c r="AQ79" i="1" s="1"/>
  <c r="AM64" i="1"/>
  <c r="AL61" i="1"/>
  <c r="AO60" i="1"/>
  <c r="AO61" i="1" s="1"/>
  <c r="AC60" i="1"/>
  <c r="AC59" i="1"/>
  <c r="AD61" i="1" s="1"/>
  <c r="AI57" i="1"/>
  <c r="AJ57" i="1" s="1"/>
  <c r="AG57" i="1"/>
  <c r="AI56" i="1"/>
  <c r="AJ56" i="1" s="1"/>
  <c r="AG56" i="1"/>
  <c r="AI55" i="1"/>
  <c r="AJ55" i="1" s="1"/>
  <c r="AG55" i="1"/>
  <c r="AJ54" i="1"/>
  <c r="AI54" i="1"/>
  <c r="AG54" i="1"/>
  <c r="AI53" i="1"/>
  <c r="AJ53" i="1" s="1"/>
  <c r="AG53" i="1"/>
  <c r="AI52" i="1"/>
  <c r="AJ52" i="1" s="1"/>
  <c r="AG52" i="1"/>
  <c r="AH51" i="1"/>
  <c r="AP79" i="1" s="1"/>
  <c r="AL47" i="1"/>
  <c r="AC46" i="1"/>
  <c r="AC44" i="1"/>
  <c r="AD47" i="1" s="1"/>
  <c r="AJ42" i="1"/>
  <c r="AI42" i="1"/>
  <c r="AG42" i="1"/>
  <c r="AI41" i="1"/>
  <c r="AJ41" i="1" s="1"/>
  <c r="AG41" i="1"/>
  <c r="AJ40" i="1"/>
  <c r="AI40" i="1"/>
  <c r="AG40" i="1"/>
  <c r="AJ39" i="1"/>
  <c r="AI39" i="1"/>
  <c r="AG39" i="1"/>
  <c r="AJ38" i="1"/>
  <c r="AI38" i="1"/>
  <c r="AG38" i="1"/>
  <c r="AG37" i="1"/>
  <c r="AH36" i="1"/>
  <c r="AO79" i="1" s="1"/>
  <c r="AN32" i="1"/>
  <c r="AD32" i="1"/>
  <c r="AC32" i="1"/>
  <c r="AE32" i="1" s="1"/>
  <c r="AF32" i="1" s="1"/>
  <c r="AC29" i="1"/>
  <c r="AQ31" i="1" s="1"/>
  <c r="AQ32" i="1" s="1"/>
  <c r="AI28" i="1"/>
  <c r="AJ28" i="1" s="1"/>
  <c r="AG28" i="1"/>
  <c r="AJ27" i="1"/>
  <c r="AI27" i="1"/>
  <c r="AG27" i="1"/>
  <c r="AI26" i="1"/>
  <c r="AJ26" i="1" s="1"/>
  <c r="AG26" i="1"/>
  <c r="AJ25" i="1"/>
  <c r="AI25" i="1"/>
  <c r="AG25" i="1"/>
  <c r="AM24" i="1"/>
  <c r="AI24" i="1"/>
  <c r="AJ24" i="1" s="1"/>
  <c r="AG24" i="1"/>
  <c r="AI23" i="1"/>
  <c r="AJ23" i="1" s="1"/>
  <c r="AG23" i="1"/>
  <c r="AI22" i="1"/>
  <c r="AJ22" i="1" s="1"/>
  <c r="AG22" i="1"/>
  <c r="AH21" i="1"/>
  <c r="AN79" i="1" s="1"/>
  <c r="AL17" i="1"/>
  <c r="AD17" i="1"/>
  <c r="AC15" i="1"/>
  <c r="AC14" i="1"/>
  <c r="AC13" i="1"/>
  <c r="AC17" i="1" s="1"/>
  <c r="AE17" i="1" s="1"/>
  <c r="AF17" i="1" s="1"/>
  <c r="AJ12" i="1"/>
  <c r="AI12" i="1"/>
  <c r="AG12" i="1"/>
  <c r="AI11" i="1"/>
  <c r="AJ11" i="1" s="1"/>
  <c r="AG11" i="1"/>
  <c r="AJ10" i="1"/>
  <c r="AI10" i="1"/>
  <c r="AG10" i="1"/>
  <c r="AI9" i="1"/>
  <c r="AJ9" i="1" s="1"/>
  <c r="AG9" i="1"/>
  <c r="AJ8" i="1"/>
  <c r="AI8" i="1"/>
  <c r="AG8" i="1"/>
  <c r="AI7" i="1"/>
  <c r="AJ7" i="1" s="1"/>
  <c r="AG7" i="1"/>
  <c r="AJ6" i="1"/>
  <c r="AI6" i="1"/>
  <c r="AG6" i="1"/>
  <c r="AH5" i="1"/>
  <c r="M141" i="2" l="1"/>
  <c r="N141" i="2" s="1"/>
  <c r="Q138" i="2"/>
  <c r="Q139" i="2" s="1"/>
  <c r="AE641" i="1"/>
  <c r="AF641" i="1" s="1"/>
  <c r="AI638" i="1"/>
  <c r="AI639" i="1" s="1"/>
  <c r="AE597" i="1"/>
  <c r="AF597" i="1" s="1"/>
  <c r="AI594" i="1"/>
  <c r="AI595" i="1" s="1"/>
  <c r="AE552" i="1"/>
  <c r="AF552" i="1" s="1"/>
  <c r="M115" i="2"/>
  <c r="N115" i="2" s="1"/>
  <c r="Q112" i="2"/>
  <c r="Q113" i="2" s="1"/>
  <c r="M46" i="4"/>
  <c r="O297" i="4"/>
  <c r="M92" i="4"/>
  <c r="N652" i="5"/>
  <c r="N674" i="5"/>
  <c r="Q747" i="5"/>
  <c r="R747" i="5" s="1"/>
  <c r="Q637" i="5"/>
  <c r="R637" i="5" s="1"/>
  <c r="N538" i="5"/>
  <c r="O122" i="5"/>
  <c r="T247" i="5"/>
  <c r="O492" i="5"/>
  <c r="N515" i="5"/>
  <c r="AG109" i="5"/>
  <c r="O56" i="5"/>
  <c r="S500" i="5"/>
  <c r="O220" i="5"/>
  <c r="T339" i="5"/>
  <c r="AE109" i="5"/>
  <c r="V186" i="5"/>
  <c r="V187" i="5" s="1"/>
  <c r="AF109" i="5"/>
  <c r="O187" i="5"/>
  <c r="O423" i="5"/>
  <c r="N584" i="5"/>
  <c r="O331" i="5"/>
  <c r="O377" i="5"/>
  <c r="O18" i="5"/>
  <c r="O308" i="5"/>
  <c r="N561" i="5"/>
  <c r="O262" i="5"/>
  <c r="O285" i="5"/>
  <c r="O105" i="5"/>
  <c r="T385" i="5"/>
  <c r="N630" i="5"/>
  <c r="R43" i="5"/>
  <c r="S43" i="5" s="1"/>
  <c r="T270" i="5"/>
  <c r="O446" i="5"/>
  <c r="Q614" i="5"/>
  <c r="R614" i="5" s="1"/>
  <c r="V109" i="5"/>
  <c r="R292" i="5"/>
  <c r="S292" i="5" s="1"/>
  <c r="W109" i="5"/>
  <c r="Q725" i="5"/>
  <c r="R725" i="5" s="1"/>
  <c r="T454" i="5"/>
  <c r="Q681" i="5"/>
  <c r="R681" i="5" s="1"/>
  <c r="O89" i="5"/>
  <c r="O400" i="5"/>
  <c r="N607" i="5"/>
  <c r="T477" i="5"/>
  <c r="N38" i="5"/>
  <c r="O38" i="5" s="1"/>
  <c r="AH109" i="5"/>
  <c r="T316" i="5"/>
  <c r="T362" i="5"/>
  <c r="R407" i="5"/>
  <c r="S407" i="5" s="1"/>
  <c r="Q568" i="5"/>
  <c r="R568" i="5" s="1"/>
  <c r="Q772" i="5"/>
  <c r="R772" i="5" s="1"/>
  <c r="AI109" i="5"/>
  <c r="O155" i="5"/>
  <c r="T431" i="5"/>
  <c r="S704" i="5"/>
  <c r="O73" i="5"/>
  <c r="O138" i="5"/>
  <c r="O354" i="5"/>
  <c r="O469" i="5"/>
  <c r="Q794" i="5"/>
  <c r="R794" i="5" s="1"/>
  <c r="O203" i="5"/>
  <c r="Q659" i="5"/>
  <c r="R659" i="5" s="1"/>
  <c r="O204" i="4"/>
  <c r="M138" i="4"/>
  <c r="R77" i="4"/>
  <c r="R192" i="4"/>
  <c r="P113" i="4"/>
  <c r="P53" i="4"/>
  <c r="Q53" i="4" s="1"/>
  <c r="R261" i="4"/>
  <c r="P353" i="4"/>
  <c r="Q353" i="4" s="1"/>
  <c r="P237" i="4"/>
  <c r="Q237" i="4" s="1"/>
  <c r="P136" i="4"/>
  <c r="M69" i="4"/>
  <c r="M23" i="4"/>
  <c r="O320" i="4"/>
  <c r="M161" i="4"/>
  <c r="O390" i="4"/>
  <c r="O367" i="4"/>
  <c r="R146" i="4"/>
  <c r="R331" i="4"/>
  <c r="W325" i="4" s="1"/>
  <c r="AE154" i="1"/>
  <c r="AF154" i="1" s="1"/>
  <c r="AM153" i="1"/>
  <c r="AM154" i="1" s="1"/>
  <c r="AI481" i="1"/>
  <c r="AH481" i="1"/>
  <c r="AF137" i="1"/>
  <c r="AE183" i="1"/>
  <c r="AF183" i="1" s="1"/>
  <c r="AM182" i="1"/>
  <c r="AM183" i="1" s="1"/>
  <c r="AD76" i="1"/>
  <c r="AF76" i="1" s="1"/>
  <c r="AD109" i="1"/>
  <c r="AF109" i="1" s="1"/>
  <c r="AK376" i="1"/>
  <c r="AK468" i="1"/>
  <c r="AE483" i="1"/>
  <c r="Q72" i="3"/>
  <c r="R72" i="3" s="1"/>
  <c r="R110" i="5"/>
  <c r="S110" i="5" s="1"/>
  <c r="R143" i="5"/>
  <c r="S143" i="5" s="1"/>
  <c r="N39" i="7"/>
  <c r="O39" i="7" s="1"/>
  <c r="P40" i="7"/>
  <c r="AT79" i="1"/>
  <c r="AK261" i="1"/>
  <c r="AK560" i="1"/>
  <c r="AE575" i="1"/>
  <c r="AF575" i="1" s="1"/>
  <c r="S77" i="2"/>
  <c r="M92" i="2"/>
  <c r="N92" i="2" s="1"/>
  <c r="Q220" i="3"/>
  <c r="R220" i="3" s="1"/>
  <c r="Q237" i="3"/>
  <c r="R237" i="3" s="1"/>
  <c r="S123" i="4"/>
  <c r="P168" i="4"/>
  <c r="Q168" i="4" s="1"/>
  <c r="P283" i="4"/>
  <c r="Q283" i="4" s="1"/>
  <c r="R284" i="4"/>
  <c r="Q591" i="5"/>
  <c r="R591" i="5" s="1"/>
  <c r="Q760" i="5"/>
  <c r="P760" i="5"/>
  <c r="Q122" i="6"/>
  <c r="R122" i="6" s="1"/>
  <c r="Z90" i="3"/>
  <c r="AO46" i="1"/>
  <c r="AO47" i="1" s="1"/>
  <c r="AM122" i="1"/>
  <c r="AM123" i="1" s="1"/>
  <c r="AI214" i="1"/>
  <c r="AJ214" i="1" s="1"/>
  <c r="AI227" i="1"/>
  <c r="AI228" i="1" s="1"/>
  <c r="AI513" i="1"/>
  <c r="AJ513" i="1" s="1"/>
  <c r="AI526" i="1"/>
  <c r="AI527" i="1" s="1"/>
  <c r="AK627" i="1"/>
  <c r="AK695" i="1"/>
  <c r="AC90" i="3"/>
  <c r="R127" i="5"/>
  <c r="S127" i="5" s="1"/>
  <c r="AC109" i="5"/>
  <c r="Q628" i="5"/>
  <c r="P628" i="5"/>
  <c r="N103" i="7"/>
  <c r="O103" i="7" s="1"/>
  <c r="P104" i="7"/>
  <c r="P214" i="4"/>
  <c r="Q214" i="4" s="1"/>
  <c r="R215" i="4"/>
  <c r="AO16" i="1"/>
  <c r="AO17" i="1" s="1"/>
  <c r="AC47" i="1"/>
  <c r="AE47" i="1" s="1"/>
  <c r="AF47" i="1" s="1"/>
  <c r="AI319" i="1"/>
  <c r="AI320" i="1" s="1"/>
  <c r="AK353" i="1"/>
  <c r="Q20" i="2"/>
  <c r="Q21" i="2" s="1"/>
  <c r="Q57" i="3"/>
  <c r="R57" i="3" s="1"/>
  <c r="U197" i="3"/>
  <c r="U198" i="3" s="1"/>
  <c r="P7" i="4"/>
  <c r="Q7" i="4" s="1"/>
  <c r="P30" i="4"/>
  <c r="Q30" i="4" s="1"/>
  <c r="Q672" i="5"/>
  <c r="P672" i="5"/>
  <c r="N168" i="7"/>
  <c r="O168" i="7" s="1"/>
  <c r="P169" i="7"/>
  <c r="AW79" i="1"/>
  <c r="Q738" i="5"/>
  <c r="P738" i="5"/>
  <c r="P344" i="4"/>
  <c r="O344" i="4"/>
  <c r="M115" i="4"/>
  <c r="V46" i="5"/>
  <c r="S6" i="5"/>
  <c r="V82" i="5" s="1"/>
  <c r="Y109" i="5"/>
  <c r="V154" i="5"/>
  <c r="V155" i="5" s="1"/>
  <c r="P336" i="6"/>
  <c r="Q545" i="5"/>
  <c r="R545" i="5" s="1"/>
  <c r="S546" i="5"/>
  <c r="AI37" i="1"/>
  <c r="AJ37" i="1" s="1"/>
  <c r="AC61" i="1"/>
  <c r="AE61" i="1" s="1"/>
  <c r="AF61" i="1" s="1"/>
  <c r="AC95" i="1"/>
  <c r="AK307" i="1"/>
  <c r="Q40" i="3"/>
  <c r="R40" i="3" s="1"/>
  <c r="Q716" i="5"/>
  <c r="P716" i="5"/>
  <c r="Q136" i="6"/>
  <c r="P136" i="6"/>
  <c r="AI83" i="1"/>
  <c r="AJ83" i="1" s="1"/>
  <c r="P99" i="4"/>
  <c r="Q99" i="4" s="1"/>
  <c r="P306" i="4"/>
  <c r="Q306" i="4" s="1"/>
  <c r="N238" i="5"/>
  <c r="O238" i="5" s="1"/>
  <c r="Q605" i="5"/>
  <c r="Q650" i="5"/>
  <c r="P650" i="5"/>
  <c r="R94" i="5"/>
  <c r="S94" i="5" s="1"/>
  <c r="AA109" i="5"/>
  <c r="AK491" i="1"/>
  <c r="O171" i="5"/>
  <c r="Q694" i="5"/>
  <c r="P694" i="5"/>
  <c r="Q785" i="5"/>
  <c r="P785" i="5"/>
  <c r="Z109" i="5"/>
  <c r="R78" i="5"/>
  <c r="S78" i="5" s="1"/>
  <c r="Q522" i="5"/>
  <c r="R522" i="5" s="1"/>
  <c r="S523" i="5"/>
  <c r="Q268" i="6"/>
  <c r="P268" i="6"/>
  <c r="V121" i="5"/>
  <c r="V122" i="5" s="1"/>
  <c r="Q582" i="5"/>
  <c r="Q44" i="6"/>
  <c r="Q113" i="6"/>
  <c r="Q202" i="6"/>
  <c r="Q246" i="6"/>
  <c r="P807" i="5"/>
  <c r="P829" i="5"/>
  <c r="P90" i="6"/>
  <c r="P180" i="6"/>
  <c r="AE95" i="1" l="1"/>
  <c r="AF95" i="1" s="1"/>
  <c r="AM94" i="1"/>
  <c r="AM9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L16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======
ID#AAAAns-uYZg
BAEZ    (2023-01-20 17:34:49)
Obtenido de "titulados todos"</t>
        </r>
      </text>
    </comment>
    <comment ref="AN31" authorId="0" shapeId="0" xr:uid="{00000000-0006-0000-0000-000003000000}">
      <text>
        <r>
          <rPr>
            <sz val="10"/>
            <color rgb="FF000000"/>
            <rFont val="Arial"/>
            <family val="2"/>
            <scheme val="minor"/>
          </rPr>
          <t>======
ID#AAAAns-uYZU
BAEZ    (2023-01-20 17:34:49)
Obtenido de "titulados todos"</t>
        </r>
      </text>
    </comment>
    <comment ref="AL46" authorId="0" shapeId="0" xr:uid="{00000000-0006-0000-0000-000005000000}">
      <text>
        <r>
          <rPr>
            <sz val="10"/>
            <color rgb="FF000000"/>
            <rFont val="Arial"/>
            <family val="2"/>
            <scheme val="minor"/>
          </rPr>
          <t>======
ID#AAAAns-uYZA
BAEZ    (2023-01-20 17:34:49)
Obtenido de "titulados todos"</t>
        </r>
      </text>
    </comment>
    <comment ref="AL60" authorId="0" shapeId="0" xr:uid="{00000000-0006-0000-0000-000002000000}">
      <text>
        <r>
          <rPr>
            <sz val="10"/>
            <color rgb="FF000000"/>
            <rFont val="Arial"/>
            <family val="2"/>
            <scheme val="minor"/>
          </rPr>
          <t>======
ID#AAAAns-uYZY
BAEZ    (2023-01-20 17:34:49)
Obtenido de "titulados todos"</t>
        </r>
      </text>
    </comment>
    <comment ref="AN76" authorId="0" shapeId="0" xr:uid="{00000000-0006-0000-0000-000004000000}">
      <text>
        <r>
          <rPr>
            <sz val="10"/>
            <color rgb="FF000000"/>
            <rFont val="Arial"/>
            <family val="2"/>
            <scheme val="minor"/>
          </rPr>
          <t>======
ID#AAAAns-uYZE
BAEZ    (2023-01-20 17:34:49)
Obtenido de "titulados todos"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fzdJ/I4Uv7ASKsGRNd5wDKZHt1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16" authorId="0" shapeId="0" xr:uid="{00000000-0006-0000-0200-000002000000}">
      <text>
        <r>
          <rPr>
            <sz val="10"/>
            <color rgb="FF000000"/>
            <rFont val="Arial"/>
            <family val="2"/>
            <scheme val="minor"/>
          </rPr>
          <t>======
ID#AAAAns-uYZc
BAEZ    (2023-01-20 17:34:49)
Obtenido de "titulados todos"</t>
        </r>
      </text>
    </comment>
    <comment ref="V34" authorId="0" shapeId="0" xr:uid="{00000000-0006-0000-0200-000004000000}">
      <text>
        <r>
          <rPr>
            <sz val="10"/>
            <color rgb="FF000000"/>
            <rFont val="Arial"/>
            <family val="2"/>
            <scheme val="minor"/>
          </rPr>
          <t>======
ID#AAAAns-uYZQ
BAEZ    (2023-01-20 17:34:49)
Obtenido de "titulados todos"</t>
        </r>
      </text>
    </comment>
    <comment ref="T51" authorId="0" shapeId="0" xr:uid="{00000000-0006-0000-0200-000001000000}">
      <text>
        <r>
          <rPr>
            <sz val="10"/>
            <color rgb="FF000000"/>
            <rFont val="Arial"/>
            <family val="2"/>
            <scheme val="minor"/>
          </rPr>
          <t>======
ID#AAAAns-uYZo
BAEZ    (2023-01-20 17:34:49)
Obtenido de "titulados todos"</t>
        </r>
      </text>
    </comment>
    <comment ref="T66" authorId="0" shapeId="0" xr:uid="{00000000-0006-0000-0200-000003000000}">
      <text>
        <r>
          <rPr>
            <sz val="10"/>
            <color rgb="FF000000"/>
            <rFont val="Arial"/>
            <family val="2"/>
            <scheme val="minor"/>
          </rPr>
          <t>======
ID#AAAAns-uYZM
BAEZ    (2023-01-20 17:34:49)
Obtenido de "titulados todos"</t>
        </r>
      </text>
    </comment>
    <comment ref="V81" authorId="0" shapeId="0" xr:uid="{00000000-0006-0000-0200-000005000000}">
      <text>
        <r>
          <rPr>
            <sz val="10"/>
            <color rgb="FF000000"/>
            <rFont val="Arial"/>
            <family val="2"/>
            <scheme val="minor"/>
          </rPr>
          <t>======
ID#AAAAns-uYZI
BAEZ    (2023-01-20 17:34:49)
Obtenido de "titulados todos"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5sULvrBoVcdCuRaGgesAeo4Or1Q=="/>
    </ext>
  </extLst>
</comments>
</file>

<file path=xl/sharedStrings.xml><?xml version="1.0" encoding="utf-8"?>
<sst xmlns="http://schemas.openxmlformats.org/spreadsheetml/2006/main" count="4222" uniqueCount="132">
  <si>
    <t>4 a 5</t>
  </si>
  <si>
    <t>Generación 0302</t>
  </si>
  <si>
    <t>5 a 6</t>
  </si>
  <si>
    <t>Semestres</t>
  </si>
  <si>
    <t>Admón Aeroportuaria</t>
  </si>
  <si>
    <t>Calidad</t>
  </si>
  <si>
    <t>Mercadotecnia</t>
  </si>
  <si>
    <t>Personal</t>
  </si>
  <si>
    <t>Finanzas</t>
  </si>
  <si>
    <t>Total AE</t>
  </si>
  <si>
    <t>Total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</si>
  <si>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</si>
  <si>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</si>
  <si>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</si>
  <si>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</si>
  <si>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</si>
  <si>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</si>
  <si>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</si>
  <si>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6 a 7</t>
  </si>
  <si>
    <t>Ciclo</t>
  </si>
  <si>
    <t>Egresados</t>
  </si>
  <si>
    <t>7 a 8</t>
  </si>
  <si>
    <t>0302</t>
  </si>
  <si>
    <t>8 a 9</t>
  </si>
  <si>
    <t>0401</t>
  </si>
  <si>
    <t>0402</t>
  </si>
  <si>
    <t>0501</t>
  </si>
  <si>
    <t>0502</t>
  </si>
  <si>
    <t>0601</t>
  </si>
  <si>
    <t>0602</t>
  </si>
  <si>
    <t>0701</t>
  </si>
  <si>
    <t>0702</t>
  </si>
  <si>
    <t>0801</t>
  </si>
  <si>
    <t>0802</t>
  </si>
  <si>
    <t>0901</t>
  </si>
  <si>
    <t>Titulados</t>
  </si>
  <si>
    <t>Tit. Terminal</t>
  </si>
  <si>
    <t>Tit. Egreso</t>
  </si>
  <si>
    <t>Generación 0401</t>
  </si>
  <si>
    <t>Índice de Retención</t>
  </si>
  <si>
    <t>Ciclos</t>
  </si>
  <si>
    <t>0301</t>
  </si>
  <si>
    <t>1 a 2</t>
  </si>
  <si>
    <t>2 a 3</t>
  </si>
  <si>
    <t>Generación 0402</t>
  </si>
  <si>
    <t>3 a 4</t>
  </si>
  <si>
    <t>0902</t>
  </si>
  <si>
    <t>Generación 0501</t>
  </si>
  <si>
    <t>Índice de Deserción</t>
  </si>
  <si>
    <t>Generación 0502</t>
  </si>
  <si>
    <t>1001</t>
  </si>
  <si>
    <t>1002</t>
  </si>
  <si>
    <t>Generación 0601</t>
  </si>
  <si>
    <t>NO HUBO INGRESOS</t>
  </si>
  <si>
    <t>Generación 0602</t>
  </si>
  <si>
    <t>1101</t>
  </si>
  <si>
    <t>1102</t>
  </si>
  <si>
    <t>1201</t>
  </si>
  <si>
    <t>1202</t>
  </si>
  <si>
    <t>Generación 0701</t>
  </si>
  <si>
    <t>Generación 0702</t>
  </si>
  <si>
    <t>Generación 0801</t>
  </si>
  <si>
    <t>Generación 0802</t>
  </si>
  <si>
    <t>1301</t>
  </si>
  <si>
    <t>1302</t>
  </si>
  <si>
    <t>1401</t>
  </si>
  <si>
    <t>1402</t>
  </si>
  <si>
    <t>Generación 0901</t>
  </si>
  <si>
    <t>Generación 0902</t>
  </si>
  <si>
    <t>Cohorte Generacional: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</si>
  <si>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</si>
  <si>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</si>
  <si>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</si>
  <si>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</si>
  <si>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</si>
  <si>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</si>
  <si>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</si>
  <si>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</si>
  <si>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</si>
  <si>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</si>
  <si>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de Egresados</t>
  </si>
  <si>
    <t>1501</t>
  </si>
  <si>
    <t>1502</t>
  </si>
  <si>
    <t>1601</t>
  </si>
  <si>
    <t>Generación</t>
  </si>
  <si>
    <t>1602</t>
  </si>
  <si>
    <t>1701</t>
  </si>
  <si>
    <t>1702</t>
  </si>
  <si>
    <t>1801</t>
  </si>
  <si>
    <t xml:space="preserve">  </t>
  </si>
  <si>
    <t>1802</t>
  </si>
  <si>
    <t>NO HUVO INGRESOS</t>
  </si>
  <si>
    <t>1901</t>
  </si>
  <si>
    <t>1902</t>
  </si>
  <si>
    <t>2001</t>
  </si>
  <si>
    <t>2002</t>
  </si>
  <si>
    <t>2102</t>
  </si>
  <si>
    <t>2202</t>
  </si>
  <si>
    <t>2301</t>
  </si>
  <si>
    <t>2302</t>
  </si>
  <si>
    <t>2401</t>
  </si>
  <si>
    <t>2402</t>
  </si>
  <si>
    <t>2501</t>
  </si>
  <si>
    <t>2502</t>
  </si>
  <si>
    <t>2601</t>
  </si>
  <si>
    <t>2602</t>
  </si>
  <si>
    <t>2701</t>
  </si>
  <si>
    <t>2702</t>
  </si>
  <si>
    <t>2801</t>
  </si>
  <si>
    <t>2802</t>
  </si>
  <si>
    <t>2901</t>
  </si>
  <si>
    <t>2902</t>
  </si>
  <si>
    <t>3001</t>
  </si>
  <si>
    <t xml:space="preserve"> </t>
  </si>
  <si>
    <t>No hubo ingresos</t>
  </si>
  <si>
    <t>Índice de retencion del 1º al 2º Ciclo (Año)</t>
  </si>
  <si>
    <t>TOME SIST COMPUTACIONALES</t>
  </si>
  <si>
    <t>Generación 1001</t>
  </si>
  <si>
    <t>Generación 1002</t>
  </si>
  <si>
    <t>Generación 1101</t>
  </si>
  <si>
    <t>Generación 1102</t>
  </si>
  <si>
    <t>Generación 1201</t>
  </si>
  <si>
    <t>Generación 1202</t>
  </si>
  <si>
    <t>2101</t>
  </si>
  <si>
    <t>2201</t>
  </si>
  <si>
    <t>Generación 0301</t>
  </si>
  <si>
    <t>10º</t>
  </si>
  <si>
    <t>Sin ingresos</t>
  </si>
  <si>
    <t>NO HUBO NUEVOS INGRESOS</t>
  </si>
  <si>
    <t>NO HUBO NUEVO INGRESO</t>
  </si>
  <si>
    <t>3002</t>
  </si>
  <si>
    <t>3101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</si>
</sst>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b/>
      <sz val="13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8"/>
      <color theme="1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C4BD97"/>
        <bgColor rgb="FFC4BD97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253">
    <xf numFmtId="0" fontId="0" fillId="0" borderId="0" xfId="0" applyFont="1" applyAlignment="1"/>
    <xf numFmtId="10" fontId="1" fillId="0" borderId="0" xfId="0" applyNumberFormat="1" applyFont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6" fillId="2" borderId="3" xfId="0" applyFont="1" applyFill="1" applyBorder="1" applyAlignment="1">
      <alignment textRotation="255" wrapText="1"/>
    </xf>
    <xf numFmtId="0" fontId="6" fillId="2" borderId="3" xfId="0" applyFont="1" applyFill="1" applyBorder="1" applyAlignment="1">
      <alignment textRotation="255"/>
    </xf>
    <xf numFmtId="1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3" xfId="0" applyFont="1" applyFill="1" applyBorder="1"/>
    <xf numFmtId="10" fontId="1" fillId="0" borderId="8" xfId="0" applyNumberFormat="1" applyFont="1" applyBorder="1"/>
    <xf numFmtId="0" fontId="1" fillId="0" borderId="8" xfId="0" applyFont="1" applyBorder="1"/>
    <xf numFmtId="10" fontId="1" fillId="0" borderId="9" xfId="0" applyNumberFormat="1" applyFont="1" applyBorder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1" fontId="3" fillId="3" borderId="3" xfId="0" applyNumberFormat="1" applyFont="1" applyFill="1" applyBorder="1"/>
    <xf numFmtId="0" fontId="1" fillId="0" borderId="0" xfId="0" applyFont="1"/>
    <xf numFmtId="0" fontId="1" fillId="2" borderId="3" xfId="0" applyFont="1" applyFill="1" applyBorder="1"/>
    <xf numFmtId="0" fontId="1" fillId="3" borderId="3" xfId="0" applyFont="1" applyFill="1" applyBorder="1"/>
    <xf numFmtId="164" fontId="1" fillId="0" borderId="0" xfId="0" applyNumberFormat="1" applyFont="1"/>
    <xf numFmtId="0" fontId="3" fillId="0" borderId="0" xfId="0" applyFont="1"/>
    <xf numFmtId="9" fontId="3" fillId="0" borderId="0" xfId="0" applyNumberFormat="1" applyFont="1"/>
    <xf numFmtId="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9" fontId="8" fillId="0" borderId="0" xfId="0" applyNumberFormat="1" applyFont="1"/>
    <xf numFmtId="0" fontId="1" fillId="0" borderId="0" xfId="0" applyFont="1" applyAlignment="1">
      <alignment horizontal="left"/>
    </xf>
    <xf numFmtId="49" fontId="9" fillId="0" borderId="11" xfId="0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0" fontId="1" fillId="0" borderId="15" xfId="0" applyNumberFormat="1" applyFont="1" applyBorder="1"/>
    <xf numFmtId="10" fontId="1" fillId="0" borderId="16" xfId="0" applyNumberFormat="1" applyFont="1" applyBorder="1"/>
    <xf numFmtId="0" fontId="1" fillId="0" borderId="16" xfId="0" applyFont="1" applyBorder="1"/>
    <xf numFmtId="10" fontId="13" fillId="0" borderId="9" xfId="0" applyNumberFormat="1" applyFont="1" applyBorder="1" applyAlignment="1">
      <alignment horizontal="center"/>
    </xf>
    <xf numFmtId="1" fontId="14" fillId="4" borderId="10" xfId="0" applyNumberFormat="1" applyFont="1" applyFill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/>
    </xf>
    <xf numFmtId="10" fontId="1" fillId="0" borderId="17" xfId="0" applyNumberFormat="1" applyFont="1" applyBorder="1"/>
    <xf numFmtId="0" fontId="1" fillId="0" borderId="18" xfId="0" applyFont="1" applyBorder="1"/>
    <xf numFmtId="10" fontId="13" fillId="0" borderId="19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13" fillId="0" borderId="14" xfId="0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/>
    </xf>
    <xf numFmtId="10" fontId="15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10" fontId="15" fillId="0" borderId="20" xfId="0" applyNumberFormat="1" applyFont="1" applyBorder="1" applyAlignment="1">
      <alignment horizontal="center"/>
    </xf>
    <xf numFmtId="10" fontId="1" fillId="0" borderId="18" xfId="0" applyNumberFormat="1" applyFont="1" applyBorder="1"/>
    <xf numFmtId="0" fontId="1" fillId="4" borderId="10" xfId="0" applyFont="1" applyFill="1" applyBorder="1" applyAlignment="1">
      <alignment horizontal="center" vertical="center"/>
    </xf>
    <xf numFmtId="164" fontId="1" fillId="0" borderId="17" xfId="0" applyNumberFormat="1" applyFont="1" applyBorder="1"/>
    <xf numFmtId="10" fontId="3" fillId="0" borderId="15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0" fontId="3" fillId="0" borderId="20" xfId="0" applyNumberFormat="1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13" fillId="0" borderId="19" xfId="0" applyNumberFormat="1" applyFont="1" applyBorder="1" applyAlignment="1">
      <alignment horizontal="center" vertical="center"/>
    </xf>
    <xf numFmtId="164" fontId="13" fillId="0" borderId="21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10" fontId="1" fillId="0" borderId="21" xfId="0" applyNumberFormat="1" applyFont="1" applyBorder="1"/>
    <xf numFmtId="10" fontId="1" fillId="0" borderId="11" xfId="0" applyNumberFormat="1" applyFont="1" applyBorder="1"/>
    <xf numFmtId="0" fontId="1" fillId="0" borderId="11" xfId="0" applyFont="1" applyBorder="1"/>
    <xf numFmtId="0" fontId="1" fillId="0" borderId="19" xfId="0" applyFont="1" applyBorder="1"/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20" xfId="0" applyNumberFormat="1" applyFont="1" applyBorder="1" applyAlignment="1">
      <alignment horizontal="center"/>
    </xf>
    <xf numFmtId="10" fontId="16" fillId="0" borderId="19" xfId="0" applyNumberFormat="1" applyFont="1" applyBorder="1" applyAlignment="1">
      <alignment horizontal="center" vertical="center"/>
    </xf>
    <xf numFmtId="10" fontId="16" fillId="0" borderId="14" xfId="0" applyNumberFormat="1" applyFont="1" applyBorder="1" applyAlignment="1">
      <alignment horizontal="center"/>
    </xf>
    <xf numFmtId="10" fontId="16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9" fontId="14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17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49" fontId="1" fillId="0" borderId="11" xfId="0" applyNumberFormat="1" applyFont="1" applyBorder="1"/>
    <xf numFmtId="49" fontId="9" fillId="0" borderId="11" xfId="0" applyNumberFormat="1" applyFont="1" applyBorder="1"/>
    <xf numFmtId="164" fontId="1" fillId="0" borderId="11" xfId="0" applyNumberFormat="1" applyFont="1" applyBorder="1"/>
    <xf numFmtId="0" fontId="12" fillId="0" borderId="19" xfId="0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" fillId="2" borderId="25" xfId="0" applyFont="1" applyFill="1" applyBorder="1"/>
    <xf numFmtId="10" fontId="1" fillId="0" borderId="19" xfId="0" applyNumberFormat="1" applyFont="1" applyBorder="1"/>
    <xf numFmtId="1" fontId="14" fillId="4" borderId="25" xfId="0" applyNumberFormat="1" applyFont="1" applyFill="1" applyBorder="1" applyAlignment="1">
      <alignment horizontal="center"/>
    </xf>
    <xf numFmtId="1" fontId="1" fillId="0" borderId="11" xfId="0" applyNumberFormat="1" applyFont="1" applyBorder="1"/>
    <xf numFmtId="10" fontId="16" fillId="0" borderId="19" xfId="0" applyNumberFormat="1" applyFont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9" fontId="3" fillId="0" borderId="0" xfId="0" applyNumberFormat="1" applyFont="1" applyAlignment="1">
      <alignment horizontal="right"/>
    </xf>
    <xf numFmtId="0" fontId="1" fillId="4" borderId="25" xfId="0" applyFont="1" applyFill="1" applyBorder="1"/>
    <xf numFmtId="10" fontId="3" fillId="0" borderId="0" xfId="0" applyNumberFormat="1" applyFont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64" fontId="13" fillId="0" borderId="19" xfId="0" applyNumberFormat="1" applyFont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49" fontId="1" fillId="0" borderId="0" xfId="0" applyNumberFormat="1" applyFont="1"/>
    <xf numFmtId="0" fontId="11" fillId="0" borderId="19" xfId="0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0" fontId="1" fillId="0" borderId="21" xfId="0" applyNumberFormat="1" applyFont="1" applyBorder="1" applyAlignment="1">
      <alignment horizontal="center"/>
    </xf>
    <xf numFmtId="164" fontId="13" fillId="0" borderId="11" xfId="0" applyNumberFormat="1" applyFont="1" applyBorder="1" applyAlignment="1">
      <alignment horizontal="center" vertical="center"/>
    </xf>
    <xf numFmtId="10" fontId="1" fillId="0" borderId="19" xfId="0" applyNumberFormat="1" applyFont="1" applyBorder="1" applyAlignment="1">
      <alignment horizontal="center"/>
    </xf>
    <xf numFmtId="49" fontId="9" fillId="0" borderId="0" xfId="0" applyNumberFormat="1" applyFont="1" applyAlignment="1">
      <alignment vertical="center"/>
    </xf>
    <xf numFmtId="10" fontId="17" fillId="0" borderId="0" xfId="0" applyNumberFormat="1" applyFont="1"/>
    <xf numFmtId="0" fontId="1" fillId="0" borderId="13" xfId="0" applyFont="1" applyBorder="1"/>
    <xf numFmtId="164" fontId="1" fillId="2" borderId="3" xfId="0" applyNumberFormat="1" applyFont="1" applyFill="1" applyBorder="1"/>
    <xf numFmtId="0" fontId="3" fillId="0" borderId="0" xfId="0" applyFont="1" applyAlignment="1">
      <alignment wrapText="1"/>
    </xf>
    <xf numFmtId="164" fontId="1" fillId="0" borderId="0" xfId="0" applyNumberFormat="1" applyFont="1" applyAlignment="1">
      <alignment horizontal="right"/>
    </xf>
    <xf numFmtId="49" fontId="1" fillId="0" borderId="12" xfId="0" applyNumberFormat="1" applyFont="1" applyBorder="1" applyAlignment="1">
      <alignment horizontal="right"/>
    </xf>
    <xf numFmtId="9" fontId="1" fillId="0" borderId="0" xfId="0" applyNumberFormat="1" applyFont="1" applyAlignment="1">
      <alignment horizontal="right"/>
    </xf>
    <xf numFmtId="1" fontId="3" fillId="0" borderId="0" xfId="0" applyNumberFormat="1" applyFont="1"/>
    <xf numFmtId="9" fontId="1" fillId="0" borderId="0" xfId="0" applyNumberFormat="1" applyFont="1"/>
    <xf numFmtId="0" fontId="7" fillId="0" borderId="1" xfId="0" applyFont="1" applyBorder="1" applyAlignment="1">
      <alignment horizontal="center"/>
    </xf>
    <xf numFmtId="0" fontId="1" fillId="5" borderId="3" xfId="0" applyFont="1" applyFill="1" applyBorder="1"/>
    <xf numFmtId="164" fontId="1" fillId="5" borderId="3" xfId="0" applyNumberFormat="1" applyFont="1" applyFill="1" applyBorder="1"/>
    <xf numFmtId="9" fontId="1" fillId="6" borderId="3" xfId="0" applyNumberFormat="1" applyFont="1" applyFill="1" applyBorder="1"/>
    <xf numFmtId="0" fontId="10" fillId="0" borderId="1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9" fontId="3" fillId="0" borderId="17" xfId="0" applyNumberFormat="1" applyFont="1" applyBorder="1" applyAlignment="1">
      <alignment horizontal="center"/>
    </xf>
    <xf numFmtId="0" fontId="9" fillId="0" borderId="11" xfId="0" applyFont="1" applyBorder="1"/>
    <xf numFmtId="10" fontId="13" fillId="0" borderId="15" xfId="0" applyNumberFormat="1" applyFont="1" applyBorder="1"/>
    <xf numFmtId="10" fontId="13" fillId="0" borderId="16" xfId="0" applyNumberFormat="1" applyFont="1" applyBorder="1"/>
    <xf numFmtId="0" fontId="13" fillId="0" borderId="16" xfId="0" applyFont="1" applyBorder="1"/>
    <xf numFmtId="10" fontId="13" fillId="0" borderId="9" xfId="0" applyNumberFormat="1" applyFont="1" applyBorder="1"/>
    <xf numFmtId="1" fontId="13" fillId="0" borderId="13" xfId="0" applyNumberFormat="1" applyFont="1" applyBorder="1"/>
    <xf numFmtId="10" fontId="13" fillId="0" borderId="17" xfId="0" applyNumberFormat="1" applyFont="1" applyBorder="1"/>
    <xf numFmtId="10" fontId="13" fillId="0" borderId="0" xfId="0" applyNumberFormat="1" applyFont="1"/>
    <xf numFmtId="0" fontId="13" fillId="0" borderId="18" xfId="0" applyFont="1" applyBorder="1"/>
    <xf numFmtId="0" fontId="13" fillId="0" borderId="0" xfId="0" applyFont="1"/>
    <xf numFmtId="10" fontId="13" fillId="0" borderId="20" xfId="0" applyNumberFormat="1" applyFont="1" applyBorder="1"/>
    <xf numFmtId="0" fontId="13" fillId="4" borderId="10" xfId="0" applyFont="1" applyFill="1" applyBorder="1" applyAlignment="1">
      <alignment horizontal="center" vertical="center"/>
    </xf>
    <xf numFmtId="164" fontId="13" fillId="0" borderId="15" xfId="0" applyNumberFormat="1" applyFont="1" applyBorder="1"/>
    <xf numFmtId="10" fontId="13" fillId="0" borderId="18" xfId="0" applyNumberFormat="1" applyFont="1" applyBorder="1"/>
    <xf numFmtId="164" fontId="13" fillId="0" borderId="17" xfId="0" applyNumberFormat="1" applyFont="1" applyBorder="1"/>
    <xf numFmtId="10" fontId="13" fillId="0" borderId="21" xfId="0" applyNumberFormat="1" applyFont="1" applyBorder="1"/>
    <xf numFmtId="10" fontId="13" fillId="0" borderId="11" xfId="0" applyNumberFormat="1" applyFont="1" applyBorder="1"/>
    <xf numFmtId="0" fontId="13" fillId="0" borderId="11" xfId="0" applyFont="1" applyBorder="1"/>
    <xf numFmtId="0" fontId="14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3" fillId="4" borderId="10" xfId="0" applyNumberFormat="1" applyFont="1" applyFill="1" applyBorder="1" applyAlignment="1">
      <alignment horizontal="center" vertical="center"/>
    </xf>
    <xf numFmtId="1" fontId="1" fillId="0" borderId="13" xfId="0" applyNumberFormat="1" applyFont="1" applyBorder="1"/>
    <xf numFmtId="1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10" fontId="1" fillId="0" borderId="14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/>
    </xf>
    <xf numFmtId="0" fontId="1" fillId="4" borderId="29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10" fontId="1" fillId="0" borderId="11" xfId="0" applyNumberFormat="1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/>
    </xf>
    <xf numFmtId="10" fontId="11" fillId="0" borderId="14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9" fillId="0" borderId="11" xfId="0" applyFont="1" applyBorder="1" applyAlignment="1"/>
    <xf numFmtId="0" fontId="4" fillId="0" borderId="11" xfId="0" applyFont="1" applyBorder="1" applyAlignment="1"/>
    <xf numFmtId="0" fontId="19" fillId="2" borderId="1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4" fillId="0" borderId="8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9" fontId="23" fillId="0" borderId="0" xfId="1" applyFont="1" applyAlignment="1"/>
    <xf numFmtId="9" fontId="0" fillId="0" borderId="0" xfId="0" applyNumberFormat="1" applyFont="1" applyAlignment="1"/>
    <xf numFmtId="10" fontId="3" fillId="0" borderId="1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49" fontId="9" fillId="0" borderId="11" xfId="0" applyNumberFormat="1" applyFont="1" applyBorder="1" applyAlignment="1">
      <alignment horizontal="center" vertical="center"/>
    </xf>
    <xf numFmtId="10" fontId="0" fillId="0" borderId="0" xfId="0" applyNumberFormat="1" applyFont="1" applyAlignment="1"/>
    <xf numFmtId="9" fontId="3" fillId="0" borderId="0" xfId="1" applyFont="1"/>
    <xf numFmtId="0" fontId="24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49" fontId="9" fillId="0" borderId="11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/>
    </xf>
    <xf numFmtId="164" fontId="24" fillId="0" borderId="21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49" fontId="9" fillId="0" borderId="11" xfId="0" applyNumberFormat="1" applyFont="1" applyBorder="1" applyAlignment="1">
      <alignment horizontal="center" vertical="center"/>
    </xf>
    <xf numFmtId="0" fontId="0" fillId="0" borderId="0" xfId="0" applyFont="1" applyAlignment="1"/>
    <xf numFmtId="10" fontId="3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/>
    <xf numFmtId="1" fontId="3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0" fontId="4" fillId="0" borderId="8" xfId="0" applyFont="1" applyBorder="1"/>
    <xf numFmtId="0" fontId="4" fillId="0" borderId="9" xfId="0" applyFont="1" applyBorder="1"/>
    <xf numFmtId="0" fontId="9" fillId="0" borderId="11" xfId="0" applyFont="1" applyBorder="1" applyAlignment="1">
      <alignment horizontal="center"/>
    </xf>
    <xf numFmtId="0" fontId="4" fillId="0" borderId="11" xfId="0" applyFont="1" applyBorder="1"/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0" fontId="3" fillId="0" borderId="18" xfId="0" applyNumberFormat="1" applyFont="1" applyBorder="1" applyAlignment="1">
      <alignment horizontal="center" wrapText="1"/>
    </xf>
    <xf numFmtId="0" fontId="4" fillId="0" borderId="19" xfId="0" applyFont="1" applyBorder="1"/>
    <xf numFmtId="1" fontId="3" fillId="0" borderId="18" xfId="0" applyNumberFormat="1" applyFont="1" applyBorder="1" applyAlignment="1">
      <alignment horizontal="center" wrapText="1"/>
    </xf>
    <xf numFmtId="49" fontId="10" fillId="0" borderId="22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1" fillId="2" borderId="23" xfId="0" applyFont="1" applyFill="1" applyBorder="1" applyAlignment="1">
      <alignment horizontal="center" wrapText="1"/>
    </xf>
    <xf numFmtId="0" fontId="4" fillId="0" borderId="24" xfId="0" applyFont="1" applyBorder="1"/>
    <xf numFmtId="0" fontId="11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 applyAlignment="1">
      <alignment horizontal="center" textRotation="255" wrapText="1"/>
    </xf>
    <xf numFmtId="0" fontId="0" fillId="0" borderId="0" xfId="0" applyFont="1" applyAlignment="1"/>
    <xf numFmtId="0" fontId="5" fillId="0" borderId="0" xfId="0" applyFont="1" applyAlignment="1">
      <alignment horizontal="center" textRotation="255"/>
    </xf>
    <xf numFmtId="0" fontId="6" fillId="0" borderId="0" xfId="0" applyFont="1" applyAlignment="1">
      <alignment horizontal="center" textRotation="255"/>
    </xf>
    <xf numFmtId="49" fontId="9" fillId="0" borderId="11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20" fillId="0" borderId="14" xfId="0" applyFont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/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9" fillId="2" borderId="12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wrapText="1"/>
    </xf>
    <xf numFmtId="0" fontId="18" fillId="0" borderId="1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AX1709"/>
  <sheetViews>
    <sheetView zoomScaleNormal="100" workbookViewId="0">
      <pane xSplit="11" ySplit="5" topLeftCell="L644" activePane="bottomRight" state="frozen"/>
      <selection pane="topRight" activeCell="L1" sqref="L1"/>
      <selection pane="bottomLeft" activeCell="A6" sqref="A6"/>
      <selection pane="bottomRight" activeCell="AH675" sqref="AH675"/>
    </sheetView>
  </sheetViews>
  <sheetFormatPr baseColWidth="10" defaultColWidth="12.5703125" defaultRowHeight="15" customHeight="1"/>
  <cols>
    <col min="1" max="1" width="12.85546875" customWidth="1"/>
    <col min="2" max="10" width="4.5703125" customWidth="1"/>
    <col min="11" max="11" width="9.85546875" customWidth="1"/>
    <col min="12" max="28" width="0.140625" customWidth="1"/>
    <col min="29" max="29" width="5.140625" customWidth="1"/>
    <col min="30" max="32" width="13.140625" customWidth="1"/>
    <col min="33" max="36" width="14.28515625" customWidth="1"/>
    <col min="37" max="50" width="10" customWidth="1"/>
  </cols>
  <sheetData>
    <row r="1" spans="1:41" ht="12.75" customHeight="1">
      <c r="AD1" s="1"/>
      <c r="AE1" s="1"/>
      <c r="AG1" s="1"/>
      <c r="AL1" s="2" t="s">
        <v>0</v>
      </c>
    </row>
    <row r="2" spans="1:41" ht="12.75" customHeight="1">
      <c r="A2" s="3" t="s">
        <v>1</v>
      </c>
      <c r="AD2" s="1"/>
      <c r="AE2" s="1"/>
      <c r="AG2" s="1"/>
      <c r="AL2" s="2" t="s">
        <v>2</v>
      </c>
    </row>
    <row r="3" spans="1:41" ht="14.25" customHeight="1">
      <c r="B3" s="232" t="s">
        <v>3</v>
      </c>
      <c r="C3" s="233"/>
      <c r="D3" s="233"/>
      <c r="E3" s="233"/>
      <c r="F3" s="233"/>
      <c r="G3" s="233"/>
      <c r="H3" s="233"/>
      <c r="I3" s="233"/>
      <c r="J3" s="4"/>
      <c r="L3" s="234" t="s">
        <v>4</v>
      </c>
      <c r="M3" s="235"/>
      <c r="N3" s="234" t="s">
        <v>5</v>
      </c>
      <c r="O3" s="235"/>
      <c r="P3" s="234" t="s">
        <v>6</v>
      </c>
      <c r="Q3" s="235"/>
      <c r="R3" s="236" t="s">
        <v>7</v>
      </c>
      <c r="S3" s="235"/>
      <c r="T3" s="236" t="s">
        <v>8</v>
      </c>
      <c r="U3" s="235"/>
      <c r="V3" s="237" t="s">
        <v>9</v>
      </c>
      <c r="W3" s="235"/>
      <c r="X3" s="5" t="s">
        <v>4</v>
      </c>
      <c r="Y3" s="5" t="s">
        <v>5</v>
      </c>
      <c r="Z3" s="5" t="s">
        <v>6</v>
      </c>
      <c r="AA3" s="6" t="s">
        <v>7</v>
      </c>
      <c r="AB3" s="6" t="s">
        <v>8</v>
      </c>
      <c r="AC3" s="6" t="s">
        <v>10</v>
      </c>
      <c r="AD3" s="7" t="s">
        <v>11</v>
      </c>
      <c r="AE3" s="7" t="s">
        <v>12</v>
      </c>
      <c r="AF3" s="8" t="s">
        <v>13</v>
      </c>
      <c r="AG3" s="7" t="s">
        <v>14</v>
      </c>
      <c r="AH3" s="9" t="s">
        <v>15</v>
      </c>
      <c r="AI3" s="9" t="s">
        <v>16</v>
      </c>
      <c r="AJ3" s="10" t="s">
        <v>17</v>
      </c>
      <c r="AL3" s="11" t="s">
        <v>18</v>
      </c>
    </row>
    <row r="4" spans="1:41" ht="12.75" customHeight="1">
      <c r="A4" s="12" t="s">
        <v>19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/>
      <c r="K4" s="14" t="s">
        <v>20</v>
      </c>
      <c r="L4" s="15">
        <v>8</v>
      </c>
      <c r="M4" s="16">
        <v>9</v>
      </c>
      <c r="N4" s="15">
        <v>8</v>
      </c>
      <c r="O4" s="16">
        <v>9</v>
      </c>
      <c r="P4" s="15">
        <v>8</v>
      </c>
      <c r="Q4" s="16">
        <v>9</v>
      </c>
      <c r="R4" s="15">
        <v>8</v>
      </c>
      <c r="S4" s="16">
        <v>9</v>
      </c>
      <c r="T4" s="15">
        <v>8</v>
      </c>
      <c r="U4" s="16">
        <v>9</v>
      </c>
      <c r="V4" s="15">
        <v>8</v>
      </c>
      <c r="W4" s="16">
        <v>9</v>
      </c>
      <c r="X4" s="17"/>
      <c r="Y4" s="17"/>
      <c r="Z4" s="17"/>
      <c r="AA4" s="17"/>
      <c r="AB4" s="17"/>
      <c r="AC4" s="17"/>
      <c r="AD4" s="18"/>
      <c r="AE4" s="18"/>
      <c r="AF4" s="19"/>
      <c r="AG4" s="20"/>
      <c r="AH4" s="21"/>
      <c r="AI4" s="21"/>
      <c r="AJ4" s="1"/>
      <c r="AL4" s="11" t="s">
        <v>21</v>
      </c>
    </row>
    <row r="5" spans="1:41" ht="12.75" customHeight="1">
      <c r="A5" s="22" t="s">
        <v>22</v>
      </c>
      <c r="B5" s="23">
        <v>40</v>
      </c>
      <c r="C5" s="23"/>
      <c r="D5" s="23"/>
      <c r="E5" s="23"/>
      <c r="F5" s="23"/>
      <c r="G5" s="23"/>
      <c r="H5" s="23"/>
      <c r="I5" s="23"/>
      <c r="J5" s="23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18"/>
      <c r="AE5" s="18"/>
      <c r="AF5" s="19"/>
      <c r="AG5" s="20"/>
      <c r="AH5" s="26">
        <f>B5</f>
        <v>40</v>
      </c>
      <c r="AI5" s="21"/>
      <c r="AJ5" s="1"/>
      <c r="AL5" s="11" t="s">
        <v>23</v>
      </c>
    </row>
    <row r="6" spans="1:41" ht="12.75" customHeight="1">
      <c r="A6" s="22" t="s">
        <v>24</v>
      </c>
      <c r="C6" s="27">
        <v>32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  <c r="Y6" s="28"/>
      <c r="Z6" s="28"/>
      <c r="AA6" s="28"/>
      <c r="AB6" s="28"/>
      <c r="AC6" s="28"/>
      <c r="AD6" s="1"/>
      <c r="AE6" s="1"/>
      <c r="AG6" s="20">
        <f>C6/B5</f>
        <v>0.8</v>
      </c>
      <c r="AH6" s="29">
        <v>32</v>
      </c>
      <c r="AI6" s="30">
        <f t="shared" ref="AI6:AI12" si="0">AH6/AH5</f>
        <v>0.8</v>
      </c>
      <c r="AJ6" s="1">
        <f t="shared" ref="AJ6:AJ12" si="1">100%-AI6</f>
        <v>0.19999999999999996</v>
      </c>
    </row>
    <row r="7" spans="1:41" ht="12.75" customHeight="1">
      <c r="A7" s="22" t="s">
        <v>25</v>
      </c>
      <c r="D7" s="27">
        <v>26</v>
      </c>
      <c r="X7" s="28"/>
      <c r="Y7" s="28"/>
      <c r="Z7" s="28"/>
      <c r="AA7" s="28"/>
      <c r="AB7" s="28"/>
      <c r="AC7" s="28"/>
      <c r="AD7" s="1"/>
      <c r="AE7" s="1"/>
      <c r="AG7" s="20">
        <f>D7/C6</f>
        <v>0.8125</v>
      </c>
      <c r="AH7" s="29">
        <v>29</v>
      </c>
      <c r="AI7" s="30">
        <f t="shared" si="0"/>
        <v>0.90625</v>
      </c>
      <c r="AJ7" s="1">
        <f t="shared" si="1"/>
        <v>9.375E-2</v>
      </c>
    </row>
    <row r="8" spans="1:41" ht="12.75" customHeight="1">
      <c r="A8" s="22" t="s">
        <v>26</v>
      </c>
      <c r="E8" s="27">
        <v>20</v>
      </c>
      <c r="X8" s="28"/>
      <c r="Y8" s="28"/>
      <c r="Z8" s="28"/>
      <c r="AA8" s="28"/>
      <c r="AB8" s="28"/>
      <c r="AC8" s="28"/>
      <c r="AD8" s="1"/>
      <c r="AE8" s="1"/>
      <c r="AG8" s="1">
        <f>E8/D7</f>
        <v>0.76923076923076927</v>
      </c>
      <c r="AH8" s="29">
        <v>25</v>
      </c>
      <c r="AI8" s="30">
        <f t="shared" si="0"/>
        <v>0.86206896551724133</v>
      </c>
      <c r="AJ8" s="1">
        <f t="shared" si="1"/>
        <v>0.13793103448275867</v>
      </c>
    </row>
    <row r="9" spans="1:41" ht="12.75" customHeight="1">
      <c r="A9" s="22" t="s">
        <v>27</v>
      </c>
      <c r="F9" s="27">
        <v>20</v>
      </c>
      <c r="X9" s="28"/>
      <c r="Y9" s="28"/>
      <c r="Z9" s="28"/>
      <c r="AA9" s="28"/>
      <c r="AB9" s="28"/>
      <c r="AC9" s="28"/>
      <c r="AD9" s="1"/>
      <c r="AE9" s="1"/>
      <c r="AG9" s="1">
        <f>F9/E8</f>
        <v>1</v>
      </c>
      <c r="AH9" s="29">
        <v>25</v>
      </c>
      <c r="AI9" s="30">
        <f t="shared" si="0"/>
        <v>1</v>
      </c>
      <c r="AJ9" s="1">
        <f t="shared" si="1"/>
        <v>0</v>
      </c>
    </row>
    <row r="10" spans="1:41" ht="12.75" customHeight="1">
      <c r="A10" s="22" t="s">
        <v>28</v>
      </c>
      <c r="G10" s="27">
        <v>20</v>
      </c>
      <c r="X10" s="28"/>
      <c r="Y10" s="28"/>
      <c r="Z10" s="28"/>
      <c r="AA10" s="28"/>
      <c r="AB10" s="28"/>
      <c r="AC10" s="28"/>
      <c r="AD10" s="1"/>
      <c r="AE10" s="1"/>
      <c r="AG10" s="1">
        <f>G10/F9</f>
        <v>1</v>
      </c>
      <c r="AH10" s="29">
        <v>25</v>
      </c>
      <c r="AI10" s="30">
        <f t="shared" si="0"/>
        <v>1</v>
      </c>
      <c r="AJ10" s="1">
        <f t="shared" si="1"/>
        <v>0</v>
      </c>
    </row>
    <row r="11" spans="1:41" ht="12.75" customHeight="1">
      <c r="A11" s="22" t="s">
        <v>29</v>
      </c>
      <c r="H11" s="27">
        <v>20</v>
      </c>
      <c r="X11" s="28"/>
      <c r="Y11" s="28"/>
      <c r="Z11" s="28"/>
      <c r="AA11" s="28"/>
      <c r="AB11" s="28"/>
      <c r="AC11" s="28"/>
      <c r="AD11" s="1"/>
      <c r="AE11" s="1"/>
      <c r="AG11" s="1">
        <f>H11/G10</f>
        <v>1</v>
      </c>
      <c r="AH11" s="29">
        <v>24</v>
      </c>
      <c r="AI11" s="30">
        <f t="shared" si="0"/>
        <v>0.96</v>
      </c>
      <c r="AJ11" s="1">
        <f t="shared" si="1"/>
        <v>4.0000000000000036E-2</v>
      </c>
    </row>
    <row r="12" spans="1:41" ht="12.75" customHeight="1">
      <c r="A12" s="22" t="s">
        <v>30</v>
      </c>
      <c r="I12" s="27">
        <v>20</v>
      </c>
      <c r="X12" s="28"/>
      <c r="Y12" s="28"/>
      <c r="Z12" s="28"/>
      <c r="AA12" s="28"/>
      <c r="AB12" s="28"/>
      <c r="AC12" s="28"/>
      <c r="AD12" s="1"/>
      <c r="AE12" s="1"/>
      <c r="AG12" s="1">
        <f>I12/H11</f>
        <v>1</v>
      </c>
      <c r="AH12" s="29">
        <v>24</v>
      </c>
      <c r="AI12" s="30">
        <f t="shared" si="0"/>
        <v>1</v>
      </c>
      <c r="AJ12" s="1">
        <f t="shared" si="1"/>
        <v>0</v>
      </c>
    </row>
    <row r="13" spans="1:41" ht="12.75" customHeight="1">
      <c r="A13" s="22" t="s">
        <v>31</v>
      </c>
      <c r="S13" s="27">
        <v>11</v>
      </c>
      <c r="U13" s="27">
        <v>8</v>
      </c>
      <c r="X13" s="28"/>
      <c r="Y13" s="28"/>
      <c r="Z13" s="28"/>
      <c r="AA13" s="28">
        <v>11</v>
      </c>
      <c r="AB13" s="28">
        <v>8</v>
      </c>
      <c r="AC13" s="28">
        <f t="shared" ref="AC13:AC15" si="2">SUM(X13:AB13)</f>
        <v>19</v>
      </c>
      <c r="AD13" s="1"/>
      <c r="AE13" s="1"/>
      <c r="AG13" s="1"/>
      <c r="AH13" s="29"/>
      <c r="AI13" s="30"/>
      <c r="AJ13" s="1"/>
    </row>
    <row r="14" spans="1:41" ht="12.75" customHeight="1">
      <c r="A14" s="22" t="s">
        <v>32</v>
      </c>
      <c r="T14" s="27">
        <v>1</v>
      </c>
      <c r="U14" s="27">
        <v>3</v>
      </c>
      <c r="X14" s="28"/>
      <c r="Y14" s="28"/>
      <c r="Z14" s="28"/>
      <c r="AA14" s="28"/>
      <c r="AB14" s="28">
        <v>3</v>
      </c>
      <c r="AC14" s="28">
        <f t="shared" si="2"/>
        <v>3</v>
      </c>
      <c r="AD14" s="1"/>
      <c r="AE14" s="1"/>
      <c r="AG14" s="1"/>
      <c r="AH14" s="29"/>
      <c r="AI14" s="30"/>
      <c r="AJ14" s="1"/>
    </row>
    <row r="15" spans="1:41" ht="12.75" customHeight="1">
      <c r="A15" s="22" t="s">
        <v>33</v>
      </c>
      <c r="U15" s="27">
        <v>1</v>
      </c>
      <c r="X15" s="28"/>
      <c r="Y15" s="28"/>
      <c r="Z15" s="28"/>
      <c r="AA15" s="28"/>
      <c r="AB15" s="28">
        <v>1</v>
      </c>
      <c r="AC15" s="28">
        <f t="shared" si="2"/>
        <v>1</v>
      </c>
      <c r="AD15" s="1"/>
      <c r="AE15" s="1"/>
      <c r="AG15" s="1"/>
      <c r="AH15" s="29"/>
      <c r="AI15" s="30"/>
      <c r="AJ15" s="1"/>
    </row>
    <row r="16" spans="1:41" ht="12.75" customHeight="1">
      <c r="A16" s="22" t="s">
        <v>34</v>
      </c>
      <c r="T16" s="27">
        <v>1</v>
      </c>
      <c r="X16" s="28"/>
      <c r="Y16" s="28"/>
      <c r="Z16" s="28"/>
      <c r="AA16" s="28"/>
      <c r="AB16" s="28"/>
      <c r="AC16" s="28"/>
      <c r="AD16" s="1"/>
      <c r="AE16" s="1"/>
      <c r="AG16" s="1"/>
      <c r="AH16" s="29"/>
      <c r="AI16" s="30"/>
      <c r="AJ16" s="1"/>
      <c r="AK16" s="27" t="s">
        <v>35</v>
      </c>
      <c r="AL16" s="27">
        <v>8</v>
      </c>
      <c r="AN16" s="27" t="s">
        <v>20</v>
      </c>
      <c r="AO16" s="27">
        <f>SUM(AC13:AC15)</f>
        <v>23</v>
      </c>
    </row>
    <row r="17" spans="1:43" ht="12.75" customHeight="1">
      <c r="AC17" s="27">
        <f>SUM(AC13:AC15)</f>
        <v>23</v>
      </c>
      <c r="AD17" s="1">
        <f>AC13/B5</f>
        <v>0.47499999999999998</v>
      </c>
      <c r="AE17" s="1">
        <f>AC17/B5</f>
        <v>0.57499999999999996</v>
      </c>
      <c r="AF17" s="1">
        <f>AE17-AD17</f>
        <v>9.9999999999999978E-2</v>
      </c>
      <c r="AG17" s="1"/>
      <c r="AK17" s="27" t="s">
        <v>36</v>
      </c>
      <c r="AL17" s="30">
        <f>AL16/B5</f>
        <v>0.2</v>
      </c>
      <c r="AN17" s="27" t="s">
        <v>37</v>
      </c>
      <c r="AO17" s="30">
        <f>AL16/AO16</f>
        <v>0.34782608695652173</v>
      </c>
    </row>
    <row r="18" spans="1:43" ht="12.75" customHeight="1">
      <c r="A18" s="3" t="s">
        <v>38</v>
      </c>
      <c r="AD18" s="1"/>
      <c r="AE18" s="1"/>
      <c r="AG18" s="1"/>
    </row>
    <row r="19" spans="1:43" ht="25.5" customHeight="1">
      <c r="B19" s="232" t="s">
        <v>3</v>
      </c>
      <c r="C19" s="233"/>
      <c r="D19" s="233"/>
      <c r="E19" s="233"/>
      <c r="F19" s="233"/>
      <c r="G19" s="233"/>
      <c r="H19" s="233"/>
      <c r="I19" s="233"/>
      <c r="J19" s="4"/>
      <c r="AD19" s="7" t="s">
        <v>11</v>
      </c>
      <c r="AE19" s="7" t="s">
        <v>12</v>
      </c>
      <c r="AF19" s="8" t="s">
        <v>13</v>
      </c>
      <c r="AG19" s="7" t="s">
        <v>14</v>
      </c>
      <c r="AH19" s="9" t="s">
        <v>15</v>
      </c>
      <c r="AI19" s="9" t="s">
        <v>16</v>
      </c>
      <c r="AJ19" s="10" t="s">
        <v>17</v>
      </c>
    </row>
    <row r="20" spans="1:43" ht="12.75" customHeight="1">
      <c r="A20" s="12" t="s">
        <v>19</v>
      </c>
      <c r="B20" s="13">
        <v>1</v>
      </c>
      <c r="C20" s="13">
        <v>2</v>
      </c>
      <c r="D20" s="13">
        <v>3</v>
      </c>
      <c r="E20" s="13">
        <v>4</v>
      </c>
      <c r="F20" s="13">
        <v>5</v>
      </c>
      <c r="G20" s="13">
        <v>6</v>
      </c>
      <c r="H20" s="13">
        <v>7</v>
      </c>
      <c r="I20" s="13">
        <v>8</v>
      </c>
      <c r="J20" s="13"/>
      <c r="K20" s="14" t="s">
        <v>20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8"/>
      <c r="AE20" s="18"/>
      <c r="AF20" s="19"/>
      <c r="AG20" s="20"/>
      <c r="AH20" s="21"/>
      <c r="AI20" s="21"/>
      <c r="AJ20" s="1"/>
    </row>
    <row r="21" spans="1:43" ht="12.75" customHeight="1">
      <c r="A21" s="22" t="s">
        <v>24</v>
      </c>
      <c r="B21" s="23">
        <v>19</v>
      </c>
      <c r="C21" s="23"/>
      <c r="D21" s="23"/>
      <c r="E21" s="23"/>
      <c r="F21" s="23"/>
      <c r="G21" s="23"/>
      <c r="H21" s="23"/>
      <c r="I21" s="23"/>
      <c r="J21" s="23"/>
      <c r="K21" s="2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18"/>
      <c r="AE21" s="18"/>
      <c r="AF21" s="19"/>
      <c r="AG21" s="20"/>
      <c r="AH21" s="26">
        <f>B21</f>
        <v>19</v>
      </c>
      <c r="AI21" s="21"/>
      <c r="AJ21" s="1"/>
      <c r="AL21" s="31"/>
      <c r="AM21" s="32" t="s">
        <v>39</v>
      </c>
      <c r="AN21" s="32"/>
      <c r="AO21" s="32"/>
    </row>
    <row r="22" spans="1:43" ht="12.75" customHeight="1">
      <c r="A22" s="22" t="s">
        <v>25</v>
      </c>
      <c r="C22" s="27">
        <v>8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8"/>
      <c r="Y22" s="28"/>
      <c r="Z22" s="28"/>
      <c r="AA22" s="28"/>
      <c r="AB22" s="28"/>
      <c r="AC22" s="28"/>
      <c r="AD22" s="1"/>
      <c r="AE22" s="1"/>
      <c r="AG22" s="20">
        <f>C22/B21</f>
        <v>0.42105263157894735</v>
      </c>
      <c r="AH22" s="26">
        <v>8</v>
      </c>
      <c r="AI22" s="30">
        <f t="shared" ref="AI22:AI28" si="3">AH22/AH21</f>
        <v>0.42105263157894735</v>
      </c>
      <c r="AJ22" s="1">
        <f t="shared" ref="AJ22:AJ28" si="4">100%-AI22</f>
        <v>0.57894736842105265</v>
      </c>
      <c r="AM22" s="33"/>
      <c r="AN22" s="33"/>
      <c r="AO22" s="33"/>
    </row>
    <row r="23" spans="1:43" ht="12.75" customHeight="1">
      <c r="A23" s="22" t="s">
        <v>26</v>
      </c>
      <c r="D23" s="27">
        <v>7</v>
      </c>
      <c r="X23" s="28"/>
      <c r="Y23" s="28"/>
      <c r="Z23" s="28"/>
      <c r="AA23" s="28"/>
      <c r="AB23" s="28"/>
      <c r="AC23" s="28"/>
      <c r="AD23" s="1"/>
      <c r="AE23" s="1"/>
      <c r="AG23" s="20">
        <f>D23/C22</f>
        <v>0.875</v>
      </c>
      <c r="AH23" s="26">
        <v>8</v>
      </c>
      <c r="AI23" s="30">
        <f t="shared" si="3"/>
        <v>1</v>
      </c>
      <c r="AJ23" s="1">
        <f t="shared" si="4"/>
        <v>0</v>
      </c>
      <c r="AL23" s="34" t="s">
        <v>40</v>
      </c>
      <c r="AM23" s="35" t="s">
        <v>41</v>
      </c>
    </row>
    <row r="24" spans="1:43" ht="12.75" customHeight="1">
      <c r="A24" s="22" t="s">
        <v>27</v>
      </c>
      <c r="E24" s="27">
        <v>7</v>
      </c>
      <c r="X24" s="28"/>
      <c r="Y24" s="28"/>
      <c r="Z24" s="28"/>
      <c r="AA24" s="28"/>
      <c r="AB24" s="28"/>
      <c r="AC24" s="28"/>
      <c r="AD24" s="1"/>
      <c r="AE24" s="1"/>
      <c r="AG24" s="1">
        <f>E24/D23</f>
        <v>1</v>
      </c>
      <c r="AH24" s="26">
        <v>7</v>
      </c>
      <c r="AI24" s="30">
        <f t="shared" si="3"/>
        <v>0.875</v>
      </c>
      <c r="AJ24" s="1">
        <f t="shared" si="4"/>
        <v>0.125</v>
      </c>
      <c r="AL24" s="2" t="s">
        <v>42</v>
      </c>
      <c r="AM24" s="30" t="e">
        <f>#REF!</f>
        <v>#REF!</v>
      </c>
    </row>
    <row r="25" spans="1:43" ht="12.75" customHeight="1">
      <c r="A25" s="22" t="s">
        <v>28</v>
      </c>
      <c r="F25" s="27">
        <v>6</v>
      </c>
      <c r="X25" s="28"/>
      <c r="Y25" s="28"/>
      <c r="Z25" s="28"/>
      <c r="AA25" s="28"/>
      <c r="AB25" s="28"/>
      <c r="AC25" s="28"/>
      <c r="AD25" s="1"/>
      <c r="AE25" s="1"/>
      <c r="AG25" s="1">
        <f>F25/E24</f>
        <v>0.8571428571428571</v>
      </c>
      <c r="AH25" s="26">
        <v>7</v>
      </c>
      <c r="AI25" s="30">
        <f t="shared" si="3"/>
        <v>1</v>
      </c>
      <c r="AJ25" s="1">
        <f t="shared" si="4"/>
        <v>0</v>
      </c>
      <c r="AL25" s="2"/>
      <c r="AM25" s="30"/>
    </row>
    <row r="26" spans="1:43" ht="12.75" customHeight="1">
      <c r="A26" s="22" t="s">
        <v>29</v>
      </c>
      <c r="G26" s="27">
        <v>6</v>
      </c>
      <c r="X26" s="28"/>
      <c r="Y26" s="28"/>
      <c r="Z26" s="28"/>
      <c r="AA26" s="28"/>
      <c r="AB26" s="28"/>
      <c r="AC26" s="28"/>
      <c r="AD26" s="1"/>
      <c r="AE26" s="1"/>
      <c r="AG26" s="1">
        <f>G26/F25</f>
        <v>1</v>
      </c>
      <c r="AH26" s="26">
        <v>6</v>
      </c>
      <c r="AI26" s="30">
        <f t="shared" si="3"/>
        <v>0.8571428571428571</v>
      </c>
      <c r="AJ26" s="1">
        <f t="shared" si="4"/>
        <v>0.1428571428571429</v>
      </c>
      <c r="AL26" s="2"/>
      <c r="AM26" s="30"/>
    </row>
    <row r="27" spans="1:43" ht="12.75" customHeight="1">
      <c r="A27" s="22" t="s">
        <v>30</v>
      </c>
      <c r="H27" s="27">
        <v>6</v>
      </c>
      <c r="X27" s="28"/>
      <c r="Y27" s="28"/>
      <c r="Z27" s="28"/>
      <c r="AA27" s="28"/>
      <c r="AB27" s="28"/>
      <c r="AC27" s="28"/>
      <c r="AD27" s="1"/>
      <c r="AE27" s="1"/>
      <c r="AG27" s="1">
        <f>H27/G26</f>
        <v>1</v>
      </c>
      <c r="AH27" s="26">
        <v>6</v>
      </c>
      <c r="AI27" s="30">
        <f t="shared" si="3"/>
        <v>1</v>
      </c>
      <c r="AJ27" s="1">
        <f t="shared" si="4"/>
        <v>0</v>
      </c>
      <c r="AL27" s="2"/>
      <c r="AM27" s="30"/>
    </row>
    <row r="28" spans="1:43" ht="12.75" customHeight="1">
      <c r="A28" s="22" t="s">
        <v>31</v>
      </c>
      <c r="I28" s="27">
        <v>6</v>
      </c>
      <c r="X28" s="28"/>
      <c r="Y28" s="28"/>
      <c r="Z28" s="28"/>
      <c r="AA28" s="28"/>
      <c r="AB28" s="28"/>
      <c r="AC28" s="28"/>
      <c r="AD28" s="1"/>
      <c r="AE28" s="1"/>
      <c r="AG28" s="1">
        <f>I28/H27</f>
        <v>1</v>
      </c>
      <c r="AH28" s="26">
        <v>6</v>
      </c>
      <c r="AI28" s="30">
        <f t="shared" si="3"/>
        <v>1</v>
      </c>
      <c r="AJ28" s="1">
        <f t="shared" si="4"/>
        <v>0</v>
      </c>
      <c r="AL28" s="2"/>
      <c r="AM28" s="30"/>
    </row>
    <row r="29" spans="1:43" ht="12.75" customHeight="1">
      <c r="A29" s="22" t="s">
        <v>32</v>
      </c>
      <c r="U29" s="27">
        <v>6</v>
      </c>
      <c r="X29" s="28"/>
      <c r="Y29" s="28"/>
      <c r="Z29" s="28"/>
      <c r="AA29" s="28"/>
      <c r="AB29" s="28">
        <v>6</v>
      </c>
      <c r="AC29" s="28">
        <f>SUM(X29:AB29)</f>
        <v>6</v>
      </c>
      <c r="AD29" s="1"/>
      <c r="AE29" s="1"/>
      <c r="AG29" s="1"/>
      <c r="AH29" s="26"/>
      <c r="AI29" s="30"/>
      <c r="AJ29" s="1"/>
      <c r="AL29" s="2"/>
      <c r="AM29" s="30"/>
    </row>
    <row r="30" spans="1:43" ht="12.75" customHeight="1">
      <c r="A30" s="22" t="s">
        <v>33</v>
      </c>
      <c r="X30" s="28"/>
      <c r="Y30" s="28"/>
      <c r="Z30" s="28"/>
      <c r="AA30" s="28"/>
      <c r="AB30" s="28"/>
      <c r="AC30" s="28"/>
      <c r="AD30" s="1"/>
      <c r="AE30" s="1"/>
      <c r="AG30" s="1"/>
      <c r="AH30" s="26"/>
      <c r="AI30" s="30"/>
      <c r="AJ30" s="1"/>
      <c r="AL30" s="2"/>
      <c r="AM30" s="30"/>
    </row>
    <row r="31" spans="1:43" ht="12.75" customHeight="1">
      <c r="A31" s="22" t="s">
        <v>34</v>
      </c>
      <c r="X31" s="28"/>
      <c r="Y31" s="28"/>
      <c r="Z31" s="28"/>
      <c r="AA31" s="28"/>
      <c r="AB31" s="28"/>
      <c r="AC31" s="28"/>
      <c r="AD31" s="1"/>
      <c r="AE31" s="1"/>
      <c r="AG31" s="1"/>
      <c r="AH31" s="26"/>
      <c r="AI31" s="30"/>
      <c r="AJ31" s="1"/>
      <c r="AL31" s="2"/>
      <c r="AM31" s="27" t="s">
        <v>35</v>
      </c>
      <c r="AN31" s="27">
        <v>5</v>
      </c>
      <c r="AP31" s="27" t="s">
        <v>20</v>
      </c>
      <c r="AQ31" s="27">
        <f>SUM(AC28:AC30)</f>
        <v>6</v>
      </c>
    </row>
    <row r="32" spans="1:43" ht="12.75" customHeight="1">
      <c r="X32" s="28"/>
      <c r="Y32" s="28"/>
      <c r="Z32" s="28"/>
      <c r="AA32" s="28"/>
      <c r="AB32" s="28"/>
      <c r="AC32" s="28">
        <f>SUM(AC29)</f>
        <v>6</v>
      </c>
      <c r="AD32" s="1">
        <f>AC29/B21</f>
        <v>0.31578947368421051</v>
      </c>
      <c r="AE32" s="1">
        <f>AC32/B21</f>
        <v>0.31578947368421051</v>
      </c>
      <c r="AF32" s="1">
        <f>AE32-AD32</f>
        <v>0</v>
      </c>
      <c r="AG32" s="1"/>
      <c r="AL32" s="2" t="s">
        <v>43</v>
      </c>
      <c r="AM32" s="27" t="s">
        <v>36</v>
      </c>
      <c r="AN32" s="30">
        <f>AN31/B21</f>
        <v>0.26315789473684209</v>
      </c>
      <c r="AP32" s="27" t="s">
        <v>37</v>
      </c>
      <c r="AQ32" s="30">
        <f>AN31/AQ31</f>
        <v>0.83333333333333337</v>
      </c>
    </row>
    <row r="33" spans="1:41" ht="12.75" customHeight="1">
      <c r="A33" s="3" t="s">
        <v>44</v>
      </c>
      <c r="X33" s="28"/>
      <c r="Y33" s="28"/>
      <c r="Z33" s="28"/>
      <c r="AA33" s="28"/>
      <c r="AB33" s="28"/>
      <c r="AC33" s="28"/>
      <c r="AD33" s="1"/>
      <c r="AE33" s="1"/>
      <c r="AG33" s="1"/>
      <c r="AL33" s="2" t="s">
        <v>45</v>
      </c>
    </row>
    <row r="34" spans="1:41" ht="25.5" customHeight="1">
      <c r="B34" s="232" t="s">
        <v>3</v>
      </c>
      <c r="C34" s="233"/>
      <c r="D34" s="233"/>
      <c r="E34" s="233"/>
      <c r="F34" s="233"/>
      <c r="G34" s="233"/>
      <c r="H34" s="233"/>
      <c r="I34" s="233"/>
      <c r="J34" s="4"/>
      <c r="AD34" s="7" t="s">
        <v>11</v>
      </c>
      <c r="AE34" s="7" t="s">
        <v>12</v>
      </c>
      <c r="AF34" s="8" t="s">
        <v>13</v>
      </c>
      <c r="AG34" s="7" t="s">
        <v>14</v>
      </c>
      <c r="AH34" s="9" t="s">
        <v>15</v>
      </c>
      <c r="AI34" s="9" t="s">
        <v>16</v>
      </c>
      <c r="AJ34" s="10" t="s">
        <v>17</v>
      </c>
      <c r="AL34" s="2" t="s">
        <v>0</v>
      </c>
    </row>
    <row r="35" spans="1:41" ht="12.75" customHeight="1">
      <c r="A35" s="12" t="s">
        <v>19</v>
      </c>
      <c r="B35" s="13">
        <v>1</v>
      </c>
      <c r="C35" s="13">
        <v>2</v>
      </c>
      <c r="D35" s="13">
        <v>3</v>
      </c>
      <c r="E35" s="13">
        <v>4</v>
      </c>
      <c r="F35" s="13">
        <v>5</v>
      </c>
      <c r="G35" s="13">
        <v>6</v>
      </c>
      <c r="H35" s="13">
        <v>7</v>
      </c>
      <c r="I35" s="13">
        <v>8</v>
      </c>
      <c r="J35" s="13"/>
      <c r="K35" s="14" t="s">
        <v>20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8"/>
      <c r="AE35" s="18"/>
      <c r="AF35" s="19"/>
      <c r="AG35" s="20"/>
      <c r="AH35" s="21"/>
      <c r="AI35" s="21"/>
      <c r="AJ35" s="1"/>
      <c r="AL35" s="2" t="s">
        <v>2</v>
      </c>
    </row>
    <row r="36" spans="1:41" ht="12.75" customHeight="1">
      <c r="A36" s="22" t="s">
        <v>25</v>
      </c>
      <c r="B36" s="23">
        <v>41</v>
      </c>
      <c r="C36" s="23"/>
      <c r="D36" s="23"/>
      <c r="E36" s="23"/>
      <c r="F36" s="23"/>
      <c r="G36" s="23"/>
      <c r="H36" s="23"/>
      <c r="I36" s="23"/>
      <c r="J36" s="23"/>
      <c r="K36" s="24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18"/>
      <c r="AE36" s="18"/>
      <c r="AF36" s="19"/>
      <c r="AG36" s="20"/>
      <c r="AH36" s="26">
        <f>B36</f>
        <v>41</v>
      </c>
      <c r="AI36" s="21"/>
      <c r="AJ36" s="1"/>
      <c r="AL36" s="11" t="s">
        <v>18</v>
      </c>
    </row>
    <row r="37" spans="1:41" ht="12.75" customHeight="1">
      <c r="A37" s="22" t="s">
        <v>26</v>
      </c>
      <c r="C37" s="27">
        <v>28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8"/>
      <c r="Y37" s="28"/>
      <c r="Z37" s="28"/>
      <c r="AA37" s="28"/>
      <c r="AB37" s="28"/>
      <c r="AC37" s="28"/>
      <c r="AD37" s="1"/>
      <c r="AE37" s="1"/>
      <c r="AG37" s="20">
        <f>C37/B36</f>
        <v>0.68292682926829273</v>
      </c>
      <c r="AH37" s="29">
        <v>28</v>
      </c>
      <c r="AI37" s="30">
        <f t="shared" ref="AI37:AI42" si="5">AH37/AH36</f>
        <v>0.68292682926829273</v>
      </c>
      <c r="AJ37" s="1">
        <f t="shared" ref="AJ37:AJ42" si="6">100%-AI37</f>
        <v>0.31707317073170727</v>
      </c>
      <c r="AL37" s="11" t="s">
        <v>21</v>
      </c>
    </row>
    <row r="38" spans="1:41" ht="12.75" customHeight="1">
      <c r="A38" s="22" t="s">
        <v>27</v>
      </c>
      <c r="D38" s="27">
        <v>25</v>
      </c>
      <c r="X38" s="28"/>
      <c r="Y38" s="28"/>
      <c r="Z38" s="28"/>
      <c r="AA38" s="28"/>
      <c r="AB38" s="28"/>
      <c r="AC38" s="28"/>
      <c r="AD38" s="1"/>
      <c r="AE38" s="1"/>
      <c r="AG38" s="1">
        <f>D38/C37</f>
        <v>0.8928571428571429</v>
      </c>
      <c r="AH38" s="29">
        <v>26</v>
      </c>
      <c r="AI38" s="30">
        <f t="shared" si="5"/>
        <v>0.9285714285714286</v>
      </c>
      <c r="AJ38" s="1">
        <f t="shared" si="6"/>
        <v>7.1428571428571397E-2</v>
      </c>
      <c r="AL38" s="11" t="s">
        <v>23</v>
      </c>
    </row>
    <row r="39" spans="1:41" ht="12.75" customHeight="1">
      <c r="A39" s="22" t="s">
        <v>28</v>
      </c>
      <c r="E39" s="27">
        <v>14</v>
      </c>
      <c r="X39" s="28"/>
      <c r="Y39" s="28"/>
      <c r="Z39" s="28"/>
      <c r="AA39" s="28"/>
      <c r="AB39" s="28"/>
      <c r="AC39" s="28"/>
      <c r="AD39" s="1"/>
      <c r="AE39" s="1"/>
      <c r="AG39" s="1">
        <f>E39/D38</f>
        <v>0.56000000000000005</v>
      </c>
      <c r="AH39" s="29">
        <v>19</v>
      </c>
      <c r="AI39" s="30">
        <f t="shared" si="5"/>
        <v>0.73076923076923073</v>
      </c>
      <c r="AJ39" s="1">
        <f t="shared" si="6"/>
        <v>0.26923076923076927</v>
      </c>
      <c r="AL39" s="22"/>
    </row>
    <row r="40" spans="1:41" ht="12.75" customHeight="1">
      <c r="A40" s="22" t="s">
        <v>29</v>
      </c>
      <c r="F40" s="27">
        <v>14</v>
      </c>
      <c r="X40" s="28"/>
      <c r="Y40" s="28"/>
      <c r="Z40" s="28"/>
      <c r="AA40" s="28"/>
      <c r="AB40" s="28"/>
      <c r="AC40" s="28"/>
      <c r="AD40" s="1"/>
      <c r="AE40" s="1"/>
      <c r="AG40" s="1">
        <f>F40/E39</f>
        <v>1</v>
      </c>
      <c r="AH40" s="29">
        <v>19</v>
      </c>
      <c r="AI40" s="30">
        <f t="shared" si="5"/>
        <v>1</v>
      </c>
      <c r="AJ40" s="1">
        <f t="shared" si="6"/>
        <v>0</v>
      </c>
      <c r="AL40" s="22"/>
    </row>
    <row r="41" spans="1:41" ht="12.75" customHeight="1">
      <c r="A41" s="22" t="s">
        <v>30</v>
      </c>
      <c r="G41" s="27">
        <v>14</v>
      </c>
      <c r="X41" s="28"/>
      <c r="Y41" s="28"/>
      <c r="Z41" s="28"/>
      <c r="AA41" s="28"/>
      <c r="AB41" s="28"/>
      <c r="AC41" s="28"/>
      <c r="AD41" s="1"/>
      <c r="AE41" s="1"/>
      <c r="AG41" s="1">
        <f>G41/F40</f>
        <v>1</v>
      </c>
      <c r="AH41" s="29">
        <v>18</v>
      </c>
      <c r="AI41" s="30">
        <f t="shared" si="5"/>
        <v>0.94736842105263153</v>
      </c>
      <c r="AJ41" s="1">
        <f t="shared" si="6"/>
        <v>5.2631578947368474E-2</v>
      </c>
      <c r="AL41" s="22"/>
    </row>
    <row r="42" spans="1:41" ht="12.75" customHeight="1">
      <c r="A42" s="22" t="s">
        <v>31</v>
      </c>
      <c r="H42" s="27">
        <v>14</v>
      </c>
      <c r="X42" s="28"/>
      <c r="Y42" s="28"/>
      <c r="Z42" s="28"/>
      <c r="AA42" s="28"/>
      <c r="AB42" s="28"/>
      <c r="AC42" s="28"/>
      <c r="AD42" s="1"/>
      <c r="AE42" s="1"/>
      <c r="AG42" s="1">
        <f>H42/G41</f>
        <v>1</v>
      </c>
      <c r="AH42" s="29">
        <v>17</v>
      </c>
      <c r="AI42" s="30">
        <f t="shared" si="5"/>
        <v>0.94444444444444442</v>
      </c>
      <c r="AJ42" s="1">
        <f t="shared" si="6"/>
        <v>5.555555555555558E-2</v>
      </c>
      <c r="AL42" s="22"/>
    </row>
    <row r="43" spans="1:41" ht="12.75" customHeight="1">
      <c r="A43" s="22" t="s">
        <v>32</v>
      </c>
      <c r="P43" s="27">
        <v>6</v>
      </c>
      <c r="T43" s="27">
        <v>10</v>
      </c>
      <c r="X43" s="28"/>
      <c r="Y43" s="28"/>
      <c r="Z43" s="28"/>
      <c r="AA43" s="28"/>
      <c r="AB43" s="28"/>
      <c r="AC43" s="28"/>
      <c r="AD43" s="1"/>
      <c r="AE43" s="1"/>
      <c r="AG43" s="1"/>
      <c r="AH43" s="29"/>
      <c r="AI43" s="30"/>
      <c r="AJ43" s="1"/>
      <c r="AL43" s="22"/>
    </row>
    <row r="44" spans="1:41" ht="12.75" customHeight="1">
      <c r="A44" s="22" t="s">
        <v>33</v>
      </c>
      <c r="Q44" s="27">
        <v>6</v>
      </c>
      <c r="U44" s="27">
        <v>10</v>
      </c>
      <c r="X44" s="28"/>
      <c r="Y44" s="28"/>
      <c r="Z44" s="28">
        <v>5</v>
      </c>
      <c r="AA44" s="28"/>
      <c r="AB44" s="28">
        <v>10</v>
      </c>
      <c r="AC44" s="28">
        <f>SUM(X44:AB44)</f>
        <v>15</v>
      </c>
      <c r="AD44" s="1"/>
      <c r="AE44" s="1"/>
      <c r="AG44" s="1"/>
      <c r="AH44" s="29"/>
      <c r="AI44" s="30"/>
      <c r="AJ44" s="1"/>
      <c r="AL44" s="22"/>
    </row>
    <row r="45" spans="1:41" ht="12.75" customHeight="1">
      <c r="A45" s="22" t="s">
        <v>34</v>
      </c>
      <c r="T45" s="27">
        <v>1</v>
      </c>
      <c r="X45" s="28"/>
      <c r="Y45" s="28"/>
      <c r="Z45" s="28"/>
      <c r="AA45" s="28"/>
      <c r="AB45" s="28"/>
      <c r="AC45" s="28"/>
      <c r="AD45" s="1"/>
      <c r="AE45" s="1"/>
      <c r="AG45" s="1"/>
      <c r="AH45" s="29"/>
      <c r="AI45" s="30"/>
      <c r="AJ45" s="1"/>
      <c r="AL45" s="22"/>
    </row>
    <row r="46" spans="1:41" ht="12.75" customHeight="1">
      <c r="A46" s="22" t="s">
        <v>46</v>
      </c>
      <c r="U46" s="27">
        <v>1</v>
      </c>
      <c r="X46" s="28"/>
      <c r="Y46" s="28"/>
      <c r="Z46" s="28"/>
      <c r="AA46" s="28"/>
      <c r="AB46" s="28">
        <v>1</v>
      </c>
      <c r="AC46" s="28">
        <f>SUM(X46:AB46)</f>
        <v>1</v>
      </c>
      <c r="AD46" s="1"/>
      <c r="AE46" s="1"/>
      <c r="AG46" s="1"/>
      <c r="AH46" s="29"/>
      <c r="AI46" s="30"/>
      <c r="AJ46" s="1"/>
      <c r="AK46" s="27" t="s">
        <v>35</v>
      </c>
      <c r="AL46" s="27">
        <v>15</v>
      </c>
      <c r="AN46" s="27" t="s">
        <v>20</v>
      </c>
      <c r="AO46" s="27">
        <f>SUM(AC43:AC45)</f>
        <v>15</v>
      </c>
    </row>
    <row r="47" spans="1:41" ht="12.75" customHeight="1">
      <c r="AC47" s="27">
        <f>SUM(AC44:AC46)</f>
        <v>16</v>
      </c>
      <c r="AD47" s="1">
        <f>AC44/B36</f>
        <v>0.36585365853658536</v>
      </c>
      <c r="AE47" s="1">
        <f>AC47/B36</f>
        <v>0.3902439024390244</v>
      </c>
      <c r="AF47" s="1">
        <f>AE47-AD47</f>
        <v>2.4390243902439046E-2</v>
      </c>
      <c r="AG47" s="1"/>
      <c r="AK47" s="27" t="s">
        <v>36</v>
      </c>
      <c r="AL47" s="30">
        <f>AL46/B36</f>
        <v>0.36585365853658536</v>
      </c>
      <c r="AN47" s="27" t="s">
        <v>37</v>
      </c>
      <c r="AO47" s="30">
        <f>AL46/AO46</f>
        <v>1</v>
      </c>
    </row>
    <row r="48" spans="1:41" ht="12.75" customHeight="1">
      <c r="A48" s="3" t="s">
        <v>47</v>
      </c>
      <c r="AD48" s="1"/>
      <c r="AE48" s="1"/>
      <c r="AG48" s="1"/>
    </row>
    <row r="49" spans="1:41" ht="25.5" customHeight="1">
      <c r="B49" s="232" t="s">
        <v>3</v>
      </c>
      <c r="C49" s="233"/>
      <c r="D49" s="233"/>
      <c r="E49" s="233"/>
      <c r="F49" s="233"/>
      <c r="G49" s="233"/>
      <c r="H49" s="233"/>
      <c r="I49" s="233"/>
      <c r="J49" s="4"/>
      <c r="AD49" s="7" t="s">
        <v>11</v>
      </c>
      <c r="AE49" s="7" t="s">
        <v>12</v>
      </c>
      <c r="AF49" s="8" t="s">
        <v>13</v>
      </c>
      <c r="AG49" s="7" t="s">
        <v>14</v>
      </c>
      <c r="AH49" s="9" t="s">
        <v>15</v>
      </c>
      <c r="AI49" s="9" t="s">
        <v>16</v>
      </c>
      <c r="AJ49" s="10" t="s">
        <v>17</v>
      </c>
    </row>
    <row r="50" spans="1:41" ht="12.75" customHeight="1">
      <c r="A50" s="12" t="s">
        <v>19</v>
      </c>
      <c r="B50" s="13">
        <v>1</v>
      </c>
      <c r="C50" s="13">
        <v>2</v>
      </c>
      <c r="D50" s="13">
        <v>3</v>
      </c>
      <c r="E50" s="13">
        <v>4</v>
      </c>
      <c r="F50" s="13">
        <v>5</v>
      </c>
      <c r="G50" s="13">
        <v>6</v>
      </c>
      <c r="H50" s="13">
        <v>7</v>
      </c>
      <c r="I50" s="13">
        <v>8</v>
      </c>
      <c r="J50" s="13"/>
      <c r="K50" s="14" t="s">
        <v>20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8"/>
      <c r="AE50" s="18"/>
      <c r="AF50" s="19"/>
      <c r="AG50" s="20"/>
      <c r="AH50" s="21"/>
      <c r="AI50" s="21"/>
      <c r="AJ50" s="1"/>
    </row>
    <row r="51" spans="1:41" ht="12.75" customHeight="1">
      <c r="A51" s="22" t="s">
        <v>26</v>
      </c>
      <c r="B51" s="23">
        <v>8</v>
      </c>
      <c r="C51" s="23"/>
      <c r="D51" s="23"/>
      <c r="E51" s="23"/>
      <c r="F51" s="23"/>
      <c r="G51" s="23"/>
      <c r="H51" s="23"/>
      <c r="I51" s="23"/>
      <c r="J51" s="23"/>
      <c r="K51" s="24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18"/>
      <c r="AE51" s="18"/>
      <c r="AF51" s="19"/>
      <c r="AG51" s="20"/>
      <c r="AH51" s="26">
        <f>B51</f>
        <v>8</v>
      </c>
      <c r="AI51" s="21"/>
      <c r="AJ51" s="1"/>
    </row>
    <row r="52" spans="1:41" ht="12.75" customHeight="1">
      <c r="A52" s="22" t="s">
        <v>27</v>
      </c>
      <c r="C52" s="27">
        <v>6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8"/>
      <c r="Y52" s="28"/>
      <c r="Z52" s="28"/>
      <c r="AA52" s="28"/>
      <c r="AB52" s="28"/>
      <c r="AC52" s="28"/>
      <c r="AD52" s="1"/>
      <c r="AE52" s="1"/>
      <c r="AG52" s="20">
        <f>C52/B51</f>
        <v>0.75</v>
      </c>
      <c r="AH52" s="29">
        <v>6</v>
      </c>
      <c r="AI52" s="30">
        <f t="shared" ref="AI52:AI57" si="7">AH52/AH51</f>
        <v>0.75</v>
      </c>
      <c r="AJ52" s="1">
        <f t="shared" ref="AJ52:AJ57" si="8">100%-AI52</f>
        <v>0.25</v>
      </c>
    </row>
    <row r="53" spans="1:41" ht="12.75" customHeight="1">
      <c r="A53" s="22" t="s">
        <v>28</v>
      </c>
      <c r="D53" s="27">
        <v>4</v>
      </c>
      <c r="X53" s="28"/>
      <c r="Y53" s="28"/>
      <c r="Z53" s="28"/>
      <c r="AA53" s="28"/>
      <c r="AB53" s="28"/>
      <c r="AC53" s="28"/>
      <c r="AD53" s="1"/>
      <c r="AE53" s="1"/>
      <c r="AG53" s="1">
        <f>D53/C52</f>
        <v>0.66666666666666663</v>
      </c>
      <c r="AH53" s="29">
        <v>4</v>
      </c>
      <c r="AI53" s="30">
        <f t="shared" si="7"/>
        <v>0.66666666666666663</v>
      </c>
      <c r="AJ53" s="1">
        <f t="shared" si="8"/>
        <v>0.33333333333333337</v>
      </c>
    </row>
    <row r="54" spans="1:41" ht="12.75" customHeight="1">
      <c r="A54" s="22" t="s">
        <v>29</v>
      </c>
      <c r="E54" s="27">
        <v>3</v>
      </c>
      <c r="X54" s="28"/>
      <c r="Y54" s="28"/>
      <c r="Z54" s="28"/>
      <c r="AA54" s="28"/>
      <c r="AB54" s="28"/>
      <c r="AC54" s="28"/>
      <c r="AD54" s="1"/>
      <c r="AE54" s="1"/>
      <c r="AG54" s="1">
        <f>E54/D53</f>
        <v>0.75</v>
      </c>
      <c r="AH54" s="29">
        <v>6</v>
      </c>
      <c r="AI54" s="30">
        <f t="shared" si="7"/>
        <v>1.5</v>
      </c>
      <c r="AJ54" s="1">
        <f t="shared" si="8"/>
        <v>-0.5</v>
      </c>
    </row>
    <row r="55" spans="1:41" ht="12.75" customHeight="1">
      <c r="A55" s="22" t="s">
        <v>30</v>
      </c>
      <c r="F55" s="27">
        <v>3</v>
      </c>
      <c r="X55" s="28"/>
      <c r="Y55" s="28"/>
      <c r="Z55" s="28"/>
      <c r="AA55" s="28"/>
      <c r="AB55" s="28"/>
      <c r="AC55" s="28"/>
      <c r="AD55" s="1"/>
      <c r="AE55" s="1"/>
      <c r="AG55" s="1">
        <f>F55/E54</f>
        <v>1</v>
      </c>
      <c r="AH55" s="29">
        <v>5</v>
      </c>
      <c r="AI55" s="30">
        <f t="shared" si="7"/>
        <v>0.83333333333333337</v>
      </c>
      <c r="AJ55" s="1">
        <f t="shared" si="8"/>
        <v>0.16666666666666663</v>
      </c>
    </row>
    <row r="56" spans="1:41" ht="12.75" customHeight="1">
      <c r="A56" s="22" t="s">
        <v>31</v>
      </c>
      <c r="G56" s="27">
        <v>3</v>
      </c>
      <c r="X56" s="28"/>
      <c r="Y56" s="28"/>
      <c r="Z56" s="28"/>
      <c r="AA56" s="28"/>
      <c r="AB56" s="28"/>
      <c r="AC56" s="28"/>
      <c r="AD56" s="1"/>
      <c r="AE56" s="1"/>
      <c r="AG56" s="1">
        <f>G56/F55</f>
        <v>1</v>
      </c>
      <c r="AH56" s="29">
        <v>5</v>
      </c>
      <c r="AI56" s="30">
        <f t="shared" si="7"/>
        <v>1</v>
      </c>
      <c r="AJ56" s="1">
        <f t="shared" si="8"/>
        <v>0</v>
      </c>
    </row>
    <row r="57" spans="1:41" ht="12.75" customHeight="1">
      <c r="A57" s="22" t="s">
        <v>32</v>
      </c>
      <c r="H57" s="27">
        <v>3</v>
      </c>
      <c r="X57" s="28"/>
      <c r="Y57" s="28"/>
      <c r="Z57" s="28"/>
      <c r="AA57" s="28"/>
      <c r="AB57" s="28"/>
      <c r="AC57" s="28"/>
      <c r="AD57" s="1"/>
      <c r="AE57" s="1"/>
      <c r="AG57" s="1">
        <f>H57/G56</f>
        <v>1</v>
      </c>
      <c r="AH57" s="29">
        <v>5</v>
      </c>
      <c r="AI57" s="30">
        <f t="shared" si="7"/>
        <v>1</v>
      </c>
      <c r="AJ57" s="1">
        <f t="shared" si="8"/>
        <v>0</v>
      </c>
    </row>
    <row r="58" spans="1:41" ht="12.75" customHeight="1">
      <c r="A58" s="22" t="s">
        <v>33</v>
      </c>
      <c r="H58" s="27">
        <v>1</v>
      </c>
      <c r="N58" s="27">
        <v>4</v>
      </c>
      <c r="X58" s="28"/>
      <c r="Y58" s="28"/>
      <c r="Z58" s="28"/>
      <c r="AA58" s="28"/>
      <c r="AB58" s="28"/>
      <c r="AC58" s="28"/>
      <c r="AD58" s="1"/>
      <c r="AE58" s="1"/>
      <c r="AG58" s="1"/>
      <c r="AH58" s="29">
        <v>5</v>
      </c>
      <c r="AI58" s="30"/>
      <c r="AJ58" s="1"/>
      <c r="AL58" s="31"/>
      <c r="AM58" s="32" t="s">
        <v>48</v>
      </c>
      <c r="AN58" s="32"/>
      <c r="AO58" s="32"/>
    </row>
    <row r="59" spans="1:41" ht="12.75" customHeight="1">
      <c r="A59" s="22" t="s">
        <v>34</v>
      </c>
      <c r="O59" s="27">
        <v>4</v>
      </c>
      <c r="T59" s="27">
        <v>1</v>
      </c>
      <c r="X59" s="28"/>
      <c r="Y59" s="28">
        <v>4</v>
      </c>
      <c r="Z59" s="28"/>
      <c r="AA59" s="28"/>
      <c r="AB59" s="28"/>
      <c r="AC59" s="28">
        <f t="shared" ref="AC59:AC60" si="9">SUM(X59:AB59)</f>
        <v>4</v>
      </c>
      <c r="AD59" s="1"/>
      <c r="AE59" s="1"/>
      <c r="AG59" s="1"/>
      <c r="AH59" s="29"/>
      <c r="AI59" s="30"/>
      <c r="AJ59" s="1"/>
      <c r="AL59" s="31"/>
      <c r="AM59" s="32"/>
      <c r="AN59" s="32"/>
      <c r="AO59" s="32"/>
    </row>
    <row r="60" spans="1:41" ht="12.75" customHeight="1">
      <c r="A60" s="22" t="s">
        <v>46</v>
      </c>
      <c r="U60" s="27">
        <v>1</v>
      </c>
      <c r="X60" s="28"/>
      <c r="Y60" s="28"/>
      <c r="Z60" s="28"/>
      <c r="AA60" s="28"/>
      <c r="AB60" s="28">
        <v>1</v>
      </c>
      <c r="AC60" s="28">
        <f t="shared" si="9"/>
        <v>1</v>
      </c>
      <c r="AD60" s="1"/>
      <c r="AE60" s="1"/>
      <c r="AG60" s="1"/>
      <c r="AH60" s="29"/>
      <c r="AI60" s="30"/>
      <c r="AJ60" s="1"/>
      <c r="AK60" s="27" t="s">
        <v>35</v>
      </c>
      <c r="AL60" s="27">
        <v>5</v>
      </c>
      <c r="AN60" s="27" t="s">
        <v>20</v>
      </c>
      <c r="AO60" s="27">
        <f>SUM(AC58:AC60)</f>
        <v>5</v>
      </c>
    </row>
    <row r="61" spans="1:41" ht="12.75" customHeight="1">
      <c r="A61" s="22"/>
      <c r="AC61" s="27">
        <f>SUM(AC59:AC60)</f>
        <v>5</v>
      </c>
      <c r="AD61" s="1">
        <f>AC59/B51</f>
        <v>0.5</v>
      </c>
      <c r="AE61" s="1">
        <f>AC61/B51</f>
        <v>0.625</v>
      </c>
      <c r="AF61" s="1">
        <f>AE61-AD61</f>
        <v>0.125</v>
      </c>
      <c r="AG61" s="1"/>
      <c r="AK61" s="27" t="s">
        <v>36</v>
      </c>
      <c r="AL61" s="30">
        <f>AL60/B51</f>
        <v>0.625</v>
      </c>
      <c r="AN61" s="27" t="s">
        <v>37</v>
      </c>
      <c r="AO61" s="30">
        <f>AL60/AO60</f>
        <v>1</v>
      </c>
    </row>
    <row r="62" spans="1:41" ht="12.75" customHeight="1">
      <c r="A62" s="3" t="s">
        <v>49</v>
      </c>
      <c r="AD62" s="1"/>
      <c r="AE62" s="1"/>
      <c r="AG62" s="1"/>
      <c r="AM62" s="33"/>
      <c r="AN62" s="33"/>
      <c r="AO62" s="33"/>
    </row>
    <row r="63" spans="1:41" ht="25.5" customHeight="1">
      <c r="B63" s="232" t="s">
        <v>3</v>
      </c>
      <c r="C63" s="233"/>
      <c r="D63" s="233"/>
      <c r="E63" s="233"/>
      <c r="F63" s="233"/>
      <c r="G63" s="233"/>
      <c r="H63" s="233"/>
      <c r="I63" s="233"/>
      <c r="J63" s="4"/>
      <c r="AD63" s="7" t="s">
        <v>11</v>
      </c>
      <c r="AE63" s="7" t="s">
        <v>12</v>
      </c>
      <c r="AF63" s="8" t="s">
        <v>13</v>
      </c>
      <c r="AG63" s="7" t="s">
        <v>14</v>
      </c>
      <c r="AH63" s="9" t="s">
        <v>15</v>
      </c>
      <c r="AI63" s="9" t="s">
        <v>16</v>
      </c>
      <c r="AJ63" s="10" t="s">
        <v>17</v>
      </c>
      <c r="AL63" s="34" t="s">
        <v>40</v>
      </c>
      <c r="AM63" s="35" t="s">
        <v>41</v>
      </c>
    </row>
    <row r="64" spans="1:41" ht="12.75" customHeight="1">
      <c r="A64" s="12" t="s">
        <v>19</v>
      </c>
      <c r="B64" s="13">
        <v>1</v>
      </c>
      <c r="C64" s="13">
        <v>2</v>
      </c>
      <c r="D64" s="13">
        <v>3</v>
      </c>
      <c r="E64" s="13">
        <v>4</v>
      </c>
      <c r="F64" s="13">
        <v>5</v>
      </c>
      <c r="G64" s="13">
        <v>6</v>
      </c>
      <c r="H64" s="13">
        <v>7</v>
      </c>
      <c r="I64" s="13">
        <v>8</v>
      </c>
      <c r="J64" s="13"/>
      <c r="K64" s="14" t="s">
        <v>20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8"/>
      <c r="AE64" s="18"/>
      <c r="AF64" s="19"/>
      <c r="AG64" s="20"/>
      <c r="AH64" s="21"/>
      <c r="AI64" s="21"/>
      <c r="AJ64" s="1"/>
      <c r="AL64" s="2" t="s">
        <v>42</v>
      </c>
      <c r="AM64" s="1" t="e">
        <f>#REF!</f>
        <v>#REF!</v>
      </c>
    </row>
    <row r="65" spans="1:50" ht="12.75" customHeight="1">
      <c r="A65" s="22" t="s">
        <v>27</v>
      </c>
      <c r="B65" s="23">
        <v>32</v>
      </c>
      <c r="C65" s="23"/>
      <c r="D65" s="23"/>
      <c r="E65" s="23"/>
      <c r="F65" s="23"/>
      <c r="G65" s="23"/>
      <c r="H65" s="23"/>
      <c r="I65" s="23"/>
      <c r="J65" s="23"/>
      <c r="K65" s="24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8"/>
      <c r="Y65" s="28"/>
      <c r="Z65" s="28"/>
      <c r="AA65" s="28"/>
      <c r="AB65" s="28"/>
      <c r="AC65" s="28"/>
      <c r="AD65" s="18"/>
      <c r="AE65" s="18"/>
      <c r="AF65" s="19"/>
      <c r="AG65" s="20"/>
      <c r="AH65" s="26">
        <f>B65</f>
        <v>32</v>
      </c>
      <c r="AI65" s="21"/>
      <c r="AJ65" s="1"/>
      <c r="AL65" s="2" t="s">
        <v>43</v>
      </c>
    </row>
    <row r="66" spans="1:50" ht="12.75" customHeight="1">
      <c r="A66" s="22" t="s">
        <v>28</v>
      </c>
      <c r="C66" s="27">
        <v>30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8"/>
      <c r="Y66" s="28"/>
      <c r="Z66" s="28"/>
      <c r="AA66" s="28"/>
      <c r="AB66" s="28"/>
      <c r="AC66" s="28"/>
      <c r="AD66" s="1"/>
      <c r="AE66" s="1"/>
      <c r="AG66" s="20">
        <f>C66/B65</f>
        <v>0.9375</v>
      </c>
      <c r="AH66" s="29">
        <v>30</v>
      </c>
      <c r="AI66" s="30">
        <f t="shared" ref="AI66:AI71" si="10">AH66/AH65</f>
        <v>0.9375</v>
      </c>
      <c r="AJ66" s="1">
        <f t="shared" ref="AJ66:AJ71" si="11">100%-AI66</f>
        <v>6.25E-2</v>
      </c>
      <c r="AL66" s="2" t="s">
        <v>45</v>
      </c>
    </row>
    <row r="67" spans="1:50" ht="12.75" customHeight="1">
      <c r="A67" s="22" t="s">
        <v>29</v>
      </c>
      <c r="D67" s="27">
        <v>24</v>
      </c>
      <c r="X67" s="28"/>
      <c r="Y67" s="28"/>
      <c r="Z67" s="28"/>
      <c r="AA67" s="28"/>
      <c r="AB67" s="28"/>
      <c r="AC67" s="28"/>
      <c r="AD67" s="1"/>
      <c r="AE67" s="1"/>
      <c r="AG67" s="1">
        <f>D67/C66</f>
        <v>0.8</v>
      </c>
      <c r="AH67" s="29">
        <v>24</v>
      </c>
      <c r="AI67" s="30">
        <f t="shared" si="10"/>
        <v>0.8</v>
      </c>
      <c r="AJ67" s="1">
        <f t="shared" si="11"/>
        <v>0.19999999999999996</v>
      </c>
      <c r="AL67" s="2" t="s">
        <v>0</v>
      </c>
    </row>
    <row r="68" spans="1:50" ht="12.75" customHeight="1">
      <c r="A68" s="22" t="s">
        <v>30</v>
      </c>
      <c r="E68" s="27">
        <v>22</v>
      </c>
      <c r="X68" s="28"/>
      <c r="Y68" s="28"/>
      <c r="Z68" s="28"/>
      <c r="AA68" s="28"/>
      <c r="AB68" s="28"/>
      <c r="AC68" s="28"/>
      <c r="AD68" s="1"/>
      <c r="AE68" s="1"/>
      <c r="AG68" s="1">
        <f>E68/D67</f>
        <v>0.91666666666666663</v>
      </c>
      <c r="AH68" s="29">
        <v>23</v>
      </c>
      <c r="AI68" s="30">
        <f t="shared" si="10"/>
        <v>0.95833333333333337</v>
      </c>
      <c r="AJ68" s="1">
        <f t="shared" si="11"/>
        <v>4.166666666666663E-2</v>
      </c>
      <c r="AL68" s="2" t="s">
        <v>2</v>
      </c>
    </row>
    <row r="69" spans="1:50" ht="12.75" customHeight="1">
      <c r="A69" s="22" t="s">
        <v>31</v>
      </c>
      <c r="F69" s="27">
        <v>21</v>
      </c>
      <c r="X69" s="28"/>
      <c r="Y69" s="28"/>
      <c r="Z69" s="28"/>
      <c r="AA69" s="28"/>
      <c r="AB69" s="28"/>
      <c r="AC69" s="28"/>
      <c r="AD69" s="1"/>
      <c r="AE69" s="1"/>
      <c r="AG69" s="1">
        <f>F69/E68</f>
        <v>0.95454545454545459</v>
      </c>
      <c r="AH69" s="29">
        <v>22</v>
      </c>
      <c r="AI69" s="30">
        <f t="shared" si="10"/>
        <v>0.95652173913043481</v>
      </c>
      <c r="AJ69" s="1">
        <f t="shared" si="11"/>
        <v>4.3478260869565188E-2</v>
      </c>
      <c r="AL69" s="2"/>
    </row>
    <row r="70" spans="1:50" ht="12.75" customHeight="1">
      <c r="A70" s="22" t="s">
        <v>32</v>
      </c>
      <c r="G70" s="27">
        <v>20</v>
      </c>
      <c r="X70" s="28"/>
      <c r="Y70" s="28"/>
      <c r="Z70" s="28"/>
      <c r="AA70" s="28"/>
      <c r="AB70" s="28"/>
      <c r="AC70" s="28"/>
      <c r="AD70" s="1"/>
      <c r="AE70" s="1"/>
      <c r="AG70" s="1">
        <f>G70/F69</f>
        <v>0.95238095238095233</v>
      </c>
      <c r="AH70" s="29">
        <v>21</v>
      </c>
      <c r="AI70" s="30">
        <f t="shared" si="10"/>
        <v>0.95454545454545459</v>
      </c>
      <c r="AJ70" s="1">
        <f t="shared" si="11"/>
        <v>4.5454545454545414E-2</v>
      </c>
      <c r="AL70" s="2"/>
    </row>
    <row r="71" spans="1:50" ht="12.75" customHeight="1">
      <c r="A71" s="22" t="s">
        <v>33</v>
      </c>
      <c r="H71" s="27">
        <v>20</v>
      </c>
      <c r="X71" s="28"/>
      <c r="Y71" s="28"/>
      <c r="Z71" s="28"/>
      <c r="AA71" s="28"/>
      <c r="AB71" s="28"/>
      <c r="AC71" s="28"/>
      <c r="AD71" s="1"/>
      <c r="AE71" s="1"/>
      <c r="AG71" s="1">
        <f>H71/G70</f>
        <v>1</v>
      </c>
      <c r="AH71" s="29">
        <v>23</v>
      </c>
      <c r="AI71" s="30">
        <f t="shared" si="10"/>
        <v>1.0952380952380953</v>
      </c>
      <c r="AJ71" s="1">
        <f t="shared" si="11"/>
        <v>-9.5238095238095344E-2</v>
      </c>
      <c r="AL71" s="11" t="s">
        <v>18</v>
      </c>
    </row>
    <row r="72" spans="1:50" ht="12.75" customHeight="1">
      <c r="A72" s="22" t="s">
        <v>34</v>
      </c>
      <c r="N72" s="27">
        <v>11</v>
      </c>
      <c r="P72" s="27">
        <v>5</v>
      </c>
      <c r="T72" s="27">
        <v>3</v>
      </c>
      <c r="X72" s="28"/>
      <c r="Y72" s="28"/>
      <c r="Z72" s="28"/>
      <c r="AA72" s="28"/>
      <c r="AB72" s="28"/>
      <c r="AC72" s="28"/>
      <c r="AD72" s="1"/>
      <c r="AE72" s="1"/>
      <c r="AG72" s="1"/>
      <c r="AH72" s="29"/>
      <c r="AI72" s="30"/>
      <c r="AJ72" s="1"/>
      <c r="AL72" s="11"/>
    </row>
    <row r="73" spans="1:50" ht="12.75" customHeight="1">
      <c r="A73" s="22" t="s">
        <v>46</v>
      </c>
      <c r="I73" s="27">
        <v>3</v>
      </c>
      <c r="O73" s="27">
        <v>11</v>
      </c>
      <c r="Q73" s="27">
        <v>5</v>
      </c>
      <c r="U73" s="27">
        <v>3</v>
      </c>
      <c r="X73" s="28"/>
      <c r="Y73" s="28">
        <v>11</v>
      </c>
      <c r="Z73" s="28">
        <v>5</v>
      </c>
      <c r="AA73" s="28"/>
      <c r="AB73" s="28">
        <v>3</v>
      </c>
      <c r="AC73" s="28">
        <f>SUM(X73:AB73)</f>
        <v>19</v>
      </c>
      <c r="AD73" s="1"/>
      <c r="AE73" s="1"/>
      <c r="AG73" s="1"/>
      <c r="AH73" s="29"/>
      <c r="AI73" s="30"/>
      <c r="AJ73" s="1"/>
      <c r="AL73" s="11"/>
    </row>
    <row r="74" spans="1:50" ht="12.75" customHeight="1">
      <c r="A74" s="22" t="s">
        <v>50</v>
      </c>
      <c r="O74" s="27">
        <v>1</v>
      </c>
      <c r="R74" s="27">
        <v>2</v>
      </c>
      <c r="X74" s="28"/>
      <c r="Y74" s="28"/>
      <c r="Z74" s="28"/>
      <c r="AA74" s="28">
        <v>4</v>
      </c>
      <c r="AB74" s="28"/>
      <c r="AC74" s="28"/>
      <c r="AD74" s="1"/>
      <c r="AE74" s="1"/>
      <c r="AG74" s="1"/>
      <c r="AH74" s="29"/>
      <c r="AI74" s="30"/>
      <c r="AJ74" s="1"/>
      <c r="AL74" s="11"/>
    </row>
    <row r="75" spans="1:50" ht="12.75" customHeight="1">
      <c r="A75" s="22" t="s">
        <v>51</v>
      </c>
      <c r="O75" s="27">
        <v>1</v>
      </c>
      <c r="S75" s="27">
        <v>2</v>
      </c>
      <c r="X75" s="28"/>
      <c r="Y75" s="28">
        <v>1</v>
      </c>
      <c r="Z75" s="28"/>
      <c r="AA75" s="28">
        <v>2</v>
      </c>
      <c r="AB75" s="28"/>
      <c r="AC75" s="28">
        <f>SUM(X75:AB75)</f>
        <v>3</v>
      </c>
      <c r="AD75" s="1"/>
      <c r="AE75" s="1"/>
      <c r="AG75" s="1"/>
      <c r="AH75" s="29"/>
      <c r="AI75" s="30"/>
      <c r="AJ75" s="1"/>
      <c r="AL75" s="11"/>
    </row>
    <row r="76" spans="1:50" ht="12.75" customHeight="1">
      <c r="A76" s="22"/>
      <c r="AC76" s="27">
        <f>SUM(AC73:AC75)</f>
        <v>22</v>
      </c>
      <c r="AD76" s="1">
        <f>AC73/B65</f>
        <v>0.59375</v>
      </c>
      <c r="AE76" s="1">
        <f>AC76/B65</f>
        <v>0.6875</v>
      </c>
      <c r="AF76" s="1">
        <f>AE76-AD76</f>
        <v>9.375E-2</v>
      </c>
      <c r="AG76" s="1"/>
      <c r="AL76" s="11"/>
      <c r="AM76" s="27" t="s">
        <v>35</v>
      </c>
      <c r="AN76" s="27">
        <v>22</v>
      </c>
      <c r="AP76" s="27" t="s">
        <v>20</v>
      </c>
      <c r="AQ76" s="27">
        <f>SUM(AC73:AC75)</f>
        <v>22</v>
      </c>
    </row>
    <row r="77" spans="1:50" ht="12.75" customHeight="1">
      <c r="A77" s="3" t="s">
        <v>52</v>
      </c>
      <c r="D77" s="36" t="s">
        <v>53</v>
      </c>
      <c r="AD77" s="1"/>
      <c r="AE77" s="1"/>
      <c r="AG77" s="1"/>
      <c r="AH77" s="1"/>
      <c r="AI77" s="1"/>
      <c r="AL77" s="11" t="s">
        <v>21</v>
      </c>
      <c r="AM77" s="27" t="s">
        <v>36</v>
      </c>
      <c r="AN77" s="30">
        <f>AN76/B65</f>
        <v>0.6875</v>
      </c>
      <c r="AP77" s="27" t="s">
        <v>37</v>
      </c>
      <c r="AQ77" s="30">
        <f>AN76/AQ76</f>
        <v>1</v>
      </c>
    </row>
    <row r="78" spans="1:50" ht="12.75" customHeight="1">
      <c r="AD78" s="1"/>
      <c r="AE78" s="1"/>
      <c r="AG78" s="1"/>
      <c r="AM78" s="37" t="s">
        <v>22</v>
      </c>
      <c r="AN78" s="37" t="s">
        <v>24</v>
      </c>
      <c r="AO78" s="37" t="s">
        <v>25</v>
      </c>
      <c r="AP78" s="37" t="s">
        <v>26</v>
      </c>
      <c r="AQ78" s="37" t="s">
        <v>27</v>
      </c>
      <c r="AR78" s="37" t="s">
        <v>29</v>
      </c>
      <c r="AS78" s="37" t="s">
        <v>30</v>
      </c>
      <c r="AT78" s="37" t="s">
        <v>31</v>
      </c>
      <c r="AU78" s="37" t="s">
        <v>32</v>
      </c>
      <c r="AV78" s="37" t="s">
        <v>33</v>
      </c>
      <c r="AW78" s="37" t="s">
        <v>34</v>
      </c>
      <c r="AX78" s="37" t="s">
        <v>46</v>
      </c>
    </row>
    <row r="79" spans="1:50" ht="12.75" customHeight="1">
      <c r="A79" s="3" t="s">
        <v>54</v>
      </c>
      <c r="D79" s="36"/>
      <c r="AD79" s="1"/>
      <c r="AE79" s="1"/>
      <c r="AG79" s="1"/>
      <c r="AL79" s="38" t="s">
        <v>42</v>
      </c>
      <c r="AM79" s="39">
        <f>AH7/AH5</f>
        <v>0.72499999999999998</v>
      </c>
      <c r="AN79" s="39">
        <f>AH23/AH21</f>
        <v>0.42105263157894735</v>
      </c>
      <c r="AO79" s="39">
        <f>AH38/AH36</f>
        <v>0.63414634146341464</v>
      </c>
      <c r="AP79" s="39">
        <f>AH53/AH51</f>
        <v>0.5</v>
      </c>
      <c r="AQ79" s="39">
        <f>AH67/AH65</f>
        <v>0.75</v>
      </c>
      <c r="AR79" s="39">
        <f>AH84/AH82</f>
        <v>0.72222222222222221</v>
      </c>
      <c r="AS79" s="39">
        <f>AH101/AH99</f>
        <v>0.57894736842105265</v>
      </c>
      <c r="AT79" s="39">
        <f>AH116/AH114</f>
        <v>1</v>
      </c>
      <c r="AU79" s="39">
        <f>AH129/AH127</f>
        <v>0.72222222222222221</v>
      </c>
      <c r="AV79" s="39">
        <f>AH143/AH141</f>
        <v>0.80434782608695654</v>
      </c>
      <c r="AW79" s="39">
        <f>AH160/AH158</f>
        <v>0.76923076923076927</v>
      </c>
      <c r="AX79" s="39">
        <f>AH174/AH172</f>
        <v>0.8571428571428571</v>
      </c>
    </row>
    <row r="80" spans="1:50" ht="25.5" customHeight="1">
      <c r="B80" s="232" t="s">
        <v>3</v>
      </c>
      <c r="C80" s="233"/>
      <c r="D80" s="233"/>
      <c r="E80" s="233"/>
      <c r="F80" s="233"/>
      <c r="G80" s="233"/>
      <c r="H80" s="233"/>
      <c r="I80" s="233"/>
      <c r="J80" s="4"/>
      <c r="AD80" s="7" t="s">
        <v>11</v>
      </c>
      <c r="AE80" s="7" t="s">
        <v>12</v>
      </c>
      <c r="AF80" s="8" t="s">
        <v>13</v>
      </c>
      <c r="AG80" s="7" t="s">
        <v>14</v>
      </c>
      <c r="AH80" s="9" t="s">
        <v>15</v>
      </c>
      <c r="AI80" s="9" t="s">
        <v>16</v>
      </c>
      <c r="AJ80" s="10" t="s">
        <v>17</v>
      </c>
    </row>
    <row r="81" spans="1:40" ht="12.75" customHeight="1">
      <c r="A81" s="12" t="s">
        <v>19</v>
      </c>
      <c r="B81" s="13">
        <v>1</v>
      </c>
      <c r="C81" s="13">
        <v>2</v>
      </c>
      <c r="D81" s="13">
        <v>3</v>
      </c>
      <c r="E81" s="13">
        <v>4</v>
      </c>
      <c r="F81" s="13">
        <v>5</v>
      </c>
      <c r="G81" s="13">
        <v>6</v>
      </c>
      <c r="H81" s="13">
        <v>7</v>
      </c>
      <c r="I81" s="13">
        <v>8</v>
      </c>
      <c r="J81" s="13"/>
      <c r="K81" s="14" t="s">
        <v>20</v>
      </c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8"/>
      <c r="AE81" s="18"/>
      <c r="AF81" s="19"/>
      <c r="AG81" s="20"/>
      <c r="AH81" s="21"/>
      <c r="AI81" s="21"/>
      <c r="AJ81" s="1"/>
    </row>
    <row r="82" spans="1:40" ht="12.75" customHeight="1">
      <c r="A82" s="22" t="s">
        <v>29</v>
      </c>
      <c r="B82" s="23">
        <v>36</v>
      </c>
      <c r="C82" s="23"/>
      <c r="D82" s="23"/>
      <c r="E82" s="23"/>
      <c r="F82" s="23"/>
      <c r="G82" s="23"/>
      <c r="H82" s="23"/>
      <c r="I82" s="23"/>
      <c r="J82" s="23"/>
      <c r="K82" s="24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8"/>
      <c r="Y82" s="28"/>
      <c r="Z82" s="28"/>
      <c r="AA82" s="28"/>
      <c r="AB82" s="28"/>
      <c r="AC82" s="28"/>
      <c r="AD82" s="18"/>
      <c r="AE82" s="18"/>
      <c r="AF82" s="19"/>
      <c r="AG82" s="20"/>
      <c r="AH82" s="26">
        <f>B82</f>
        <v>36</v>
      </c>
      <c r="AI82" s="21"/>
      <c r="AJ82" s="1"/>
    </row>
    <row r="83" spans="1:40" ht="12.75" customHeight="1">
      <c r="A83" s="22" t="s">
        <v>30</v>
      </c>
      <c r="C83" s="27">
        <v>29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8"/>
      <c r="Y83" s="28"/>
      <c r="Z83" s="28"/>
      <c r="AA83" s="28"/>
      <c r="AB83" s="28"/>
      <c r="AC83" s="28"/>
      <c r="AD83" s="1"/>
      <c r="AE83" s="1"/>
      <c r="AG83" s="20">
        <f>C83/B82</f>
        <v>0.80555555555555558</v>
      </c>
      <c r="AH83" s="29">
        <v>29</v>
      </c>
      <c r="AI83" s="30">
        <f t="shared" ref="AI83:AI88" si="12">AH83/AH82</f>
        <v>0.80555555555555558</v>
      </c>
      <c r="AJ83" s="1">
        <f t="shared" ref="AJ83:AJ88" si="13">100%-AI83</f>
        <v>0.19444444444444442</v>
      </c>
    </row>
    <row r="84" spans="1:40" ht="12.75" customHeight="1">
      <c r="A84" s="22" t="s">
        <v>31</v>
      </c>
      <c r="D84" s="27">
        <v>24</v>
      </c>
      <c r="X84" s="28"/>
      <c r="Y84" s="28"/>
      <c r="Z84" s="28"/>
      <c r="AA84" s="28"/>
      <c r="AB84" s="28"/>
      <c r="AC84" s="28"/>
      <c r="AD84" s="1"/>
      <c r="AE84" s="1"/>
      <c r="AG84" s="1">
        <f>D84/C83</f>
        <v>0.82758620689655171</v>
      </c>
      <c r="AH84" s="26">
        <v>26</v>
      </c>
      <c r="AI84" s="30">
        <f t="shared" si="12"/>
        <v>0.89655172413793105</v>
      </c>
      <c r="AJ84" s="1">
        <f t="shared" si="13"/>
        <v>0.10344827586206895</v>
      </c>
    </row>
    <row r="85" spans="1:40" ht="12.75" customHeight="1">
      <c r="A85" s="22" t="s">
        <v>32</v>
      </c>
      <c r="E85" s="27">
        <v>19</v>
      </c>
      <c r="X85" s="28"/>
      <c r="Y85" s="28"/>
      <c r="Z85" s="28"/>
      <c r="AA85" s="28"/>
      <c r="AB85" s="28"/>
      <c r="AC85" s="28"/>
      <c r="AD85" s="1"/>
      <c r="AE85" s="1"/>
      <c r="AG85" s="1">
        <f>E85/D84</f>
        <v>0.79166666666666663</v>
      </c>
      <c r="AH85" s="26">
        <v>22</v>
      </c>
      <c r="AI85" s="30">
        <f t="shared" si="12"/>
        <v>0.84615384615384615</v>
      </c>
      <c r="AJ85" s="1">
        <f t="shared" si="13"/>
        <v>0.15384615384615385</v>
      </c>
    </row>
    <row r="86" spans="1:40" ht="12.75" customHeight="1">
      <c r="A86" s="22" t="s">
        <v>33</v>
      </c>
      <c r="F86" s="27">
        <v>19</v>
      </c>
      <c r="X86" s="28"/>
      <c r="Y86" s="28"/>
      <c r="Z86" s="28"/>
      <c r="AA86" s="28"/>
      <c r="AB86" s="28"/>
      <c r="AC86" s="28"/>
      <c r="AD86" s="1"/>
      <c r="AE86" s="1"/>
      <c r="AG86" s="1">
        <f>F86/E85</f>
        <v>1</v>
      </c>
      <c r="AH86" s="26">
        <v>20</v>
      </c>
      <c r="AI86" s="30">
        <f t="shared" si="12"/>
        <v>0.90909090909090906</v>
      </c>
      <c r="AJ86" s="1">
        <f t="shared" si="13"/>
        <v>9.0909090909090939E-2</v>
      </c>
    </row>
    <row r="87" spans="1:40" ht="12.75" customHeight="1">
      <c r="A87" s="22" t="s">
        <v>34</v>
      </c>
      <c r="G87" s="27">
        <v>17</v>
      </c>
      <c r="X87" s="28"/>
      <c r="Y87" s="28"/>
      <c r="Z87" s="28"/>
      <c r="AA87" s="28"/>
      <c r="AB87" s="28"/>
      <c r="AC87" s="28"/>
      <c r="AD87" s="1"/>
      <c r="AE87" s="1"/>
      <c r="AG87" s="1">
        <f>G87/F86</f>
        <v>0.89473684210526316</v>
      </c>
      <c r="AH87" s="26">
        <v>18</v>
      </c>
      <c r="AI87" s="30">
        <f t="shared" si="12"/>
        <v>0.9</v>
      </c>
      <c r="AJ87" s="1">
        <f t="shared" si="13"/>
        <v>9.9999999999999978E-2</v>
      </c>
    </row>
    <row r="88" spans="1:40" ht="12.75" customHeight="1">
      <c r="A88" s="22" t="s">
        <v>46</v>
      </c>
      <c r="H88" s="27">
        <v>17</v>
      </c>
      <c r="X88" s="28"/>
      <c r="Y88" s="28"/>
      <c r="Z88" s="28"/>
      <c r="AA88" s="28"/>
      <c r="AB88" s="28"/>
      <c r="AC88" s="28"/>
      <c r="AD88" s="1"/>
      <c r="AE88" s="1"/>
      <c r="AG88" s="1">
        <f>H88/G87</f>
        <v>1</v>
      </c>
      <c r="AH88" s="26">
        <v>18</v>
      </c>
      <c r="AI88" s="30">
        <f t="shared" si="12"/>
        <v>1</v>
      </c>
      <c r="AJ88" s="1">
        <f t="shared" si="13"/>
        <v>0</v>
      </c>
    </row>
    <row r="89" spans="1:40" ht="12.75" customHeight="1">
      <c r="A89" s="22" t="s">
        <v>50</v>
      </c>
      <c r="N89" s="27">
        <v>3</v>
      </c>
      <c r="R89" s="27">
        <v>13</v>
      </c>
      <c r="X89" s="28"/>
      <c r="Y89" s="28"/>
      <c r="Z89" s="28"/>
      <c r="AA89" s="28"/>
      <c r="AB89" s="28"/>
      <c r="AC89" s="28"/>
      <c r="AD89" s="1"/>
      <c r="AE89" s="1"/>
      <c r="AG89" s="1"/>
      <c r="AH89" s="26"/>
      <c r="AI89" s="30"/>
      <c r="AJ89" s="1"/>
    </row>
    <row r="90" spans="1:40" ht="12.75" customHeight="1">
      <c r="A90" s="22" t="s">
        <v>51</v>
      </c>
      <c r="O90" s="27">
        <v>3</v>
      </c>
      <c r="S90" s="27">
        <v>13</v>
      </c>
      <c r="T90" s="27">
        <v>1</v>
      </c>
      <c r="X90" s="28"/>
      <c r="Y90" s="28">
        <v>3</v>
      </c>
      <c r="Z90" s="28"/>
      <c r="AA90" s="28">
        <v>13</v>
      </c>
      <c r="AB90" s="28"/>
      <c r="AC90" s="28">
        <f t="shared" ref="AC90:AC94" si="14">SUM(X90:AB90)</f>
        <v>16</v>
      </c>
      <c r="AD90" s="1"/>
      <c r="AE90" s="1"/>
      <c r="AG90" s="1"/>
    </row>
    <row r="91" spans="1:40" ht="12.75" customHeight="1">
      <c r="A91" s="22" t="s">
        <v>55</v>
      </c>
      <c r="R91" s="27">
        <v>1</v>
      </c>
      <c r="S91" s="27">
        <v>1</v>
      </c>
      <c r="U91" s="27">
        <v>1</v>
      </c>
      <c r="X91" s="28"/>
      <c r="Y91" s="28"/>
      <c r="Z91" s="28"/>
      <c r="AA91" s="28"/>
      <c r="AB91" s="28">
        <v>1</v>
      </c>
      <c r="AC91" s="28">
        <f t="shared" si="14"/>
        <v>1</v>
      </c>
      <c r="AD91" s="1"/>
      <c r="AE91" s="1"/>
      <c r="AG91" s="1"/>
    </row>
    <row r="92" spans="1:40" ht="12.75" customHeight="1">
      <c r="A92" s="22" t="s">
        <v>56</v>
      </c>
      <c r="S92" s="27">
        <v>1</v>
      </c>
      <c r="X92" s="28"/>
      <c r="Y92" s="28"/>
      <c r="Z92" s="28"/>
      <c r="AA92" s="28"/>
      <c r="AB92" s="28"/>
      <c r="AC92" s="28">
        <f t="shared" si="14"/>
        <v>0</v>
      </c>
      <c r="AD92" s="1"/>
      <c r="AE92" s="1"/>
      <c r="AG92" s="1"/>
    </row>
    <row r="93" spans="1:40" ht="12.75" customHeight="1">
      <c r="A93" s="22" t="s">
        <v>57</v>
      </c>
      <c r="X93" s="28"/>
      <c r="Y93" s="28"/>
      <c r="Z93" s="28"/>
      <c r="AA93" s="28"/>
      <c r="AB93" s="28"/>
      <c r="AC93" s="28">
        <f t="shared" si="14"/>
        <v>0</v>
      </c>
      <c r="AD93" s="1"/>
      <c r="AE93" s="1"/>
      <c r="AG93" s="1"/>
    </row>
    <row r="94" spans="1:40" ht="12.75" customHeight="1">
      <c r="A94" s="22" t="s">
        <v>58</v>
      </c>
      <c r="R94" s="27">
        <v>1</v>
      </c>
      <c r="X94" s="28"/>
      <c r="Y94" s="28"/>
      <c r="Z94" s="28"/>
      <c r="AA94" s="28">
        <v>1</v>
      </c>
      <c r="AB94" s="28"/>
      <c r="AC94" s="28">
        <f t="shared" si="14"/>
        <v>1</v>
      </c>
      <c r="AD94" s="1"/>
      <c r="AE94" s="1"/>
      <c r="AG94" s="1"/>
      <c r="AK94" s="27" t="s">
        <v>35</v>
      </c>
      <c r="AL94" s="27">
        <v>18</v>
      </c>
      <c r="AM94" s="27">
        <f>AC95</f>
        <v>18</v>
      </c>
      <c r="AN94" s="27" t="s">
        <v>20</v>
      </c>
    </row>
    <row r="95" spans="1:40" ht="12.75" customHeight="1">
      <c r="A95" s="22"/>
      <c r="AC95" s="27">
        <f>SUM(AC90:AC94)</f>
        <v>18</v>
      </c>
      <c r="AD95" s="1">
        <f>AC90/B82</f>
        <v>0.44444444444444442</v>
      </c>
      <c r="AE95" s="1">
        <f>AC95/B82</f>
        <v>0.5</v>
      </c>
      <c r="AF95" s="1">
        <f>AE95-AD95</f>
        <v>5.555555555555558E-2</v>
      </c>
      <c r="AG95" s="1"/>
      <c r="AK95" s="27" t="s">
        <v>36</v>
      </c>
      <c r="AL95" s="30">
        <f>AL94/B82</f>
        <v>0.5</v>
      </c>
      <c r="AM95" s="30">
        <f>AL94/AM94</f>
        <v>1</v>
      </c>
      <c r="AN95" s="27" t="s">
        <v>37</v>
      </c>
    </row>
    <row r="96" spans="1:40" ht="12.75" customHeight="1">
      <c r="A96" s="3" t="s">
        <v>59</v>
      </c>
      <c r="D96" s="36"/>
      <c r="AD96" s="1"/>
      <c r="AE96" s="1"/>
      <c r="AG96" s="1"/>
    </row>
    <row r="97" spans="1:40" ht="25.5" customHeight="1">
      <c r="B97" s="232" t="s">
        <v>3</v>
      </c>
      <c r="C97" s="233"/>
      <c r="D97" s="233"/>
      <c r="E97" s="233"/>
      <c r="F97" s="233"/>
      <c r="G97" s="233"/>
      <c r="H97" s="233"/>
      <c r="I97" s="233"/>
      <c r="J97" s="4"/>
      <c r="AD97" s="7" t="s">
        <v>11</v>
      </c>
      <c r="AE97" s="7" t="s">
        <v>12</v>
      </c>
      <c r="AF97" s="8" t="s">
        <v>13</v>
      </c>
      <c r="AG97" s="7" t="s">
        <v>14</v>
      </c>
      <c r="AH97" s="9" t="s">
        <v>15</v>
      </c>
      <c r="AI97" s="9" t="s">
        <v>16</v>
      </c>
      <c r="AJ97" s="10" t="s">
        <v>17</v>
      </c>
    </row>
    <row r="98" spans="1:40" ht="12.75" customHeight="1">
      <c r="A98" s="12" t="s">
        <v>19</v>
      </c>
      <c r="B98" s="13">
        <v>1</v>
      </c>
      <c r="C98" s="13">
        <v>2</v>
      </c>
      <c r="D98" s="13">
        <v>3</v>
      </c>
      <c r="E98" s="13">
        <v>4</v>
      </c>
      <c r="F98" s="13">
        <v>5</v>
      </c>
      <c r="G98" s="13">
        <v>6</v>
      </c>
      <c r="H98" s="13">
        <v>7</v>
      </c>
      <c r="I98" s="13">
        <v>8</v>
      </c>
      <c r="J98" s="13"/>
      <c r="K98" s="14" t="s">
        <v>20</v>
      </c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8"/>
      <c r="AE98" s="18"/>
      <c r="AF98" s="19"/>
      <c r="AG98" s="20"/>
      <c r="AH98" s="21"/>
      <c r="AI98" s="21"/>
      <c r="AJ98" s="1"/>
    </row>
    <row r="99" spans="1:40" ht="12.75" customHeight="1">
      <c r="A99" s="22" t="s">
        <v>30</v>
      </c>
      <c r="B99" s="23">
        <v>19</v>
      </c>
      <c r="C99" s="23"/>
      <c r="D99" s="23"/>
      <c r="E99" s="23"/>
      <c r="F99" s="23"/>
      <c r="G99" s="23"/>
      <c r="H99" s="23"/>
      <c r="I99" s="23"/>
      <c r="J99" s="23"/>
      <c r="K99" s="24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18"/>
      <c r="AE99" s="18"/>
      <c r="AF99" s="19"/>
      <c r="AG99" s="20"/>
      <c r="AH99" s="26">
        <f>B99</f>
        <v>19</v>
      </c>
      <c r="AI99" s="21"/>
      <c r="AJ99" s="1"/>
    </row>
    <row r="100" spans="1:40" ht="12.75" customHeight="1">
      <c r="A100" s="22" t="s">
        <v>31</v>
      </c>
      <c r="C100" s="27">
        <v>10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5"/>
      <c r="Y100" s="25"/>
      <c r="Z100" s="25"/>
      <c r="AA100" s="25"/>
      <c r="AB100" s="25"/>
      <c r="AC100" s="25"/>
      <c r="AD100" s="1"/>
      <c r="AE100" s="1"/>
      <c r="AG100" s="20">
        <f>C100/B99</f>
        <v>0.52631578947368418</v>
      </c>
      <c r="AH100" s="29">
        <v>11</v>
      </c>
      <c r="AI100" s="30">
        <f t="shared" ref="AI100:AI105" si="15">AH100/AH99</f>
        <v>0.57894736842105265</v>
      </c>
      <c r="AJ100" s="1">
        <f t="shared" ref="AJ100:AJ105" si="16">100%-AI100</f>
        <v>0.42105263157894735</v>
      </c>
    </row>
    <row r="101" spans="1:40" ht="12.75" customHeight="1">
      <c r="A101" s="22" t="s">
        <v>32</v>
      </c>
      <c r="D101" s="27">
        <v>10</v>
      </c>
      <c r="X101" s="25"/>
      <c r="Y101" s="25"/>
      <c r="Z101" s="25"/>
      <c r="AA101" s="25"/>
      <c r="AB101" s="25"/>
      <c r="AC101" s="25"/>
      <c r="AD101" s="1"/>
      <c r="AE101" s="1"/>
      <c r="AG101" s="1">
        <f>D101/C100</f>
        <v>1</v>
      </c>
      <c r="AH101" s="29">
        <v>11</v>
      </c>
      <c r="AI101" s="30">
        <f t="shared" si="15"/>
        <v>1</v>
      </c>
      <c r="AJ101" s="1">
        <f t="shared" si="16"/>
        <v>0</v>
      </c>
    </row>
    <row r="102" spans="1:40" ht="12.75" customHeight="1">
      <c r="A102" s="22" t="s">
        <v>33</v>
      </c>
      <c r="E102" s="27">
        <v>8</v>
      </c>
      <c r="X102" s="25"/>
      <c r="Y102" s="25"/>
      <c r="Z102" s="25"/>
      <c r="AA102" s="25"/>
      <c r="AB102" s="25"/>
      <c r="AC102" s="25"/>
      <c r="AD102" s="1"/>
      <c r="AE102" s="1"/>
      <c r="AG102" s="1">
        <f>E102/D101</f>
        <v>0.8</v>
      </c>
      <c r="AH102" s="29">
        <v>11</v>
      </c>
      <c r="AI102" s="30">
        <f t="shared" si="15"/>
        <v>1</v>
      </c>
      <c r="AJ102" s="1">
        <f t="shared" si="16"/>
        <v>0</v>
      </c>
    </row>
    <row r="103" spans="1:40" ht="12.75" customHeight="1">
      <c r="A103" s="22" t="s">
        <v>34</v>
      </c>
      <c r="F103" s="27">
        <v>8</v>
      </c>
      <c r="X103" s="25"/>
      <c r="Y103" s="25"/>
      <c r="Z103" s="25"/>
      <c r="AA103" s="25"/>
      <c r="AB103" s="25"/>
      <c r="AC103" s="25"/>
      <c r="AD103" s="1"/>
      <c r="AE103" s="1"/>
      <c r="AG103" s="1">
        <f>F103/E102</f>
        <v>1</v>
      </c>
      <c r="AH103" s="29">
        <v>10</v>
      </c>
      <c r="AI103" s="30">
        <f t="shared" si="15"/>
        <v>0.90909090909090906</v>
      </c>
      <c r="AJ103" s="1">
        <f t="shared" si="16"/>
        <v>9.0909090909090939E-2</v>
      </c>
    </row>
    <row r="104" spans="1:40" ht="12.75" customHeight="1">
      <c r="A104" s="22" t="s">
        <v>46</v>
      </c>
      <c r="G104" s="27">
        <v>8</v>
      </c>
      <c r="X104" s="25"/>
      <c r="Y104" s="25"/>
      <c r="Z104" s="25"/>
      <c r="AA104" s="25"/>
      <c r="AB104" s="25"/>
      <c r="AC104" s="25"/>
      <c r="AD104" s="1"/>
      <c r="AE104" s="1"/>
      <c r="AG104" s="1">
        <f>G104/F103</f>
        <v>1</v>
      </c>
      <c r="AH104" s="29">
        <v>10</v>
      </c>
      <c r="AI104" s="30">
        <f t="shared" si="15"/>
        <v>1</v>
      </c>
      <c r="AJ104" s="1">
        <f t="shared" si="16"/>
        <v>0</v>
      </c>
    </row>
    <row r="105" spans="1:40" ht="12.75" customHeight="1">
      <c r="A105" s="22" t="s">
        <v>50</v>
      </c>
      <c r="H105" s="27">
        <v>9</v>
      </c>
      <c r="X105" s="25"/>
      <c r="Y105" s="25"/>
      <c r="Z105" s="25"/>
      <c r="AA105" s="25"/>
      <c r="AB105" s="25"/>
      <c r="AC105" s="25"/>
      <c r="AD105" s="1"/>
      <c r="AE105" s="1"/>
      <c r="AG105" s="1">
        <f>H105/G104</f>
        <v>1.125</v>
      </c>
      <c r="AH105" s="29">
        <v>10</v>
      </c>
      <c r="AI105" s="30">
        <f t="shared" si="15"/>
        <v>1</v>
      </c>
      <c r="AJ105" s="1">
        <f t="shared" si="16"/>
        <v>0</v>
      </c>
    </row>
    <row r="106" spans="1:40" ht="12.75" customHeight="1">
      <c r="A106" s="27">
        <v>1002</v>
      </c>
      <c r="H106" s="27">
        <v>9</v>
      </c>
      <c r="X106" s="25"/>
      <c r="Y106" s="25"/>
      <c r="Z106" s="25"/>
      <c r="AA106" s="25"/>
      <c r="AB106" s="25"/>
      <c r="AC106" s="25"/>
      <c r="AD106" s="1"/>
      <c r="AE106" s="1"/>
      <c r="AG106" s="1"/>
    </row>
    <row r="107" spans="1:40" ht="12.75" customHeight="1">
      <c r="A107" s="27">
        <v>1101</v>
      </c>
      <c r="D107" s="36"/>
      <c r="R107" s="27">
        <v>1</v>
      </c>
      <c r="S107" s="27">
        <v>5</v>
      </c>
      <c r="T107" s="27">
        <v>2</v>
      </c>
      <c r="U107" s="27">
        <v>3</v>
      </c>
      <c r="X107" s="25"/>
      <c r="Y107" s="25"/>
      <c r="Z107" s="25"/>
      <c r="AA107" s="25">
        <v>3</v>
      </c>
      <c r="AB107" s="25">
        <v>4</v>
      </c>
      <c r="AC107" s="25">
        <f t="shared" ref="AC107:AC108" si="17">SUM(AA107:AB107)</f>
        <v>7</v>
      </c>
      <c r="AD107" s="1"/>
      <c r="AE107" s="1"/>
      <c r="AG107" s="1"/>
    </row>
    <row r="108" spans="1:40" ht="12.75" customHeight="1">
      <c r="A108" s="22" t="s">
        <v>56</v>
      </c>
      <c r="D108" s="36"/>
      <c r="S108" s="27">
        <v>1</v>
      </c>
      <c r="U108" s="27">
        <v>2</v>
      </c>
      <c r="X108" s="28"/>
      <c r="Y108" s="28"/>
      <c r="Z108" s="28"/>
      <c r="AA108" s="28">
        <v>1</v>
      </c>
      <c r="AB108" s="28">
        <v>1</v>
      </c>
      <c r="AC108" s="25">
        <f t="shared" si="17"/>
        <v>2</v>
      </c>
      <c r="AD108" s="1"/>
      <c r="AE108" s="1"/>
      <c r="AG108" s="1"/>
      <c r="AK108" s="27" t="s">
        <v>35</v>
      </c>
      <c r="AL108" s="27">
        <v>9</v>
      </c>
      <c r="AM108" s="27">
        <f>SUM(AC107:AC108)</f>
        <v>9</v>
      </c>
      <c r="AN108" s="27" t="s">
        <v>20</v>
      </c>
    </row>
    <row r="109" spans="1:40" ht="12.75" customHeight="1">
      <c r="D109" s="36"/>
      <c r="AC109" s="27">
        <f>SUM(AC107:AC108)</f>
        <v>9</v>
      </c>
      <c r="AD109" s="1">
        <f>AC107/B99</f>
        <v>0.36842105263157893</v>
      </c>
      <c r="AE109" s="1">
        <f>AC109/B99</f>
        <v>0.47368421052631576</v>
      </c>
      <c r="AF109" s="1">
        <f>AE109-AD109</f>
        <v>0.10526315789473684</v>
      </c>
      <c r="AG109" s="1"/>
      <c r="AK109" s="27" t="s">
        <v>36</v>
      </c>
      <c r="AL109" s="30">
        <f>AL108/B99</f>
        <v>0.47368421052631576</v>
      </c>
      <c r="AM109" s="30">
        <f>AL108/AM108</f>
        <v>1</v>
      </c>
      <c r="AN109" s="27" t="s">
        <v>37</v>
      </c>
    </row>
    <row r="110" spans="1:40" ht="12.75" customHeight="1">
      <c r="D110" s="36"/>
      <c r="AD110" s="1"/>
      <c r="AE110" s="1"/>
      <c r="AG110" s="1"/>
    </row>
    <row r="111" spans="1:40" ht="12.75" customHeight="1">
      <c r="A111" s="3" t="s">
        <v>60</v>
      </c>
      <c r="D111" s="36"/>
      <c r="AD111" s="1"/>
      <c r="AE111" s="1"/>
      <c r="AG111" s="1"/>
    </row>
    <row r="112" spans="1:40" ht="25.5" customHeight="1">
      <c r="B112" s="232" t="s">
        <v>3</v>
      </c>
      <c r="C112" s="233"/>
      <c r="D112" s="233"/>
      <c r="E112" s="233"/>
      <c r="F112" s="233"/>
      <c r="G112" s="233"/>
      <c r="H112" s="233"/>
      <c r="I112" s="233"/>
      <c r="J112" s="4"/>
      <c r="AD112" s="7" t="s">
        <v>11</v>
      </c>
      <c r="AE112" s="7" t="s">
        <v>12</v>
      </c>
      <c r="AF112" s="8" t="s">
        <v>13</v>
      </c>
      <c r="AG112" s="7" t="s">
        <v>14</v>
      </c>
      <c r="AH112" s="9" t="s">
        <v>15</v>
      </c>
      <c r="AI112" s="9" t="s">
        <v>16</v>
      </c>
      <c r="AJ112" s="10" t="s">
        <v>17</v>
      </c>
    </row>
    <row r="113" spans="1:40" ht="12.75" customHeight="1">
      <c r="A113" s="12" t="s">
        <v>19</v>
      </c>
      <c r="B113" s="13">
        <v>1</v>
      </c>
      <c r="C113" s="13">
        <v>2</v>
      </c>
      <c r="D113" s="13">
        <v>3</v>
      </c>
      <c r="E113" s="13">
        <v>4</v>
      </c>
      <c r="F113" s="13">
        <v>5</v>
      </c>
      <c r="G113" s="13">
        <v>6</v>
      </c>
      <c r="H113" s="13">
        <v>7</v>
      </c>
      <c r="I113" s="13">
        <v>8</v>
      </c>
      <c r="J113" s="13"/>
      <c r="K113" s="14" t="s">
        <v>20</v>
      </c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8"/>
      <c r="AE113" s="18"/>
      <c r="AF113" s="19"/>
      <c r="AG113" s="20"/>
      <c r="AH113" s="21"/>
      <c r="AI113" s="21"/>
      <c r="AJ113" s="1"/>
    </row>
    <row r="114" spans="1:40" ht="12.75" customHeight="1">
      <c r="A114" s="22" t="s">
        <v>31</v>
      </c>
      <c r="B114" s="23">
        <v>37</v>
      </c>
      <c r="C114" s="23"/>
      <c r="D114" s="23"/>
      <c r="E114" s="23"/>
      <c r="F114" s="23"/>
      <c r="G114" s="23"/>
      <c r="H114" s="23"/>
      <c r="I114" s="23"/>
      <c r="J114" s="23"/>
      <c r="K114" s="24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18"/>
      <c r="AE114" s="18"/>
      <c r="AF114" s="19"/>
      <c r="AG114" s="20"/>
      <c r="AH114" s="26">
        <f>B114</f>
        <v>37</v>
      </c>
      <c r="AI114" s="21"/>
      <c r="AJ114" s="1"/>
    </row>
    <row r="115" spans="1:40" ht="12.75" customHeight="1">
      <c r="A115" s="22" t="s">
        <v>32</v>
      </c>
      <c r="C115" s="27">
        <v>37</v>
      </c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8"/>
      <c r="Y115" s="28"/>
      <c r="Z115" s="28"/>
      <c r="AA115" s="28"/>
      <c r="AB115" s="28"/>
      <c r="AC115" s="28"/>
      <c r="AD115" s="1"/>
      <c r="AE115" s="1"/>
      <c r="AG115" s="20">
        <f>C115/B114</f>
        <v>1</v>
      </c>
      <c r="AH115" s="29">
        <v>37</v>
      </c>
      <c r="AI115" s="30">
        <f t="shared" ref="AI115:AI120" si="18">AH115/AH114</f>
        <v>1</v>
      </c>
      <c r="AJ115" s="1">
        <f t="shared" ref="AJ115:AJ120" si="19">100%-AI115</f>
        <v>0</v>
      </c>
    </row>
    <row r="116" spans="1:40" ht="12.75" customHeight="1">
      <c r="A116" s="22" t="s">
        <v>33</v>
      </c>
      <c r="D116" s="27">
        <v>37</v>
      </c>
      <c r="X116" s="28"/>
      <c r="Y116" s="28"/>
      <c r="Z116" s="28"/>
      <c r="AA116" s="28"/>
      <c r="AB116" s="28"/>
      <c r="AC116" s="28"/>
      <c r="AD116" s="1"/>
      <c r="AE116" s="1"/>
      <c r="AG116" s="1">
        <f>D116/C115</f>
        <v>1</v>
      </c>
      <c r="AH116" s="29">
        <v>37</v>
      </c>
      <c r="AI116" s="30">
        <f t="shared" si="18"/>
        <v>1</v>
      </c>
      <c r="AJ116" s="1">
        <f t="shared" si="19"/>
        <v>0</v>
      </c>
    </row>
    <row r="117" spans="1:40" ht="12.75" customHeight="1">
      <c r="A117" s="22" t="s">
        <v>34</v>
      </c>
      <c r="E117" s="27">
        <v>36</v>
      </c>
      <c r="X117" s="28"/>
      <c r="Y117" s="28"/>
      <c r="Z117" s="28"/>
      <c r="AA117" s="28"/>
      <c r="AB117" s="28"/>
      <c r="AC117" s="28"/>
      <c r="AD117" s="1"/>
      <c r="AE117" s="1"/>
      <c r="AG117" s="1">
        <f>E117/D116</f>
        <v>0.97297297297297303</v>
      </c>
      <c r="AH117" s="29">
        <v>36</v>
      </c>
      <c r="AI117" s="30">
        <f t="shared" si="18"/>
        <v>0.97297297297297303</v>
      </c>
      <c r="AJ117" s="1">
        <f t="shared" si="19"/>
        <v>2.7027027027026973E-2</v>
      </c>
    </row>
    <row r="118" spans="1:40" ht="12.75" customHeight="1">
      <c r="A118" s="22" t="s">
        <v>46</v>
      </c>
      <c r="F118" s="27">
        <v>34</v>
      </c>
      <c r="X118" s="28"/>
      <c r="Y118" s="28"/>
      <c r="Z118" s="28"/>
      <c r="AA118" s="28"/>
      <c r="AB118" s="28"/>
      <c r="AC118" s="28"/>
      <c r="AD118" s="1"/>
      <c r="AE118" s="1"/>
      <c r="AG118" s="1">
        <f>F118/E117</f>
        <v>0.94444444444444442</v>
      </c>
      <c r="AH118" s="29">
        <v>34</v>
      </c>
      <c r="AI118" s="30">
        <f t="shared" si="18"/>
        <v>0.94444444444444442</v>
      </c>
      <c r="AJ118" s="1">
        <f t="shared" si="19"/>
        <v>5.555555555555558E-2</v>
      </c>
    </row>
    <row r="119" spans="1:40" ht="12.75" customHeight="1">
      <c r="A119" s="22" t="s">
        <v>50</v>
      </c>
      <c r="G119" s="27">
        <v>34</v>
      </c>
      <c r="X119" s="28"/>
      <c r="Y119" s="28"/>
      <c r="Z119" s="28"/>
      <c r="AA119" s="28"/>
      <c r="AB119" s="28"/>
      <c r="AC119" s="28"/>
      <c r="AD119" s="1"/>
      <c r="AE119" s="1"/>
      <c r="AG119" s="1">
        <f>G119/F118</f>
        <v>1</v>
      </c>
      <c r="AH119" s="29">
        <v>34</v>
      </c>
      <c r="AI119" s="30">
        <f t="shared" si="18"/>
        <v>1</v>
      </c>
      <c r="AJ119" s="1">
        <f t="shared" si="19"/>
        <v>0</v>
      </c>
    </row>
    <row r="120" spans="1:40" ht="12.75" customHeight="1">
      <c r="A120" s="22" t="s">
        <v>51</v>
      </c>
      <c r="H120" s="27">
        <v>33</v>
      </c>
      <c r="X120" s="28"/>
      <c r="Y120" s="28"/>
      <c r="Z120" s="28"/>
      <c r="AA120" s="28"/>
      <c r="AB120" s="28"/>
      <c r="AC120" s="28"/>
      <c r="AD120" s="1"/>
      <c r="AE120" s="1"/>
      <c r="AG120" s="1">
        <f>H120/G119</f>
        <v>0.97058823529411764</v>
      </c>
      <c r="AH120" s="29">
        <v>34</v>
      </c>
      <c r="AI120" s="30">
        <f t="shared" si="18"/>
        <v>1</v>
      </c>
      <c r="AJ120" s="1">
        <f t="shared" si="19"/>
        <v>0</v>
      </c>
    </row>
    <row r="121" spans="1:40" ht="12.75" customHeight="1">
      <c r="A121" s="22" t="s">
        <v>55</v>
      </c>
      <c r="S121" s="27">
        <v>12</v>
      </c>
      <c r="T121" s="27">
        <v>13</v>
      </c>
      <c r="V121" s="27">
        <f>S121+T121</f>
        <v>25</v>
      </c>
      <c r="X121" s="28"/>
      <c r="Y121" s="28"/>
      <c r="Z121" s="28"/>
      <c r="AA121" s="28"/>
      <c r="AB121" s="28"/>
      <c r="AC121" s="28"/>
      <c r="AD121" s="1"/>
      <c r="AE121" s="1"/>
      <c r="AG121" s="1"/>
      <c r="AH121" s="29"/>
      <c r="AI121" s="30"/>
      <c r="AJ121" s="1"/>
    </row>
    <row r="122" spans="1:40" ht="12.75" customHeight="1">
      <c r="A122" s="22" t="s">
        <v>56</v>
      </c>
      <c r="T122" s="27">
        <v>20</v>
      </c>
      <c r="U122" s="27">
        <v>13</v>
      </c>
      <c r="X122" s="28"/>
      <c r="Y122" s="28"/>
      <c r="Z122" s="28"/>
      <c r="AA122" s="28">
        <v>19</v>
      </c>
      <c r="AB122" s="28">
        <v>12</v>
      </c>
      <c r="AC122" s="28">
        <f>SUM(AA122:AB122)</f>
        <v>31</v>
      </c>
      <c r="AD122" s="1"/>
      <c r="AE122" s="1"/>
      <c r="AG122" s="1"/>
      <c r="AH122" s="29"/>
      <c r="AI122" s="30"/>
      <c r="AJ122" s="1"/>
      <c r="AK122" s="27" t="s">
        <v>35</v>
      </c>
      <c r="AL122" s="27">
        <v>31</v>
      </c>
      <c r="AM122" s="27">
        <f>SUM(AC122)</f>
        <v>31</v>
      </c>
      <c r="AN122" s="27" t="s">
        <v>20</v>
      </c>
    </row>
    <row r="123" spans="1:40" ht="12.75" customHeight="1">
      <c r="AC123" s="27">
        <f>SUM(AC122)</f>
        <v>31</v>
      </c>
      <c r="AD123" s="1">
        <f>AC122/B114</f>
        <v>0.83783783783783783</v>
      </c>
      <c r="AE123" s="1">
        <f>AC123/B114</f>
        <v>0.83783783783783783</v>
      </c>
      <c r="AF123" s="1">
        <f>AE123-AD123</f>
        <v>0</v>
      </c>
      <c r="AG123" s="1"/>
      <c r="AK123" s="27" t="s">
        <v>36</v>
      </c>
      <c r="AL123" s="30">
        <f>AL122/B114</f>
        <v>0.83783783783783783</v>
      </c>
      <c r="AM123" s="30">
        <f>AL122/AM122</f>
        <v>1</v>
      </c>
      <c r="AN123" s="27" t="s">
        <v>37</v>
      </c>
    </row>
    <row r="124" spans="1:40" ht="12.75" customHeight="1">
      <c r="A124" s="3" t="s">
        <v>61</v>
      </c>
      <c r="D124" s="36"/>
      <c r="AD124" s="1"/>
      <c r="AE124" s="1"/>
      <c r="AG124" s="1"/>
    </row>
    <row r="125" spans="1:40" ht="25.5" customHeight="1">
      <c r="B125" s="232" t="s">
        <v>3</v>
      </c>
      <c r="C125" s="233"/>
      <c r="D125" s="233"/>
      <c r="E125" s="233"/>
      <c r="F125" s="233"/>
      <c r="G125" s="233"/>
      <c r="H125" s="233"/>
      <c r="I125" s="233"/>
      <c r="J125" s="4"/>
      <c r="AD125" s="7" t="s">
        <v>11</v>
      </c>
      <c r="AE125" s="7" t="s">
        <v>12</v>
      </c>
      <c r="AF125" s="8" t="s">
        <v>13</v>
      </c>
      <c r="AG125" s="7" t="s">
        <v>14</v>
      </c>
      <c r="AH125" s="9" t="s">
        <v>15</v>
      </c>
      <c r="AI125" s="9" t="s">
        <v>16</v>
      </c>
      <c r="AJ125" s="10" t="s">
        <v>17</v>
      </c>
    </row>
    <row r="126" spans="1:40" ht="12.75" customHeight="1">
      <c r="A126" s="12" t="s">
        <v>19</v>
      </c>
      <c r="B126" s="13">
        <v>1</v>
      </c>
      <c r="C126" s="13">
        <v>2</v>
      </c>
      <c r="D126" s="13">
        <v>3</v>
      </c>
      <c r="E126" s="13">
        <v>4</v>
      </c>
      <c r="F126" s="13">
        <v>5</v>
      </c>
      <c r="G126" s="13">
        <v>6</v>
      </c>
      <c r="H126" s="13">
        <v>7</v>
      </c>
      <c r="I126" s="13">
        <v>8</v>
      </c>
      <c r="J126" s="13"/>
      <c r="K126" s="14" t="s">
        <v>20</v>
      </c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8"/>
      <c r="AE126" s="18"/>
      <c r="AF126" s="19"/>
      <c r="AG126" s="20"/>
      <c r="AH126" s="21"/>
      <c r="AI126" s="21"/>
      <c r="AJ126" s="1"/>
    </row>
    <row r="127" spans="1:40" ht="12.75" customHeight="1">
      <c r="A127" s="22" t="s">
        <v>32</v>
      </c>
      <c r="B127" s="23">
        <v>18</v>
      </c>
      <c r="C127" s="23"/>
      <c r="D127" s="23"/>
      <c r="E127" s="23"/>
      <c r="F127" s="23"/>
      <c r="G127" s="23"/>
      <c r="H127" s="23"/>
      <c r="I127" s="23"/>
      <c r="J127" s="23"/>
      <c r="K127" s="24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18"/>
      <c r="AE127" s="18"/>
      <c r="AF127" s="19"/>
      <c r="AG127" s="20"/>
      <c r="AH127" s="26">
        <f>B127</f>
        <v>18</v>
      </c>
      <c r="AI127" s="21"/>
      <c r="AJ127" s="1"/>
    </row>
    <row r="128" spans="1:40" ht="12.75" customHeight="1">
      <c r="A128" s="22" t="s">
        <v>33</v>
      </c>
      <c r="C128" s="27">
        <v>13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8"/>
      <c r="Y128" s="28"/>
      <c r="Z128" s="28"/>
      <c r="AA128" s="28"/>
      <c r="AB128" s="28"/>
      <c r="AC128" s="28"/>
      <c r="AD128" s="1"/>
      <c r="AE128" s="1"/>
      <c r="AG128" s="20">
        <f>C128/B127</f>
        <v>0.72222222222222221</v>
      </c>
      <c r="AH128" s="29">
        <v>13</v>
      </c>
      <c r="AI128" s="30">
        <f t="shared" ref="AI128:AI133" si="20">AH128/AH127</f>
        <v>0.72222222222222221</v>
      </c>
      <c r="AJ128" s="1">
        <f t="shared" ref="AJ128:AJ133" si="21">100%-AI128</f>
        <v>0.27777777777777779</v>
      </c>
    </row>
    <row r="129" spans="1:40" ht="12.75" customHeight="1">
      <c r="A129" s="22" t="s">
        <v>34</v>
      </c>
      <c r="D129" s="27">
        <v>13</v>
      </c>
      <c r="X129" s="28"/>
      <c r="Y129" s="28"/>
      <c r="Z129" s="28"/>
      <c r="AA129" s="28"/>
      <c r="AB129" s="28"/>
      <c r="AC129" s="28"/>
      <c r="AD129" s="1"/>
      <c r="AE129" s="1"/>
      <c r="AG129" s="1">
        <f>D129/C128</f>
        <v>1</v>
      </c>
      <c r="AH129" s="29">
        <v>13</v>
      </c>
      <c r="AI129" s="30">
        <f t="shared" si="20"/>
        <v>1</v>
      </c>
      <c r="AJ129" s="1">
        <f t="shared" si="21"/>
        <v>0</v>
      </c>
    </row>
    <row r="130" spans="1:40" ht="12.75" customHeight="1">
      <c r="A130" s="22" t="s">
        <v>46</v>
      </c>
      <c r="E130" s="27">
        <v>13</v>
      </c>
      <c r="X130" s="28"/>
      <c r="Y130" s="28"/>
      <c r="Z130" s="28"/>
      <c r="AA130" s="28"/>
      <c r="AB130" s="28"/>
      <c r="AC130" s="28"/>
      <c r="AD130" s="1"/>
      <c r="AE130" s="1"/>
      <c r="AG130" s="1">
        <f>E130/D129</f>
        <v>1</v>
      </c>
      <c r="AH130" s="29">
        <v>13</v>
      </c>
      <c r="AI130" s="30">
        <f t="shared" si="20"/>
        <v>1</v>
      </c>
      <c r="AJ130" s="1">
        <f t="shared" si="21"/>
        <v>0</v>
      </c>
    </row>
    <row r="131" spans="1:40" ht="12.75" customHeight="1">
      <c r="A131" s="27">
        <v>1001</v>
      </c>
      <c r="F131" s="27">
        <v>12</v>
      </c>
      <c r="X131" s="28"/>
      <c r="Y131" s="28"/>
      <c r="Z131" s="28"/>
      <c r="AA131" s="28"/>
      <c r="AB131" s="28"/>
      <c r="AC131" s="28"/>
      <c r="AD131" s="1"/>
      <c r="AE131" s="1"/>
      <c r="AG131" s="1">
        <f>F131/E130</f>
        <v>0.92307692307692313</v>
      </c>
      <c r="AH131" s="29">
        <v>12</v>
      </c>
      <c r="AI131" s="30">
        <f t="shared" si="20"/>
        <v>0.92307692307692313</v>
      </c>
      <c r="AJ131" s="1">
        <f t="shared" si="21"/>
        <v>7.6923076923076872E-2</v>
      </c>
    </row>
    <row r="132" spans="1:40" ht="12.75" customHeight="1">
      <c r="A132" s="27">
        <v>1002</v>
      </c>
      <c r="G132" s="27">
        <v>9</v>
      </c>
      <c r="X132" s="28"/>
      <c r="Y132" s="28"/>
      <c r="Z132" s="28"/>
      <c r="AA132" s="28"/>
      <c r="AB132" s="28"/>
      <c r="AC132" s="28"/>
      <c r="AD132" s="1"/>
      <c r="AE132" s="1"/>
      <c r="AG132" s="1">
        <f>G132/F131</f>
        <v>0.75</v>
      </c>
      <c r="AH132" s="29">
        <v>11</v>
      </c>
      <c r="AI132" s="30">
        <f t="shared" si="20"/>
        <v>0.91666666666666663</v>
      </c>
      <c r="AJ132" s="1">
        <f t="shared" si="21"/>
        <v>8.333333333333337E-2</v>
      </c>
    </row>
    <row r="133" spans="1:40" ht="12.75" customHeight="1">
      <c r="A133" s="27">
        <v>1101</v>
      </c>
      <c r="H133" s="27">
        <v>9</v>
      </c>
      <c r="X133" s="28"/>
      <c r="Y133" s="28"/>
      <c r="Z133" s="28"/>
      <c r="AA133" s="28"/>
      <c r="AB133" s="28"/>
      <c r="AC133" s="28"/>
      <c r="AD133" s="1"/>
      <c r="AE133" s="1"/>
      <c r="AG133" s="1">
        <f>H133/G132</f>
        <v>1</v>
      </c>
      <c r="AH133" s="29">
        <v>11</v>
      </c>
      <c r="AI133" s="30">
        <f t="shared" si="20"/>
        <v>1</v>
      </c>
      <c r="AJ133" s="1">
        <f t="shared" si="21"/>
        <v>0</v>
      </c>
    </row>
    <row r="134" spans="1:40" ht="12.75" customHeight="1">
      <c r="A134" s="22" t="s">
        <v>56</v>
      </c>
      <c r="R134" s="27">
        <v>6</v>
      </c>
      <c r="T134" s="27">
        <v>3</v>
      </c>
      <c r="X134" s="28"/>
      <c r="Y134" s="28"/>
      <c r="Z134" s="28"/>
      <c r="AA134" s="28"/>
      <c r="AB134" s="28"/>
      <c r="AC134" s="28"/>
      <c r="AD134" s="1"/>
      <c r="AE134" s="1"/>
      <c r="AG134" s="1"/>
      <c r="AH134" s="29"/>
      <c r="AI134" s="30"/>
      <c r="AJ134" s="1"/>
    </row>
    <row r="135" spans="1:40" ht="12.75" customHeight="1">
      <c r="A135" s="22" t="s">
        <v>57</v>
      </c>
      <c r="P135" s="27">
        <v>1</v>
      </c>
      <c r="S135" s="27">
        <v>6</v>
      </c>
      <c r="U135" s="27">
        <v>3</v>
      </c>
      <c r="X135" s="28"/>
      <c r="Y135" s="28"/>
      <c r="Z135" s="28"/>
      <c r="AA135" s="28">
        <v>6</v>
      </c>
      <c r="AB135" s="28">
        <v>3</v>
      </c>
      <c r="AC135" s="28">
        <f>SUM(X135:AB135)</f>
        <v>9</v>
      </c>
      <c r="AD135" s="1"/>
      <c r="AE135" s="1"/>
      <c r="AG135" s="1"/>
      <c r="AH135" s="29"/>
      <c r="AI135" s="30"/>
      <c r="AJ135" s="1"/>
    </row>
    <row r="136" spans="1:40" ht="12.75" customHeight="1">
      <c r="A136" s="22" t="s">
        <v>58</v>
      </c>
      <c r="H136" s="27">
        <v>1</v>
      </c>
      <c r="X136" s="28"/>
      <c r="Y136" s="28"/>
      <c r="Z136" s="28"/>
      <c r="AA136" s="28"/>
      <c r="AB136" s="28"/>
      <c r="AC136" s="28"/>
      <c r="AD136" s="1"/>
      <c r="AE136" s="1"/>
      <c r="AG136" s="1"/>
      <c r="AH136" s="29"/>
      <c r="AI136" s="30"/>
      <c r="AJ136" s="1"/>
      <c r="AK136" s="27" t="s">
        <v>35</v>
      </c>
      <c r="AL136" s="27">
        <v>9</v>
      </c>
      <c r="AM136" s="27">
        <f>SUM(AC135:AC136)</f>
        <v>9</v>
      </c>
      <c r="AN136" s="27" t="s">
        <v>20</v>
      </c>
    </row>
    <row r="137" spans="1:40" ht="12.75" customHeight="1">
      <c r="D137" s="36"/>
      <c r="AC137" s="27">
        <f>SUM(AC135)</f>
        <v>9</v>
      </c>
      <c r="AD137" s="1">
        <f>AC135/B127</f>
        <v>0.5</v>
      </c>
      <c r="AE137" s="1">
        <f>AC137/B127</f>
        <v>0.5</v>
      </c>
      <c r="AF137" s="1">
        <f>AE137-AD137</f>
        <v>0</v>
      </c>
      <c r="AG137" s="1"/>
      <c r="AK137" s="27" t="s">
        <v>36</v>
      </c>
      <c r="AL137" s="30">
        <f>AL136/B127</f>
        <v>0.5</v>
      </c>
      <c r="AM137" s="30">
        <f>AL136/AM136</f>
        <v>1</v>
      </c>
      <c r="AN137" s="27" t="s">
        <v>37</v>
      </c>
    </row>
    <row r="138" spans="1:40" ht="12.75" customHeight="1">
      <c r="A138" s="3" t="s">
        <v>62</v>
      </c>
      <c r="D138" s="36"/>
      <c r="AD138" s="1"/>
      <c r="AE138" s="1"/>
      <c r="AF138" s="1"/>
      <c r="AG138" s="1"/>
      <c r="AK138" s="27"/>
      <c r="AL138" s="30"/>
      <c r="AM138" s="30"/>
    </row>
    <row r="139" spans="1:40" ht="25.5" customHeight="1">
      <c r="B139" s="232" t="s">
        <v>3</v>
      </c>
      <c r="C139" s="233"/>
      <c r="D139" s="233"/>
      <c r="E139" s="233"/>
      <c r="F139" s="233"/>
      <c r="G139" s="233"/>
      <c r="H139" s="233"/>
      <c r="I139" s="233"/>
      <c r="J139" s="4"/>
      <c r="AD139" s="7" t="s">
        <v>11</v>
      </c>
      <c r="AE139" s="7" t="s">
        <v>12</v>
      </c>
      <c r="AF139" s="8" t="s">
        <v>13</v>
      </c>
      <c r="AG139" s="7" t="s">
        <v>14</v>
      </c>
      <c r="AH139" s="9" t="s">
        <v>15</v>
      </c>
      <c r="AI139" s="9" t="s">
        <v>16</v>
      </c>
      <c r="AJ139" s="10" t="s">
        <v>17</v>
      </c>
    </row>
    <row r="140" spans="1:40" ht="12.75" customHeight="1">
      <c r="A140" s="12" t="s">
        <v>19</v>
      </c>
      <c r="B140" s="13">
        <v>1</v>
      </c>
      <c r="C140" s="13">
        <v>2</v>
      </c>
      <c r="D140" s="13">
        <v>3</v>
      </c>
      <c r="E140" s="13">
        <v>4</v>
      </c>
      <c r="F140" s="13">
        <v>5</v>
      </c>
      <c r="G140" s="13">
        <v>6</v>
      </c>
      <c r="H140" s="13">
        <v>7</v>
      </c>
      <c r="I140" s="13">
        <v>8</v>
      </c>
      <c r="J140" s="13"/>
      <c r="K140" s="14" t="s">
        <v>20</v>
      </c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8"/>
      <c r="AE140" s="18"/>
      <c r="AF140" s="19"/>
      <c r="AG140" s="20"/>
      <c r="AH140" s="21"/>
      <c r="AI140" s="21"/>
      <c r="AJ140" s="1"/>
    </row>
    <row r="141" spans="1:40" ht="12.75" customHeight="1">
      <c r="A141" s="22" t="s">
        <v>33</v>
      </c>
      <c r="B141" s="23">
        <v>46</v>
      </c>
      <c r="C141" s="23"/>
      <c r="D141" s="23"/>
      <c r="E141" s="23"/>
      <c r="F141" s="23"/>
      <c r="G141" s="23"/>
      <c r="H141" s="23"/>
      <c r="I141" s="23"/>
      <c r="J141" s="23"/>
      <c r="K141" s="24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18"/>
      <c r="AE141" s="18"/>
      <c r="AF141" s="19"/>
      <c r="AG141" s="20"/>
      <c r="AH141" s="26">
        <f>B141</f>
        <v>46</v>
      </c>
      <c r="AI141" s="21"/>
      <c r="AJ141" s="1"/>
    </row>
    <row r="142" spans="1:40" ht="12.75" customHeight="1">
      <c r="A142" s="22" t="s">
        <v>34</v>
      </c>
      <c r="C142" s="27">
        <v>40</v>
      </c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8"/>
      <c r="Y142" s="28"/>
      <c r="Z142" s="28"/>
      <c r="AA142" s="28"/>
      <c r="AB142" s="28"/>
      <c r="AC142" s="28"/>
      <c r="AD142" s="1"/>
      <c r="AE142" s="1"/>
      <c r="AG142" s="20">
        <f>C142/B141</f>
        <v>0.86956521739130432</v>
      </c>
      <c r="AH142" s="29">
        <v>40</v>
      </c>
      <c r="AI142" s="30">
        <f t="shared" ref="AI142:AI147" si="22">AH142/AH141</f>
        <v>0.86956521739130432</v>
      </c>
      <c r="AJ142" s="1">
        <f t="shared" ref="AJ142:AJ147" si="23">100%-AI142</f>
        <v>0.13043478260869568</v>
      </c>
    </row>
    <row r="143" spans="1:40" ht="12.75" customHeight="1">
      <c r="A143" s="22" t="s">
        <v>46</v>
      </c>
      <c r="D143" s="27">
        <v>37</v>
      </c>
      <c r="X143" s="28"/>
      <c r="Y143" s="28"/>
      <c r="Z143" s="28"/>
      <c r="AA143" s="28"/>
      <c r="AB143" s="28"/>
      <c r="AC143" s="28"/>
      <c r="AD143" s="1"/>
      <c r="AE143" s="1"/>
      <c r="AG143" s="1">
        <f>D143/C142</f>
        <v>0.92500000000000004</v>
      </c>
      <c r="AH143" s="29">
        <v>37</v>
      </c>
      <c r="AI143" s="30">
        <f t="shared" si="22"/>
        <v>0.92500000000000004</v>
      </c>
      <c r="AJ143" s="1">
        <f t="shared" si="23"/>
        <v>7.4999999999999956E-2</v>
      </c>
    </row>
    <row r="144" spans="1:40" ht="12.75" customHeight="1">
      <c r="A144" s="27">
        <v>1001</v>
      </c>
      <c r="E144" s="27">
        <v>36</v>
      </c>
      <c r="X144" s="28"/>
      <c r="Y144" s="28"/>
      <c r="Z144" s="28"/>
      <c r="AA144" s="28"/>
      <c r="AB144" s="28"/>
      <c r="AC144" s="28"/>
      <c r="AD144" s="1"/>
      <c r="AE144" s="1"/>
      <c r="AG144" s="1">
        <f>E144/D143</f>
        <v>0.97297297297297303</v>
      </c>
      <c r="AH144" s="29">
        <v>36</v>
      </c>
      <c r="AI144" s="30">
        <f t="shared" si="22"/>
        <v>0.97297297297297303</v>
      </c>
      <c r="AJ144" s="1">
        <f t="shared" si="23"/>
        <v>2.7027027027026973E-2</v>
      </c>
    </row>
    <row r="145" spans="1:40" ht="12.75" customHeight="1">
      <c r="A145" s="27">
        <v>1002</v>
      </c>
      <c r="F145" s="27">
        <v>36</v>
      </c>
      <c r="X145" s="28"/>
      <c r="Y145" s="28"/>
      <c r="Z145" s="28"/>
      <c r="AA145" s="28"/>
      <c r="AB145" s="28"/>
      <c r="AC145" s="28"/>
      <c r="AD145" s="1"/>
      <c r="AE145" s="1"/>
      <c r="AG145" s="1">
        <f>F145/E144</f>
        <v>1</v>
      </c>
      <c r="AH145" s="29">
        <v>36</v>
      </c>
      <c r="AI145" s="30">
        <f t="shared" si="22"/>
        <v>1</v>
      </c>
      <c r="AJ145" s="1">
        <f t="shared" si="23"/>
        <v>0</v>
      </c>
    </row>
    <row r="146" spans="1:40" ht="12.75" customHeight="1">
      <c r="A146" s="27">
        <v>1101</v>
      </c>
      <c r="G146" s="27">
        <v>35</v>
      </c>
      <c r="X146" s="28"/>
      <c r="Y146" s="28"/>
      <c r="Z146" s="28"/>
      <c r="AA146" s="28"/>
      <c r="AB146" s="28"/>
      <c r="AC146" s="28"/>
      <c r="AD146" s="1"/>
      <c r="AE146" s="1"/>
      <c r="AG146" s="1">
        <f>G146/F145</f>
        <v>0.97222222222222221</v>
      </c>
      <c r="AH146" s="29">
        <v>36</v>
      </c>
      <c r="AI146" s="30">
        <f t="shared" si="22"/>
        <v>1</v>
      </c>
      <c r="AJ146" s="1">
        <f t="shared" si="23"/>
        <v>0</v>
      </c>
    </row>
    <row r="147" spans="1:40" ht="12.75" customHeight="1">
      <c r="A147" s="22" t="s">
        <v>56</v>
      </c>
      <c r="H147" s="27">
        <v>34</v>
      </c>
      <c r="X147" s="28"/>
      <c r="Y147" s="28"/>
      <c r="Z147" s="28"/>
      <c r="AA147" s="28"/>
      <c r="AB147" s="28"/>
      <c r="AC147" s="28"/>
      <c r="AD147" s="1"/>
      <c r="AE147" s="1"/>
      <c r="AG147" s="1">
        <f>H147/G146</f>
        <v>0.97142857142857142</v>
      </c>
      <c r="AH147" s="29">
        <v>36</v>
      </c>
      <c r="AI147" s="30">
        <f t="shared" si="22"/>
        <v>1</v>
      </c>
      <c r="AJ147" s="1">
        <f t="shared" si="23"/>
        <v>0</v>
      </c>
    </row>
    <row r="148" spans="1:40" ht="12.75" customHeight="1">
      <c r="A148" s="22" t="s">
        <v>57</v>
      </c>
      <c r="N148" s="27">
        <v>9</v>
      </c>
      <c r="P148" s="27">
        <v>5</v>
      </c>
      <c r="R148" s="27">
        <v>8</v>
      </c>
      <c r="T148" s="27">
        <v>12</v>
      </c>
      <c r="X148" s="28"/>
      <c r="Y148" s="28"/>
      <c r="Z148" s="28"/>
      <c r="AA148" s="28"/>
      <c r="AB148" s="28"/>
      <c r="AC148" s="28"/>
      <c r="AD148" s="1"/>
      <c r="AE148" s="1"/>
      <c r="AG148" s="1"/>
      <c r="AH148" s="29"/>
      <c r="AI148" s="30"/>
      <c r="AJ148" s="1"/>
    </row>
    <row r="149" spans="1:40" ht="12.75" customHeight="1">
      <c r="A149" s="22" t="s">
        <v>58</v>
      </c>
      <c r="O149" s="27">
        <v>9</v>
      </c>
      <c r="Q149" s="27">
        <v>5</v>
      </c>
      <c r="S149" s="27">
        <v>7</v>
      </c>
      <c r="U149" s="27">
        <v>12</v>
      </c>
      <c r="X149" s="28"/>
      <c r="Y149" s="28"/>
      <c r="Z149" s="28">
        <v>5</v>
      </c>
      <c r="AA149" s="28">
        <v>7</v>
      </c>
      <c r="AB149" s="28">
        <v>12</v>
      </c>
      <c r="AC149" s="28">
        <v>33</v>
      </c>
      <c r="AD149" s="1"/>
      <c r="AE149" s="1"/>
      <c r="AG149" s="1"/>
      <c r="AH149" s="29"/>
      <c r="AI149" s="30"/>
      <c r="AJ149" s="1"/>
    </row>
    <row r="150" spans="1:40" ht="12.75" customHeight="1">
      <c r="A150" s="22" t="s">
        <v>63</v>
      </c>
      <c r="H150" s="27">
        <v>1</v>
      </c>
      <c r="X150" s="28"/>
      <c r="Y150" s="28"/>
      <c r="Z150" s="28"/>
      <c r="AA150" s="28"/>
      <c r="AB150" s="28"/>
      <c r="AC150" s="28">
        <f t="shared" ref="AC150:AC153" si="24">SUM(X150:AB150)</f>
        <v>0</v>
      </c>
      <c r="AD150" s="1"/>
      <c r="AE150" s="1"/>
      <c r="AG150" s="1"/>
      <c r="AH150" s="29"/>
      <c r="AI150" s="30"/>
      <c r="AJ150" s="1"/>
    </row>
    <row r="151" spans="1:40" ht="12.75" customHeight="1">
      <c r="A151" s="22" t="s">
        <v>64</v>
      </c>
      <c r="S151" s="27">
        <v>1</v>
      </c>
      <c r="X151" s="28"/>
      <c r="Y151" s="28"/>
      <c r="Z151" s="28"/>
      <c r="AA151" s="28">
        <v>1</v>
      </c>
      <c r="AB151" s="28"/>
      <c r="AC151" s="28">
        <f t="shared" si="24"/>
        <v>1</v>
      </c>
      <c r="AD151" s="1"/>
      <c r="AE151" s="1"/>
      <c r="AG151" s="1"/>
      <c r="AH151" s="29"/>
      <c r="AI151" s="30"/>
      <c r="AJ151" s="1"/>
    </row>
    <row r="152" spans="1:40" ht="12.75" customHeight="1">
      <c r="A152" s="22" t="s">
        <v>65</v>
      </c>
      <c r="T152" s="27">
        <v>1</v>
      </c>
      <c r="X152" s="28"/>
      <c r="Y152" s="28"/>
      <c r="Z152" s="28"/>
      <c r="AA152" s="28"/>
      <c r="AB152" s="28"/>
      <c r="AC152" s="28">
        <f t="shared" si="24"/>
        <v>0</v>
      </c>
      <c r="AD152" s="1"/>
      <c r="AE152" s="1"/>
      <c r="AG152" s="1"/>
      <c r="AH152" s="29"/>
      <c r="AI152" s="30"/>
      <c r="AJ152" s="1"/>
    </row>
    <row r="153" spans="1:40" ht="12.75" customHeight="1">
      <c r="A153" s="22" t="s">
        <v>66</v>
      </c>
      <c r="U153" s="27">
        <v>1</v>
      </c>
      <c r="X153" s="28"/>
      <c r="Y153" s="28"/>
      <c r="Z153" s="28"/>
      <c r="AA153" s="28"/>
      <c r="AB153" s="28">
        <v>1</v>
      </c>
      <c r="AC153" s="28">
        <f t="shared" si="24"/>
        <v>1</v>
      </c>
      <c r="AD153" s="1"/>
      <c r="AE153" s="1"/>
      <c r="AG153" s="1"/>
      <c r="AH153" s="29"/>
      <c r="AI153" s="30"/>
      <c r="AJ153" s="1"/>
      <c r="AK153" s="27" t="s">
        <v>35</v>
      </c>
      <c r="AL153" s="27">
        <v>32</v>
      </c>
      <c r="AM153" s="27">
        <f>AC154</f>
        <v>35</v>
      </c>
      <c r="AN153" s="27" t="s">
        <v>20</v>
      </c>
    </row>
    <row r="154" spans="1:40" ht="12.75" customHeight="1">
      <c r="D154" s="36"/>
      <c r="AC154" s="27">
        <f>SUM(AC149:AC153)</f>
        <v>35</v>
      </c>
      <c r="AD154" s="1">
        <f>AC149/B141</f>
        <v>0.71739130434782605</v>
      </c>
      <c r="AE154" s="1">
        <f>AC154/B141</f>
        <v>0.76086956521739135</v>
      </c>
      <c r="AF154" s="1">
        <f>AE154-AD154</f>
        <v>4.3478260869565299E-2</v>
      </c>
      <c r="AG154" s="1"/>
      <c r="AK154" s="27" t="s">
        <v>36</v>
      </c>
      <c r="AL154" s="30">
        <f>AL153/B141</f>
        <v>0.69565217391304346</v>
      </c>
      <c r="AM154" s="30">
        <f>AL153/AM153</f>
        <v>0.91428571428571426</v>
      </c>
      <c r="AN154" s="27" t="s">
        <v>37</v>
      </c>
    </row>
    <row r="155" spans="1:40" ht="12.75" customHeight="1">
      <c r="A155" s="3" t="s">
        <v>67</v>
      </c>
      <c r="D155" s="36"/>
      <c r="AD155" s="1"/>
      <c r="AE155" s="1"/>
      <c r="AF155" s="1"/>
      <c r="AG155" s="1"/>
      <c r="AK155" s="27"/>
      <c r="AL155" s="27"/>
      <c r="AM155" s="27"/>
      <c r="AN155" s="27"/>
    </row>
    <row r="156" spans="1:40" ht="25.5" customHeight="1">
      <c r="B156" s="232" t="s">
        <v>3</v>
      </c>
      <c r="C156" s="233"/>
      <c r="D156" s="233"/>
      <c r="E156" s="233"/>
      <c r="F156" s="233"/>
      <c r="G156" s="233"/>
      <c r="H156" s="233"/>
      <c r="I156" s="233"/>
      <c r="J156" s="4"/>
      <c r="AD156" s="7" t="s">
        <v>11</v>
      </c>
      <c r="AE156" s="7" t="s">
        <v>12</v>
      </c>
      <c r="AF156" s="8" t="s">
        <v>13</v>
      </c>
      <c r="AG156" s="7" t="s">
        <v>14</v>
      </c>
      <c r="AH156" s="9" t="s">
        <v>15</v>
      </c>
      <c r="AI156" s="9" t="s">
        <v>16</v>
      </c>
      <c r="AJ156" s="10" t="s">
        <v>17</v>
      </c>
      <c r="AK156" s="27"/>
      <c r="AL156" s="27"/>
      <c r="AM156" s="27"/>
      <c r="AN156" s="27"/>
    </row>
    <row r="157" spans="1:40" ht="12.75" customHeight="1">
      <c r="A157" s="12" t="s">
        <v>19</v>
      </c>
      <c r="B157" s="13">
        <v>1</v>
      </c>
      <c r="C157" s="13">
        <v>2</v>
      </c>
      <c r="D157" s="13">
        <v>3</v>
      </c>
      <c r="E157" s="13">
        <v>4</v>
      </c>
      <c r="F157" s="13">
        <v>5</v>
      </c>
      <c r="G157" s="13">
        <v>6</v>
      </c>
      <c r="H157" s="13">
        <v>7</v>
      </c>
      <c r="I157" s="13">
        <v>8</v>
      </c>
      <c r="J157" s="13"/>
      <c r="K157" s="14" t="s">
        <v>20</v>
      </c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8"/>
      <c r="AE157" s="18"/>
      <c r="AF157" s="19"/>
      <c r="AG157" s="20"/>
      <c r="AH157" s="21"/>
      <c r="AI157" s="21"/>
      <c r="AJ157" s="1"/>
      <c r="AK157" s="27"/>
      <c r="AL157" s="27"/>
      <c r="AM157" s="27"/>
      <c r="AN157" s="27"/>
    </row>
    <row r="158" spans="1:40" ht="12.75" customHeight="1">
      <c r="A158" s="22" t="s">
        <v>34</v>
      </c>
      <c r="B158" s="23">
        <v>13</v>
      </c>
      <c r="C158" s="23"/>
      <c r="D158" s="23"/>
      <c r="E158" s="23"/>
      <c r="F158" s="23"/>
      <c r="G158" s="23"/>
      <c r="H158" s="23"/>
      <c r="I158" s="23"/>
      <c r="J158" s="23"/>
      <c r="K158" s="24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18"/>
      <c r="AE158" s="18"/>
      <c r="AF158" s="19"/>
      <c r="AG158" s="20"/>
      <c r="AH158" s="26">
        <f>B158</f>
        <v>13</v>
      </c>
      <c r="AI158" s="21"/>
      <c r="AJ158" s="1"/>
      <c r="AK158" s="27"/>
      <c r="AL158" s="27"/>
      <c r="AM158" s="27"/>
      <c r="AN158" s="27"/>
    </row>
    <row r="159" spans="1:40" ht="12.75" customHeight="1">
      <c r="A159" s="22" t="s">
        <v>46</v>
      </c>
      <c r="C159" s="27">
        <v>11</v>
      </c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8"/>
      <c r="Y159" s="28"/>
      <c r="Z159" s="28"/>
      <c r="AA159" s="28"/>
      <c r="AB159" s="28"/>
      <c r="AC159" s="28"/>
      <c r="AD159" s="1"/>
      <c r="AE159" s="1"/>
      <c r="AG159" s="20">
        <f>C159/B158</f>
        <v>0.84615384615384615</v>
      </c>
      <c r="AH159" s="29">
        <v>11</v>
      </c>
      <c r="AI159" s="30">
        <f t="shared" ref="AI159:AI164" si="25">AH159/AH158</f>
        <v>0.84615384615384615</v>
      </c>
      <c r="AJ159" s="1">
        <f t="shared" ref="AJ159:AJ164" si="26">100%-AI159</f>
        <v>0.15384615384615385</v>
      </c>
      <c r="AK159" s="27"/>
      <c r="AL159" s="27"/>
      <c r="AM159" s="27"/>
      <c r="AN159" s="27"/>
    </row>
    <row r="160" spans="1:40" ht="12.75" customHeight="1">
      <c r="A160" s="27">
        <v>1001</v>
      </c>
      <c r="D160" s="27">
        <v>10</v>
      </c>
      <c r="X160" s="28"/>
      <c r="Y160" s="28"/>
      <c r="Z160" s="28"/>
      <c r="AA160" s="28"/>
      <c r="AB160" s="28"/>
      <c r="AC160" s="28"/>
      <c r="AD160" s="1"/>
      <c r="AE160" s="1"/>
      <c r="AG160" s="1">
        <f>D160/C159</f>
        <v>0.90909090909090906</v>
      </c>
      <c r="AH160" s="29">
        <v>10</v>
      </c>
      <c r="AI160" s="30">
        <f t="shared" si="25"/>
        <v>0.90909090909090906</v>
      </c>
      <c r="AJ160" s="1">
        <f t="shared" si="26"/>
        <v>9.0909090909090939E-2</v>
      </c>
      <c r="AK160" s="27"/>
      <c r="AL160" s="27"/>
      <c r="AM160" s="27"/>
      <c r="AN160" s="27"/>
    </row>
    <row r="161" spans="1:40" ht="12.75" customHeight="1">
      <c r="A161" s="27">
        <v>1002</v>
      </c>
      <c r="E161" s="27">
        <v>10</v>
      </c>
      <c r="X161" s="28"/>
      <c r="Y161" s="28"/>
      <c r="Z161" s="28"/>
      <c r="AA161" s="28"/>
      <c r="AB161" s="28"/>
      <c r="AC161" s="28"/>
      <c r="AD161" s="1"/>
      <c r="AE161" s="1"/>
      <c r="AG161" s="1">
        <f>E161/D160</f>
        <v>1</v>
      </c>
      <c r="AH161" s="29">
        <v>10</v>
      </c>
      <c r="AI161" s="30">
        <f t="shared" si="25"/>
        <v>1</v>
      </c>
      <c r="AJ161" s="1">
        <f t="shared" si="26"/>
        <v>0</v>
      </c>
      <c r="AK161" s="27"/>
      <c r="AL161" s="27"/>
      <c r="AM161" s="27"/>
      <c r="AN161" s="27"/>
    </row>
    <row r="162" spans="1:40" ht="12.75" customHeight="1">
      <c r="A162" s="27">
        <v>1101</v>
      </c>
      <c r="F162" s="27">
        <v>9</v>
      </c>
      <c r="X162" s="28"/>
      <c r="Y162" s="28"/>
      <c r="Z162" s="28"/>
      <c r="AA162" s="28"/>
      <c r="AB162" s="28"/>
      <c r="AC162" s="28"/>
      <c r="AD162" s="1"/>
      <c r="AE162" s="1"/>
      <c r="AG162" s="1">
        <f>F162/E161</f>
        <v>0.9</v>
      </c>
      <c r="AH162" s="29">
        <v>9</v>
      </c>
      <c r="AI162" s="30">
        <f t="shared" si="25"/>
        <v>0.9</v>
      </c>
      <c r="AJ162" s="1">
        <f t="shared" si="26"/>
        <v>9.9999999999999978E-2</v>
      </c>
      <c r="AK162" s="27"/>
      <c r="AL162" s="27"/>
      <c r="AM162" s="27"/>
      <c r="AN162" s="27"/>
    </row>
    <row r="163" spans="1:40" ht="12.75" customHeight="1">
      <c r="A163" s="22" t="s">
        <v>56</v>
      </c>
      <c r="G163" s="27">
        <v>9</v>
      </c>
      <c r="X163" s="28"/>
      <c r="Y163" s="28"/>
      <c r="Z163" s="28"/>
      <c r="AA163" s="28"/>
      <c r="AB163" s="28"/>
      <c r="AC163" s="28"/>
      <c r="AD163" s="1"/>
      <c r="AE163" s="1"/>
      <c r="AG163" s="1">
        <f>G163/F162</f>
        <v>1</v>
      </c>
      <c r="AH163" s="29">
        <v>9</v>
      </c>
      <c r="AI163" s="30">
        <f t="shared" si="25"/>
        <v>1</v>
      </c>
      <c r="AJ163" s="1">
        <f t="shared" si="26"/>
        <v>0</v>
      </c>
      <c r="AK163" s="27"/>
      <c r="AL163" s="27"/>
      <c r="AM163" s="27"/>
      <c r="AN163" s="27"/>
    </row>
    <row r="164" spans="1:40" ht="12.75" customHeight="1">
      <c r="A164" s="27">
        <v>1201</v>
      </c>
      <c r="H164" s="27">
        <v>9</v>
      </c>
      <c r="X164" s="28"/>
      <c r="Y164" s="28"/>
      <c r="Z164" s="28"/>
      <c r="AA164" s="28"/>
      <c r="AB164" s="28"/>
      <c r="AC164" s="28"/>
      <c r="AD164" s="1"/>
      <c r="AE164" s="1"/>
      <c r="AG164" s="1">
        <f>H164/G163</f>
        <v>1</v>
      </c>
      <c r="AH164" s="29">
        <v>9</v>
      </c>
      <c r="AI164" s="30">
        <f t="shared" si="25"/>
        <v>1</v>
      </c>
      <c r="AJ164" s="1">
        <f t="shared" si="26"/>
        <v>0</v>
      </c>
      <c r="AK164" s="27"/>
      <c r="AL164" s="27"/>
      <c r="AM164" s="27"/>
      <c r="AN164" s="27"/>
    </row>
    <row r="165" spans="1:40" ht="12.75" customHeight="1">
      <c r="A165" s="27">
        <v>1202</v>
      </c>
      <c r="I165" s="27">
        <v>9</v>
      </c>
      <c r="X165" s="28"/>
      <c r="Y165" s="28"/>
      <c r="Z165" s="28"/>
      <c r="AA165" s="28"/>
      <c r="AB165" s="28"/>
      <c r="AC165" s="28"/>
      <c r="AD165" s="1"/>
      <c r="AE165" s="1"/>
      <c r="AG165" s="1"/>
      <c r="AH165" s="29"/>
      <c r="AI165" s="30"/>
      <c r="AJ165" s="1"/>
      <c r="AK165" s="27"/>
      <c r="AL165" s="27"/>
      <c r="AM165" s="27"/>
      <c r="AN165" s="27"/>
    </row>
    <row r="166" spans="1:40" ht="12.75" customHeight="1">
      <c r="A166" s="27">
        <v>1301</v>
      </c>
      <c r="U166" s="27">
        <v>9</v>
      </c>
      <c r="X166" s="28"/>
      <c r="Y166" s="28"/>
      <c r="Z166" s="28"/>
      <c r="AA166" s="28"/>
      <c r="AB166" s="28">
        <v>8</v>
      </c>
      <c r="AC166" s="28">
        <v>9</v>
      </c>
      <c r="AD166" s="1"/>
      <c r="AE166" s="1"/>
      <c r="AG166" s="1"/>
      <c r="AH166" s="29"/>
      <c r="AI166" s="30"/>
      <c r="AJ166" s="1"/>
      <c r="AK166" s="27"/>
      <c r="AL166" s="27"/>
      <c r="AM166" s="27"/>
      <c r="AN166" s="27"/>
    </row>
    <row r="167" spans="1:40" ht="12.75" customHeight="1">
      <c r="A167" s="27">
        <v>1302</v>
      </c>
      <c r="X167" s="28"/>
      <c r="Y167" s="28"/>
      <c r="Z167" s="28"/>
      <c r="AA167" s="28"/>
      <c r="AB167" s="28"/>
      <c r="AC167" s="28"/>
      <c r="AD167" s="1"/>
      <c r="AE167" s="1"/>
      <c r="AG167" s="1"/>
      <c r="AH167" s="29"/>
      <c r="AI167" s="30"/>
      <c r="AJ167" s="1"/>
      <c r="AK167" s="27" t="s">
        <v>35</v>
      </c>
      <c r="AL167" s="27">
        <v>9</v>
      </c>
      <c r="AM167" s="27">
        <f>SUM(AC165:AC167)</f>
        <v>9</v>
      </c>
      <c r="AN167" s="27" t="s">
        <v>20</v>
      </c>
    </row>
    <row r="168" spans="1:40" ht="12.75" customHeight="1">
      <c r="AC168" s="27">
        <f>SUM(AC166)</f>
        <v>9</v>
      </c>
      <c r="AD168" s="1">
        <f>AC166/B158</f>
        <v>0.69230769230769229</v>
      </c>
      <c r="AE168" s="1">
        <f>AC168/B158</f>
        <v>0.69230769230769229</v>
      </c>
      <c r="AF168" s="1">
        <f>AE168-AD168</f>
        <v>0</v>
      </c>
      <c r="AG168" s="1"/>
      <c r="AK168" s="27" t="s">
        <v>36</v>
      </c>
      <c r="AL168" s="30">
        <f>AL167/B158</f>
        <v>0.69230769230769229</v>
      </c>
      <c r="AM168" s="30">
        <f>AL167/AM167</f>
        <v>1</v>
      </c>
      <c r="AN168" s="27" t="s">
        <v>37</v>
      </c>
    </row>
    <row r="169" spans="1:40" ht="12.75" customHeight="1">
      <c r="A169" s="3" t="s">
        <v>68</v>
      </c>
      <c r="D169" s="36"/>
      <c r="AD169" s="1"/>
      <c r="AE169" s="1"/>
      <c r="AG169" s="1"/>
      <c r="AK169" s="27"/>
      <c r="AL169" s="27"/>
      <c r="AM169" s="27"/>
      <c r="AN169" s="27"/>
    </row>
    <row r="170" spans="1:40" ht="25.5" customHeight="1">
      <c r="B170" s="232" t="s">
        <v>3</v>
      </c>
      <c r="C170" s="233"/>
      <c r="D170" s="233"/>
      <c r="E170" s="233"/>
      <c r="F170" s="233"/>
      <c r="G170" s="233"/>
      <c r="H170" s="233"/>
      <c r="I170" s="233"/>
      <c r="J170" s="4"/>
      <c r="AD170" s="7" t="s">
        <v>11</v>
      </c>
      <c r="AE170" s="7" t="s">
        <v>12</v>
      </c>
      <c r="AF170" s="8" t="s">
        <v>13</v>
      </c>
      <c r="AG170" s="7" t="s">
        <v>14</v>
      </c>
      <c r="AH170" s="9" t="s">
        <v>15</v>
      </c>
      <c r="AI170" s="9" t="s">
        <v>16</v>
      </c>
      <c r="AJ170" s="10" t="s">
        <v>17</v>
      </c>
      <c r="AK170" s="27"/>
      <c r="AL170" s="27"/>
      <c r="AM170" s="27"/>
      <c r="AN170" s="27"/>
    </row>
    <row r="171" spans="1:40" ht="12.75" customHeight="1">
      <c r="A171" s="12" t="s">
        <v>19</v>
      </c>
      <c r="B171" s="13">
        <v>1</v>
      </c>
      <c r="C171" s="13">
        <v>2</v>
      </c>
      <c r="D171" s="13">
        <v>3</v>
      </c>
      <c r="E171" s="13">
        <v>4</v>
      </c>
      <c r="F171" s="13">
        <v>5</v>
      </c>
      <c r="G171" s="13">
        <v>6</v>
      </c>
      <c r="H171" s="13">
        <v>7</v>
      </c>
      <c r="I171" s="13">
        <v>8</v>
      </c>
      <c r="J171" s="13"/>
      <c r="K171" s="14" t="s">
        <v>20</v>
      </c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8"/>
      <c r="AE171" s="18"/>
      <c r="AF171" s="19"/>
      <c r="AG171" s="20"/>
      <c r="AH171" s="21"/>
      <c r="AI171" s="21"/>
      <c r="AJ171" s="1"/>
      <c r="AK171" s="27"/>
      <c r="AL171" s="27"/>
      <c r="AM171" s="27"/>
      <c r="AN171" s="27"/>
    </row>
    <row r="172" spans="1:40" ht="12.75" customHeight="1">
      <c r="A172" s="22" t="s">
        <v>46</v>
      </c>
      <c r="B172" s="23">
        <v>42</v>
      </c>
      <c r="C172" s="23"/>
      <c r="D172" s="23"/>
      <c r="E172" s="23"/>
      <c r="F172" s="23"/>
      <c r="G172" s="23"/>
      <c r="H172" s="23"/>
      <c r="I172" s="23"/>
      <c r="J172" s="23"/>
      <c r="K172" s="24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18"/>
      <c r="AE172" s="18"/>
      <c r="AF172" s="19"/>
      <c r="AG172" s="20"/>
      <c r="AH172" s="26">
        <f>B172</f>
        <v>42</v>
      </c>
      <c r="AI172" s="21"/>
      <c r="AJ172" s="1"/>
      <c r="AK172" s="27"/>
      <c r="AL172" s="27"/>
      <c r="AM172" s="27"/>
      <c r="AN172" s="27"/>
    </row>
    <row r="173" spans="1:40" ht="12.75" customHeight="1">
      <c r="A173" s="22" t="s">
        <v>50</v>
      </c>
      <c r="C173" s="27">
        <v>37</v>
      </c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8"/>
      <c r="Y173" s="28"/>
      <c r="Z173" s="28"/>
      <c r="AA173" s="28"/>
      <c r="AB173" s="28"/>
      <c r="AC173" s="28"/>
      <c r="AD173" s="1"/>
      <c r="AE173" s="1"/>
      <c r="AG173" s="20">
        <f>C173/B172</f>
        <v>0.88095238095238093</v>
      </c>
      <c r="AH173" s="29">
        <v>37</v>
      </c>
      <c r="AI173" s="30">
        <f t="shared" ref="AI173:AI179" si="27">AH173/AH172</f>
        <v>0.88095238095238093</v>
      </c>
      <c r="AJ173" s="1">
        <f t="shared" ref="AJ173:AJ179" si="28">100%-AI173</f>
        <v>0.11904761904761907</v>
      </c>
      <c r="AK173" s="27"/>
      <c r="AL173" s="27"/>
      <c r="AM173" s="27"/>
      <c r="AN173" s="27"/>
    </row>
    <row r="174" spans="1:40" ht="12.75" customHeight="1">
      <c r="A174" s="27">
        <v>1002</v>
      </c>
      <c r="D174" s="27">
        <v>36</v>
      </c>
      <c r="X174" s="28"/>
      <c r="Y174" s="28"/>
      <c r="Z174" s="28"/>
      <c r="AA174" s="28"/>
      <c r="AB174" s="28"/>
      <c r="AC174" s="28"/>
      <c r="AD174" s="1"/>
      <c r="AE174" s="1"/>
      <c r="AG174" s="1">
        <f>D174/C173</f>
        <v>0.97297297297297303</v>
      </c>
      <c r="AH174" s="29">
        <v>36</v>
      </c>
      <c r="AI174" s="30">
        <f t="shared" si="27"/>
        <v>0.97297297297297303</v>
      </c>
      <c r="AJ174" s="1">
        <f t="shared" si="28"/>
        <v>2.7027027027026973E-2</v>
      </c>
      <c r="AK174" s="27"/>
      <c r="AL174" s="27"/>
      <c r="AM174" s="27"/>
      <c r="AN174" s="27"/>
    </row>
    <row r="175" spans="1:40" ht="12.75" customHeight="1">
      <c r="A175" s="27">
        <v>1101</v>
      </c>
      <c r="E175" s="27">
        <v>33</v>
      </c>
      <c r="X175" s="28"/>
      <c r="Y175" s="28"/>
      <c r="Z175" s="28"/>
      <c r="AA175" s="28"/>
      <c r="AB175" s="28"/>
      <c r="AC175" s="28"/>
      <c r="AD175" s="1"/>
      <c r="AE175" s="1"/>
      <c r="AG175" s="1">
        <f>E175/D174</f>
        <v>0.91666666666666663</v>
      </c>
      <c r="AH175" s="29">
        <v>34</v>
      </c>
      <c r="AI175" s="30">
        <f t="shared" si="27"/>
        <v>0.94444444444444442</v>
      </c>
      <c r="AJ175" s="1">
        <f t="shared" si="28"/>
        <v>5.555555555555558E-2</v>
      </c>
      <c r="AK175" s="27"/>
      <c r="AL175" s="27"/>
      <c r="AM175" s="27"/>
      <c r="AN175" s="27"/>
    </row>
    <row r="176" spans="1:40" ht="12.75" customHeight="1">
      <c r="A176" s="22" t="s">
        <v>56</v>
      </c>
      <c r="F176" s="27">
        <v>33</v>
      </c>
      <c r="X176" s="28"/>
      <c r="Y176" s="28"/>
      <c r="Z176" s="28"/>
      <c r="AA176" s="28"/>
      <c r="AB176" s="28"/>
      <c r="AC176" s="28"/>
      <c r="AD176" s="1"/>
      <c r="AE176" s="1"/>
      <c r="AG176" s="1">
        <f>F176/E175</f>
        <v>1</v>
      </c>
      <c r="AH176" s="29">
        <v>35</v>
      </c>
      <c r="AI176" s="30">
        <f t="shared" si="27"/>
        <v>1.0294117647058822</v>
      </c>
      <c r="AJ176" s="1">
        <f t="shared" si="28"/>
        <v>-2.9411764705882248E-2</v>
      </c>
      <c r="AK176" s="27"/>
      <c r="AL176" s="27"/>
      <c r="AM176" s="27"/>
      <c r="AN176" s="27"/>
    </row>
    <row r="177" spans="1:46" ht="12.75" customHeight="1">
      <c r="A177" s="22" t="s">
        <v>57</v>
      </c>
      <c r="G177" s="27">
        <v>32</v>
      </c>
      <c r="X177" s="28"/>
      <c r="Y177" s="28"/>
      <c r="Z177" s="28"/>
      <c r="AA177" s="28"/>
      <c r="AB177" s="28"/>
      <c r="AC177" s="28"/>
      <c r="AD177" s="1"/>
      <c r="AE177" s="1"/>
      <c r="AG177" s="1">
        <f>G177/F176</f>
        <v>0.96969696969696972</v>
      </c>
      <c r="AH177" s="29">
        <v>33</v>
      </c>
      <c r="AI177" s="30">
        <f t="shared" si="27"/>
        <v>0.94285714285714284</v>
      </c>
      <c r="AJ177" s="1">
        <f t="shared" si="28"/>
        <v>5.7142857142857162E-2</v>
      </c>
      <c r="AK177" s="27"/>
      <c r="AL177" s="27"/>
      <c r="AM177" s="27"/>
      <c r="AN177" s="27"/>
    </row>
    <row r="178" spans="1:46" ht="12.75" customHeight="1">
      <c r="A178" s="22" t="s">
        <v>58</v>
      </c>
      <c r="H178" s="27">
        <v>32</v>
      </c>
      <c r="X178" s="28"/>
      <c r="Y178" s="28"/>
      <c r="Z178" s="28"/>
      <c r="AA178" s="28"/>
      <c r="AB178" s="28"/>
      <c r="AC178" s="28"/>
      <c r="AD178" s="1"/>
      <c r="AE178" s="1"/>
      <c r="AG178" s="1">
        <f>H178/G177</f>
        <v>1</v>
      </c>
      <c r="AH178" s="29">
        <v>33</v>
      </c>
      <c r="AI178" s="30">
        <f t="shared" si="27"/>
        <v>1</v>
      </c>
      <c r="AJ178" s="1">
        <f t="shared" si="28"/>
        <v>0</v>
      </c>
      <c r="AK178" s="27"/>
      <c r="AL178" s="27"/>
      <c r="AM178" s="27"/>
      <c r="AN178" s="27"/>
    </row>
    <row r="179" spans="1:46" ht="12.75" customHeight="1">
      <c r="A179" s="22" t="s">
        <v>63</v>
      </c>
      <c r="I179" s="27">
        <v>30</v>
      </c>
      <c r="P179" s="27">
        <v>8</v>
      </c>
      <c r="R179" s="27">
        <v>11</v>
      </c>
      <c r="T179" s="27">
        <v>11</v>
      </c>
      <c r="X179" s="28"/>
      <c r="Y179" s="28"/>
      <c r="Z179" s="28"/>
      <c r="AA179" s="28"/>
      <c r="AB179" s="28"/>
      <c r="AC179" s="28"/>
      <c r="AD179" s="1"/>
      <c r="AE179" s="1"/>
      <c r="AG179" s="1">
        <f>I179/H178</f>
        <v>0.9375</v>
      </c>
      <c r="AH179" s="29">
        <v>32</v>
      </c>
      <c r="AI179" s="30">
        <f t="shared" si="27"/>
        <v>0.96969696969696972</v>
      </c>
      <c r="AJ179" s="1">
        <f t="shared" si="28"/>
        <v>3.0303030303030276E-2</v>
      </c>
      <c r="AK179" s="27"/>
      <c r="AL179" s="27"/>
      <c r="AM179" s="27"/>
      <c r="AN179" s="27"/>
    </row>
    <row r="180" spans="1:46" ht="12.75" customHeight="1">
      <c r="A180" s="22" t="s">
        <v>64</v>
      </c>
      <c r="N180" s="27">
        <v>1</v>
      </c>
      <c r="Q180" s="27">
        <v>8</v>
      </c>
      <c r="S180" s="27">
        <v>11</v>
      </c>
      <c r="U180" s="27">
        <v>11</v>
      </c>
      <c r="X180" s="28"/>
      <c r="Y180" s="28"/>
      <c r="Z180" s="28">
        <v>8</v>
      </c>
      <c r="AA180" s="28">
        <v>13</v>
      </c>
      <c r="AB180" s="28">
        <v>11</v>
      </c>
      <c r="AC180" s="28">
        <v>30</v>
      </c>
      <c r="AD180" s="1"/>
      <c r="AE180" s="1"/>
      <c r="AG180" s="1"/>
      <c r="AH180" s="29"/>
      <c r="AI180" s="30"/>
      <c r="AJ180" s="1"/>
      <c r="AK180" s="27"/>
      <c r="AL180" s="27"/>
      <c r="AM180" s="27"/>
      <c r="AN180" s="27"/>
      <c r="AS180" s="40" t="s">
        <v>34</v>
      </c>
      <c r="AT180" s="27">
        <v>9</v>
      </c>
    </row>
    <row r="181" spans="1:46" ht="12.75" customHeight="1">
      <c r="A181" s="22" t="s">
        <v>65</v>
      </c>
      <c r="I181" s="27">
        <v>1</v>
      </c>
      <c r="N181" s="27">
        <v>1</v>
      </c>
      <c r="X181" s="28"/>
      <c r="Y181" s="28"/>
      <c r="Z181" s="28"/>
      <c r="AA181" s="28"/>
      <c r="AB181" s="28"/>
      <c r="AC181" s="28">
        <f>SUM(Z181:AB181)</f>
        <v>0</v>
      </c>
      <c r="AD181" s="1"/>
      <c r="AE181" s="1"/>
      <c r="AG181" s="1"/>
      <c r="AH181" s="29"/>
      <c r="AI181" s="30"/>
      <c r="AJ181" s="1"/>
      <c r="AK181" s="27"/>
      <c r="AL181" s="27"/>
      <c r="AM181" s="27"/>
      <c r="AN181" s="27"/>
      <c r="AS181" s="40" t="s">
        <v>46</v>
      </c>
      <c r="AT181" s="27">
        <v>27</v>
      </c>
    </row>
    <row r="182" spans="1:46" ht="12.75" customHeight="1">
      <c r="A182" s="22" t="s">
        <v>66</v>
      </c>
      <c r="O182" s="27">
        <v>1</v>
      </c>
      <c r="X182" s="28"/>
      <c r="Y182" s="28">
        <v>1</v>
      </c>
      <c r="Z182" s="28"/>
      <c r="AA182" s="28"/>
      <c r="AB182" s="28"/>
      <c r="AC182" s="28">
        <f>SUM(X182:AB182)</f>
        <v>1</v>
      </c>
      <c r="AD182" s="1"/>
      <c r="AE182" s="1"/>
      <c r="AG182" s="1"/>
      <c r="AH182" s="29"/>
      <c r="AI182" s="30"/>
      <c r="AJ182" s="1"/>
      <c r="AK182" s="27" t="s">
        <v>35</v>
      </c>
      <c r="AL182" s="27">
        <v>29</v>
      </c>
      <c r="AM182" s="27">
        <f>AC183</f>
        <v>31</v>
      </c>
      <c r="AN182" s="27" t="s">
        <v>20</v>
      </c>
      <c r="AS182" s="40" t="s">
        <v>50</v>
      </c>
      <c r="AT182" s="27">
        <v>2</v>
      </c>
    </row>
    <row r="183" spans="1:46" ht="12.75" customHeight="1">
      <c r="D183" s="36"/>
      <c r="AC183" s="27">
        <f>SUM(AC180:AC182)</f>
        <v>31</v>
      </c>
      <c r="AD183" s="1">
        <f>AC180/B172</f>
        <v>0.7142857142857143</v>
      </c>
      <c r="AE183" s="1">
        <f>AC183/B172</f>
        <v>0.73809523809523814</v>
      </c>
      <c r="AF183" s="1">
        <f>AE183-AD183</f>
        <v>2.3809523809523836E-2</v>
      </c>
      <c r="AG183" s="1"/>
      <c r="AK183" s="27" t="s">
        <v>36</v>
      </c>
      <c r="AL183" s="30">
        <f>AL182/B172</f>
        <v>0.69047619047619047</v>
      </c>
      <c r="AM183" s="30">
        <f>AL182/AM182</f>
        <v>0.93548387096774188</v>
      </c>
      <c r="AN183" s="27" t="s">
        <v>37</v>
      </c>
    </row>
    <row r="184" spans="1:46" ht="12.75" customHeight="1">
      <c r="D184" s="36"/>
      <c r="AD184" s="1"/>
      <c r="AE184" s="1"/>
      <c r="AF184" s="1"/>
      <c r="AG184" s="1"/>
      <c r="AK184" s="27"/>
      <c r="AL184" s="27"/>
      <c r="AM184" s="27"/>
      <c r="AN184" s="27"/>
    </row>
    <row r="185" spans="1:46" ht="12.75" customHeight="1">
      <c r="AD185" s="1"/>
      <c r="AE185" s="1"/>
      <c r="AG185" s="1"/>
      <c r="AK185" s="27"/>
      <c r="AL185" s="27"/>
      <c r="AM185" s="27"/>
      <c r="AN185" s="27"/>
    </row>
    <row r="186" spans="1:46" ht="12.75" customHeight="1">
      <c r="AD186" s="1"/>
      <c r="AE186" s="1"/>
      <c r="AG186" s="1"/>
      <c r="AK186" s="27"/>
      <c r="AL186" s="27"/>
      <c r="AM186" s="27"/>
      <c r="AN186" s="27"/>
    </row>
    <row r="187" spans="1:46" ht="26.25" customHeight="1">
      <c r="B187" s="218" t="s">
        <v>69</v>
      </c>
      <c r="C187" s="219"/>
      <c r="D187" s="219"/>
      <c r="E187" s="219"/>
      <c r="F187" s="219"/>
      <c r="G187" s="219"/>
      <c r="H187" s="219"/>
      <c r="I187" s="219"/>
      <c r="J187" s="219"/>
      <c r="K187" s="41" t="s">
        <v>50</v>
      </c>
      <c r="AD187" s="1"/>
      <c r="AE187" s="1"/>
      <c r="AF187" s="27"/>
      <c r="AG187" s="1"/>
      <c r="AH187" s="27"/>
      <c r="AI187" s="27"/>
      <c r="AJ187" s="27"/>
      <c r="AL187" s="27"/>
      <c r="AM187" s="27"/>
      <c r="AN187" s="27"/>
    </row>
    <row r="188" spans="1:46" ht="20.25" customHeight="1">
      <c r="A188" s="220" t="s">
        <v>19</v>
      </c>
      <c r="B188" s="221" t="s">
        <v>70</v>
      </c>
      <c r="C188" s="216"/>
      <c r="D188" s="216"/>
      <c r="E188" s="216"/>
      <c r="F188" s="216"/>
      <c r="G188" s="216"/>
      <c r="H188" s="216"/>
      <c r="I188" s="216"/>
      <c r="J188" s="217"/>
      <c r="K188" s="222" t="s">
        <v>20</v>
      </c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12" t="s">
        <v>11</v>
      </c>
      <c r="AE188" s="212" t="s">
        <v>12</v>
      </c>
      <c r="AF188" s="223" t="s">
        <v>13</v>
      </c>
      <c r="AG188" s="212" t="s">
        <v>14</v>
      </c>
      <c r="AH188" s="214" t="s">
        <v>15</v>
      </c>
      <c r="AI188" s="214" t="s">
        <v>16</v>
      </c>
      <c r="AJ188" s="212" t="s">
        <v>17</v>
      </c>
      <c r="AL188" s="27"/>
      <c r="AM188" s="27"/>
      <c r="AN188" s="27"/>
    </row>
    <row r="189" spans="1:46" ht="15.75" customHeight="1">
      <c r="A189" s="213"/>
      <c r="B189" s="46" t="s">
        <v>71</v>
      </c>
      <c r="C189" s="46" t="s">
        <v>72</v>
      </c>
      <c r="D189" s="46" t="s">
        <v>73</v>
      </c>
      <c r="E189" s="46" t="s">
        <v>74</v>
      </c>
      <c r="F189" s="46" t="s">
        <v>75</v>
      </c>
      <c r="G189" s="46" t="s">
        <v>76</v>
      </c>
      <c r="H189" s="46" t="s">
        <v>77</v>
      </c>
      <c r="I189" s="46" t="s">
        <v>78</v>
      </c>
      <c r="J189" s="46" t="s">
        <v>79</v>
      </c>
      <c r="K189" s="213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13"/>
      <c r="AE189" s="213"/>
      <c r="AF189" s="213"/>
      <c r="AG189" s="213"/>
      <c r="AH189" s="213"/>
      <c r="AI189" s="213"/>
      <c r="AJ189" s="213"/>
      <c r="AL189" s="27"/>
      <c r="AM189" s="27"/>
      <c r="AN189" s="27"/>
    </row>
    <row r="190" spans="1:46" ht="15.75" customHeight="1">
      <c r="A190" s="46">
        <v>1001</v>
      </c>
      <c r="B190" s="47">
        <v>15</v>
      </c>
      <c r="C190" s="47"/>
      <c r="D190" s="47"/>
      <c r="E190" s="47"/>
      <c r="F190" s="47"/>
      <c r="G190" s="47"/>
      <c r="H190" s="47"/>
      <c r="I190" s="47"/>
      <c r="J190" s="47"/>
      <c r="K190" s="48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49"/>
      <c r="AE190" s="50"/>
      <c r="AF190" s="51"/>
      <c r="AG190" s="52"/>
      <c r="AH190" s="53">
        <f>B190</f>
        <v>15</v>
      </c>
      <c r="AI190" s="54"/>
      <c r="AJ190" s="52"/>
      <c r="AL190" s="27"/>
      <c r="AM190" s="27"/>
      <c r="AN190" s="27"/>
    </row>
    <row r="191" spans="1:46" ht="15.75" customHeight="1">
      <c r="A191" s="46">
        <v>1002</v>
      </c>
      <c r="B191" s="47"/>
      <c r="C191" s="47">
        <v>13</v>
      </c>
      <c r="D191" s="47"/>
      <c r="E191" s="47"/>
      <c r="F191" s="47"/>
      <c r="G191" s="47"/>
      <c r="H191" s="47"/>
      <c r="I191" s="47"/>
      <c r="J191" s="47"/>
      <c r="K191" s="48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55"/>
      <c r="AE191" s="1"/>
      <c r="AF191" s="56"/>
      <c r="AG191" s="57">
        <f>IF(C191=0,"",C191/B190)</f>
        <v>0.8666666666666667</v>
      </c>
      <c r="AH191" s="58">
        <v>13</v>
      </c>
      <c r="AI191" s="59">
        <f t="shared" ref="AI191:AI198" si="29">IF(AH191=0,"",AH191/AH190)</f>
        <v>0.8666666666666667</v>
      </c>
      <c r="AJ191" s="59">
        <f t="shared" ref="AJ191:AJ198" si="30">IF(AH191=0,"",100%-AI191)</f>
        <v>0.1333333333333333</v>
      </c>
      <c r="AL191" s="27"/>
      <c r="AM191" s="27"/>
      <c r="AN191" s="27"/>
    </row>
    <row r="192" spans="1:46" ht="15.75" customHeight="1">
      <c r="A192" s="46">
        <v>1101</v>
      </c>
      <c r="B192" s="47"/>
      <c r="C192" s="47"/>
      <c r="D192" s="47">
        <v>12</v>
      </c>
      <c r="E192" s="47"/>
      <c r="F192" s="47"/>
      <c r="G192" s="47"/>
      <c r="H192" s="47"/>
      <c r="I192" s="47"/>
      <c r="J192" s="47"/>
      <c r="K192" s="48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55"/>
      <c r="AE192" s="1"/>
      <c r="AF192" s="56"/>
      <c r="AG192" s="57">
        <f>IF(D192=0,"",D192/C191)</f>
        <v>0.92307692307692313</v>
      </c>
      <c r="AH192" s="58">
        <v>12</v>
      </c>
      <c r="AI192" s="59">
        <f t="shared" si="29"/>
        <v>0.92307692307692313</v>
      </c>
      <c r="AJ192" s="59">
        <f t="shared" si="30"/>
        <v>7.6923076923076872E-2</v>
      </c>
      <c r="AK192" s="32">
        <f>AH192/AH190</f>
        <v>0.8</v>
      </c>
      <c r="AL192" s="27"/>
      <c r="AM192" s="27"/>
      <c r="AN192" s="27"/>
    </row>
    <row r="193" spans="1:40" ht="15.75" customHeight="1">
      <c r="A193" s="46">
        <v>1102</v>
      </c>
      <c r="B193" s="47"/>
      <c r="C193" s="47"/>
      <c r="D193" s="47"/>
      <c r="E193" s="47">
        <v>10</v>
      </c>
      <c r="F193" s="47"/>
      <c r="G193" s="47"/>
      <c r="H193" s="47"/>
      <c r="I193" s="47"/>
      <c r="J193" s="47"/>
      <c r="K193" s="48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55"/>
      <c r="AE193" s="1"/>
      <c r="AF193" s="56"/>
      <c r="AG193" s="57">
        <f>IF(E193=0,"",E193/D192)</f>
        <v>0.83333333333333337</v>
      </c>
      <c r="AH193" s="58">
        <v>10</v>
      </c>
      <c r="AI193" s="59">
        <f t="shared" si="29"/>
        <v>0.83333333333333337</v>
      </c>
      <c r="AJ193" s="59">
        <f t="shared" si="30"/>
        <v>0.16666666666666663</v>
      </c>
      <c r="AL193" s="27"/>
      <c r="AM193" s="27"/>
      <c r="AN193" s="27"/>
    </row>
    <row r="194" spans="1:40" ht="15.75" customHeight="1">
      <c r="A194" s="46">
        <v>1201</v>
      </c>
      <c r="B194" s="47"/>
      <c r="C194" s="47"/>
      <c r="D194" s="47"/>
      <c r="E194" s="47"/>
      <c r="F194" s="47">
        <v>10</v>
      </c>
      <c r="G194" s="47"/>
      <c r="H194" s="47"/>
      <c r="I194" s="47"/>
      <c r="J194" s="47"/>
      <c r="K194" s="48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55"/>
      <c r="AE194" s="1"/>
      <c r="AF194" s="56"/>
      <c r="AG194" s="57">
        <f>IF(F194=0,"",F194/E193)</f>
        <v>1</v>
      </c>
      <c r="AH194" s="58">
        <v>10</v>
      </c>
      <c r="AI194" s="59">
        <f t="shared" si="29"/>
        <v>1</v>
      </c>
      <c r="AJ194" s="59">
        <f t="shared" si="30"/>
        <v>0</v>
      </c>
      <c r="AL194" s="27"/>
      <c r="AM194" s="27"/>
      <c r="AN194" s="27"/>
    </row>
    <row r="195" spans="1:40" ht="15.75" customHeight="1">
      <c r="A195" s="46">
        <v>1202</v>
      </c>
      <c r="B195" s="47"/>
      <c r="C195" s="47"/>
      <c r="D195" s="47"/>
      <c r="E195" s="47"/>
      <c r="F195" s="47"/>
      <c r="G195" s="47">
        <v>10</v>
      </c>
      <c r="H195" s="47"/>
      <c r="I195" s="47"/>
      <c r="J195" s="47"/>
      <c r="K195" s="48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55"/>
      <c r="AE195" s="1"/>
      <c r="AF195" s="56"/>
      <c r="AG195" s="57">
        <f>IF(G195=0,"",G195/F194)</f>
        <v>1</v>
      </c>
      <c r="AH195" s="58">
        <v>10</v>
      </c>
      <c r="AI195" s="59">
        <f t="shared" si="29"/>
        <v>1</v>
      </c>
      <c r="AJ195" s="59">
        <f t="shared" si="30"/>
        <v>0</v>
      </c>
      <c r="AL195" s="27"/>
      <c r="AM195" s="27"/>
      <c r="AN195" s="27"/>
    </row>
    <row r="196" spans="1:40" ht="15.75" customHeight="1">
      <c r="A196" s="46">
        <v>1301</v>
      </c>
      <c r="B196" s="47"/>
      <c r="C196" s="47"/>
      <c r="D196" s="47"/>
      <c r="E196" s="47"/>
      <c r="F196" s="47"/>
      <c r="G196" s="47"/>
      <c r="H196" s="47">
        <v>10</v>
      </c>
      <c r="I196" s="47"/>
      <c r="J196" s="47"/>
      <c r="K196" s="48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55"/>
      <c r="AE196" s="1"/>
      <c r="AF196" s="56"/>
      <c r="AG196" s="57">
        <f>IF(H196=0,"",H196/G195)</f>
        <v>1</v>
      </c>
      <c r="AH196" s="58">
        <v>10</v>
      </c>
      <c r="AI196" s="59">
        <f t="shared" si="29"/>
        <v>1</v>
      </c>
      <c r="AJ196" s="59">
        <f t="shared" si="30"/>
        <v>0</v>
      </c>
      <c r="AL196" s="27"/>
      <c r="AM196" s="27"/>
      <c r="AN196" s="27"/>
    </row>
    <row r="197" spans="1:40" ht="15.75" customHeight="1">
      <c r="A197" s="46">
        <v>1302</v>
      </c>
      <c r="B197" s="47"/>
      <c r="C197" s="47"/>
      <c r="D197" s="47"/>
      <c r="E197" s="47"/>
      <c r="F197" s="47"/>
      <c r="G197" s="47"/>
      <c r="H197" s="47"/>
      <c r="I197" s="47">
        <v>10</v>
      </c>
      <c r="J197" s="47"/>
      <c r="K197" s="48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55"/>
      <c r="AE197" s="1"/>
      <c r="AF197" s="56"/>
      <c r="AG197" s="57">
        <f>IF(I197=0,"",I197/H196)</f>
        <v>1</v>
      </c>
      <c r="AH197" s="58">
        <v>10</v>
      </c>
      <c r="AI197" s="59">
        <f t="shared" si="29"/>
        <v>1</v>
      </c>
      <c r="AJ197" s="59">
        <f t="shared" si="30"/>
        <v>0</v>
      </c>
      <c r="AL197" s="27"/>
      <c r="AM197" s="27"/>
      <c r="AN197" s="27"/>
    </row>
    <row r="198" spans="1:40" ht="15.75" customHeight="1">
      <c r="A198" s="46">
        <v>1401</v>
      </c>
      <c r="B198" s="47"/>
      <c r="C198" s="47"/>
      <c r="D198" s="47"/>
      <c r="E198" s="47"/>
      <c r="F198" s="47"/>
      <c r="G198" s="47"/>
      <c r="H198" s="47"/>
      <c r="I198" s="47">
        <v>1</v>
      </c>
      <c r="J198" s="47"/>
      <c r="K198" s="48">
        <v>10</v>
      </c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55"/>
      <c r="AE198" s="1"/>
      <c r="AF198" s="56"/>
      <c r="AG198" s="60" t="str">
        <f>IF(J198=0,"",J198/I197)</f>
        <v/>
      </c>
      <c r="AH198" s="58"/>
      <c r="AI198" s="61" t="str">
        <f t="shared" si="29"/>
        <v/>
      </c>
      <c r="AJ198" s="61" t="str">
        <f t="shared" si="30"/>
        <v/>
      </c>
      <c r="AL198" s="27"/>
      <c r="AM198" s="27"/>
      <c r="AN198" s="27"/>
    </row>
    <row r="199" spans="1:40" ht="15.75" customHeight="1">
      <c r="A199" s="46">
        <v>1402</v>
      </c>
      <c r="B199" s="47"/>
      <c r="C199" s="47"/>
      <c r="D199" s="47"/>
      <c r="E199" s="47"/>
      <c r="F199" s="47"/>
      <c r="G199" s="47"/>
      <c r="H199" s="47"/>
      <c r="I199" s="47"/>
      <c r="J199" s="47"/>
      <c r="K199" s="48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55"/>
      <c r="AE199" s="1"/>
      <c r="AF199" s="27"/>
      <c r="AG199" s="62"/>
      <c r="AH199" s="63"/>
      <c r="AI199" s="64"/>
      <c r="AJ199" s="65"/>
      <c r="AL199" s="27"/>
      <c r="AM199" s="27"/>
      <c r="AN199" s="27"/>
    </row>
    <row r="200" spans="1:40" ht="15.75" customHeight="1">
      <c r="A200" s="46">
        <v>1501</v>
      </c>
      <c r="B200" s="47"/>
      <c r="C200" s="47"/>
      <c r="D200" s="47"/>
      <c r="E200" s="47"/>
      <c r="F200" s="47"/>
      <c r="G200" s="47"/>
      <c r="H200" s="47"/>
      <c r="I200" s="47"/>
      <c r="J200" s="47"/>
      <c r="K200" s="48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55"/>
      <c r="AE200" s="1"/>
      <c r="AF200" s="27"/>
      <c r="AG200" s="66"/>
      <c r="AH200" s="67"/>
      <c r="AI200" s="68"/>
      <c r="AJ200" s="66"/>
      <c r="AL200" s="27"/>
      <c r="AM200" s="27"/>
      <c r="AN200" s="27"/>
    </row>
    <row r="201" spans="1:40" ht="15.75" customHeight="1">
      <c r="A201" s="46">
        <v>1502</v>
      </c>
      <c r="B201" s="47"/>
      <c r="C201" s="47"/>
      <c r="D201" s="47"/>
      <c r="E201" s="47"/>
      <c r="F201" s="47"/>
      <c r="G201" s="47"/>
      <c r="H201" s="47"/>
      <c r="I201" s="47"/>
      <c r="J201" s="47"/>
      <c r="K201" s="48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55"/>
      <c r="AE201" s="1"/>
      <c r="AF201" s="27"/>
      <c r="AG201" s="66"/>
      <c r="AH201" s="67"/>
      <c r="AI201" s="68"/>
      <c r="AJ201" s="66"/>
      <c r="AL201" s="27"/>
      <c r="AM201" s="27"/>
      <c r="AN201" s="27"/>
    </row>
    <row r="202" spans="1:40" ht="15.75" customHeight="1">
      <c r="A202" s="46">
        <v>1601</v>
      </c>
      <c r="B202" s="47"/>
      <c r="C202" s="47"/>
      <c r="D202" s="47"/>
      <c r="E202" s="47"/>
      <c r="F202" s="47"/>
      <c r="G202" s="47"/>
      <c r="H202" s="47"/>
      <c r="I202" s="47"/>
      <c r="J202" s="47"/>
      <c r="K202" s="4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55"/>
      <c r="AE202" s="1"/>
      <c r="AF202" s="27"/>
      <c r="AG202" s="66"/>
      <c r="AH202" s="67"/>
      <c r="AI202" s="68"/>
      <c r="AJ202" s="66"/>
      <c r="AL202" s="27"/>
      <c r="AM202" s="27"/>
      <c r="AN202" s="27"/>
    </row>
    <row r="203" spans="1:40" ht="15.75" customHeight="1">
      <c r="A203" s="46">
        <v>1602</v>
      </c>
      <c r="B203" s="47"/>
      <c r="C203" s="47"/>
      <c r="D203" s="47"/>
      <c r="E203" s="47"/>
      <c r="F203" s="47"/>
      <c r="G203" s="47"/>
      <c r="H203" s="47"/>
      <c r="I203" s="47"/>
      <c r="J203" s="47"/>
      <c r="K203" s="48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55"/>
      <c r="AE203" s="1"/>
      <c r="AF203" s="27"/>
      <c r="AG203" s="1"/>
      <c r="AH203" s="27"/>
      <c r="AI203" s="30"/>
      <c r="AJ203" s="66"/>
      <c r="AL203" s="27"/>
      <c r="AM203" s="27"/>
      <c r="AN203" s="27"/>
    </row>
    <row r="204" spans="1:40" ht="15.75" customHeight="1">
      <c r="A204" s="46">
        <v>1702</v>
      </c>
      <c r="B204" s="47"/>
      <c r="C204" s="47"/>
      <c r="D204" s="47"/>
      <c r="E204" s="47"/>
      <c r="F204" s="47"/>
      <c r="G204" s="47"/>
      <c r="H204" s="47"/>
      <c r="I204" s="47"/>
      <c r="J204" s="47"/>
      <c r="K204" s="48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55"/>
      <c r="AE204" s="1"/>
      <c r="AF204" s="27"/>
      <c r="AG204" s="69" t="s">
        <v>35</v>
      </c>
      <c r="AH204" s="70">
        <v>7</v>
      </c>
      <c r="AI204" s="71">
        <f>SUM(K197:K199)</f>
        <v>10</v>
      </c>
      <c r="AJ204" s="72" t="s">
        <v>20</v>
      </c>
      <c r="AL204" s="27"/>
      <c r="AM204" s="27"/>
      <c r="AN204" s="27"/>
    </row>
    <row r="205" spans="1:40" ht="15.75" customHeight="1">
      <c r="A205" s="46">
        <v>1801</v>
      </c>
      <c r="B205" s="47"/>
      <c r="C205" s="47"/>
      <c r="D205" s="47"/>
      <c r="E205" s="47"/>
      <c r="F205" s="47"/>
      <c r="G205" s="47"/>
      <c r="H205" s="47"/>
      <c r="I205" s="47"/>
      <c r="J205" s="47"/>
      <c r="K205" s="48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55"/>
      <c r="AE205" s="1"/>
      <c r="AF205" s="27"/>
      <c r="AG205" s="73" t="s">
        <v>36</v>
      </c>
      <c r="AH205" s="74">
        <f>IF(AH204/B190=0,"",AH204/B190)</f>
        <v>0.46666666666666667</v>
      </c>
      <c r="AI205" s="75">
        <f>IF(AH204/AI204=0,"",AH204/AI204)</f>
        <v>0.7</v>
      </c>
      <c r="AJ205" s="76" t="s">
        <v>37</v>
      </c>
      <c r="AL205" s="27"/>
      <c r="AM205" s="27"/>
      <c r="AN205" s="27"/>
    </row>
    <row r="206" spans="1:40" ht="15.75" customHeight="1">
      <c r="A206" s="46">
        <v>1802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8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77"/>
      <c r="AE206" s="78"/>
      <c r="AF206" s="79"/>
      <c r="AG206" s="78"/>
      <c r="AH206" s="79"/>
      <c r="AI206" s="79"/>
      <c r="AJ206" s="80"/>
      <c r="AL206" s="27"/>
      <c r="AM206" s="27"/>
      <c r="AN206" s="27"/>
    </row>
    <row r="207" spans="1:40" ht="18" customHeight="1">
      <c r="A207" s="22"/>
      <c r="B207" s="27"/>
      <c r="C207" s="27"/>
      <c r="D207" s="215" t="s">
        <v>80</v>
      </c>
      <c r="E207" s="216"/>
      <c r="F207" s="216"/>
      <c r="G207" s="216"/>
      <c r="H207" s="216"/>
      <c r="I207" s="216"/>
      <c r="J207" s="217"/>
      <c r="K207" s="81">
        <f>SUM(K190:K203)</f>
        <v>10</v>
      </c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82">
        <f>IF(K198=0,"",K198/B190)</f>
        <v>0.66666666666666663</v>
      </c>
      <c r="AE207" s="82">
        <f>IF(K207=0,"",K207/B190)</f>
        <v>0.66666666666666663</v>
      </c>
      <c r="AF207" s="82" t="str">
        <f>IF(AC198=0,"",AE207-AD207)</f>
        <v/>
      </c>
      <c r="AG207" s="1"/>
      <c r="AH207" s="27"/>
      <c r="AI207" s="30"/>
      <c r="AJ207" s="1"/>
      <c r="AL207" s="27"/>
      <c r="AM207" s="27"/>
      <c r="AN207" s="27"/>
    </row>
    <row r="208" spans="1:40" ht="12.75" customHeight="1">
      <c r="AD208" s="1"/>
      <c r="AE208" s="1"/>
      <c r="AG208" s="1"/>
      <c r="AK208" s="27"/>
      <c r="AL208" s="27"/>
      <c r="AM208" s="27"/>
      <c r="AN208" s="27"/>
    </row>
    <row r="209" spans="1:37" ht="12.75" customHeight="1">
      <c r="AD209" s="1"/>
      <c r="AE209" s="1"/>
      <c r="AG209" s="1"/>
    </row>
    <row r="210" spans="1:37" ht="26.25" customHeight="1">
      <c r="B210" s="218" t="s">
        <v>69</v>
      </c>
      <c r="C210" s="219"/>
      <c r="D210" s="219"/>
      <c r="E210" s="219"/>
      <c r="F210" s="219"/>
      <c r="G210" s="219"/>
      <c r="H210" s="219"/>
      <c r="I210" s="219"/>
      <c r="J210" s="219"/>
      <c r="K210" s="41" t="s">
        <v>51</v>
      </c>
      <c r="AD210" s="1"/>
      <c r="AE210" s="1"/>
      <c r="AF210" s="27"/>
      <c r="AG210" s="1"/>
      <c r="AH210" s="27"/>
      <c r="AI210" s="27"/>
      <c r="AJ210" s="27"/>
    </row>
    <row r="211" spans="1:37" ht="20.25" customHeight="1">
      <c r="A211" s="220" t="s">
        <v>19</v>
      </c>
      <c r="B211" s="221" t="s">
        <v>70</v>
      </c>
      <c r="C211" s="216"/>
      <c r="D211" s="216"/>
      <c r="E211" s="216"/>
      <c r="F211" s="216"/>
      <c r="G211" s="216"/>
      <c r="H211" s="216"/>
      <c r="I211" s="216"/>
      <c r="J211" s="217"/>
      <c r="K211" s="222" t="s">
        <v>20</v>
      </c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12" t="s">
        <v>11</v>
      </c>
      <c r="AE211" s="212" t="s">
        <v>12</v>
      </c>
      <c r="AF211" s="223" t="s">
        <v>13</v>
      </c>
      <c r="AG211" s="212" t="s">
        <v>14</v>
      </c>
      <c r="AH211" s="214" t="s">
        <v>15</v>
      </c>
      <c r="AI211" s="214" t="s">
        <v>16</v>
      </c>
      <c r="AJ211" s="212" t="s">
        <v>17</v>
      </c>
    </row>
    <row r="212" spans="1:37" ht="15.75" customHeight="1">
      <c r="A212" s="213"/>
      <c r="B212" s="46" t="s">
        <v>71</v>
      </c>
      <c r="C212" s="46" t="s">
        <v>72</v>
      </c>
      <c r="D212" s="46" t="s">
        <v>73</v>
      </c>
      <c r="E212" s="46" t="s">
        <v>74</v>
      </c>
      <c r="F212" s="46" t="s">
        <v>75</v>
      </c>
      <c r="G212" s="46" t="s">
        <v>76</v>
      </c>
      <c r="H212" s="46" t="s">
        <v>77</v>
      </c>
      <c r="I212" s="46" t="s">
        <v>78</v>
      </c>
      <c r="J212" s="46" t="s">
        <v>79</v>
      </c>
      <c r="K212" s="213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13"/>
      <c r="AE212" s="213"/>
      <c r="AF212" s="213"/>
      <c r="AG212" s="213"/>
      <c r="AH212" s="213"/>
      <c r="AI212" s="213"/>
      <c r="AJ212" s="213"/>
    </row>
    <row r="213" spans="1:37" ht="15.75" customHeight="1">
      <c r="A213" s="46">
        <v>1002</v>
      </c>
      <c r="B213" s="47">
        <v>55</v>
      </c>
      <c r="C213" s="47"/>
      <c r="D213" s="47"/>
      <c r="E213" s="47"/>
      <c r="F213" s="47"/>
      <c r="G213" s="47"/>
      <c r="H213" s="47"/>
      <c r="I213" s="47"/>
      <c r="J213" s="47"/>
      <c r="K213" s="48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49"/>
      <c r="AE213" s="50"/>
      <c r="AF213" s="51"/>
      <c r="AG213" s="52"/>
      <c r="AH213" s="53">
        <f>B213</f>
        <v>55</v>
      </c>
      <c r="AI213" s="54"/>
      <c r="AJ213" s="52"/>
    </row>
    <row r="214" spans="1:37" ht="15.75" customHeight="1">
      <c r="A214" s="46">
        <v>1101</v>
      </c>
      <c r="B214" s="47"/>
      <c r="C214" s="47">
        <v>49</v>
      </c>
      <c r="D214" s="47"/>
      <c r="E214" s="47"/>
      <c r="F214" s="47"/>
      <c r="G214" s="47"/>
      <c r="H214" s="47"/>
      <c r="I214" s="47"/>
      <c r="J214" s="47"/>
      <c r="K214" s="48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55"/>
      <c r="AE214" s="1"/>
      <c r="AF214" s="56"/>
      <c r="AG214" s="57">
        <f>IF(C214=0,"",C214/B213)</f>
        <v>0.89090909090909087</v>
      </c>
      <c r="AH214" s="58">
        <v>49</v>
      </c>
      <c r="AI214" s="59">
        <f t="shared" ref="AI214:AI221" si="31">IF(AH214=0,"",AH214/AH213)</f>
        <v>0.89090909090909087</v>
      </c>
      <c r="AJ214" s="59">
        <f t="shared" ref="AJ214:AJ221" si="32">IF(AH214=0,"",100%-AI214)</f>
        <v>0.10909090909090913</v>
      </c>
    </row>
    <row r="215" spans="1:37" ht="15.75" customHeight="1">
      <c r="A215" s="46">
        <v>1102</v>
      </c>
      <c r="B215" s="47"/>
      <c r="C215" s="47"/>
      <c r="D215" s="47">
        <v>45</v>
      </c>
      <c r="E215" s="47"/>
      <c r="F215" s="47"/>
      <c r="G215" s="47"/>
      <c r="H215" s="47"/>
      <c r="I215" s="47"/>
      <c r="J215" s="47"/>
      <c r="K215" s="48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55"/>
      <c r="AE215" s="1"/>
      <c r="AF215" s="56"/>
      <c r="AG215" s="57">
        <f>IF(D215=0,"",D215/C214)</f>
        <v>0.91836734693877553</v>
      </c>
      <c r="AH215" s="58">
        <v>45</v>
      </c>
      <c r="AI215" s="59">
        <f t="shared" si="31"/>
        <v>0.91836734693877553</v>
      </c>
      <c r="AJ215" s="59">
        <f t="shared" si="32"/>
        <v>8.1632653061224469E-2</v>
      </c>
      <c r="AK215" s="32">
        <f>AH215/AH213</f>
        <v>0.81818181818181823</v>
      </c>
    </row>
    <row r="216" spans="1:37" ht="15.75" customHeight="1">
      <c r="A216" s="46">
        <v>1201</v>
      </c>
      <c r="B216" s="47"/>
      <c r="C216" s="47"/>
      <c r="D216" s="47"/>
      <c r="E216" s="47">
        <v>40</v>
      </c>
      <c r="F216" s="47"/>
      <c r="G216" s="47"/>
      <c r="H216" s="47"/>
      <c r="I216" s="47"/>
      <c r="J216" s="47"/>
      <c r="K216" s="48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55"/>
      <c r="AE216" s="1"/>
      <c r="AF216" s="56"/>
      <c r="AG216" s="57">
        <f>IF(E216=0,"",E216/D215)</f>
        <v>0.88888888888888884</v>
      </c>
      <c r="AH216" s="58">
        <v>44</v>
      </c>
      <c r="AI216" s="59">
        <f t="shared" si="31"/>
        <v>0.97777777777777775</v>
      </c>
      <c r="AJ216" s="59">
        <f t="shared" si="32"/>
        <v>2.2222222222222254E-2</v>
      </c>
    </row>
    <row r="217" spans="1:37" ht="15.75" customHeight="1">
      <c r="A217" s="46">
        <v>1202</v>
      </c>
      <c r="B217" s="47"/>
      <c r="C217" s="47"/>
      <c r="D217" s="47"/>
      <c r="E217" s="47"/>
      <c r="F217" s="47">
        <v>39</v>
      </c>
      <c r="G217" s="47"/>
      <c r="H217" s="47"/>
      <c r="I217" s="47"/>
      <c r="J217" s="47"/>
      <c r="K217" s="48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55"/>
      <c r="AE217" s="1"/>
      <c r="AF217" s="56"/>
      <c r="AG217" s="57">
        <f>IF(F217=0,"",F217/E216)</f>
        <v>0.97499999999999998</v>
      </c>
      <c r="AH217" s="58">
        <v>43</v>
      </c>
      <c r="AI217" s="59">
        <f t="shared" si="31"/>
        <v>0.97727272727272729</v>
      </c>
      <c r="AJ217" s="59">
        <f t="shared" si="32"/>
        <v>2.2727272727272707E-2</v>
      </c>
    </row>
    <row r="218" spans="1:37" ht="15.75" customHeight="1">
      <c r="A218" s="46">
        <v>1301</v>
      </c>
      <c r="B218" s="47"/>
      <c r="C218" s="47"/>
      <c r="D218" s="47"/>
      <c r="E218" s="47"/>
      <c r="F218" s="47"/>
      <c r="G218" s="47">
        <v>36</v>
      </c>
      <c r="H218" s="47"/>
      <c r="I218" s="47"/>
      <c r="J218" s="47"/>
      <c r="K218" s="48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55"/>
      <c r="AE218" s="1"/>
      <c r="AF218" s="56"/>
      <c r="AG218" s="57">
        <f>IF(G218=0,"",G218/F217)</f>
        <v>0.92307692307692313</v>
      </c>
      <c r="AH218" s="58">
        <v>41</v>
      </c>
      <c r="AI218" s="59">
        <f t="shared" si="31"/>
        <v>0.95348837209302328</v>
      </c>
      <c r="AJ218" s="59">
        <f t="shared" si="32"/>
        <v>4.6511627906976716E-2</v>
      </c>
    </row>
    <row r="219" spans="1:37" ht="15.75" customHeight="1">
      <c r="A219" s="46">
        <v>1302</v>
      </c>
      <c r="B219" s="47"/>
      <c r="C219" s="47"/>
      <c r="D219" s="47"/>
      <c r="E219" s="47"/>
      <c r="F219" s="47"/>
      <c r="G219" s="47"/>
      <c r="H219" s="47">
        <v>35</v>
      </c>
      <c r="I219" s="47"/>
      <c r="J219" s="47"/>
      <c r="K219" s="48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55"/>
      <c r="AE219" s="1"/>
      <c r="AF219" s="56"/>
      <c r="AG219" s="57">
        <f>IF(H219=0,"",H219/G218)</f>
        <v>0.97222222222222221</v>
      </c>
      <c r="AH219" s="58">
        <v>41</v>
      </c>
      <c r="AI219" s="59">
        <f t="shared" si="31"/>
        <v>1</v>
      </c>
      <c r="AJ219" s="59">
        <f t="shared" si="32"/>
        <v>0</v>
      </c>
    </row>
    <row r="220" spans="1:37" ht="15.75" customHeight="1">
      <c r="A220" s="46">
        <v>1401</v>
      </c>
      <c r="B220" s="47"/>
      <c r="C220" s="47"/>
      <c r="D220" s="47"/>
      <c r="E220" s="47"/>
      <c r="F220" s="47"/>
      <c r="G220" s="47"/>
      <c r="H220" s="47">
        <v>6</v>
      </c>
      <c r="I220" s="47"/>
      <c r="J220" s="47"/>
      <c r="K220" s="48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55"/>
      <c r="AE220" s="1"/>
      <c r="AF220" s="56"/>
      <c r="AG220" s="57" t="str">
        <f>IF(I220=0,"",I220/H219)</f>
        <v/>
      </c>
      <c r="AH220" s="58"/>
      <c r="AI220" s="59" t="str">
        <f t="shared" si="31"/>
        <v/>
      </c>
      <c r="AJ220" s="59" t="str">
        <f t="shared" si="32"/>
        <v/>
      </c>
    </row>
    <row r="221" spans="1:37" ht="15.75" customHeight="1">
      <c r="A221" s="46">
        <v>1402</v>
      </c>
      <c r="B221" s="47"/>
      <c r="C221" s="47"/>
      <c r="D221" s="47"/>
      <c r="E221" s="47"/>
      <c r="F221" s="47"/>
      <c r="G221" s="47"/>
      <c r="H221" s="47"/>
      <c r="I221" s="47">
        <v>3</v>
      </c>
      <c r="J221" s="47"/>
      <c r="K221" s="48">
        <v>32</v>
      </c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55"/>
      <c r="AE221" s="1"/>
      <c r="AF221" s="56"/>
      <c r="AG221" s="60" t="str">
        <f>IF(J221=0,"",J221/I220)</f>
        <v/>
      </c>
      <c r="AH221" s="58"/>
      <c r="AI221" s="61" t="str">
        <f t="shared" si="31"/>
        <v/>
      </c>
      <c r="AJ221" s="61" t="str">
        <f t="shared" si="32"/>
        <v/>
      </c>
    </row>
    <row r="222" spans="1:37" ht="15.75" customHeight="1">
      <c r="A222" s="46">
        <v>1501</v>
      </c>
      <c r="B222" s="47"/>
      <c r="C222" s="47"/>
      <c r="D222" s="47"/>
      <c r="E222" s="47"/>
      <c r="F222" s="47"/>
      <c r="G222" s="47"/>
      <c r="H222" s="47"/>
      <c r="I222" s="47"/>
      <c r="J222" s="47">
        <v>3</v>
      </c>
      <c r="K222" s="48">
        <v>3</v>
      </c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55"/>
      <c r="AE222" s="1"/>
      <c r="AF222" s="27"/>
      <c r="AG222" s="62"/>
      <c r="AH222" s="63">
        <v>6</v>
      </c>
      <c r="AI222" s="64"/>
      <c r="AJ222" s="65"/>
    </row>
    <row r="223" spans="1:37" ht="15.75" customHeight="1">
      <c r="A223" s="46">
        <v>1502</v>
      </c>
      <c r="B223" s="47"/>
      <c r="C223" s="47"/>
      <c r="D223" s="47"/>
      <c r="E223" s="47"/>
      <c r="F223" s="47"/>
      <c r="G223" s="47"/>
      <c r="H223" s="47"/>
      <c r="I223" s="47"/>
      <c r="J223" s="47"/>
      <c r="K223" s="48">
        <v>1</v>
      </c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55"/>
      <c r="AE223" s="1"/>
      <c r="AF223" s="27"/>
      <c r="AG223" s="66"/>
      <c r="AH223" s="67"/>
      <c r="AI223" s="68"/>
      <c r="AJ223" s="66"/>
    </row>
    <row r="224" spans="1:37" ht="15.75" customHeight="1">
      <c r="A224" s="46">
        <v>1601</v>
      </c>
      <c r="B224" s="47"/>
      <c r="C224" s="47"/>
      <c r="D224" s="47"/>
      <c r="E224" s="47"/>
      <c r="F224" s="47"/>
      <c r="G224" s="47"/>
      <c r="H224" s="47"/>
      <c r="I224" s="47"/>
      <c r="J224" s="47"/>
      <c r="K224" s="48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55"/>
      <c r="AE224" s="1"/>
      <c r="AF224" s="27"/>
      <c r="AG224" s="66"/>
      <c r="AH224" s="67"/>
      <c r="AI224" s="68"/>
      <c r="AJ224" s="66"/>
    </row>
    <row r="225" spans="1:37" ht="15.75" customHeight="1">
      <c r="A225" s="46">
        <v>1602</v>
      </c>
      <c r="B225" s="47"/>
      <c r="C225" s="47"/>
      <c r="D225" s="47"/>
      <c r="E225" s="47"/>
      <c r="F225" s="47"/>
      <c r="G225" s="47"/>
      <c r="H225" s="47"/>
      <c r="I225" s="47"/>
      <c r="J225" s="47">
        <v>1</v>
      </c>
      <c r="K225" s="48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55"/>
      <c r="AE225" s="1"/>
      <c r="AF225" s="27"/>
      <c r="AG225" s="66"/>
      <c r="AH225" s="67">
        <v>1</v>
      </c>
      <c r="AI225" s="68"/>
      <c r="AJ225" s="66"/>
    </row>
    <row r="226" spans="1:37" ht="15.75" customHeight="1">
      <c r="A226" s="46">
        <v>1702</v>
      </c>
      <c r="B226" s="47"/>
      <c r="C226" s="47"/>
      <c r="D226" s="47"/>
      <c r="E226" s="47"/>
      <c r="F226" s="47"/>
      <c r="G226" s="47"/>
      <c r="H226" s="47"/>
      <c r="I226" s="47"/>
      <c r="J226" s="47"/>
      <c r="K226" s="48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55"/>
      <c r="AE226" s="1"/>
      <c r="AF226" s="27"/>
      <c r="AG226" s="1"/>
      <c r="AH226" s="27"/>
      <c r="AI226" s="30"/>
      <c r="AJ226" s="66"/>
    </row>
    <row r="227" spans="1:37" ht="15.75" customHeight="1">
      <c r="A227" s="46">
        <v>1801</v>
      </c>
      <c r="B227" s="47"/>
      <c r="C227" s="47"/>
      <c r="D227" s="47"/>
      <c r="E227" s="47"/>
      <c r="F227" s="47"/>
      <c r="G227" s="47"/>
      <c r="H227" s="47"/>
      <c r="I227" s="47"/>
      <c r="J227" s="47"/>
      <c r="K227" s="48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55"/>
      <c r="AE227" s="1"/>
      <c r="AF227" s="27"/>
      <c r="AG227" s="69" t="s">
        <v>35</v>
      </c>
      <c r="AH227" s="70">
        <v>36</v>
      </c>
      <c r="AI227" s="71">
        <f>K230</f>
        <v>36</v>
      </c>
      <c r="AJ227" s="72" t="s">
        <v>20</v>
      </c>
    </row>
    <row r="228" spans="1:37" ht="15.75" customHeight="1">
      <c r="A228" s="46">
        <v>1802</v>
      </c>
      <c r="B228" s="47"/>
      <c r="C228" s="47"/>
      <c r="D228" s="47"/>
      <c r="E228" s="47"/>
      <c r="F228" s="47"/>
      <c r="G228" s="47"/>
      <c r="H228" s="47"/>
      <c r="I228" s="47"/>
      <c r="J228" s="47"/>
      <c r="K228" s="48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55"/>
      <c r="AE228" s="1"/>
      <c r="AF228" s="27"/>
      <c r="AG228" s="73" t="s">
        <v>36</v>
      </c>
      <c r="AH228" s="74">
        <f>IF(AH227/B213=0,"",AH227/B213)</f>
        <v>0.65454545454545454</v>
      </c>
      <c r="AI228" s="75">
        <f>IF(AH227/AI227=0,"",AH227/AI227)</f>
        <v>1</v>
      </c>
      <c r="AJ228" s="76" t="s">
        <v>37</v>
      </c>
    </row>
    <row r="229" spans="1:37" ht="15.75" customHeight="1">
      <c r="A229" s="46">
        <v>1901</v>
      </c>
      <c r="B229" s="47"/>
      <c r="C229" s="47"/>
      <c r="D229" s="47"/>
      <c r="E229" s="47"/>
      <c r="F229" s="47"/>
      <c r="G229" s="47"/>
      <c r="H229" s="47"/>
      <c r="I229" s="47"/>
      <c r="J229" s="47"/>
      <c r="K229" s="48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77"/>
      <c r="AE229" s="78"/>
      <c r="AF229" s="79"/>
      <c r="AG229" s="78"/>
      <c r="AH229" s="79"/>
      <c r="AI229" s="79"/>
      <c r="AJ229" s="80"/>
    </row>
    <row r="230" spans="1:37" ht="18" customHeight="1">
      <c r="A230" s="22"/>
      <c r="B230" s="27"/>
      <c r="C230" s="27"/>
      <c r="D230" s="215" t="s">
        <v>80</v>
      </c>
      <c r="E230" s="216"/>
      <c r="F230" s="216"/>
      <c r="G230" s="216"/>
      <c r="H230" s="216"/>
      <c r="I230" s="216"/>
      <c r="J230" s="217"/>
      <c r="K230" s="81">
        <f>SUM(K213:K226)</f>
        <v>36</v>
      </c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82">
        <f>IF(K221=0,"",K221/B213)</f>
        <v>0.58181818181818179</v>
      </c>
      <c r="AE230" s="82">
        <f>IF(K230=0,"",K230/B213)</f>
        <v>0.65454545454545454</v>
      </c>
      <c r="AF230" s="82">
        <f>IF(K221=0,"",AE230-AD230)</f>
        <v>7.2727272727272751E-2</v>
      </c>
      <c r="AG230" s="1"/>
      <c r="AH230" s="27"/>
      <c r="AI230" s="30"/>
      <c r="AJ230" s="1"/>
    </row>
    <row r="231" spans="1:37" ht="12.75" customHeight="1">
      <c r="AD231" s="1"/>
      <c r="AE231" s="1"/>
      <c r="AG231" s="1"/>
    </row>
    <row r="232" spans="1:37" ht="12.75" customHeight="1">
      <c r="AC232" s="1"/>
      <c r="AD232" s="1"/>
      <c r="AE232" s="1"/>
      <c r="AG232" s="1"/>
    </row>
    <row r="233" spans="1:37" ht="26.25" customHeight="1">
      <c r="B233" s="218" t="s">
        <v>69</v>
      </c>
      <c r="C233" s="219"/>
      <c r="D233" s="219"/>
      <c r="E233" s="219"/>
      <c r="F233" s="219"/>
      <c r="G233" s="219"/>
      <c r="H233" s="219"/>
      <c r="I233" s="219"/>
      <c r="J233" s="219"/>
      <c r="K233" s="83" t="s">
        <v>55</v>
      </c>
      <c r="AD233" s="1"/>
      <c r="AE233" s="1"/>
      <c r="AF233" s="27"/>
      <c r="AG233" s="1"/>
      <c r="AH233" s="27"/>
      <c r="AI233" s="27"/>
      <c r="AJ233" s="27"/>
    </row>
    <row r="234" spans="1:37" ht="20.25" customHeight="1">
      <c r="A234" s="220" t="s">
        <v>19</v>
      </c>
      <c r="B234" s="221" t="s">
        <v>70</v>
      </c>
      <c r="C234" s="216"/>
      <c r="D234" s="216"/>
      <c r="E234" s="216"/>
      <c r="F234" s="216"/>
      <c r="G234" s="216"/>
      <c r="H234" s="216"/>
      <c r="I234" s="216"/>
      <c r="J234" s="217"/>
      <c r="K234" s="222" t="s">
        <v>20</v>
      </c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12" t="s">
        <v>11</v>
      </c>
      <c r="AE234" s="212" t="s">
        <v>12</v>
      </c>
      <c r="AF234" s="223" t="s">
        <v>13</v>
      </c>
      <c r="AG234" s="212" t="s">
        <v>14</v>
      </c>
      <c r="AH234" s="214" t="s">
        <v>15</v>
      </c>
      <c r="AI234" s="214" t="s">
        <v>16</v>
      </c>
      <c r="AJ234" s="212" t="s">
        <v>17</v>
      </c>
    </row>
    <row r="235" spans="1:37" ht="15.75" customHeight="1">
      <c r="A235" s="213"/>
      <c r="B235" s="46" t="s">
        <v>71</v>
      </c>
      <c r="C235" s="46" t="s">
        <v>72</v>
      </c>
      <c r="D235" s="46" t="s">
        <v>73</v>
      </c>
      <c r="E235" s="46" t="s">
        <v>74</v>
      </c>
      <c r="F235" s="46" t="s">
        <v>75</v>
      </c>
      <c r="G235" s="46" t="s">
        <v>76</v>
      </c>
      <c r="H235" s="46" t="s">
        <v>77</v>
      </c>
      <c r="I235" s="46" t="s">
        <v>78</v>
      </c>
      <c r="J235" s="46" t="s">
        <v>79</v>
      </c>
      <c r="K235" s="213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13"/>
      <c r="AE235" s="213"/>
      <c r="AF235" s="213"/>
      <c r="AG235" s="213"/>
      <c r="AH235" s="213"/>
      <c r="AI235" s="213"/>
      <c r="AJ235" s="213"/>
    </row>
    <row r="236" spans="1:37" ht="15.75" customHeight="1">
      <c r="A236" s="46">
        <v>1101</v>
      </c>
      <c r="B236" s="47">
        <v>29</v>
      </c>
      <c r="C236" s="47"/>
      <c r="D236" s="47"/>
      <c r="E236" s="47"/>
      <c r="F236" s="47"/>
      <c r="G236" s="47"/>
      <c r="H236" s="47"/>
      <c r="I236" s="47"/>
      <c r="J236" s="47"/>
      <c r="K236" s="48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49"/>
      <c r="AE236" s="50"/>
      <c r="AF236" s="51"/>
      <c r="AG236" s="52"/>
      <c r="AH236" s="53">
        <f>B236</f>
        <v>29</v>
      </c>
      <c r="AI236" s="54"/>
      <c r="AJ236" s="52"/>
    </row>
    <row r="237" spans="1:37" ht="15.75" customHeight="1">
      <c r="A237" s="46">
        <v>1102</v>
      </c>
      <c r="B237" s="47"/>
      <c r="C237" s="47">
        <v>23</v>
      </c>
      <c r="D237" s="47"/>
      <c r="E237" s="47"/>
      <c r="F237" s="47"/>
      <c r="G237" s="47"/>
      <c r="H237" s="47"/>
      <c r="I237" s="47"/>
      <c r="J237" s="47"/>
      <c r="K237" s="48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55"/>
      <c r="AE237" s="1"/>
      <c r="AF237" s="56"/>
      <c r="AG237" s="57">
        <f>IF(C237=0,"",C237/B236)</f>
        <v>0.7931034482758621</v>
      </c>
      <c r="AH237" s="58">
        <v>23</v>
      </c>
      <c r="AI237" s="59">
        <f t="shared" ref="AI237:AI244" si="33">IF(AH237=0,"",AH237/AH236)</f>
        <v>0.7931034482758621</v>
      </c>
      <c r="AJ237" s="59">
        <f t="shared" ref="AJ237:AJ244" si="34">IF(AH237=0,"",100%-AI237)</f>
        <v>0.2068965517241379</v>
      </c>
    </row>
    <row r="238" spans="1:37" ht="15.75" customHeight="1">
      <c r="A238" s="46">
        <v>1201</v>
      </c>
      <c r="B238" s="47"/>
      <c r="C238" s="47"/>
      <c r="D238" s="47">
        <v>22</v>
      </c>
      <c r="E238" s="47"/>
      <c r="F238" s="47"/>
      <c r="G238" s="47"/>
      <c r="H238" s="47"/>
      <c r="I238" s="47"/>
      <c r="J238" s="47"/>
      <c r="K238" s="48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55"/>
      <c r="AE238" s="1"/>
      <c r="AF238" s="56"/>
      <c r="AG238" s="57">
        <f>IF(D238=0,"",D238/C237)</f>
        <v>0.95652173913043481</v>
      </c>
      <c r="AH238" s="58">
        <v>22</v>
      </c>
      <c r="AI238" s="59">
        <f t="shared" si="33"/>
        <v>0.95652173913043481</v>
      </c>
      <c r="AJ238" s="59">
        <f t="shared" si="34"/>
        <v>4.3478260869565188E-2</v>
      </c>
      <c r="AK238" s="32">
        <f>AH238/AH236</f>
        <v>0.75862068965517238</v>
      </c>
    </row>
    <row r="239" spans="1:37" ht="15.75" customHeight="1">
      <c r="A239" s="46">
        <v>1202</v>
      </c>
      <c r="B239" s="47"/>
      <c r="C239" s="47"/>
      <c r="D239" s="47"/>
      <c r="E239" s="47">
        <v>17</v>
      </c>
      <c r="F239" s="47"/>
      <c r="G239" s="47"/>
      <c r="H239" s="47"/>
      <c r="I239" s="47"/>
      <c r="J239" s="47"/>
      <c r="K239" s="48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55"/>
      <c r="AE239" s="1"/>
      <c r="AF239" s="56"/>
      <c r="AG239" s="57">
        <f>IF(E239=0,"",E239/D238)</f>
        <v>0.77272727272727271</v>
      </c>
      <c r="AH239" s="58">
        <v>19</v>
      </c>
      <c r="AI239" s="59">
        <f t="shared" si="33"/>
        <v>0.86363636363636365</v>
      </c>
      <c r="AJ239" s="59">
        <f t="shared" si="34"/>
        <v>0.13636363636363635</v>
      </c>
    </row>
    <row r="240" spans="1:37" ht="15.75" customHeight="1">
      <c r="A240" s="46">
        <v>1301</v>
      </c>
      <c r="B240" s="47"/>
      <c r="C240" s="47"/>
      <c r="D240" s="47"/>
      <c r="E240" s="47"/>
      <c r="F240" s="47">
        <v>16</v>
      </c>
      <c r="G240" s="47"/>
      <c r="H240" s="47"/>
      <c r="I240" s="47"/>
      <c r="J240" s="47"/>
      <c r="K240" s="48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55"/>
      <c r="AE240" s="1"/>
      <c r="AF240" s="56"/>
      <c r="AG240" s="57">
        <f>IF(F240=0,"",F240/E239)</f>
        <v>0.94117647058823528</v>
      </c>
      <c r="AH240" s="58">
        <v>18</v>
      </c>
      <c r="AI240" s="59">
        <f t="shared" si="33"/>
        <v>0.94736842105263153</v>
      </c>
      <c r="AJ240" s="59">
        <f t="shared" si="34"/>
        <v>5.2631578947368474E-2</v>
      </c>
    </row>
    <row r="241" spans="1:36" ht="15.75" customHeight="1">
      <c r="A241" s="46">
        <v>1302</v>
      </c>
      <c r="B241" s="47"/>
      <c r="C241" s="47"/>
      <c r="D241" s="47"/>
      <c r="E241" s="47"/>
      <c r="F241" s="47"/>
      <c r="G241" s="47">
        <v>16</v>
      </c>
      <c r="H241" s="47"/>
      <c r="I241" s="47"/>
      <c r="J241" s="47"/>
      <c r="K241" s="48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55"/>
      <c r="AE241" s="1"/>
      <c r="AF241" s="56"/>
      <c r="AG241" s="57">
        <f>IF(G241=0,"",G241/F240)</f>
        <v>1</v>
      </c>
      <c r="AH241" s="58">
        <v>18</v>
      </c>
      <c r="AI241" s="59">
        <f t="shared" si="33"/>
        <v>1</v>
      </c>
      <c r="AJ241" s="59">
        <f t="shared" si="34"/>
        <v>0</v>
      </c>
    </row>
    <row r="242" spans="1:36" ht="15.75" customHeight="1">
      <c r="A242" s="46">
        <v>1401</v>
      </c>
      <c r="B242" s="47"/>
      <c r="C242" s="47"/>
      <c r="D242" s="47"/>
      <c r="E242" s="47"/>
      <c r="F242" s="47"/>
      <c r="G242" s="47"/>
      <c r="H242" s="47">
        <v>16</v>
      </c>
      <c r="I242" s="47"/>
      <c r="J242" s="47"/>
      <c r="K242" s="48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55"/>
      <c r="AE242" s="1"/>
      <c r="AF242" s="56"/>
      <c r="AG242" s="57">
        <f>IF(H242=0,"",H242/G241)</f>
        <v>1</v>
      </c>
      <c r="AH242" s="58">
        <v>17</v>
      </c>
      <c r="AI242" s="59">
        <f t="shared" si="33"/>
        <v>0.94444444444444442</v>
      </c>
      <c r="AJ242" s="59">
        <f t="shared" si="34"/>
        <v>5.555555555555558E-2</v>
      </c>
    </row>
    <row r="243" spans="1:36" ht="15.75" customHeight="1">
      <c r="A243" s="46">
        <v>1402</v>
      </c>
      <c r="B243" s="47"/>
      <c r="C243" s="47"/>
      <c r="D243" s="47"/>
      <c r="E243" s="47"/>
      <c r="F243" s="47"/>
      <c r="G243" s="47"/>
      <c r="H243" s="47"/>
      <c r="I243" s="47">
        <v>16</v>
      </c>
      <c r="J243" s="47"/>
      <c r="K243" s="48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55"/>
      <c r="AE243" s="1"/>
      <c r="AF243" s="56"/>
      <c r="AG243" s="57">
        <f>IF(I243=0,"",I243/H242)</f>
        <v>1</v>
      </c>
      <c r="AH243" s="58">
        <v>17</v>
      </c>
      <c r="AI243" s="59">
        <f t="shared" si="33"/>
        <v>1</v>
      </c>
      <c r="AJ243" s="59">
        <f t="shared" si="34"/>
        <v>0</v>
      </c>
    </row>
    <row r="244" spans="1:36" ht="15.75" customHeight="1">
      <c r="A244" s="46">
        <v>1501</v>
      </c>
      <c r="B244" s="47"/>
      <c r="C244" s="47"/>
      <c r="D244" s="47"/>
      <c r="E244" s="47"/>
      <c r="F244" s="47"/>
      <c r="G244" s="47"/>
      <c r="H244" s="47"/>
      <c r="I244" s="47">
        <v>16</v>
      </c>
      <c r="J244" s="47"/>
      <c r="K244" s="48">
        <v>16</v>
      </c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55"/>
      <c r="AE244" s="1"/>
      <c r="AF244" s="56"/>
      <c r="AG244" s="60" t="str">
        <f>IF(J244=0,"",J244/I243)</f>
        <v/>
      </c>
      <c r="AH244" s="58">
        <v>17</v>
      </c>
      <c r="AI244" s="61">
        <f t="shared" si="33"/>
        <v>1</v>
      </c>
      <c r="AJ244" s="61">
        <f t="shared" si="34"/>
        <v>0</v>
      </c>
    </row>
    <row r="245" spans="1:36" ht="15.75" customHeight="1">
      <c r="A245" s="46">
        <v>1502</v>
      </c>
      <c r="B245" s="47"/>
      <c r="C245" s="47"/>
      <c r="D245" s="47"/>
      <c r="E245" s="47"/>
      <c r="F245" s="47"/>
      <c r="G245" s="47"/>
      <c r="H245" s="47"/>
      <c r="I245" s="47"/>
      <c r="J245" s="47">
        <v>1</v>
      </c>
      <c r="K245" s="48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55"/>
      <c r="AE245" s="1"/>
      <c r="AF245" s="27"/>
      <c r="AG245" s="62"/>
      <c r="AH245" s="63">
        <v>1</v>
      </c>
      <c r="AI245" s="64"/>
      <c r="AJ245" s="65"/>
    </row>
    <row r="246" spans="1:36" ht="15.75" customHeight="1">
      <c r="A246" s="46">
        <v>1601</v>
      </c>
      <c r="B246" s="47"/>
      <c r="C246" s="47"/>
      <c r="D246" s="47"/>
      <c r="E246" s="47"/>
      <c r="F246" s="47"/>
      <c r="G246" s="47"/>
      <c r="H246" s="47"/>
      <c r="I246" s="47"/>
      <c r="J246" s="47"/>
      <c r="K246" s="48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55"/>
      <c r="AE246" s="1"/>
      <c r="AF246" s="27"/>
      <c r="AG246" s="66"/>
      <c r="AH246" s="67"/>
      <c r="AI246" s="68"/>
      <c r="AJ246" s="66"/>
    </row>
    <row r="247" spans="1:36" ht="15.75" customHeight="1">
      <c r="A247" s="46">
        <v>1602</v>
      </c>
      <c r="B247" s="47"/>
      <c r="C247" s="47"/>
      <c r="D247" s="47"/>
      <c r="E247" s="47"/>
      <c r="F247" s="47"/>
      <c r="G247" s="47"/>
      <c r="H247" s="47"/>
      <c r="I247" s="47"/>
      <c r="J247" s="47">
        <v>1</v>
      </c>
      <c r="K247" s="48">
        <v>1</v>
      </c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55"/>
      <c r="AE247" s="1"/>
      <c r="AF247" s="27"/>
      <c r="AG247" s="66"/>
      <c r="AH247" s="67">
        <v>1</v>
      </c>
      <c r="AI247" s="68"/>
      <c r="AJ247" s="66"/>
    </row>
    <row r="248" spans="1:36" ht="15.75" customHeight="1">
      <c r="A248" s="46">
        <v>1702</v>
      </c>
      <c r="B248" s="47"/>
      <c r="C248" s="47"/>
      <c r="D248" s="47"/>
      <c r="E248" s="47"/>
      <c r="F248" s="47"/>
      <c r="G248" s="47"/>
      <c r="H248" s="47"/>
      <c r="I248" s="47"/>
      <c r="J248" s="47"/>
      <c r="K248" s="48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55"/>
      <c r="AE248" s="1"/>
      <c r="AF248" s="27"/>
      <c r="AG248" s="66"/>
      <c r="AH248" s="67"/>
      <c r="AI248" s="68"/>
      <c r="AJ248" s="66"/>
    </row>
    <row r="249" spans="1:36" ht="15.75" customHeight="1">
      <c r="A249" s="46">
        <v>1801</v>
      </c>
      <c r="B249" s="47"/>
      <c r="C249" s="47"/>
      <c r="D249" s="47"/>
      <c r="E249" s="47"/>
      <c r="F249" s="47"/>
      <c r="G249" s="47"/>
      <c r="H249" s="47"/>
      <c r="I249" s="47"/>
      <c r="J249" s="47"/>
      <c r="K249" s="48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55"/>
      <c r="AE249" s="1"/>
      <c r="AF249" s="27"/>
      <c r="AG249" s="1"/>
      <c r="AH249" s="27"/>
      <c r="AI249" s="30"/>
      <c r="AJ249" s="66"/>
    </row>
    <row r="250" spans="1:36" ht="15.75" customHeight="1">
      <c r="A250" s="46">
        <v>1802</v>
      </c>
      <c r="B250" s="47"/>
      <c r="C250" s="47"/>
      <c r="D250" s="47"/>
      <c r="E250" s="47"/>
      <c r="F250" s="47"/>
      <c r="G250" s="47"/>
      <c r="H250" s="47"/>
      <c r="I250" s="47"/>
      <c r="J250" s="47"/>
      <c r="K250" s="48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55"/>
      <c r="AE250" s="1"/>
      <c r="AF250" s="27"/>
      <c r="AG250" s="69" t="s">
        <v>35</v>
      </c>
      <c r="AH250" s="70">
        <v>17</v>
      </c>
      <c r="AI250" s="71">
        <f>K253</f>
        <v>17</v>
      </c>
      <c r="AJ250" s="72" t="s">
        <v>20</v>
      </c>
    </row>
    <row r="251" spans="1:36" ht="15.75" customHeight="1">
      <c r="A251" s="46">
        <v>1901</v>
      </c>
      <c r="B251" s="47"/>
      <c r="C251" s="47"/>
      <c r="D251" s="47"/>
      <c r="E251" s="47"/>
      <c r="F251" s="47"/>
      <c r="G251" s="47"/>
      <c r="H251" s="47"/>
      <c r="I251" s="47"/>
      <c r="J251" s="47"/>
      <c r="K251" s="48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55"/>
      <c r="AE251" s="1"/>
      <c r="AF251" s="27"/>
      <c r="AG251" s="73" t="s">
        <v>36</v>
      </c>
      <c r="AH251" s="74">
        <f>IF(AH250/B236=0,"",AH250/B236)</f>
        <v>0.58620689655172409</v>
      </c>
      <c r="AI251" s="75">
        <f>IF(AH250/AI250=0,"",AH250/AI250)</f>
        <v>1</v>
      </c>
      <c r="AJ251" s="76" t="s">
        <v>37</v>
      </c>
    </row>
    <row r="252" spans="1:36" ht="15.75" customHeight="1">
      <c r="A252" s="46">
        <v>1902</v>
      </c>
      <c r="B252" s="47"/>
      <c r="C252" s="47"/>
      <c r="D252" s="47"/>
      <c r="E252" s="47"/>
      <c r="F252" s="47"/>
      <c r="G252" s="47"/>
      <c r="H252" s="47"/>
      <c r="I252" s="47"/>
      <c r="J252" s="47"/>
      <c r="K252" s="48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77"/>
      <c r="AE252" s="78"/>
      <c r="AF252" s="79"/>
      <c r="AG252" s="78"/>
      <c r="AH252" s="79"/>
      <c r="AI252" s="79"/>
      <c r="AJ252" s="80"/>
    </row>
    <row r="253" spans="1:36" ht="18" customHeight="1">
      <c r="A253" s="22"/>
      <c r="B253" s="27"/>
      <c r="C253" s="27"/>
      <c r="D253" s="215" t="s">
        <v>80</v>
      </c>
      <c r="E253" s="216"/>
      <c r="F253" s="216"/>
      <c r="G253" s="216"/>
      <c r="H253" s="216"/>
      <c r="I253" s="216"/>
      <c r="J253" s="217"/>
      <c r="K253" s="81">
        <f>SUM(K236:K249)</f>
        <v>17</v>
      </c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82">
        <f>IF(K244=0,"",K244/B236)</f>
        <v>0.55172413793103448</v>
      </c>
      <c r="AE253" s="82">
        <f>IF(K253=0,"",K253/B236)</f>
        <v>0.58620689655172409</v>
      </c>
      <c r="AF253" s="82">
        <f>IF(K244=0,"",AE253-AD253)</f>
        <v>3.4482758620689613E-2</v>
      </c>
      <c r="AG253" s="1"/>
      <c r="AH253" s="27"/>
      <c r="AI253" s="30"/>
      <c r="AJ253" s="1"/>
    </row>
    <row r="254" spans="1:36" ht="12.75" customHeight="1">
      <c r="AC254" s="1"/>
      <c r="AD254" s="1"/>
      <c r="AE254" s="1"/>
      <c r="AG254" s="1"/>
    </row>
    <row r="255" spans="1:36" ht="12.75" customHeight="1">
      <c r="AD255" s="1"/>
      <c r="AE255" s="1"/>
      <c r="AG255" s="1"/>
    </row>
    <row r="256" spans="1:36" ht="26.25" customHeight="1">
      <c r="B256" s="218" t="s">
        <v>69</v>
      </c>
      <c r="C256" s="219"/>
      <c r="D256" s="219"/>
      <c r="E256" s="219"/>
      <c r="F256" s="219"/>
      <c r="G256" s="219"/>
      <c r="H256" s="219"/>
      <c r="I256" s="219"/>
      <c r="J256" s="219"/>
      <c r="K256" s="41" t="s">
        <v>56</v>
      </c>
      <c r="AD256" s="1"/>
      <c r="AE256" s="1"/>
      <c r="AF256" s="27"/>
      <c r="AG256" s="1"/>
      <c r="AH256" s="27"/>
      <c r="AI256" s="27"/>
      <c r="AJ256" s="27"/>
    </row>
    <row r="257" spans="1:37" ht="20.25" customHeight="1">
      <c r="A257" s="220" t="s">
        <v>19</v>
      </c>
      <c r="B257" s="221" t="s">
        <v>70</v>
      </c>
      <c r="C257" s="216"/>
      <c r="D257" s="216"/>
      <c r="E257" s="216"/>
      <c r="F257" s="216"/>
      <c r="G257" s="216"/>
      <c r="H257" s="216"/>
      <c r="I257" s="216"/>
      <c r="J257" s="217"/>
      <c r="K257" s="222" t="s">
        <v>20</v>
      </c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12" t="s">
        <v>11</v>
      </c>
      <c r="AE257" s="212" t="s">
        <v>12</v>
      </c>
      <c r="AF257" s="223" t="s">
        <v>13</v>
      </c>
      <c r="AG257" s="212" t="s">
        <v>14</v>
      </c>
      <c r="AH257" s="214" t="s">
        <v>15</v>
      </c>
      <c r="AI257" s="214" t="s">
        <v>16</v>
      </c>
      <c r="AJ257" s="212" t="s">
        <v>17</v>
      </c>
    </row>
    <row r="258" spans="1:37" ht="15.75" customHeight="1">
      <c r="A258" s="213"/>
      <c r="B258" s="46" t="s">
        <v>71</v>
      </c>
      <c r="C258" s="46" t="s">
        <v>72</v>
      </c>
      <c r="D258" s="46" t="s">
        <v>73</v>
      </c>
      <c r="E258" s="46" t="s">
        <v>74</v>
      </c>
      <c r="F258" s="46" t="s">
        <v>75</v>
      </c>
      <c r="G258" s="46" t="s">
        <v>76</v>
      </c>
      <c r="H258" s="46" t="s">
        <v>77</v>
      </c>
      <c r="I258" s="46" t="s">
        <v>78</v>
      </c>
      <c r="J258" s="46" t="s">
        <v>79</v>
      </c>
      <c r="K258" s="213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13"/>
      <c r="AE258" s="213"/>
      <c r="AF258" s="213"/>
      <c r="AG258" s="213"/>
      <c r="AH258" s="213"/>
      <c r="AI258" s="213"/>
      <c r="AJ258" s="213"/>
    </row>
    <row r="259" spans="1:37" ht="15.75" customHeight="1">
      <c r="A259" s="46">
        <v>1102</v>
      </c>
      <c r="B259" s="47">
        <v>79</v>
      </c>
      <c r="C259" s="47"/>
      <c r="D259" s="47"/>
      <c r="E259" s="47"/>
      <c r="F259" s="47"/>
      <c r="G259" s="47"/>
      <c r="H259" s="47"/>
      <c r="I259" s="47"/>
      <c r="J259" s="47"/>
      <c r="K259" s="48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49"/>
      <c r="AE259" s="50"/>
      <c r="AF259" s="51"/>
      <c r="AG259" s="52"/>
      <c r="AH259" s="53">
        <f>B259</f>
        <v>79</v>
      </c>
      <c r="AI259" s="54"/>
      <c r="AJ259" s="52"/>
    </row>
    <row r="260" spans="1:37" ht="15.75" customHeight="1">
      <c r="A260" s="46">
        <v>1201</v>
      </c>
      <c r="B260" s="47"/>
      <c r="C260" s="47">
        <v>66</v>
      </c>
      <c r="D260" s="47"/>
      <c r="E260" s="47"/>
      <c r="F260" s="47"/>
      <c r="G260" s="47"/>
      <c r="H260" s="47"/>
      <c r="I260" s="47"/>
      <c r="J260" s="47"/>
      <c r="K260" s="48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55"/>
      <c r="AE260" s="1"/>
      <c r="AF260" s="56"/>
      <c r="AG260" s="57">
        <f>IF(C260=0,"",C260/B259)</f>
        <v>0.83544303797468356</v>
      </c>
      <c r="AH260" s="58">
        <v>66</v>
      </c>
      <c r="AI260" s="59">
        <f t="shared" ref="AI260:AI267" si="35">IF(AH260=0,"",AH260/AH259)</f>
        <v>0.83544303797468356</v>
      </c>
      <c r="AJ260" s="59">
        <f t="shared" ref="AJ260:AJ267" si="36">IF(AH260=0,"",100%-AI260)</f>
        <v>0.16455696202531644</v>
      </c>
    </row>
    <row r="261" spans="1:37" ht="15.75" customHeight="1">
      <c r="A261" s="46">
        <v>1202</v>
      </c>
      <c r="B261" s="47"/>
      <c r="C261" s="47"/>
      <c r="D261" s="47">
        <v>62</v>
      </c>
      <c r="E261" s="47"/>
      <c r="F261" s="47"/>
      <c r="G261" s="47"/>
      <c r="H261" s="47"/>
      <c r="I261" s="47"/>
      <c r="J261" s="47"/>
      <c r="K261" s="48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55"/>
      <c r="AE261" s="1"/>
      <c r="AF261" s="56"/>
      <c r="AG261" s="57">
        <f>IF(D261=0,"",D261/C260)</f>
        <v>0.93939393939393945</v>
      </c>
      <c r="AH261" s="58">
        <v>63</v>
      </c>
      <c r="AI261" s="59">
        <f t="shared" si="35"/>
        <v>0.95454545454545459</v>
      </c>
      <c r="AJ261" s="59">
        <f t="shared" si="36"/>
        <v>4.5454545454545414E-2</v>
      </c>
      <c r="AK261" s="32">
        <f>AH261/AH259</f>
        <v>0.79746835443037978</v>
      </c>
    </row>
    <row r="262" spans="1:37" ht="15.75" customHeight="1">
      <c r="A262" s="46">
        <v>1301</v>
      </c>
      <c r="B262" s="47"/>
      <c r="C262" s="47"/>
      <c r="D262" s="47"/>
      <c r="E262" s="47">
        <v>59</v>
      </c>
      <c r="F262" s="47"/>
      <c r="G262" s="47"/>
      <c r="H262" s="47"/>
      <c r="I262" s="47"/>
      <c r="J262" s="47"/>
      <c r="K262" s="48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55"/>
      <c r="AE262" s="1"/>
      <c r="AF262" s="56"/>
      <c r="AG262" s="57">
        <f>IF(E262=0,"",E262/D261)</f>
        <v>0.95161290322580649</v>
      </c>
      <c r="AH262" s="58">
        <v>60</v>
      </c>
      <c r="AI262" s="59">
        <f t="shared" si="35"/>
        <v>0.95238095238095233</v>
      </c>
      <c r="AJ262" s="59">
        <f t="shared" si="36"/>
        <v>4.7619047619047672E-2</v>
      </c>
    </row>
    <row r="263" spans="1:37" ht="15.75" customHeight="1">
      <c r="A263" s="46">
        <v>1302</v>
      </c>
      <c r="B263" s="47"/>
      <c r="C263" s="47"/>
      <c r="D263" s="47"/>
      <c r="E263" s="47"/>
      <c r="F263" s="47">
        <v>58</v>
      </c>
      <c r="G263" s="47"/>
      <c r="H263" s="47"/>
      <c r="I263" s="47"/>
      <c r="J263" s="47"/>
      <c r="K263" s="48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55"/>
      <c r="AE263" s="1"/>
      <c r="AF263" s="56"/>
      <c r="AG263" s="57">
        <f>IF(F263=0,"",F263/E262)</f>
        <v>0.98305084745762716</v>
      </c>
      <c r="AH263" s="58">
        <v>60</v>
      </c>
      <c r="AI263" s="59">
        <f t="shared" si="35"/>
        <v>1</v>
      </c>
      <c r="AJ263" s="59">
        <f t="shared" si="36"/>
        <v>0</v>
      </c>
    </row>
    <row r="264" spans="1:37" ht="15.75" customHeight="1">
      <c r="A264" s="46">
        <v>1401</v>
      </c>
      <c r="B264" s="47"/>
      <c r="C264" s="47"/>
      <c r="D264" s="47"/>
      <c r="E264" s="47"/>
      <c r="F264" s="47"/>
      <c r="G264" s="47">
        <v>55</v>
      </c>
      <c r="H264" s="47"/>
      <c r="I264" s="47"/>
      <c r="J264" s="47"/>
      <c r="K264" s="48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55"/>
      <c r="AE264" s="1"/>
      <c r="AF264" s="56"/>
      <c r="AG264" s="57">
        <f>IF(G264=0,"",G264/F263)</f>
        <v>0.94827586206896552</v>
      </c>
      <c r="AH264" s="58">
        <v>57</v>
      </c>
      <c r="AI264" s="59">
        <f t="shared" si="35"/>
        <v>0.95</v>
      </c>
      <c r="AJ264" s="59">
        <f t="shared" si="36"/>
        <v>5.0000000000000044E-2</v>
      </c>
    </row>
    <row r="265" spans="1:37" ht="15.75" customHeight="1">
      <c r="A265" s="46">
        <v>1402</v>
      </c>
      <c r="B265" s="47"/>
      <c r="C265" s="47"/>
      <c r="D265" s="47"/>
      <c r="E265" s="47"/>
      <c r="F265" s="47"/>
      <c r="G265" s="47"/>
      <c r="H265" s="47">
        <v>55</v>
      </c>
      <c r="I265" s="47"/>
      <c r="J265" s="47"/>
      <c r="K265" s="48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55"/>
      <c r="AE265" s="1"/>
      <c r="AF265" s="56"/>
      <c r="AG265" s="57">
        <f>IF(H265=0,"",H265/G264)</f>
        <v>1</v>
      </c>
      <c r="AH265" s="58">
        <v>57</v>
      </c>
      <c r="AI265" s="59">
        <f t="shared" si="35"/>
        <v>1</v>
      </c>
      <c r="AJ265" s="59">
        <f t="shared" si="36"/>
        <v>0</v>
      </c>
    </row>
    <row r="266" spans="1:37" ht="15.75" customHeight="1">
      <c r="A266" s="46">
        <v>1501</v>
      </c>
      <c r="B266" s="47"/>
      <c r="C266" s="47"/>
      <c r="D266" s="47"/>
      <c r="E266" s="47"/>
      <c r="F266" s="47"/>
      <c r="G266" s="47"/>
      <c r="H266" s="47"/>
      <c r="I266" s="47">
        <v>55</v>
      </c>
      <c r="J266" s="47"/>
      <c r="K266" s="48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55"/>
      <c r="AE266" s="1"/>
      <c r="AF266" s="56"/>
      <c r="AG266" s="57">
        <f>IF(I266=0,"",I266/H265)</f>
        <v>1</v>
      </c>
      <c r="AH266" s="58">
        <v>57</v>
      </c>
      <c r="AI266" s="59">
        <f t="shared" si="35"/>
        <v>1</v>
      </c>
      <c r="AJ266" s="59">
        <f t="shared" si="36"/>
        <v>0</v>
      </c>
    </row>
    <row r="267" spans="1:37" ht="15.75" customHeight="1">
      <c r="A267" s="46">
        <v>1502</v>
      </c>
      <c r="B267" s="47"/>
      <c r="C267" s="47"/>
      <c r="D267" s="47"/>
      <c r="E267" s="47"/>
      <c r="F267" s="47"/>
      <c r="G267" s="47"/>
      <c r="H267" s="47"/>
      <c r="I267" s="47"/>
      <c r="J267" s="47">
        <v>54</v>
      </c>
      <c r="K267" s="48">
        <v>50</v>
      </c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55"/>
      <c r="AE267" s="1"/>
      <c r="AF267" s="56"/>
      <c r="AG267" s="60">
        <f>IF(J267=0,"",J267/I266)</f>
        <v>0.98181818181818181</v>
      </c>
      <c r="AH267" s="58">
        <v>57</v>
      </c>
      <c r="AI267" s="61">
        <f t="shared" si="35"/>
        <v>1</v>
      </c>
      <c r="AJ267" s="61">
        <f t="shared" si="36"/>
        <v>0</v>
      </c>
    </row>
    <row r="268" spans="1:37" ht="15.75" customHeight="1">
      <c r="A268" s="46">
        <v>1601</v>
      </c>
      <c r="B268" s="47"/>
      <c r="C268" s="47"/>
      <c r="D268" s="47"/>
      <c r="E268" s="47"/>
      <c r="F268" s="47"/>
      <c r="G268" s="47"/>
      <c r="H268" s="47"/>
      <c r="I268" s="47"/>
      <c r="J268" s="47">
        <v>2</v>
      </c>
      <c r="K268" s="48">
        <v>2</v>
      </c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55"/>
      <c r="AE268" s="1"/>
      <c r="AF268" s="27"/>
      <c r="AG268" s="62"/>
      <c r="AH268" s="63">
        <v>4</v>
      </c>
      <c r="AI268" s="64"/>
      <c r="AJ268" s="65"/>
    </row>
    <row r="269" spans="1:37" ht="15.75" customHeight="1">
      <c r="A269" s="46">
        <v>1602</v>
      </c>
      <c r="B269" s="47"/>
      <c r="C269" s="47"/>
      <c r="D269" s="47"/>
      <c r="E269" s="47"/>
      <c r="F269" s="47"/>
      <c r="G269" s="47"/>
      <c r="H269" s="47"/>
      <c r="I269" s="47"/>
      <c r="J269" s="47">
        <v>1</v>
      </c>
      <c r="K269" s="48">
        <v>1</v>
      </c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55"/>
      <c r="AE269" s="1"/>
      <c r="AF269" s="27"/>
      <c r="AG269" s="66"/>
      <c r="AH269" s="67">
        <v>1</v>
      </c>
      <c r="AI269" s="68"/>
      <c r="AJ269" s="66"/>
    </row>
    <row r="270" spans="1:37" ht="15.75" customHeight="1">
      <c r="A270" s="46">
        <v>1702</v>
      </c>
      <c r="B270" s="47"/>
      <c r="C270" s="47"/>
      <c r="D270" s="47"/>
      <c r="E270" s="47"/>
      <c r="F270" s="47"/>
      <c r="G270" s="47"/>
      <c r="H270" s="47"/>
      <c r="I270" s="47"/>
      <c r="J270" s="47"/>
      <c r="K270" s="48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55"/>
      <c r="AE270" s="1"/>
      <c r="AF270" s="27"/>
      <c r="AG270" s="66"/>
      <c r="AH270" s="67"/>
      <c r="AI270" s="68"/>
      <c r="AJ270" s="66"/>
    </row>
    <row r="271" spans="1:37" ht="15.75" customHeight="1">
      <c r="A271" s="46">
        <v>1801</v>
      </c>
      <c r="B271" s="47"/>
      <c r="C271" s="47"/>
      <c r="D271" s="47"/>
      <c r="E271" s="47"/>
      <c r="F271" s="47"/>
      <c r="G271" s="47"/>
      <c r="H271" s="47"/>
      <c r="I271" s="47"/>
      <c r="J271" s="47"/>
      <c r="K271" s="48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55"/>
      <c r="AE271" s="1"/>
      <c r="AF271" s="27"/>
      <c r="AG271" s="66"/>
      <c r="AH271" s="67"/>
      <c r="AI271" s="68"/>
      <c r="AJ271" s="66"/>
    </row>
    <row r="272" spans="1:37" ht="15.75" customHeight="1">
      <c r="A272" s="46">
        <v>1802</v>
      </c>
      <c r="B272" s="47"/>
      <c r="C272" s="47"/>
      <c r="D272" s="47"/>
      <c r="E272" s="47"/>
      <c r="F272" s="47"/>
      <c r="G272" s="47"/>
      <c r="H272" s="47"/>
      <c r="I272" s="47"/>
      <c r="J272" s="47"/>
      <c r="K272" s="48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55"/>
      <c r="AE272" s="1"/>
      <c r="AF272" s="27"/>
      <c r="AG272" s="1"/>
      <c r="AH272" s="27"/>
      <c r="AI272" s="30"/>
      <c r="AJ272" s="66"/>
    </row>
    <row r="273" spans="1:37" ht="15.75" customHeight="1">
      <c r="A273" s="46">
        <v>1901</v>
      </c>
      <c r="B273" s="47"/>
      <c r="C273" s="47"/>
      <c r="D273" s="47"/>
      <c r="E273" s="47"/>
      <c r="F273" s="47"/>
      <c r="G273" s="47"/>
      <c r="H273" s="47"/>
      <c r="I273" s="47"/>
      <c r="J273" s="47"/>
      <c r="K273" s="48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55"/>
      <c r="AE273" s="1"/>
      <c r="AF273" s="27"/>
      <c r="AG273" s="69" t="s">
        <v>35</v>
      </c>
      <c r="AH273" s="70">
        <v>51</v>
      </c>
      <c r="AI273" s="71">
        <f>IF(SUM(K266:K269)=0,"",SUM(K266:K269))</f>
        <v>53</v>
      </c>
      <c r="AJ273" s="72" t="s">
        <v>20</v>
      </c>
    </row>
    <row r="274" spans="1:37" ht="15.75" customHeight="1">
      <c r="A274" s="46">
        <v>1902</v>
      </c>
      <c r="B274" s="47"/>
      <c r="C274" s="47"/>
      <c r="D274" s="47"/>
      <c r="E274" s="47"/>
      <c r="F274" s="47"/>
      <c r="G274" s="47"/>
      <c r="H274" s="47"/>
      <c r="I274" s="47"/>
      <c r="J274" s="47"/>
      <c r="K274" s="48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55"/>
      <c r="AE274" s="1"/>
      <c r="AF274" s="27"/>
      <c r="AG274" s="73" t="s">
        <v>36</v>
      </c>
      <c r="AH274" s="74">
        <f>IF(AH273/B259=0,"",AH273/B259)</f>
        <v>0.64556962025316456</v>
      </c>
      <c r="AI274" s="75">
        <f>IF(AH273/AI273=0,"",AH273/AI273)</f>
        <v>0.96226415094339623</v>
      </c>
      <c r="AJ274" s="76" t="s">
        <v>37</v>
      </c>
    </row>
    <row r="275" spans="1:37" ht="15.75" customHeight="1">
      <c r="A275" s="46">
        <v>2001</v>
      </c>
      <c r="B275" s="47"/>
      <c r="C275" s="47"/>
      <c r="D275" s="47"/>
      <c r="E275" s="47"/>
      <c r="F275" s="47"/>
      <c r="G275" s="47"/>
      <c r="H275" s="47"/>
      <c r="I275" s="47"/>
      <c r="J275" s="47"/>
      <c r="K275" s="48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77"/>
      <c r="AE275" s="78"/>
      <c r="AF275" s="79"/>
      <c r="AG275" s="78"/>
      <c r="AH275" s="79"/>
      <c r="AI275" s="79"/>
      <c r="AJ275" s="80"/>
    </row>
    <row r="276" spans="1:37" ht="18" customHeight="1">
      <c r="A276" s="22"/>
      <c r="B276" s="27"/>
      <c r="C276" s="27"/>
      <c r="D276" s="215" t="s">
        <v>80</v>
      </c>
      <c r="E276" s="216"/>
      <c r="F276" s="216"/>
      <c r="G276" s="216"/>
      <c r="H276" s="216"/>
      <c r="I276" s="216"/>
      <c r="J276" s="217"/>
      <c r="K276" s="81">
        <f>SUM(K259:K272)</f>
        <v>53</v>
      </c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82">
        <f>IF(K267=0,"",K267/B259)</f>
        <v>0.63291139240506333</v>
      </c>
      <c r="AE276" s="82">
        <f>IF(K276=0,"",K276/B259)</f>
        <v>0.67088607594936711</v>
      </c>
      <c r="AF276" s="82">
        <f>IF(K267=0,"",AE276-AD276)</f>
        <v>3.7974683544303778E-2</v>
      </c>
      <c r="AG276" s="1"/>
      <c r="AH276" s="27"/>
      <c r="AI276" s="30"/>
      <c r="AJ276" s="1"/>
    </row>
    <row r="277" spans="1:37" ht="12.75" customHeight="1">
      <c r="AD277" s="1"/>
      <c r="AE277" s="1"/>
      <c r="AG277" s="1"/>
    </row>
    <row r="278" spans="1:37" ht="12.75" customHeight="1">
      <c r="AD278" s="1"/>
      <c r="AE278" s="1"/>
      <c r="AG278" s="1"/>
    </row>
    <row r="279" spans="1:37" ht="26.25" customHeight="1">
      <c r="B279" s="218" t="s">
        <v>69</v>
      </c>
      <c r="C279" s="219"/>
      <c r="D279" s="219"/>
      <c r="E279" s="219"/>
      <c r="F279" s="219"/>
      <c r="G279" s="219"/>
      <c r="H279" s="219"/>
      <c r="I279" s="219"/>
      <c r="J279" s="219"/>
      <c r="K279" s="41" t="s">
        <v>57</v>
      </c>
      <c r="AD279" s="1"/>
      <c r="AE279" s="1"/>
      <c r="AF279" s="27"/>
      <c r="AG279" s="1"/>
      <c r="AH279" s="27"/>
      <c r="AI279" s="27"/>
      <c r="AJ279" s="27"/>
    </row>
    <row r="280" spans="1:37" ht="20.25" customHeight="1">
      <c r="A280" s="220" t="s">
        <v>19</v>
      </c>
      <c r="B280" s="221" t="s">
        <v>70</v>
      </c>
      <c r="C280" s="216"/>
      <c r="D280" s="216"/>
      <c r="E280" s="216"/>
      <c r="F280" s="216"/>
      <c r="G280" s="216"/>
      <c r="H280" s="216"/>
      <c r="I280" s="216"/>
      <c r="J280" s="217"/>
      <c r="K280" s="222" t="s">
        <v>20</v>
      </c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12" t="s">
        <v>11</v>
      </c>
      <c r="AE280" s="212" t="s">
        <v>12</v>
      </c>
      <c r="AF280" s="223" t="s">
        <v>13</v>
      </c>
      <c r="AG280" s="212" t="s">
        <v>14</v>
      </c>
      <c r="AH280" s="214" t="s">
        <v>15</v>
      </c>
      <c r="AI280" s="214" t="s">
        <v>16</v>
      </c>
      <c r="AJ280" s="212" t="s">
        <v>17</v>
      </c>
    </row>
    <row r="281" spans="1:37" ht="15.75" customHeight="1">
      <c r="A281" s="213"/>
      <c r="B281" s="46" t="s">
        <v>71</v>
      </c>
      <c r="C281" s="46" t="s">
        <v>72</v>
      </c>
      <c r="D281" s="46" t="s">
        <v>73</v>
      </c>
      <c r="E281" s="46" t="s">
        <v>74</v>
      </c>
      <c r="F281" s="46" t="s">
        <v>75</v>
      </c>
      <c r="G281" s="46" t="s">
        <v>76</v>
      </c>
      <c r="H281" s="46" t="s">
        <v>77</v>
      </c>
      <c r="I281" s="46" t="s">
        <v>78</v>
      </c>
      <c r="J281" s="46" t="s">
        <v>79</v>
      </c>
      <c r="K281" s="213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13"/>
      <c r="AE281" s="213"/>
      <c r="AF281" s="213"/>
      <c r="AG281" s="213"/>
      <c r="AH281" s="213"/>
      <c r="AI281" s="213"/>
      <c r="AJ281" s="213"/>
    </row>
    <row r="282" spans="1:37" ht="15.75" customHeight="1">
      <c r="A282" s="46">
        <v>1201</v>
      </c>
      <c r="B282" s="47">
        <v>14</v>
      </c>
      <c r="C282" s="47"/>
      <c r="D282" s="47"/>
      <c r="E282" s="47"/>
      <c r="F282" s="47"/>
      <c r="G282" s="47"/>
      <c r="H282" s="47"/>
      <c r="I282" s="47"/>
      <c r="J282" s="47"/>
      <c r="K282" s="48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49"/>
      <c r="AE282" s="50"/>
      <c r="AF282" s="51"/>
      <c r="AG282" s="52"/>
      <c r="AH282" s="53">
        <f>B282</f>
        <v>14</v>
      </c>
      <c r="AI282" s="54"/>
      <c r="AJ282" s="52"/>
    </row>
    <row r="283" spans="1:37" ht="15.75" customHeight="1">
      <c r="A283" s="46">
        <v>1202</v>
      </c>
      <c r="B283" s="47"/>
      <c r="C283" s="47">
        <v>13</v>
      </c>
      <c r="D283" s="47"/>
      <c r="E283" s="47"/>
      <c r="F283" s="47"/>
      <c r="G283" s="47"/>
      <c r="H283" s="47"/>
      <c r="I283" s="47"/>
      <c r="J283" s="47"/>
      <c r="K283" s="48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55"/>
      <c r="AE283" s="1"/>
      <c r="AF283" s="56"/>
      <c r="AG283" s="57">
        <f>IF(C283=0,"",C283/B282)</f>
        <v>0.9285714285714286</v>
      </c>
      <c r="AH283" s="58">
        <v>13</v>
      </c>
      <c r="AI283" s="59">
        <f t="shared" ref="AI283:AI290" si="37">IF(AH283=0,"",AH283/AH282)</f>
        <v>0.9285714285714286</v>
      </c>
      <c r="AJ283" s="59">
        <f t="shared" ref="AJ283:AJ290" si="38">IF(AH283=0,"",100%-AI283)</f>
        <v>7.1428571428571397E-2</v>
      </c>
    </row>
    <row r="284" spans="1:37" ht="15.75" customHeight="1">
      <c r="A284" s="46">
        <v>1301</v>
      </c>
      <c r="B284" s="47"/>
      <c r="C284" s="47"/>
      <c r="D284" s="47">
        <v>11</v>
      </c>
      <c r="E284" s="47"/>
      <c r="F284" s="47"/>
      <c r="G284" s="47"/>
      <c r="H284" s="47"/>
      <c r="I284" s="47"/>
      <c r="J284" s="47"/>
      <c r="K284" s="48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55"/>
      <c r="AE284" s="1"/>
      <c r="AF284" s="56"/>
      <c r="AG284" s="57">
        <f>IF(D284=0,"",D284/C283)</f>
        <v>0.84615384615384615</v>
      </c>
      <c r="AH284" s="58">
        <v>11</v>
      </c>
      <c r="AI284" s="59">
        <f t="shared" si="37"/>
        <v>0.84615384615384615</v>
      </c>
      <c r="AJ284" s="59">
        <f t="shared" si="38"/>
        <v>0.15384615384615385</v>
      </c>
      <c r="AK284" s="32">
        <f>AH284/AH282</f>
        <v>0.7857142857142857</v>
      </c>
    </row>
    <row r="285" spans="1:37" ht="15.75" customHeight="1">
      <c r="A285" s="46">
        <v>1302</v>
      </c>
      <c r="B285" s="47"/>
      <c r="C285" s="47"/>
      <c r="D285" s="47"/>
      <c r="E285" s="47">
        <v>11</v>
      </c>
      <c r="F285" s="47"/>
      <c r="G285" s="47"/>
      <c r="H285" s="47"/>
      <c r="I285" s="47"/>
      <c r="J285" s="47"/>
      <c r="K285" s="48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55"/>
      <c r="AE285" s="1"/>
      <c r="AF285" s="56"/>
      <c r="AG285" s="57">
        <f>IF(E285=0,"",E285/D284)</f>
        <v>1</v>
      </c>
      <c r="AH285" s="58">
        <v>11</v>
      </c>
      <c r="AI285" s="59">
        <f t="shared" si="37"/>
        <v>1</v>
      </c>
      <c r="AJ285" s="59">
        <f t="shared" si="38"/>
        <v>0</v>
      </c>
    </row>
    <row r="286" spans="1:37" ht="15.75" customHeight="1">
      <c r="A286" s="46">
        <v>1401</v>
      </c>
      <c r="B286" s="47"/>
      <c r="C286" s="47"/>
      <c r="D286" s="47"/>
      <c r="E286" s="47"/>
      <c r="F286" s="47">
        <v>11</v>
      </c>
      <c r="G286" s="47"/>
      <c r="H286" s="47"/>
      <c r="I286" s="47"/>
      <c r="J286" s="47"/>
      <c r="K286" s="48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55"/>
      <c r="AE286" s="1"/>
      <c r="AF286" s="56"/>
      <c r="AG286" s="57">
        <f>IF(F286=0,"",F286/E285)</f>
        <v>1</v>
      </c>
      <c r="AH286" s="58">
        <v>11</v>
      </c>
      <c r="AI286" s="59">
        <f t="shared" si="37"/>
        <v>1</v>
      </c>
      <c r="AJ286" s="59">
        <f t="shared" si="38"/>
        <v>0</v>
      </c>
    </row>
    <row r="287" spans="1:37" ht="15.75" customHeight="1">
      <c r="A287" s="46">
        <v>1402</v>
      </c>
      <c r="B287" s="47"/>
      <c r="C287" s="47"/>
      <c r="D287" s="47"/>
      <c r="E287" s="47"/>
      <c r="F287" s="47"/>
      <c r="G287" s="47">
        <v>10</v>
      </c>
      <c r="H287" s="47"/>
      <c r="I287" s="47"/>
      <c r="J287" s="47"/>
      <c r="K287" s="48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55"/>
      <c r="AE287" s="1"/>
      <c r="AF287" s="56"/>
      <c r="AG287" s="57">
        <f>IF(G287=0,"",G287/F286)</f>
        <v>0.90909090909090906</v>
      </c>
      <c r="AH287" s="58">
        <v>11</v>
      </c>
      <c r="AI287" s="59">
        <f t="shared" si="37"/>
        <v>1</v>
      </c>
      <c r="AJ287" s="59">
        <f t="shared" si="38"/>
        <v>0</v>
      </c>
    </row>
    <row r="288" spans="1:37" ht="15.75" customHeight="1">
      <c r="A288" s="46">
        <v>1501</v>
      </c>
      <c r="B288" s="47"/>
      <c r="C288" s="47"/>
      <c r="D288" s="47"/>
      <c r="E288" s="47"/>
      <c r="F288" s="47"/>
      <c r="G288" s="47"/>
      <c r="H288" s="47">
        <v>10</v>
      </c>
      <c r="I288" s="47"/>
      <c r="J288" s="47"/>
      <c r="K288" s="48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55"/>
      <c r="AE288" s="1"/>
      <c r="AF288" s="56"/>
      <c r="AG288" s="57">
        <f>IF(H288=0,"",H288/G287)</f>
        <v>1</v>
      </c>
      <c r="AH288" s="58">
        <v>11</v>
      </c>
      <c r="AI288" s="59">
        <f t="shared" si="37"/>
        <v>1</v>
      </c>
      <c r="AJ288" s="59">
        <f t="shared" si="38"/>
        <v>0</v>
      </c>
    </row>
    <row r="289" spans="1:36" ht="15.75" customHeight="1">
      <c r="A289" s="46">
        <v>1502</v>
      </c>
      <c r="B289" s="47"/>
      <c r="C289" s="47"/>
      <c r="D289" s="47"/>
      <c r="E289" s="47"/>
      <c r="F289" s="47"/>
      <c r="G289" s="47"/>
      <c r="H289" s="47"/>
      <c r="I289" s="47">
        <v>9</v>
      </c>
      <c r="J289" s="47"/>
      <c r="K289" s="48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55"/>
      <c r="AE289" s="1"/>
      <c r="AF289" s="56"/>
      <c r="AG289" s="57">
        <f>IF(I289=0,"",I289/H288)</f>
        <v>0.9</v>
      </c>
      <c r="AH289" s="58">
        <v>10</v>
      </c>
      <c r="AI289" s="59">
        <f t="shared" si="37"/>
        <v>0.90909090909090906</v>
      </c>
      <c r="AJ289" s="59">
        <f t="shared" si="38"/>
        <v>9.0909090909090939E-2</v>
      </c>
    </row>
    <row r="290" spans="1:36" ht="15.75" customHeight="1">
      <c r="A290" s="46">
        <v>1601</v>
      </c>
      <c r="B290" s="47"/>
      <c r="C290" s="47"/>
      <c r="D290" s="47"/>
      <c r="E290" s="47"/>
      <c r="F290" s="47"/>
      <c r="G290" s="47"/>
      <c r="H290" s="47"/>
      <c r="I290" s="47"/>
      <c r="J290" s="47">
        <v>9</v>
      </c>
      <c r="K290" s="48">
        <v>9</v>
      </c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55"/>
      <c r="AE290" s="1"/>
      <c r="AF290" s="56"/>
      <c r="AG290" s="60">
        <f>IF(J290=0,"",J290/I289)</f>
        <v>1</v>
      </c>
      <c r="AH290" s="58">
        <v>10</v>
      </c>
      <c r="AI290" s="61">
        <f t="shared" si="37"/>
        <v>1</v>
      </c>
      <c r="AJ290" s="61">
        <f t="shared" si="38"/>
        <v>0</v>
      </c>
    </row>
    <row r="291" spans="1:36" ht="15.75" customHeight="1">
      <c r="A291" s="46">
        <v>1602</v>
      </c>
      <c r="B291" s="47"/>
      <c r="C291" s="47"/>
      <c r="D291" s="47"/>
      <c r="E291" s="47"/>
      <c r="F291" s="47"/>
      <c r="G291" s="47"/>
      <c r="H291" s="47"/>
      <c r="I291" s="47"/>
      <c r="J291" s="47">
        <v>1</v>
      </c>
      <c r="K291" s="48">
        <v>1</v>
      </c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55"/>
      <c r="AE291" s="1"/>
      <c r="AF291" s="27"/>
      <c r="AG291" s="62"/>
      <c r="AH291" s="63">
        <v>1</v>
      </c>
      <c r="AI291" s="64"/>
      <c r="AJ291" s="65"/>
    </row>
    <row r="292" spans="1:36" ht="15.75" customHeight="1">
      <c r="A292" s="46">
        <v>1701</v>
      </c>
      <c r="B292" s="47"/>
      <c r="C292" s="47"/>
      <c r="D292" s="47"/>
      <c r="E292" s="47"/>
      <c r="F292" s="47"/>
      <c r="G292" s="47"/>
      <c r="H292" s="47"/>
      <c r="I292" s="47"/>
      <c r="J292" s="47"/>
      <c r="K292" s="48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55"/>
      <c r="AE292" s="1"/>
      <c r="AF292" s="27"/>
      <c r="AG292" s="66"/>
      <c r="AH292" s="67"/>
      <c r="AI292" s="68"/>
      <c r="AJ292" s="66"/>
    </row>
    <row r="293" spans="1:36" ht="15.75" customHeight="1">
      <c r="A293" s="46">
        <v>1702</v>
      </c>
      <c r="B293" s="47"/>
      <c r="C293" s="47"/>
      <c r="D293" s="47"/>
      <c r="E293" s="47"/>
      <c r="F293" s="47"/>
      <c r="G293" s="47"/>
      <c r="H293" s="47"/>
      <c r="I293" s="47"/>
      <c r="J293" s="47"/>
      <c r="K293" s="48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55"/>
      <c r="AE293" s="1"/>
      <c r="AF293" s="27"/>
      <c r="AG293" s="66"/>
      <c r="AH293" s="67"/>
      <c r="AI293" s="68"/>
      <c r="AJ293" s="66"/>
    </row>
    <row r="294" spans="1:36" ht="15.75" customHeight="1">
      <c r="A294" s="46">
        <v>1801</v>
      </c>
      <c r="B294" s="47"/>
      <c r="C294" s="47"/>
      <c r="D294" s="47"/>
      <c r="E294" s="47"/>
      <c r="F294" s="47"/>
      <c r="G294" s="47"/>
      <c r="H294" s="47"/>
      <c r="I294" s="47"/>
      <c r="J294" s="47"/>
      <c r="K294" s="48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55"/>
      <c r="AE294" s="1"/>
      <c r="AF294" s="27"/>
      <c r="AG294" s="66"/>
      <c r="AH294" s="67"/>
      <c r="AI294" s="68"/>
      <c r="AJ294" s="66"/>
    </row>
    <row r="295" spans="1:36" ht="15.75" customHeight="1">
      <c r="A295" s="46">
        <v>1802</v>
      </c>
      <c r="B295" s="47"/>
      <c r="C295" s="47"/>
      <c r="D295" s="47"/>
      <c r="E295" s="47"/>
      <c r="F295" s="47"/>
      <c r="G295" s="47"/>
      <c r="H295" s="47"/>
      <c r="I295" s="47"/>
      <c r="J295" s="47"/>
      <c r="K295" s="48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55"/>
      <c r="AE295" s="1"/>
      <c r="AF295" s="27"/>
      <c r="AG295" s="1"/>
      <c r="AH295" s="27"/>
      <c r="AI295" s="30"/>
      <c r="AJ295" s="66"/>
    </row>
    <row r="296" spans="1:36" ht="15.75" customHeight="1">
      <c r="A296" s="46">
        <v>1901</v>
      </c>
      <c r="B296" s="47"/>
      <c r="C296" s="47"/>
      <c r="D296" s="47"/>
      <c r="E296" s="47"/>
      <c r="F296" s="47"/>
      <c r="G296" s="47"/>
      <c r="H296" s="47"/>
      <c r="I296" s="47"/>
      <c r="J296" s="47"/>
      <c r="K296" s="48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55"/>
      <c r="AE296" s="1"/>
      <c r="AF296" s="27"/>
      <c r="AG296" s="69" t="s">
        <v>35</v>
      </c>
      <c r="AH296" s="70">
        <v>10</v>
      </c>
      <c r="AI296" s="71">
        <f>IF(SUM(K289:K292)=0,"",SUM(K289:K292))</f>
        <v>10</v>
      </c>
      <c r="AJ296" s="72" t="s">
        <v>20</v>
      </c>
    </row>
    <row r="297" spans="1:36" ht="15.75" customHeight="1">
      <c r="A297" s="46">
        <v>1902</v>
      </c>
      <c r="B297" s="47"/>
      <c r="C297" s="47"/>
      <c r="D297" s="47"/>
      <c r="E297" s="47"/>
      <c r="F297" s="47"/>
      <c r="G297" s="47"/>
      <c r="H297" s="47"/>
      <c r="I297" s="47"/>
      <c r="J297" s="47"/>
      <c r="K297" s="48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55"/>
      <c r="AE297" s="1"/>
      <c r="AF297" s="27"/>
      <c r="AG297" s="73" t="s">
        <v>36</v>
      </c>
      <c r="AH297" s="74">
        <f>IF(AH296/B282=0,"",AH296/B282)</f>
        <v>0.7142857142857143</v>
      </c>
      <c r="AI297" s="75">
        <f>IF(AH296/AI296=0,"",AH296/AI296)</f>
        <v>1</v>
      </c>
      <c r="AJ297" s="76" t="s">
        <v>37</v>
      </c>
    </row>
    <row r="298" spans="1:36" ht="15.75" customHeight="1">
      <c r="A298" s="46">
        <v>2001</v>
      </c>
      <c r="B298" s="47"/>
      <c r="C298" s="47"/>
      <c r="D298" s="47"/>
      <c r="E298" s="47"/>
      <c r="F298" s="47"/>
      <c r="G298" s="47"/>
      <c r="H298" s="47"/>
      <c r="I298" s="47"/>
      <c r="J298" s="47"/>
      <c r="K298" s="48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77"/>
      <c r="AE298" s="78"/>
      <c r="AF298" s="79"/>
      <c r="AG298" s="78"/>
      <c r="AH298" s="79"/>
      <c r="AI298" s="79"/>
      <c r="AJ298" s="80"/>
    </row>
    <row r="299" spans="1:36" ht="18" customHeight="1">
      <c r="A299" s="22"/>
      <c r="B299" s="27"/>
      <c r="C299" s="27"/>
      <c r="D299" s="215" t="s">
        <v>80</v>
      </c>
      <c r="E299" s="216"/>
      <c r="F299" s="216"/>
      <c r="G299" s="216"/>
      <c r="H299" s="216"/>
      <c r="I299" s="216"/>
      <c r="J299" s="217"/>
      <c r="K299" s="81">
        <f>SUM(K282:K295)</f>
        <v>10</v>
      </c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82">
        <f>IF(K290=0,"",K290/B282)</f>
        <v>0.6428571428571429</v>
      </c>
      <c r="AE299" s="82">
        <f>IF(K299=0,"",K299/B282)</f>
        <v>0.7142857142857143</v>
      </c>
      <c r="AF299" s="82">
        <f>IF(K290=0,"",AE299-AD299)</f>
        <v>7.1428571428571397E-2</v>
      </c>
      <c r="AG299" s="1"/>
      <c r="AH299" s="27"/>
      <c r="AI299" s="30"/>
      <c r="AJ299" s="1"/>
    </row>
    <row r="300" spans="1:36" ht="12.75" customHeight="1">
      <c r="AD300" s="1"/>
      <c r="AE300" s="1"/>
      <c r="AG300" s="1"/>
    </row>
    <row r="301" spans="1:36" ht="12.75" customHeight="1">
      <c r="AD301" s="1"/>
      <c r="AE301" s="1"/>
      <c r="AG301" s="1"/>
    </row>
    <row r="302" spans="1:36" ht="26.25" customHeight="1">
      <c r="B302" s="218" t="s">
        <v>69</v>
      </c>
      <c r="C302" s="219"/>
      <c r="D302" s="219"/>
      <c r="E302" s="219"/>
      <c r="F302" s="219"/>
      <c r="G302" s="219"/>
      <c r="H302" s="219"/>
      <c r="I302" s="219"/>
      <c r="J302" s="219"/>
      <c r="K302" s="41" t="s">
        <v>58</v>
      </c>
      <c r="L302" s="27"/>
      <c r="M302" s="1"/>
      <c r="N302" s="1"/>
      <c r="O302" s="27"/>
      <c r="P302" s="1"/>
      <c r="Q302" s="27"/>
      <c r="R302" s="27"/>
      <c r="S302" s="27"/>
      <c r="AD302" s="1"/>
      <c r="AE302" s="1"/>
      <c r="AG302" s="1"/>
    </row>
    <row r="303" spans="1:36" ht="20.25" customHeight="1">
      <c r="A303" s="220" t="s">
        <v>19</v>
      </c>
      <c r="B303" s="221" t="s">
        <v>70</v>
      </c>
      <c r="C303" s="216"/>
      <c r="D303" s="216"/>
      <c r="E303" s="216"/>
      <c r="F303" s="216"/>
      <c r="G303" s="216"/>
      <c r="H303" s="216"/>
      <c r="I303" s="216"/>
      <c r="J303" s="217"/>
      <c r="K303" s="222" t="s">
        <v>20</v>
      </c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12" t="s">
        <v>11</v>
      </c>
      <c r="AE303" s="212" t="s">
        <v>12</v>
      </c>
      <c r="AF303" s="223" t="s">
        <v>13</v>
      </c>
      <c r="AG303" s="212" t="s">
        <v>14</v>
      </c>
      <c r="AH303" s="214" t="s">
        <v>15</v>
      </c>
      <c r="AI303" s="214" t="s">
        <v>16</v>
      </c>
      <c r="AJ303" s="212" t="s">
        <v>17</v>
      </c>
    </row>
    <row r="304" spans="1:36" ht="15.75" customHeight="1">
      <c r="A304" s="213"/>
      <c r="B304" s="46" t="s">
        <v>71</v>
      </c>
      <c r="C304" s="46" t="s">
        <v>72</v>
      </c>
      <c r="D304" s="46" t="s">
        <v>73</v>
      </c>
      <c r="E304" s="46" t="s">
        <v>74</v>
      </c>
      <c r="F304" s="46" t="s">
        <v>75</v>
      </c>
      <c r="G304" s="46" t="s">
        <v>76</v>
      </c>
      <c r="H304" s="46" t="s">
        <v>77</v>
      </c>
      <c r="I304" s="46" t="s">
        <v>78</v>
      </c>
      <c r="J304" s="46" t="s">
        <v>79</v>
      </c>
      <c r="K304" s="213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13"/>
      <c r="AE304" s="213"/>
      <c r="AF304" s="213"/>
      <c r="AG304" s="213"/>
      <c r="AH304" s="213"/>
      <c r="AI304" s="213"/>
      <c r="AJ304" s="213"/>
    </row>
    <row r="305" spans="1:38" ht="15.75" customHeight="1">
      <c r="A305" s="46">
        <v>1202</v>
      </c>
      <c r="B305" s="47">
        <v>66</v>
      </c>
      <c r="C305" s="84"/>
      <c r="D305" s="84"/>
      <c r="E305" s="84"/>
      <c r="F305" s="84"/>
      <c r="G305" s="84"/>
      <c r="H305" s="84"/>
      <c r="I305" s="84"/>
      <c r="J305" s="84"/>
      <c r="K305" s="85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49"/>
      <c r="AE305" s="50"/>
      <c r="AF305" s="51"/>
      <c r="AG305" s="52"/>
      <c r="AH305" s="53">
        <f>B305</f>
        <v>66</v>
      </c>
      <c r="AI305" s="54"/>
      <c r="AJ305" s="52"/>
    </row>
    <row r="306" spans="1:38" ht="15.75" customHeight="1">
      <c r="A306" s="46">
        <v>1301</v>
      </c>
      <c r="B306" s="84"/>
      <c r="C306" s="84">
        <v>58</v>
      </c>
      <c r="D306" s="84"/>
      <c r="E306" s="84"/>
      <c r="F306" s="84"/>
      <c r="G306" s="84"/>
      <c r="H306" s="84"/>
      <c r="I306" s="84"/>
      <c r="J306" s="84"/>
      <c r="K306" s="85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55"/>
      <c r="AE306" s="1"/>
      <c r="AF306" s="56"/>
      <c r="AG306" s="57">
        <f>IF(C306=0,"",C306/B305)</f>
        <v>0.87878787878787878</v>
      </c>
      <c r="AH306" s="58">
        <v>58</v>
      </c>
      <c r="AI306" s="59">
        <f t="shared" ref="AI306:AI313" si="39">IF(AH306=0,"",AH306/AH305)</f>
        <v>0.87878787878787878</v>
      </c>
      <c r="AJ306" s="59">
        <f t="shared" ref="AJ306:AJ313" si="40">IF(AH306=0,"",100%-AI306)</f>
        <v>0.12121212121212122</v>
      </c>
    </row>
    <row r="307" spans="1:38" ht="15.75" customHeight="1">
      <c r="A307" s="46">
        <v>1302</v>
      </c>
      <c r="B307" s="84"/>
      <c r="C307" s="84"/>
      <c r="D307" s="84">
        <v>55</v>
      </c>
      <c r="E307" s="84"/>
      <c r="F307" s="84"/>
      <c r="G307" s="84"/>
      <c r="H307" s="84"/>
      <c r="I307" s="84"/>
      <c r="J307" s="84"/>
      <c r="K307" s="85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55"/>
      <c r="AE307" s="1"/>
      <c r="AF307" s="56"/>
      <c r="AG307" s="57">
        <f>IF(D307=0,"",D307/C306)</f>
        <v>0.94827586206896552</v>
      </c>
      <c r="AH307" s="58">
        <v>55</v>
      </c>
      <c r="AI307" s="59">
        <f t="shared" si="39"/>
        <v>0.94827586206896552</v>
      </c>
      <c r="AJ307" s="59">
        <f t="shared" si="40"/>
        <v>5.1724137931034475E-2</v>
      </c>
      <c r="AK307" s="32">
        <f>AH307/AH305</f>
        <v>0.83333333333333337</v>
      </c>
      <c r="AL307" s="32">
        <f>AH307/AH305</f>
        <v>0.83333333333333337</v>
      </c>
    </row>
    <row r="308" spans="1:38" ht="15.75" customHeight="1">
      <c r="A308" s="46">
        <v>1401</v>
      </c>
      <c r="B308" s="84"/>
      <c r="C308" s="84"/>
      <c r="D308" s="84"/>
      <c r="E308" s="84">
        <v>51</v>
      </c>
      <c r="F308" s="84"/>
      <c r="G308" s="84"/>
      <c r="H308" s="84"/>
      <c r="I308" s="84"/>
      <c r="J308" s="84"/>
      <c r="K308" s="85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55"/>
      <c r="AE308" s="1"/>
      <c r="AF308" s="56"/>
      <c r="AG308" s="57">
        <f>IF(E308=0,"",E308/D307)</f>
        <v>0.92727272727272725</v>
      </c>
      <c r="AH308" s="58">
        <v>53</v>
      </c>
      <c r="AI308" s="59">
        <f t="shared" si="39"/>
        <v>0.96363636363636362</v>
      </c>
      <c r="AJ308" s="59">
        <f t="shared" si="40"/>
        <v>3.6363636363636376E-2</v>
      </c>
    </row>
    <row r="309" spans="1:38" ht="15.75" customHeight="1">
      <c r="A309" s="46">
        <v>1402</v>
      </c>
      <c r="B309" s="84"/>
      <c r="C309" s="84"/>
      <c r="D309" s="84"/>
      <c r="E309" s="84"/>
      <c r="F309" s="84">
        <v>48</v>
      </c>
      <c r="G309" s="84"/>
      <c r="H309" s="84"/>
      <c r="I309" s="84"/>
      <c r="J309" s="84"/>
      <c r="K309" s="85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55"/>
      <c r="AE309" s="1"/>
      <c r="AF309" s="56"/>
      <c r="AG309" s="57">
        <f>IF(F309=0,"",F309/E308)</f>
        <v>0.94117647058823528</v>
      </c>
      <c r="AH309" s="58">
        <v>52</v>
      </c>
      <c r="AI309" s="59">
        <f t="shared" si="39"/>
        <v>0.98113207547169812</v>
      </c>
      <c r="AJ309" s="59">
        <f t="shared" si="40"/>
        <v>1.8867924528301883E-2</v>
      </c>
    </row>
    <row r="310" spans="1:38" ht="15.75" customHeight="1">
      <c r="A310" s="46">
        <v>1501</v>
      </c>
      <c r="B310" s="84"/>
      <c r="C310" s="84"/>
      <c r="D310" s="84"/>
      <c r="E310" s="84"/>
      <c r="F310" s="84"/>
      <c r="G310" s="84">
        <v>46</v>
      </c>
      <c r="H310" s="84"/>
      <c r="I310" s="84"/>
      <c r="J310" s="84"/>
      <c r="K310" s="85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55"/>
      <c r="AE310" s="1"/>
      <c r="AF310" s="56"/>
      <c r="AG310" s="57">
        <f>IF(G310=0,"",G310/F309)</f>
        <v>0.95833333333333337</v>
      </c>
      <c r="AH310" s="58">
        <v>51</v>
      </c>
      <c r="AI310" s="59">
        <f t="shared" si="39"/>
        <v>0.98076923076923073</v>
      </c>
      <c r="AJ310" s="59">
        <f t="shared" si="40"/>
        <v>1.9230769230769273E-2</v>
      </c>
    </row>
    <row r="311" spans="1:38" ht="15.75" customHeight="1">
      <c r="A311" s="46">
        <v>1502</v>
      </c>
      <c r="B311" s="84"/>
      <c r="C311" s="84"/>
      <c r="D311" s="84"/>
      <c r="E311" s="84"/>
      <c r="F311" s="84"/>
      <c r="G311" s="84"/>
      <c r="H311" s="84">
        <v>46</v>
      </c>
      <c r="I311" s="84"/>
      <c r="J311" s="84"/>
      <c r="K311" s="85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55"/>
      <c r="AE311" s="1"/>
      <c r="AF311" s="56"/>
      <c r="AG311" s="57">
        <f>IF(H311=0,"",H311/G310)</f>
        <v>1</v>
      </c>
      <c r="AH311" s="58">
        <v>50</v>
      </c>
      <c r="AI311" s="59">
        <f t="shared" si="39"/>
        <v>0.98039215686274506</v>
      </c>
      <c r="AJ311" s="59">
        <f t="shared" si="40"/>
        <v>1.9607843137254943E-2</v>
      </c>
    </row>
    <row r="312" spans="1:38" ht="15.75" customHeight="1">
      <c r="A312" s="46">
        <v>1601</v>
      </c>
      <c r="B312" s="84"/>
      <c r="C312" s="84"/>
      <c r="D312" s="84"/>
      <c r="E312" s="84"/>
      <c r="F312" s="84"/>
      <c r="G312" s="84"/>
      <c r="H312" s="84"/>
      <c r="I312" s="84">
        <v>45</v>
      </c>
      <c r="J312" s="84"/>
      <c r="K312" s="85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55"/>
      <c r="AE312" s="1"/>
      <c r="AF312" s="56"/>
      <c r="AG312" s="57">
        <f>IF(I312=0,"",I312/H311)</f>
        <v>0.97826086956521741</v>
      </c>
      <c r="AH312" s="58">
        <v>49</v>
      </c>
      <c r="AI312" s="59">
        <f t="shared" si="39"/>
        <v>0.98</v>
      </c>
      <c r="AJ312" s="59">
        <f t="shared" si="40"/>
        <v>2.0000000000000018E-2</v>
      </c>
    </row>
    <row r="313" spans="1:38" ht="15.75" customHeight="1">
      <c r="A313" s="46">
        <v>1602</v>
      </c>
      <c r="B313" s="84"/>
      <c r="C313" s="84"/>
      <c r="D313" s="84"/>
      <c r="E313" s="84"/>
      <c r="F313" s="84"/>
      <c r="G313" s="84"/>
      <c r="H313" s="84"/>
      <c r="I313" s="84"/>
      <c r="J313" s="84">
        <v>45</v>
      </c>
      <c r="K313" s="85">
        <v>45</v>
      </c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55"/>
      <c r="AE313" s="1"/>
      <c r="AF313" s="56"/>
      <c r="AG313" s="60">
        <f>IF(J313=0,"",J313/I312)</f>
        <v>1</v>
      </c>
      <c r="AH313" s="58">
        <v>49</v>
      </c>
      <c r="AI313" s="61">
        <f t="shared" si="39"/>
        <v>1</v>
      </c>
      <c r="AJ313" s="61">
        <f t="shared" si="40"/>
        <v>0</v>
      </c>
    </row>
    <row r="314" spans="1:38" ht="15.75" customHeight="1">
      <c r="A314" s="46">
        <v>1701</v>
      </c>
      <c r="B314" s="84"/>
      <c r="C314" s="84"/>
      <c r="D314" s="84"/>
      <c r="E314" s="84"/>
      <c r="F314" s="84"/>
      <c r="G314" s="84"/>
      <c r="H314" s="84"/>
      <c r="I314" s="84"/>
      <c r="J314" s="84">
        <v>2</v>
      </c>
      <c r="K314" s="85">
        <v>1</v>
      </c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55"/>
      <c r="AE314" s="1"/>
      <c r="AF314" s="27"/>
      <c r="AG314" s="86"/>
      <c r="AH314" s="63">
        <v>3</v>
      </c>
      <c r="AI314" s="87"/>
      <c r="AJ314" s="88"/>
    </row>
    <row r="315" spans="1:38" ht="15.75" customHeight="1">
      <c r="A315" s="46">
        <v>1702</v>
      </c>
      <c r="B315" s="84"/>
      <c r="C315" s="84"/>
      <c r="D315" s="84"/>
      <c r="E315" s="84"/>
      <c r="F315" s="84"/>
      <c r="G315" s="84"/>
      <c r="H315" s="84"/>
      <c r="I315" s="84"/>
      <c r="J315" s="84">
        <v>2</v>
      </c>
      <c r="K315" s="85">
        <v>1</v>
      </c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55"/>
      <c r="AE315" s="1"/>
      <c r="AF315" s="27"/>
      <c r="AG315" s="66"/>
      <c r="AH315" s="67">
        <v>3</v>
      </c>
      <c r="AI315" s="68"/>
      <c r="AJ315" s="66"/>
    </row>
    <row r="316" spans="1:38" ht="15.75" customHeight="1">
      <c r="A316" s="46">
        <v>1801</v>
      </c>
      <c r="B316" s="84"/>
      <c r="C316" s="84"/>
      <c r="D316" s="84"/>
      <c r="E316" s="84"/>
      <c r="F316" s="84"/>
      <c r="G316" s="84"/>
      <c r="H316" s="84"/>
      <c r="I316" s="84"/>
      <c r="J316" s="84">
        <v>2</v>
      </c>
      <c r="K316" s="85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55"/>
      <c r="AE316" s="1"/>
      <c r="AF316" s="27"/>
      <c r="AG316" s="66"/>
      <c r="AH316" s="67">
        <v>2</v>
      </c>
      <c r="AI316" s="68"/>
      <c r="AJ316" s="66"/>
    </row>
    <row r="317" spans="1:38" ht="15.75" customHeight="1">
      <c r="A317" s="46">
        <v>1802</v>
      </c>
      <c r="B317" s="84"/>
      <c r="C317" s="84"/>
      <c r="D317" s="84"/>
      <c r="E317" s="84"/>
      <c r="F317" s="84"/>
      <c r="G317" s="84"/>
      <c r="H317" s="84"/>
      <c r="I317" s="84"/>
      <c r="J317" s="84">
        <v>2</v>
      </c>
      <c r="K317" s="85">
        <v>1</v>
      </c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55"/>
      <c r="AE317" s="1"/>
      <c r="AF317" s="27"/>
      <c r="AG317" s="66"/>
      <c r="AH317" s="67">
        <v>1</v>
      </c>
      <c r="AI317" s="68"/>
      <c r="AJ317" s="66"/>
    </row>
    <row r="318" spans="1:38" ht="15.75" customHeight="1">
      <c r="A318" s="46">
        <v>1901</v>
      </c>
      <c r="B318" s="84"/>
      <c r="C318" s="84"/>
      <c r="D318" s="84"/>
      <c r="E318" s="84"/>
      <c r="F318" s="84"/>
      <c r="G318" s="84"/>
      <c r="H318" s="84"/>
      <c r="I318" s="84"/>
      <c r="J318" s="84">
        <v>1</v>
      </c>
      <c r="K318" s="85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55"/>
      <c r="AE318" s="1"/>
      <c r="AF318" s="27"/>
      <c r="AG318" s="1"/>
      <c r="AH318" s="27"/>
      <c r="AI318" s="30"/>
      <c r="AJ318" s="66"/>
    </row>
    <row r="319" spans="1:38" ht="15.75" customHeight="1">
      <c r="A319" s="46">
        <v>1902</v>
      </c>
      <c r="B319" s="84"/>
      <c r="C319" s="84"/>
      <c r="D319" s="84"/>
      <c r="E319" s="84"/>
      <c r="F319" s="84"/>
      <c r="G319" s="84"/>
      <c r="H319" s="84"/>
      <c r="I319" s="84"/>
      <c r="J319" s="84"/>
      <c r="K319" s="85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55"/>
      <c r="AE319" s="1"/>
      <c r="AF319" s="27"/>
      <c r="AG319" s="69" t="s">
        <v>35</v>
      </c>
      <c r="AH319" s="70">
        <v>44</v>
      </c>
      <c r="AI319" s="71">
        <f>K322</f>
        <v>48</v>
      </c>
      <c r="AJ319" s="72" t="s">
        <v>20</v>
      </c>
    </row>
    <row r="320" spans="1:38" ht="15.75" customHeight="1">
      <c r="A320" s="46">
        <v>2001</v>
      </c>
      <c r="B320" s="84"/>
      <c r="C320" s="84"/>
      <c r="D320" s="84"/>
      <c r="E320" s="84"/>
      <c r="F320" s="84"/>
      <c r="G320" s="84"/>
      <c r="H320" s="84"/>
      <c r="I320" s="84"/>
      <c r="J320" s="84"/>
      <c r="K320" s="85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55"/>
      <c r="AE320" s="1"/>
      <c r="AF320" s="27"/>
      <c r="AG320" s="73" t="s">
        <v>36</v>
      </c>
      <c r="AH320" s="74">
        <f>IF(AH319/B305=0,"",AH319/B305)</f>
        <v>0.66666666666666663</v>
      </c>
      <c r="AI320" s="75">
        <f>IF(AH319/AI319=0,"",AH319/AI319)</f>
        <v>0.91666666666666663</v>
      </c>
      <c r="AJ320" s="76" t="s">
        <v>37</v>
      </c>
    </row>
    <row r="321" spans="1:38" ht="15.75" customHeight="1">
      <c r="A321" s="46">
        <v>2002</v>
      </c>
      <c r="B321" s="84"/>
      <c r="C321" s="84"/>
      <c r="D321" s="84"/>
      <c r="E321" s="84"/>
      <c r="F321" s="84"/>
      <c r="G321" s="84"/>
      <c r="H321" s="84"/>
      <c r="I321" s="84"/>
      <c r="J321" s="84"/>
      <c r="K321" s="85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77"/>
      <c r="AE321" s="78"/>
      <c r="AF321" s="79"/>
      <c r="AG321" s="78"/>
      <c r="AH321" s="79"/>
      <c r="AI321" s="79"/>
      <c r="AJ321" s="80"/>
    </row>
    <row r="322" spans="1:38" ht="18" customHeight="1">
      <c r="A322" s="22"/>
      <c r="B322" s="27"/>
      <c r="C322" s="27"/>
      <c r="D322" s="215" t="s">
        <v>80</v>
      </c>
      <c r="E322" s="216"/>
      <c r="F322" s="216"/>
      <c r="G322" s="216"/>
      <c r="H322" s="216"/>
      <c r="I322" s="216"/>
      <c r="J322" s="217"/>
      <c r="K322" s="81">
        <f>SUM(K313:K318)</f>
        <v>48</v>
      </c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82">
        <f>IF(K313=0,"",K313/B305)</f>
        <v>0.68181818181818177</v>
      </c>
      <c r="AE322" s="82">
        <f>IF(K322=0,"",K322/B305)</f>
        <v>0.72727272727272729</v>
      </c>
      <c r="AF322" s="82">
        <f>IF(K314=0,"",AE322-AD322)</f>
        <v>4.5454545454545525E-2</v>
      </c>
      <c r="AG322" s="1"/>
      <c r="AH322" s="27"/>
      <c r="AI322" s="30"/>
      <c r="AJ322" s="1"/>
    </row>
    <row r="323" spans="1:38" ht="12.75" customHeight="1">
      <c r="AD323" s="1"/>
      <c r="AE323" s="1"/>
      <c r="AG323" s="1"/>
    </row>
    <row r="324" spans="1:38" ht="12.75" customHeight="1">
      <c r="AD324" s="1"/>
      <c r="AE324" s="1"/>
      <c r="AG324" s="1"/>
    </row>
    <row r="325" spans="1:38" ht="26.25" customHeight="1">
      <c r="B325" s="218" t="s">
        <v>69</v>
      </c>
      <c r="C325" s="219"/>
      <c r="D325" s="219"/>
      <c r="E325" s="219"/>
      <c r="F325" s="219"/>
      <c r="G325" s="219"/>
      <c r="H325" s="219"/>
      <c r="I325" s="219"/>
      <c r="J325" s="219"/>
      <c r="K325" s="41" t="s">
        <v>63</v>
      </c>
      <c r="L325" s="27"/>
      <c r="M325" s="1"/>
      <c r="N325" s="1"/>
      <c r="O325" s="27"/>
      <c r="P325" s="1"/>
      <c r="Q325" s="27"/>
      <c r="R325" s="27"/>
      <c r="S325" s="27"/>
      <c r="AD325" s="1"/>
      <c r="AE325" s="1"/>
      <c r="AG325" s="1"/>
    </row>
    <row r="326" spans="1:38" ht="20.25" customHeight="1">
      <c r="A326" s="220" t="s">
        <v>19</v>
      </c>
      <c r="B326" s="221" t="s">
        <v>70</v>
      </c>
      <c r="C326" s="216"/>
      <c r="D326" s="216"/>
      <c r="E326" s="216"/>
      <c r="F326" s="216"/>
      <c r="G326" s="216"/>
      <c r="H326" s="216"/>
      <c r="I326" s="216"/>
      <c r="J326" s="217"/>
      <c r="K326" s="222" t="s">
        <v>20</v>
      </c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12" t="s">
        <v>11</v>
      </c>
      <c r="AE326" s="212" t="s">
        <v>12</v>
      </c>
      <c r="AF326" s="223" t="s">
        <v>13</v>
      </c>
      <c r="AG326" s="212" t="s">
        <v>14</v>
      </c>
      <c r="AH326" s="214" t="s">
        <v>15</v>
      </c>
      <c r="AI326" s="214" t="s">
        <v>16</v>
      </c>
      <c r="AJ326" s="212" t="s">
        <v>17</v>
      </c>
    </row>
    <row r="327" spans="1:38" ht="15.75" customHeight="1">
      <c r="A327" s="213"/>
      <c r="B327" s="46" t="s">
        <v>71</v>
      </c>
      <c r="C327" s="46" t="s">
        <v>72</v>
      </c>
      <c r="D327" s="46" t="s">
        <v>73</v>
      </c>
      <c r="E327" s="46" t="s">
        <v>74</v>
      </c>
      <c r="F327" s="46" t="s">
        <v>75</v>
      </c>
      <c r="G327" s="46" t="s">
        <v>76</v>
      </c>
      <c r="H327" s="46" t="s">
        <v>77</v>
      </c>
      <c r="I327" s="46" t="s">
        <v>78</v>
      </c>
      <c r="J327" s="46" t="s">
        <v>79</v>
      </c>
      <c r="K327" s="213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13"/>
      <c r="AE327" s="213"/>
      <c r="AF327" s="213"/>
      <c r="AG327" s="213"/>
      <c r="AH327" s="213"/>
      <c r="AI327" s="213"/>
      <c r="AJ327" s="213"/>
    </row>
    <row r="328" spans="1:38" ht="15.75" customHeight="1">
      <c r="A328" s="46">
        <v>1301</v>
      </c>
      <c r="B328" s="47">
        <v>11</v>
      </c>
      <c r="C328" s="84"/>
      <c r="D328" s="84"/>
      <c r="E328" s="84"/>
      <c r="F328" s="84"/>
      <c r="G328" s="84"/>
      <c r="H328" s="84"/>
      <c r="I328" s="84"/>
      <c r="J328" s="84"/>
      <c r="K328" s="85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49"/>
      <c r="AE328" s="50"/>
      <c r="AF328" s="51"/>
      <c r="AG328" s="52"/>
      <c r="AH328" s="53">
        <f>B328</f>
        <v>11</v>
      </c>
      <c r="AI328" s="54"/>
      <c r="AJ328" s="52"/>
    </row>
    <row r="329" spans="1:38" ht="15.75" customHeight="1">
      <c r="A329" s="46">
        <v>1302</v>
      </c>
      <c r="B329" s="84"/>
      <c r="C329" s="84">
        <v>9</v>
      </c>
      <c r="D329" s="84"/>
      <c r="E329" s="84"/>
      <c r="F329" s="84"/>
      <c r="G329" s="84"/>
      <c r="H329" s="84"/>
      <c r="I329" s="84"/>
      <c r="J329" s="84"/>
      <c r="K329" s="85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55"/>
      <c r="AE329" s="1"/>
      <c r="AF329" s="56"/>
      <c r="AG329" s="57">
        <f>IF(C329=0,"",C329/B328)</f>
        <v>0.81818181818181823</v>
      </c>
      <c r="AH329" s="58">
        <v>9</v>
      </c>
      <c r="AI329" s="59">
        <f t="shared" ref="AI329:AI336" si="41">IF(AH329=0,"",AH329/AH328)</f>
        <v>0.81818181818181823</v>
      </c>
      <c r="AJ329" s="59">
        <f t="shared" ref="AJ329:AJ336" si="42">IF(AH329=0,"",100%-AI329)</f>
        <v>0.18181818181818177</v>
      </c>
    </row>
    <row r="330" spans="1:38" ht="15.75" customHeight="1">
      <c r="A330" s="46">
        <v>1401</v>
      </c>
      <c r="B330" s="84"/>
      <c r="C330" s="84"/>
      <c r="D330" s="84">
        <v>8</v>
      </c>
      <c r="E330" s="84"/>
      <c r="F330" s="84"/>
      <c r="G330" s="84"/>
      <c r="H330" s="84"/>
      <c r="I330" s="84"/>
      <c r="J330" s="84"/>
      <c r="K330" s="85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55"/>
      <c r="AE330" s="1"/>
      <c r="AF330" s="56"/>
      <c r="AG330" s="57">
        <f>IF(D330=0,"",D330/C329)</f>
        <v>0.88888888888888884</v>
      </c>
      <c r="AH330" s="58">
        <v>8</v>
      </c>
      <c r="AI330" s="59">
        <f t="shared" si="41"/>
        <v>0.88888888888888884</v>
      </c>
      <c r="AJ330" s="59">
        <f t="shared" si="42"/>
        <v>0.11111111111111116</v>
      </c>
      <c r="AK330" s="32">
        <f>AH330/AH328</f>
        <v>0.72727272727272729</v>
      </c>
      <c r="AL330" s="32">
        <f>AH330/AH328</f>
        <v>0.72727272727272729</v>
      </c>
    </row>
    <row r="331" spans="1:38" ht="15.75" customHeight="1">
      <c r="A331" s="46">
        <v>1402</v>
      </c>
      <c r="B331" s="84"/>
      <c r="C331" s="84"/>
      <c r="D331" s="84"/>
      <c r="E331" s="84">
        <v>7</v>
      </c>
      <c r="F331" s="84"/>
      <c r="G331" s="84"/>
      <c r="H331" s="84"/>
      <c r="I331" s="84"/>
      <c r="J331" s="84"/>
      <c r="K331" s="85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55"/>
      <c r="AE331" s="1"/>
      <c r="AF331" s="56"/>
      <c r="AG331" s="57">
        <f>IF(E331=0,"",E331/D330)</f>
        <v>0.875</v>
      </c>
      <c r="AH331" s="58">
        <v>7</v>
      </c>
      <c r="AI331" s="59">
        <f t="shared" si="41"/>
        <v>0.875</v>
      </c>
      <c r="AJ331" s="59">
        <f t="shared" si="42"/>
        <v>0.125</v>
      </c>
    </row>
    <row r="332" spans="1:38" ht="15.75" customHeight="1">
      <c r="A332" s="46">
        <v>1501</v>
      </c>
      <c r="B332" s="84"/>
      <c r="C332" s="84"/>
      <c r="D332" s="84"/>
      <c r="E332" s="84"/>
      <c r="F332" s="84">
        <v>7</v>
      </c>
      <c r="G332" s="84"/>
      <c r="H332" s="84"/>
      <c r="I332" s="84"/>
      <c r="J332" s="84"/>
      <c r="K332" s="85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55"/>
      <c r="AE332" s="1"/>
      <c r="AF332" s="56"/>
      <c r="AG332" s="57">
        <f>IF(F332=0,"",F332/E331)</f>
        <v>1</v>
      </c>
      <c r="AH332" s="58">
        <v>7</v>
      </c>
      <c r="AI332" s="59">
        <f t="shared" si="41"/>
        <v>1</v>
      </c>
      <c r="AJ332" s="59">
        <f t="shared" si="42"/>
        <v>0</v>
      </c>
    </row>
    <row r="333" spans="1:38" ht="15.75" customHeight="1">
      <c r="A333" s="46">
        <v>1502</v>
      </c>
      <c r="B333" s="84"/>
      <c r="C333" s="84"/>
      <c r="D333" s="84"/>
      <c r="E333" s="84"/>
      <c r="F333" s="84"/>
      <c r="G333" s="84">
        <v>6</v>
      </c>
      <c r="H333" s="84"/>
      <c r="I333" s="84"/>
      <c r="J333" s="84"/>
      <c r="K333" s="85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55"/>
      <c r="AE333" s="1"/>
      <c r="AF333" s="56"/>
      <c r="AG333" s="57">
        <f>IF(G333=0,"",G333/F332)</f>
        <v>0.8571428571428571</v>
      </c>
      <c r="AH333" s="58">
        <v>7</v>
      </c>
      <c r="AI333" s="59">
        <f t="shared" si="41"/>
        <v>1</v>
      </c>
      <c r="AJ333" s="59">
        <f t="shared" si="42"/>
        <v>0</v>
      </c>
    </row>
    <row r="334" spans="1:38" ht="15.75" customHeight="1">
      <c r="A334" s="46">
        <v>1601</v>
      </c>
      <c r="B334" s="84"/>
      <c r="C334" s="84"/>
      <c r="D334" s="84"/>
      <c r="E334" s="84"/>
      <c r="F334" s="84"/>
      <c r="G334" s="84"/>
      <c r="H334" s="84">
        <v>6</v>
      </c>
      <c r="I334" s="84"/>
      <c r="J334" s="84"/>
      <c r="K334" s="85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55"/>
      <c r="AE334" s="1"/>
      <c r="AF334" s="56"/>
      <c r="AG334" s="57">
        <f>IF(H334=0,"",H334/G333)</f>
        <v>1</v>
      </c>
      <c r="AH334" s="58">
        <v>7</v>
      </c>
      <c r="AI334" s="59">
        <f t="shared" si="41"/>
        <v>1</v>
      </c>
      <c r="AJ334" s="59">
        <f t="shared" si="42"/>
        <v>0</v>
      </c>
    </row>
    <row r="335" spans="1:38" ht="15.75" customHeight="1">
      <c r="A335" s="46">
        <v>1602</v>
      </c>
      <c r="B335" s="84"/>
      <c r="C335" s="84"/>
      <c r="D335" s="84"/>
      <c r="E335" s="84"/>
      <c r="F335" s="84"/>
      <c r="G335" s="84"/>
      <c r="H335" s="84"/>
      <c r="I335" s="84">
        <v>6</v>
      </c>
      <c r="J335" s="84"/>
      <c r="K335" s="85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55"/>
      <c r="AE335" s="1"/>
      <c r="AF335" s="56"/>
      <c r="AG335" s="57">
        <f>IF(I335=0,"",I335/H334)</f>
        <v>1</v>
      </c>
      <c r="AH335" s="58">
        <v>7</v>
      </c>
      <c r="AI335" s="59">
        <f t="shared" si="41"/>
        <v>1</v>
      </c>
      <c r="AJ335" s="59">
        <f t="shared" si="42"/>
        <v>0</v>
      </c>
    </row>
    <row r="336" spans="1:38" ht="15.75" customHeight="1">
      <c r="A336" s="46">
        <v>1701</v>
      </c>
      <c r="B336" s="84"/>
      <c r="C336" s="84"/>
      <c r="D336" s="84"/>
      <c r="E336" s="84"/>
      <c r="F336" s="84"/>
      <c r="G336" s="84"/>
      <c r="H336" s="84"/>
      <c r="I336" s="84"/>
      <c r="J336" s="84">
        <v>6</v>
      </c>
      <c r="K336" s="85">
        <v>6</v>
      </c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55"/>
      <c r="AE336" s="1"/>
      <c r="AF336" s="56"/>
      <c r="AG336" s="60">
        <f>IF(J336=0,"",J336/I335)</f>
        <v>1</v>
      </c>
      <c r="AH336" s="58">
        <v>7</v>
      </c>
      <c r="AI336" s="61">
        <f t="shared" si="41"/>
        <v>1</v>
      </c>
      <c r="AJ336" s="61">
        <f t="shared" si="42"/>
        <v>0</v>
      </c>
    </row>
    <row r="337" spans="1:36" ht="15.75" customHeight="1">
      <c r="A337" s="46">
        <v>1702</v>
      </c>
      <c r="B337" s="84"/>
      <c r="C337" s="84"/>
      <c r="D337" s="84"/>
      <c r="E337" s="84"/>
      <c r="F337" s="84"/>
      <c r="G337" s="84"/>
      <c r="H337" s="84"/>
      <c r="I337" s="84"/>
      <c r="J337" s="84">
        <v>1</v>
      </c>
      <c r="K337" s="85">
        <v>1</v>
      </c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55"/>
      <c r="AE337" s="1"/>
      <c r="AF337" s="27"/>
      <c r="AG337" s="62"/>
      <c r="AH337" s="63">
        <v>1</v>
      </c>
      <c r="AI337" s="64"/>
      <c r="AJ337" s="65"/>
    </row>
    <row r="338" spans="1:36" ht="15.75" customHeight="1">
      <c r="A338" s="46">
        <v>1801</v>
      </c>
      <c r="B338" s="84"/>
      <c r="C338" s="84"/>
      <c r="D338" s="84"/>
      <c r="E338" s="84"/>
      <c r="F338" s="84"/>
      <c r="G338" s="84"/>
      <c r="H338" s="84"/>
      <c r="I338" s="84"/>
      <c r="J338" s="84"/>
      <c r="K338" s="85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55"/>
      <c r="AE338" s="1"/>
      <c r="AF338" s="27"/>
      <c r="AG338" s="66"/>
      <c r="AH338" s="67"/>
      <c r="AI338" s="68"/>
      <c r="AJ338" s="66"/>
    </row>
    <row r="339" spans="1:36" ht="15.75" customHeight="1">
      <c r="A339" s="46">
        <v>1802</v>
      </c>
      <c r="B339" s="84"/>
      <c r="C339" s="84"/>
      <c r="D339" s="84"/>
      <c r="E339" s="84"/>
      <c r="F339" s="84"/>
      <c r="G339" s="84"/>
      <c r="H339" s="84"/>
      <c r="I339" s="84"/>
      <c r="J339" s="84"/>
      <c r="K339" s="85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55"/>
      <c r="AE339" s="1"/>
      <c r="AF339" s="27"/>
      <c r="AG339" s="66"/>
      <c r="AH339" s="67"/>
      <c r="AI339" s="68"/>
      <c r="AJ339" s="66"/>
    </row>
    <row r="340" spans="1:36" ht="15.75" customHeight="1">
      <c r="A340" s="46">
        <v>1901</v>
      </c>
      <c r="B340" s="84"/>
      <c r="C340" s="84"/>
      <c r="D340" s="84"/>
      <c r="E340" s="84"/>
      <c r="F340" s="84"/>
      <c r="G340" s="84"/>
      <c r="H340" s="84"/>
      <c r="I340" s="84"/>
      <c r="J340" s="84"/>
      <c r="K340" s="85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55"/>
      <c r="AE340" s="1"/>
      <c r="AF340" s="27"/>
      <c r="AG340" s="66"/>
      <c r="AH340" s="67"/>
      <c r="AI340" s="68"/>
      <c r="AJ340" s="66"/>
    </row>
    <row r="341" spans="1:36" ht="15.75" customHeight="1">
      <c r="A341" s="46">
        <v>1902</v>
      </c>
      <c r="B341" s="84"/>
      <c r="C341" s="84"/>
      <c r="D341" s="84"/>
      <c r="E341" s="84"/>
      <c r="F341" s="84"/>
      <c r="G341" s="84"/>
      <c r="H341" s="84"/>
      <c r="I341" s="84"/>
      <c r="J341" s="84"/>
      <c r="K341" s="85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55"/>
      <c r="AE341" s="1"/>
      <c r="AF341" s="27"/>
      <c r="AG341" s="1"/>
      <c r="AH341" s="27"/>
      <c r="AI341" s="30"/>
      <c r="AJ341" s="66"/>
    </row>
    <row r="342" spans="1:36" ht="15.75" customHeight="1">
      <c r="A342" s="46">
        <v>2001</v>
      </c>
      <c r="B342" s="84"/>
      <c r="C342" s="84"/>
      <c r="D342" s="84"/>
      <c r="E342" s="84"/>
      <c r="F342" s="84"/>
      <c r="G342" s="84"/>
      <c r="H342" s="84"/>
      <c r="I342" s="84"/>
      <c r="J342" s="84"/>
      <c r="K342" s="85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55"/>
      <c r="AE342" s="1"/>
      <c r="AF342" s="27"/>
      <c r="AG342" s="69" t="s">
        <v>35</v>
      </c>
      <c r="AH342" s="70">
        <v>7</v>
      </c>
      <c r="AI342" s="71">
        <f>IF(SUM(K335:K338)=0,"",SUM(K335:K338))</f>
        <v>7</v>
      </c>
      <c r="AJ342" s="72" t="s">
        <v>20</v>
      </c>
    </row>
    <row r="343" spans="1:36" ht="15.75" customHeight="1">
      <c r="A343" s="46">
        <v>2002</v>
      </c>
      <c r="B343" s="84"/>
      <c r="C343" s="84"/>
      <c r="D343" s="84"/>
      <c r="E343" s="84"/>
      <c r="F343" s="84"/>
      <c r="G343" s="84"/>
      <c r="H343" s="84"/>
      <c r="I343" s="84"/>
      <c r="J343" s="84"/>
      <c r="K343" s="85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55"/>
      <c r="AE343" s="1"/>
      <c r="AF343" s="27"/>
      <c r="AG343" s="73" t="s">
        <v>36</v>
      </c>
      <c r="AH343" s="74">
        <f>IF(AH342/B328=0,"",AH342/B328)</f>
        <v>0.63636363636363635</v>
      </c>
      <c r="AI343" s="75">
        <f>IF(AH342/AI342=0,"",AH342/AI342)</f>
        <v>1</v>
      </c>
      <c r="AJ343" s="76" t="s">
        <v>37</v>
      </c>
    </row>
    <row r="344" spans="1:36" ht="15.75" customHeight="1">
      <c r="A344" s="46">
        <v>2101</v>
      </c>
      <c r="B344" s="84"/>
      <c r="C344" s="84"/>
      <c r="D344" s="84"/>
      <c r="E344" s="84"/>
      <c r="F344" s="84"/>
      <c r="G344" s="84"/>
      <c r="H344" s="84"/>
      <c r="I344" s="84"/>
      <c r="J344" s="84"/>
      <c r="K344" s="85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77"/>
      <c r="AE344" s="78"/>
      <c r="AF344" s="79"/>
      <c r="AG344" s="78"/>
      <c r="AH344" s="79"/>
      <c r="AI344" s="79"/>
      <c r="AJ344" s="80"/>
    </row>
    <row r="345" spans="1:36" ht="18" customHeight="1">
      <c r="A345" s="22"/>
      <c r="B345" s="27"/>
      <c r="C345" s="27"/>
      <c r="D345" s="215" t="s">
        <v>80</v>
      </c>
      <c r="E345" s="216"/>
      <c r="F345" s="216"/>
      <c r="G345" s="216"/>
      <c r="H345" s="216"/>
      <c r="I345" s="216"/>
      <c r="J345" s="217"/>
      <c r="K345" s="81">
        <f>SUM(K336:K341)</f>
        <v>7</v>
      </c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82">
        <f>IF(K336=0,"",K336/B328)</f>
        <v>0.54545454545454541</v>
      </c>
      <c r="AE345" s="82">
        <f>IF(K345=0,"",K345/B328)</f>
        <v>0.63636363636363635</v>
      </c>
      <c r="AF345" s="82">
        <f>IF(K337=0,"",AE345-AD345)</f>
        <v>9.0909090909090939E-2</v>
      </c>
      <c r="AG345" s="1"/>
      <c r="AH345" s="27"/>
      <c r="AI345" s="30"/>
      <c r="AJ345" s="1"/>
    </row>
    <row r="346" spans="1:36" ht="12.75" customHeight="1">
      <c r="AD346" s="1"/>
      <c r="AE346" s="1"/>
      <c r="AG346" s="1"/>
    </row>
    <row r="347" spans="1:36" ht="12.75" customHeight="1">
      <c r="AD347" s="1"/>
      <c r="AE347" s="1"/>
      <c r="AG347" s="1"/>
    </row>
    <row r="348" spans="1:36" ht="26.25" customHeight="1">
      <c r="B348" s="218" t="s">
        <v>69</v>
      </c>
      <c r="C348" s="219"/>
      <c r="D348" s="219"/>
      <c r="E348" s="219"/>
      <c r="F348" s="219"/>
      <c r="G348" s="219"/>
      <c r="H348" s="219"/>
      <c r="I348" s="219"/>
      <c r="J348" s="219"/>
      <c r="K348" s="41" t="s">
        <v>64</v>
      </c>
      <c r="L348" s="27"/>
      <c r="M348" s="1"/>
      <c r="N348" s="1"/>
      <c r="O348" s="27"/>
      <c r="P348" s="1"/>
      <c r="Q348" s="27"/>
      <c r="R348" s="27"/>
      <c r="S348" s="27"/>
      <c r="AD348" s="1"/>
      <c r="AE348" s="1"/>
      <c r="AG348" s="1"/>
    </row>
    <row r="349" spans="1:36" ht="20.25" customHeight="1">
      <c r="A349" s="220" t="s">
        <v>19</v>
      </c>
      <c r="B349" s="221" t="s">
        <v>70</v>
      </c>
      <c r="C349" s="216"/>
      <c r="D349" s="216"/>
      <c r="E349" s="216"/>
      <c r="F349" s="216"/>
      <c r="G349" s="216"/>
      <c r="H349" s="216"/>
      <c r="I349" s="216"/>
      <c r="J349" s="217"/>
      <c r="K349" s="222" t="s">
        <v>20</v>
      </c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12" t="s">
        <v>11</v>
      </c>
      <c r="AE349" s="212" t="s">
        <v>12</v>
      </c>
      <c r="AF349" s="223" t="s">
        <v>13</v>
      </c>
      <c r="AG349" s="212" t="s">
        <v>14</v>
      </c>
      <c r="AH349" s="214" t="s">
        <v>15</v>
      </c>
      <c r="AI349" s="214" t="s">
        <v>16</v>
      </c>
      <c r="AJ349" s="212" t="s">
        <v>17</v>
      </c>
    </row>
    <row r="350" spans="1:36" ht="15.75" customHeight="1">
      <c r="A350" s="213"/>
      <c r="B350" s="46" t="s">
        <v>71</v>
      </c>
      <c r="C350" s="46" t="s">
        <v>72</v>
      </c>
      <c r="D350" s="46" t="s">
        <v>73</v>
      </c>
      <c r="E350" s="46" t="s">
        <v>74</v>
      </c>
      <c r="F350" s="46" t="s">
        <v>75</v>
      </c>
      <c r="G350" s="46" t="s">
        <v>76</v>
      </c>
      <c r="H350" s="46" t="s">
        <v>77</v>
      </c>
      <c r="I350" s="46" t="s">
        <v>78</v>
      </c>
      <c r="J350" s="46" t="s">
        <v>79</v>
      </c>
      <c r="K350" s="213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13"/>
      <c r="AE350" s="213"/>
      <c r="AF350" s="213"/>
      <c r="AG350" s="213"/>
      <c r="AH350" s="213"/>
      <c r="AI350" s="213"/>
      <c r="AJ350" s="213"/>
    </row>
    <row r="351" spans="1:36" ht="15.75" customHeight="1">
      <c r="A351" s="46">
        <v>1302</v>
      </c>
      <c r="B351" s="47">
        <v>42</v>
      </c>
      <c r="C351" s="84"/>
      <c r="D351" s="84"/>
      <c r="E351" s="84"/>
      <c r="F351" s="84"/>
      <c r="G351" s="84"/>
      <c r="H351" s="84"/>
      <c r="I351" s="84"/>
      <c r="J351" s="84"/>
      <c r="K351" s="85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49"/>
      <c r="AE351" s="50"/>
      <c r="AF351" s="51"/>
      <c r="AG351" s="52"/>
      <c r="AH351" s="53">
        <f>B351</f>
        <v>42</v>
      </c>
      <c r="AI351" s="54"/>
      <c r="AJ351" s="52"/>
    </row>
    <row r="352" spans="1:36" ht="15.75" customHeight="1">
      <c r="A352" s="46">
        <v>1401</v>
      </c>
      <c r="B352" s="84"/>
      <c r="C352" s="84">
        <v>34</v>
      </c>
      <c r="D352" s="84"/>
      <c r="E352" s="84"/>
      <c r="F352" s="84"/>
      <c r="G352" s="84"/>
      <c r="H352" s="84"/>
      <c r="I352" s="84"/>
      <c r="J352" s="84"/>
      <c r="K352" s="85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55"/>
      <c r="AE352" s="1"/>
      <c r="AF352" s="56"/>
      <c r="AG352" s="89">
        <f>IF(C352=0,"",C352/B351)</f>
        <v>0.80952380952380953</v>
      </c>
      <c r="AH352" s="58">
        <v>35</v>
      </c>
      <c r="AI352" s="90">
        <f t="shared" ref="AI352:AI359" si="43">IF(AH352=0,"",AH352/AH351)</f>
        <v>0.83333333333333337</v>
      </c>
      <c r="AJ352" s="90">
        <f t="shared" ref="AJ352:AJ359" si="44">IF(AH352=0,"",100%-AI352)</f>
        <v>0.16666666666666663</v>
      </c>
    </row>
    <row r="353" spans="1:38" ht="15.75" customHeight="1">
      <c r="A353" s="46">
        <v>1402</v>
      </c>
      <c r="B353" s="84"/>
      <c r="C353" s="84"/>
      <c r="D353" s="84">
        <v>29</v>
      </c>
      <c r="E353" s="84"/>
      <c r="F353" s="84"/>
      <c r="G353" s="84"/>
      <c r="H353" s="84"/>
      <c r="I353" s="84"/>
      <c r="J353" s="84"/>
      <c r="K353" s="85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55"/>
      <c r="AE353" s="1"/>
      <c r="AF353" s="56"/>
      <c r="AG353" s="89">
        <f>IF(D353=0,"",D353/C352)</f>
        <v>0.8529411764705882</v>
      </c>
      <c r="AH353" s="58">
        <v>31</v>
      </c>
      <c r="AI353" s="90">
        <f t="shared" si="43"/>
        <v>0.88571428571428568</v>
      </c>
      <c r="AJ353" s="90">
        <f t="shared" si="44"/>
        <v>0.11428571428571432</v>
      </c>
      <c r="AK353" s="32">
        <f>AH353/AH351</f>
        <v>0.73809523809523814</v>
      </c>
      <c r="AL353" s="32"/>
    </row>
    <row r="354" spans="1:38" ht="15.75" customHeight="1">
      <c r="A354" s="46">
        <v>1501</v>
      </c>
      <c r="B354" s="84"/>
      <c r="C354" s="84"/>
      <c r="D354" s="84"/>
      <c r="E354" s="84">
        <v>25</v>
      </c>
      <c r="F354" s="84"/>
      <c r="G354" s="84"/>
      <c r="H354" s="84"/>
      <c r="I354" s="84"/>
      <c r="J354" s="84"/>
      <c r="K354" s="85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55"/>
      <c r="AE354" s="1"/>
      <c r="AF354" s="56"/>
      <c r="AG354" s="89">
        <f>IF(E354=0,"",E354/D353)</f>
        <v>0.86206896551724133</v>
      </c>
      <c r="AH354" s="58">
        <v>30</v>
      </c>
      <c r="AI354" s="90">
        <f t="shared" si="43"/>
        <v>0.967741935483871</v>
      </c>
      <c r="AJ354" s="90">
        <f t="shared" si="44"/>
        <v>3.2258064516129004E-2</v>
      </c>
    </row>
    <row r="355" spans="1:38" ht="15.75" customHeight="1">
      <c r="A355" s="46">
        <v>1502</v>
      </c>
      <c r="B355" s="84"/>
      <c r="C355" s="84"/>
      <c r="D355" s="84"/>
      <c r="E355" s="84"/>
      <c r="F355" s="84">
        <v>23</v>
      </c>
      <c r="G355" s="84"/>
      <c r="H355" s="84"/>
      <c r="I355" s="84"/>
      <c r="J355" s="84"/>
      <c r="K355" s="85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55"/>
      <c r="AE355" s="1"/>
      <c r="AF355" s="56"/>
      <c r="AG355" s="89">
        <f>IF(F355=0,"",F355/E354)</f>
        <v>0.92</v>
      </c>
      <c r="AH355" s="58">
        <v>28</v>
      </c>
      <c r="AI355" s="90">
        <f t="shared" si="43"/>
        <v>0.93333333333333335</v>
      </c>
      <c r="AJ355" s="90">
        <f t="shared" si="44"/>
        <v>6.6666666666666652E-2</v>
      </c>
    </row>
    <row r="356" spans="1:38" ht="15.75" customHeight="1">
      <c r="A356" s="46">
        <v>1601</v>
      </c>
      <c r="B356" s="84"/>
      <c r="C356" s="84"/>
      <c r="D356" s="84"/>
      <c r="E356" s="84"/>
      <c r="F356" s="84"/>
      <c r="G356" s="84">
        <v>20</v>
      </c>
      <c r="H356" s="84"/>
      <c r="I356" s="84"/>
      <c r="J356" s="84"/>
      <c r="K356" s="85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55"/>
      <c r="AE356" s="1"/>
      <c r="AF356" s="56"/>
      <c r="AG356" s="89">
        <f>IF(G356=0,"",G356/F355)</f>
        <v>0.86956521739130432</v>
      </c>
      <c r="AH356" s="58">
        <v>26</v>
      </c>
      <c r="AI356" s="90">
        <f t="shared" si="43"/>
        <v>0.9285714285714286</v>
      </c>
      <c r="AJ356" s="90">
        <f t="shared" si="44"/>
        <v>7.1428571428571397E-2</v>
      </c>
    </row>
    <row r="357" spans="1:38" ht="15.75" customHeight="1">
      <c r="A357" s="46">
        <v>1602</v>
      </c>
      <c r="B357" s="84"/>
      <c r="C357" s="84"/>
      <c r="D357" s="84"/>
      <c r="E357" s="84"/>
      <c r="F357" s="84"/>
      <c r="G357" s="84"/>
      <c r="H357" s="84">
        <v>20</v>
      </c>
      <c r="I357" s="84"/>
      <c r="J357" s="84"/>
      <c r="K357" s="85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55"/>
      <c r="AE357" s="1"/>
      <c r="AF357" s="56"/>
      <c r="AG357" s="89">
        <f>IF(H357=0,"",H357/G356)</f>
        <v>1</v>
      </c>
      <c r="AH357" s="58">
        <v>26</v>
      </c>
      <c r="AI357" s="90">
        <f t="shared" si="43"/>
        <v>1</v>
      </c>
      <c r="AJ357" s="90">
        <f t="shared" si="44"/>
        <v>0</v>
      </c>
    </row>
    <row r="358" spans="1:38" ht="15.75" customHeight="1">
      <c r="A358" s="46">
        <v>1701</v>
      </c>
      <c r="B358" s="84"/>
      <c r="C358" s="84"/>
      <c r="D358" s="84"/>
      <c r="E358" s="84"/>
      <c r="F358" s="84"/>
      <c r="G358" s="84"/>
      <c r="H358" s="84"/>
      <c r="I358" s="84">
        <v>20</v>
      </c>
      <c r="J358" s="84"/>
      <c r="K358" s="85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55"/>
      <c r="AE358" s="1"/>
      <c r="AF358" s="56"/>
      <c r="AG358" s="89">
        <f>IF(I358=0,"",I358/H357)</f>
        <v>1</v>
      </c>
      <c r="AH358" s="58">
        <v>26</v>
      </c>
      <c r="AI358" s="90">
        <f t="shared" si="43"/>
        <v>1</v>
      </c>
      <c r="AJ358" s="90">
        <f t="shared" si="44"/>
        <v>0</v>
      </c>
    </row>
    <row r="359" spans="1:38" ht="15.75" customHeight="1">
      <c r="A359" s="46">
        <v>1702</v>
      </c>
      <c r="B359" s="84"/>
      <c r="C359" s="84"/>
      <c r="D359" s="84"/>
      <c r="E359" s="84"/>
      <c r="F359" s="84"/>
      <c r="G359" s="84"/>
      <c r="H359" s="84"/>
      <c r="I359" s="84"/>
      <c r="J359" s="84">
        <v>20</v>
      </c>
      <c r="K359" s="85">
        <v>20</v>
      </c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55"/>
      <c r="AE359" s="1"/>
      <c r="AF359" s="56"/>
      <c r="AG359" s="91">
        <f>IF(J359=0,"",J359/I358)</f>
        <v>1</v>
      </c>
      <c r="AH359" s="58">
        <v>26</v>
      </c>
      <c r="AI359" s="92">
        <f t="shared" si="43"/>
        <v>1</v>
      </c>
      <c r="AJ359" s="92">
        <f t="shared" si="44"/>
        <v>0</v>
      </c>
    </row>
    <row r="360" spans="1:38" ht="15.75" customHeight="1">
      <c r="A360" s="46">
        <v>1801</v>
      </c>
      <c r="B360" s="84"/>
      <c r="C360" s="84"/>
      <c r="D360" s="84"/>
      <c r="E360" s="84"/>
      <c r="F360" s="84"/>
      <c r="G360" s="84"/>
      <c r="H360" s="84"/>
      <c r="I360" s="84"/>
      <c r="J360" s="84">
        <v>6</v>
      </c>
      <c r="K360" s="85">
        <v>6</v>
      </c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55"/>
      <c r="AE360" s="1"/>
      <c r="AF360" s="27"/>
      <c r="AG360" s="62"/>
      <c r="AH360" s="63">
        <v>6</v>
      </c>
      <c r="AI360" s="64"/>
      <c r="AJ360" s="65"/>
    </row>
    <row r="361" spans="1:38" ht="15.75" customHeight="1">
      <c r="A361" s="46">
        <v>1802</v>
      </c>
      <c r="B361" s="84"/>
      <c r="C361" s="84"/>
      <c r="D361" s="84"/>
      <c r="E361" s="84"/>
      <c r="F361" s="84"/>
      <c r="G361" s="84"/>
      <c r="H361" s="84"/>
      <c r="I361" s="84"/>
      <c r="J361" s="84"/>
      <c r="K361" s="85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55"/>
      <c r="AE361" s="1"/>
      <c r="AF361" s="27"/>
      <c r="AG361" s="66"/>
      <c r="AH361" s="67"/>
      <c r="AI361" s="68"/>
      <c r="AJ361" s="66"/>
    </row>
    <row r="362" spans="1:38" ht="15.75" customHeight="1">
      <c r="A362" s="46">
        <v>1901</v>
      </c>
      <c r="B362" s="84"/>
      <c r="C362" s="84"/>
      <c r="D362" s="84"/>
      <c r="E362" s="84"/>
      <c r="F362" s="84"/>
      <c r="G362" s="84"/>
      <c r="H362" s="84"/>
      <c r="I362" s="84"/>
      <c r="J362" s="84"/>
      <c r="K362" s="85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55"/>
      <c r="AE362" s="1"/>
      <c r="AF362" s="27"/>
      <c r="AG362" s="66"/>
      <c r="AH362" s="67"/>
      <c r="AI362" s="68"/>
      <c r="AJ362" s="66"/>
    </row>
    <row r="363" spans="1:38" ht="15.75" customHeight="1">
      <c r="A363" s="46">
        <v>1902</v>
      </c>
      <c r="B363" s="84"/>
      <c r="C363" s="84"/>
      <c r="D363" s="84"/>
      <c r="E363" s="84"/>
      <c r="F363" s="84"/>
      <c r="G363" s="84"/>
      <c r="H363" s="84"/>
      <c r="I363" s="84"/>
      <c r="J363" s="84"/>
      <c r="K363" s="85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55"/>
      <c r="AE363" s="1"/>
      <c r="AF363" s="27"/>
      <c r="AG363" s="66"/>
      <c r="AH363" s="67"/>
      <c r="AI363" s="68"/>
      <c r="AJ363" s="66"/>
    </row>
    <row r="364" spans="1:38" ht="15.75" customHeight="1">
      <c r="A364" s="46">
        <v>2001</v>
      </c>
      <c r="B364" s="84"/>
      <c r="C364" s="84"/>
      <c r="D364" s="84"/>
      <c r="E364" s="84"/>
      <c r="F364" s="84"/>
      <c r="G364" s="84"/>
      <c r="H364" s="84"/>
      <c r="I364" s="84"/>
      <c r="J364" s="84"/>
      <c r="K364" s="85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55"/>
      <c r="AE364" s="1"/>
      <c r="AF364" s="27"/>
      <c r="AG364" s="1"/>
      <c r="AH364" s="27"/>
      <c r="AI364" s="30"/>
      <c r="AJ364" s="66"/>
    </row>
    <row r="365" spans="1:38" ht="15.75" customHeight="1">
      <c r="A365" s="46">
        <v>2002</v>
      </c>
      <c r="B365" s="84"/>
      <c r="C365" s="84"/>
      <c r="D365" s="84"/>
      <c r="E365" s="84"/>
      <c r="F365" s="84"/>
      <c r="G365" s="84"/>
      <c r="H365" s="84"/>
      <c r="I365" s="84"/>
      <c r="J365" s="84"/>
      <c r="K365" s="85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55"/>
      <c r="AE365" s="1"/>
      <c r="AF365" s="27"/>
      <c r="AG365" s="69" t="s">
        <v>35</v>
      </c>
      <c r="AH365" s="70">
        <v>8</v>
      </c>
      <c r="AI365" s="71">
        <f>IF(SUM(K358:K361)=0,"",SUM(K358:K361))</f>
        <v>26</v>
      </c>
      <c r="AJ365" s="72" t="s">
        <v>20</v>
      </c>
    </row>
    <row r="366" spans="1:38" ht="15.75" customHeight="1">
      <c r="A366" s="46">
        <v>2101</v>
      </c>
      <c r="B366" s="84"/>
      <c r="C366" s="84"/>
      <c r="D366" s="84"/>
      <c r="E366" s="84"/>
      <c r="F366" s="84"/>
      <c r="G366" s="84"/>
      <c r="H366" s="84"/>
      <c r="I366" s="84"/>
      <c r="J366" s="84"/>
      <c r="K366" s="85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55"/>
      <c r="AE366" s="1"/>
      <c r="AF366" s="27"/>
      <c r="AG366" s="73" t="s">
        <v>36</v>
      </c>
      <c r="AH366" s="74">
        <f>AH365/B351</f>
        <v>0.19047619047619047</v>
      </c>
      <c r="AI366" s="75">
        <f>IF(AH365/AI365=0,"",AH365/AI365)</f>
        <v>0.30769230769230771</v>
      </c>
      <c r="AJ366" s="76" t="s">
        <v>37</v>
      </c>
    </row>
    <row r="367" spans="1:38" ht="15.75" customHeight="1">
      <c r="A367" s="46">
        <v>2102</v>
      </c>
      <c r="B367" s="84"/>
      <c r="C367" s="84"/>
      <c r="D367" s="84"/>
      <c r="E367" s="84"/>
      <c r="F367" s="84"/>
      <c r="G367" s="84"/>
      <c r="H367" s="84"/>
      <c r="I367" s="84"/>
      <c r="J367" s="84"/>
      <c r="K367" s="85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77"/>
      <c r="AE367" s="78"/>
      <c r="AF367" s="79"/>
      <c r="AG367" s="78"/>
      <c r="AH367" s="79"/>
      <c r="AI367" s="79"/>
      <c r="AJ367" s="80"/>
    </row>
    <row r="368" spans="1:38" ht="18" customHeight="1">
      <c r="A368" s="22"/>
      <c r="B368" s="27"/>
      <c r="C368" s="27"/>
      <c r="D368" s="215" t="s">
        <v>80</v>
      </c>
      <c r="E368" s="216"/>
      <c r="F368" s="216"/>
      <c r="G368" s="216"/>
      <c r="H368" s="216"/>
      <c r="I368" s="216"/>
      <c r="J368" s="217"/>
      <c r="K368" s="81">
        <f>SUM(K359:K364)</f>
        <v>26</v>
      </c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82">
        <f>IF(K359=0,"",K359/B351)</f>
        <v>0.47619047619047616</v>
      </c>
      <c r="AE368" s="82">
        <f>IF(K368=0,"",K368/B351)</f>
        <v>0.61904761904761907</v>
      </c>
      <c r="AF368" s="82">
        <f>IF(K360=0,"0",AE368-AD368)</f>
        <v>0.1428571428571429</v>
      </c>
      <c r="AG368" s="1"/>
      <c r="AH368" s="27"/>
      <c r="AI368" s="30"/>
      <c r="AJ368" s="1"/>
    </row>
    <row r="369" spans="1:37" ht="12.75" customHeight="1">
      <c r="AD369" s="1"/>
      <c r="AE369" s="1"/>
      <c r="AG369" s="1"/>
    </row>
    <row r="370" spans="1:37" ht="12.75" customHeight="1">
      <c r="AD370" s="1"/>
      <c r="AE370" s="1"/>
      <c r="AG370" s="1"/>
    </row>
    <row r="371" spans="1:37" ht="26.25" customHeight="1">
      <c r="B371" s="218" t="s">
        <v>69</v>
      </c>
      <c r="C371" s="219"/>
      <c r="D371" s="219"/>
      <c r="E371" s="219"/>
      <c r="F371" s="219"/>
      <c r="G371" s="219"/>
      <c r="H371" s="219"/>
      <c r="I371" s="219"/>
      <c r="J371" s="219"/>
      <c r="K371" s="41" t="s">
        <v>65</v>
      </c>
      <c r="AD371" s="1"/>
      <c r="AE371" s="1"/>
      <c r="AF371" s="27"/>
      <c r="AG371" s="1"/>
      <c r="AH371" s="27"/>
      <c r="AI371" s="27"/>
      <c r="AJ371" s="27"/>
    </row>
    <row r="372" spans="1:37" ht="20.25" customHeight="1">
      <c r="A372" s="220" t="s">
        <v>19</v>
      </c>
      <c r="B372" s="221" t="s">
        <v>70</v>
      </c>
      <c r="C372" s="216"/>
      <c r="D372" s="216"/>
      <c r="E372" s="216"/>
      <c r="F372" s="216"/>
      <c r="G372" s="216"/>
      <c r="H372" s="216"/>
      <c r="I372" s="216"/>
      <c r="J372" s="217"/>
      <c r="K372" s="222" t="s">
        <v>20</v>
      </c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12" t="s">
        <v>11</v>
      </c>
      <c r="AE372" s="212" t="s">
        <v>12</v>
      </c>
      <c r="AF372" s="223" t="s">
        <v>13</v>
      </c>
      <c r="AG372" s="212" t="s">
        <v>14</v>
      </c>
      <c r="AH372" s="214" t="s">
        <v>15</v>
      </c>
      <c r="AI372" s="214" t="s">
        <v>16</v>
      </c>
      <c r="AJ372" s="212" t="s">
        <v>17</v>
      </c>
    </row>
    <row r="373" spans="1:37" ht="15.75" customHeight="1">
      <c r="A373" s="213"/>
      <c r="B373" s="46" t="s">
        <v>71</v>
      </c>
      <c r="C373" s="46" t="s">
        <v>72</v>
      </c>
      <c r="D373" s="46" t="s">
        <v>73</v>
      </c>
      <c r="E373" s="46" t="s">
        <v>74</v>
      </c>
      <c r="F373" s="46" t="s">
        <v>75</v>
      </c>
      <c r="G373" s="46" t="s">
        <v>76</v>
      </c>
      <c r="H373" s="46" t="s">
        <v>77</v>
      </c>
      <c r="I373" s="46" t="s">
        <v>78</v>
      </c>
      <c r="J373" s="46" t="s">
        <v>79</v>
      </c>
      <c r="K373" s="213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13"/>
      <c r="AE373" s="213"/>
      <c r="AF373" s="213"/>
      <c r="AG373" s="213"/>
      <c r="AH373" s="213"/>
      <c r="AI373" s="213"/>
      <c r="AJ373" s="213"/>
    </row>
    <row r="374" spans="1:37" ht="15.75" customHeight="1">
      <c r="A374" s="46">
        <v>1401</v>
      </c>
      <c r="B374" s="47">
        <v>4</v>
      </c>
      <c r="C374" s="47"/>
      <c r="D374" s="47"/>
      <c r="E374" s="47"/>
      <c r="F374" s="47"/>
      <c r="G374" s="47"/>
      <c r="H374" s="47"/>
      <c r="I374" s="47"/>
      <c r="J374" s="47"/>
      <c r="K374" s="48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49"/>
      <c r="AE374" s="50"/>
      <c r="AF374" s="51"/>
      <c r="AG374" s="52"/>
      <c r="AH374" s="53">
        <f>B374</f>
        <v>4</v>
      </c>
      <c r="AI374" s="54"/>
      <c r="AJ374" s="52"/>
    </row>
    <row r="375" spans="1:37" ht="15.75" customHeight="1">
      <c r="A375" s="46">
        <v>1402</v>
      </c>
      <c r="B375" s="47"/>
      <c r="C375" s="47">
        <v>4</v>
      </c>
      <c r="D375" s="47"/>
      <c r="E375" s="47"/>
      <c r="F375" s="47"/>
      <c r="G375" s="47"/>
      <c r="H375" s="47"/>
      <c r="I375" s="47"/>
      <c r="J375" s="47"/>
      <c r="K375" s="48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55"/>
      <c r="AE375" s="1"/>
      <c r="AF375" s="56"/>
      <c r="AG375" s="57">
        <f>IF(C375=0,"",C375/B374)</f>
        <v>1</v>
      </c>
      <c r="AH375" s="58">
        <v>4</v>
      </c>
      <c r="AI375" s="59">
        <f t="shared" ref="AI375:AI382" si="45">IF(AH375=0,"",AH375/AH374)</f>
        <v>1</v>
      </c>
      <c r="AJ375" s="59">
        <f t="shared" ref="AJ375:AJ382" si="46">IF(AH375=0,"",100%-AI375)</f>
        <v>0</v>
      </c>
    </row>
    <row r="376" spans="1:37" ht="15.75" customHeight="1">
      <c r="A376" s="46">
        <v>1501</v>
      </c>
      <c r="B376" s="47"/>
      <c r="C376" s="47"/>
      <c r="D376" s="47">
        <v>4</v>
      </c>
      <c r="E376" s="47"/>
      <c r="F376" s="47"/>
      <c r="G376" s="47"/>
      <c r="H376" s="47"/>
      <c r="I376" s="47"/>
      <c r="J376" s="47"/>
      <c r="K376" s="48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55"/>
      <c r="AE376" s="1"/>
      <c r="AF376" s="56"/>
      <c r="AG376" s="57">
        <f>IF(D376=0,"",D376/C375)</f>
        <v>1</v>
      </c>
      <c r="AH376" s="58">
        <v>4</v>
      </c>
      <c r="AI376" s="59">
        <f t="shared" si="45"/>
        <v>1</v>
      </c>
      <c r="AJ376" s="59">
        <f t="shared" si="46"/>
        <v>0</v>
      </c>
      <c r="AK376" s="32">
        <f>AH376/AH374</f>
        <v>1</v>
      </c>
    </row>
    <row r="377" spans="1:37" ht="15.75" customHeight="1">
      <c r="A377" s="46">
        <v>1502</v>
      </c>
      <c r="B377" s="47"/>
      <c r="C377" s="47"/>
      <c r="D377" s="47"/>
      <c r="E377" s="47">
        <v>4</v>
      </c>
      <c r="F377" s="47"/>
      <c r="G377" s="47"/>
      <c r="H377" s="47"/>
      <c r="I377" s="47"/>
      <c r="J377" s="47"/>
      <c r="K377" s="48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55"/>
      <c r="AE377" s="1"/>
      <c r="AF377" s="56"/>
      <c r="AG377" s="57">
        <f>IF(E377=0,"",E377/D376)</f>
        <v>1</v>
      </c>
      <c r="AH377" s="58">
        <v>4</v>
      </c>
      <c r="AI377" s="59">
        <f t="shared" si="45"/>
        <v>1</v>
      </c>
      <c r="AJ377" s="59">
        <f t="shared" si="46"/>
        <v>0</v>
      </c>
    </row>
    <row r="378" spans="1:37" ht="15.75" customHeight="1">
      <c r="A378" s="46">
        <v>1601</v>
      </c>
      <c r="B378" s="47"/>
      <c r="C378" s="47"/>
      <c r="D378" s="47"/>
      <c r="E378" s="47"/>
      <c r="F378" s="47">
        <v>4</v>
      </c>
      <c r="G378" s="47"/>
      <c r="H378" s="47"/>
      <c r="I378" s="47"/>
      <c r="J378" s="47"/>
      <c r="K378" s="48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55"/>
      <c r="AE378" s="1"/>
      <c r="AF378" s="56"/>
      <c r="AG378" s="57">
        <f>IF(F378=0,"",F378/E377)</f>
        <v>1</v>
      </c>
      <c r="AH378" s="58">
        <v>4</v>
      </c>
      <c r="AI378" s="59">
        <f t="shared" si="45"/>
        <v>1</v>
      </c>
      <c r="AJ378" s="59">
        <f t="shared" si="46"/>
        <v>0</v>
      </c>
    </row>
    <row r="379" spans="1:37" ht="15.75" customHeight="1">
      <c r="A379" s="46">
        <v>1602</v>
      </c>
      <c r="B379" s="47"/>
      <c r="C379" s="47"/>
      <c r="D379" s="47"/>
      <c r="E379" s="47"/>
      <c r="F379" s="47"/>
      <c r="G379" s="47">
        <v>4</v>
      </c>
      <c r="H379" s="47"/>
      <c r="I379" s="47"/>
      <c r="J379" s="47"/>
      <c r="K379" s="48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55"/>
      <c r="AE379" s="1"/>
      <c r="AF379" s="56"/>
      <c r="AG379" s="57">
        <f>IF(G379=0,"",G379/F378)</f>
        <v>1</v>
      </c>
      <c r="AH379" s="58">
        <v>4</v>
      </c>
      <c r="AI379" s="59">
        <f t="shared" si="45"/>
        <v>1</v>
      </c>
      <c r="AJ379" s="59">
        <f t="shared" si="46"/>
        <v>0</v>
      </c>
    </row>
    <row r="380" spans="1:37" ht="15.75" customHeight="1">
      <c r="A380" s="46">
        <v>1701</v>
      </c>
      <c r="B380" s="47"/>
      <c r="C380" s="47"/>
      <c r="D380" s="47"/>
      <c r="E380" s="47"/>
      <c r="F380" s="47"/>
      <c r="G380" s="47"/>
      <c r="H380" s="47">
        <v>4</v>
      </c>
      <c r="I380" s="47"/>
      <c r="J380" s="47"/>
      <c r="K380" s="48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55"/>
      <c r="AE380" s="1"/>
      <c r="AF380" s="56"/>
      <c r="AG380" s="57">
        <f>IF(H380=0,"",H380/G379)</f>
        <v>1</v>
      </c>
      <c r="AH380" s="58">
        <v>4</v>
      </c>
      <c r="AI380" s="59">
        <f t="shared" si="45"/>
        <v>1</v>
      </c>
      <c r="AJ380" s="59">
        <f t="shared" si="46"/>
        <v>0</v>
      </c>
    </row>
    <row r="381" spans="1:37" ht="15.75" customHeight="1">
      <c r="A381" s="46">
        <v>1702</v>
      </c>
      <c r="B381" s="47"/>
      <c r="C381" s="47"/>
      <c r="D381" s="47"/>
      <c r="E381" s="47"/>
      <c r="F381" s="47"/>
      <c r="G381" s="47"/>
      <c r="H381" s="47"/>
      <c r="I381" s="47">
        <v>4</v>
      </c>
      <c r="J381" s="47"/>
      <c r="K381" s="48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55"/>
      <c r="AE381" s="1"/>
      <c r="AF381" s="56"/>
      <c r="AG381" s="57">
        <f>IF(I381=0,"",I381/H380)</f>
        <v>1</v>
      </c>
      <c r="AH381" s="58">
        <v>4</v>
      </c>
      <c r="AI381" s="59">
        <f t="shared" si="45"/>
        <v>1</v>
      </c>
      <c r="AJ381" s="59">
        <f t="shared" si="46"/>
        <v>0</v>
      </c>
    </row>
    <row r="382" spans="1:37" ht="15.75" customHeight="1">
      <c r="A382" s="46">
        <v>1801</v>
      </c>
      <c r="B382" s="47"/>
      <c r="C382" s="47"/>
      <c r="D382" s="47"/>
      <c r="E382" s="47"/>
      <c r="F382" s="47"/>
      <c r="G382" s="47"/>
      <c r="H382" s="47"/>
      <c r="I382" s="47"/>
      <c r="J382" s="47">
        <v>4</v>
      </c>
      <c r="K382" s="48">
        <v>4</v>
      </c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55"/>
      <c r="AE382" s="1"/>
      <c r="AF382" s="56"/>
      <c r="AG382" s="60">
        <f>IF(J382=0,"",J382/I381)</f>
        <v>1</v>
      </c>
      <c r="AH382" s="58">
        <v>4</v>
      </c>
      <c r="AI382" s="61">
        <f t="shared" si="45"/>
        <v>1</v>
      </c>
      <c r="AJ382" s="61">
        <f t="shared" si="46"/>
        <v>0</v>
      </c>
    </row>
    <row r="383" spans="1:37" ht="15.75" customHeight="1">
      <c r="A383" s="46">
        <v>1802</v>
      </c>
      <c r="B383" s="47"/>
      <c r="C383" s="47"/>
      <c r="D383" s="47"/>
      <c r="E383" s="47"/>
      <c r="F383" s="47"/>
      <c r="G383" s="47"/>
      <c r="H383" s="47"/>
      <c r="I383" s="47"/>
      <c r="J383" s="47"/>
      <c r="K383" s="48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55"/>
      <c r="AE383" s="1"/>
      <c r="AF383" s="27"/>
      <c r="AG383" s="62"/>
      <c r="AH383" s="63"/>
      <c r="AI383" s="64"/>
      <c r="AJ383" s="65"/>
    </row>
    <row r="384" spans="1:37" ht="15.75" customHeight="1">
      <c r="A384" s="46">
        <v>1901</v>
      </c>
      <c r="B384" s="47"/>
      <c r="C384" s="47"/>
      <c r="D384" s="47"/>
      <c r="E384" s="47"/>
      <c r="F384" s="47"/>
      <c r="G384" s="47"/>
      <c r="H384" s="47"/>
      <c r="I384" s="47"/>
      <c r="J384" s="47"/>
      <c r="K384" s="48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55"/>
      <c r="AE384" s="1"/>
      <c r="AF384" s="27"/>
      <c r="AG384" s="66"/>
      <c r="AH384" s="67"/>
      <c r="AI384" s="68"/>
      <c r="AJ384" s="66"/>
    </row>
    <row r="385" spans="1:37" ht="15.75" customHeight="1">
      <c r="A385" s="46">
        <v>1902</v>
      </c>
      <c r="B385" s="47"/>
      <c r="C385" s="47"/>
      <c r="D385" s="47"/>
      <c r="E385" s="47"/>
      <c r="F385" s="47"/>
      <c r="G385" s="47"/>
      <c r="H385" s="47"/>
      <c r="I385" s="47"/>
      <c r="J385" s="47"/>
      <c r="K385" s="48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55"/>
      <c r="AE385" s="1"/>
      <c r="AF385" s="27"/>
      <c r="AG385" s="66"/>
      <c r="AH385" s="67"/>
      <c r="AI385" s="68"/>
      <c r="AJ385" s="66"/>
    </row>
    <row r="386" spans="1:37" ht="15.75" customHeight="1">
      <c r="A386" s="46">
        <v>2001</v>
      </c>
      <c r="B386" s="47"/>
      <c r="C386" s="47"/>
      <c r="D386" s="47"/>
      <c r="E386" s="47"/>
      <c r="F386" s="47"/>
      <c r="G386" s="47"/>
      <c r="H386" s="47"/>
      <c r="I386" s="47"/>
      <c r="J386" s="47"/>
      <c r="K386" s="48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55"/>
      <c r="AE386" s="1"/>
      <c r="AF386" s="27"/>
      <c r="AG386" s="66"/>
      <c r="AH386" s="67"/>
      <c r="AI386" s="68"/>
      <c r="AJ386" s="66"/>
    </row>
    <row r="387" spans="1:37" ht="15.75" customHeight="1">
      <c r="A387" s="46">
        <v>2002</v>
      </c>
      <c r="B387" s="47"/>
      <c r="C387" s="47"/>
      <c r="D387" s="47"/>
      <c r="E387" s="47"/>
      <c r="F387" s="47"/>
      <c r="G387" s="47"/>
      <c r="H387" s="47"/>
      <c r="I387" s="47"/>
      <c r="J387" s="47"/>
      <c r="K387" s="48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55"/>
      <c r="AE387" s="1"/>
      <c r="AF387" s="27"/>
      <c r="AG387" s="1"/>
      <c r="AH387" s="27"/>
      <c r="AI387" s="30"/>
      <c r="AJ387" s="66"/>
    </row>
    <row r="388" spans="1:37" ht="15.75" customHeight="1">
      <c r="A388" s="46">
        <v>2101</v>
      </c>
      <c r="B388" s="47"/>
      <c r="C388" s="47"/>
      <c r="D388" s="47"/>
      <c r="E388" s="47"/>
      <c r="F388" s="47"/>
      <c r="G388" s="47"/>
      <c r="H388" s="47"/>
      <c r="I388" s="47"/>
      <c r="J388" s="47"/>
      <c r="K388" s="48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55"/>
      <c r="AE388" s="1"/>
      <c r="AF388" s="27"/>
      <c r="AG388" s="69" t="s">
        <v>35</v>
      </c>
      <c r="AH388" s="70"/>
      <c r="AI388" s="71">
        <f>K391</f>
        <v>4</v>
      </c>
      <c r="AJ388" s="72" t="s">
        <v>20</v>
      </c>
    </row>
    <row r="389" spans="1:37" ht="15.75" customHeight="1">
      <c r="A389" s="46">
        <v>2102</v>
      </c>
      <c r="B389" s="47"/>
      <c r="C389" s="47"/>
      <c r="D389" s="47"/>
      <c r="E389" s="47"/>
      <c r="F389" s="47"/>
      <c r="G389" s="47"/>
      <c r="H389" s="47"/>
      <c r="I389" s="47"/>
      <c r="J389" s="47"/>
      <c r="K389" s="48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55"/>
      <c r="AE389" s="1"/>
      <c r="AF389" s="27"/>
      <c r="AG389" s="73" t="s">
        <v>36</v>
      </c>
      <c r="AH389" s="74" t="str">
        <f>IF(AH388/AI388=0,"",AH388/AI388)</f>
        <v/>
      </c>
      <c r="AI389" s="75" t="str">
        <f>IF(AH388/AI388=0,"",AH388/AI388)</f>
        <v/>
      </c>
      <c r="AJ389" s="76" t="s">
        <v>37</v>
      </c>
    </row>
    <row r="390" spans="1:37" ht="15.75" customHeight="1">
      <c r="A390" s="46">
        <v>2201</v>
      </c>
      <c r="B390" s="47"/>
      <c r="C390" s="47"/>
      <c r="D390" s="47"/>
      <c r="E390" s="47"/>
      <c r="F390" s="47"/>
      <c r="G390" s="47"/>
      <c r="H390" s="47"/>
      <c r="I390" s="47"/>
      <c r="J390" s="47"/>
      <c r="K390" s="48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77"/>
      <c r="AE390" s="78"/>
      <c r="AF390" s="79"/>
      <c r="AG390" s="78"/>
      <c r="AH390" s="79"/>
      <c r="AI390" s="79"/>
      <c r="AJ390" s="80"/>
    </row>
    <row r="391" spans="1:37" ht="18" customHeight="1">
      <c r="A391" s="22"/>
      <c r="B391" s="27"/>
      <c r="C391" s="27"/>
      <c r="D391" s="215" t="s">
        <v>80</v>
      </c>
      <c r="E391" s="216"/>
      <c r="F391" s="216"/>
      <c r="G391" s="216"/>
      <c r="H391" s="216"/>
      <c r="I391" s="216"/>
      <c r="J391" s="217"/>
      <c r="K391" s="81">
        <f>SUM(K374:K387)</f>
        <v>4</v>
      </c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82">
        <f>IF(K382=0,"",K382/B374)</f>
        <v>1</v>
      </c>
      <c r="AE391" s="82">
        <f>IF(K391=0,"",K391/B374)</f>
        <v>1</v>
      </c>
      <c r="AF391" s="82">
        <f>AE391-AD391</f>
        <v>0</v>
      </c>
      <c r="AG391" s="1"/>
      <c r="AH391" s="27"/>
      <c r="AI391" s="30"/>
      <c r="AJ391" s="1"/>
    </row>
    <row r="392" spans="1:37" ht="12.75" customHeight="1">
      <c r="AD392" s="1"/>
      <c r="AE392" s="1"/>
      <c r="AG392" s="1"/>
    </row>
    <row r="393" spans="1:37" ht="12.75" customHeight="1">
      <c r="AD393" s="1"/>
      <c r="AE393" s="1"/>
      <c r="AG393" s="1"/>
    </row>
    <row r="394" spans="1:37" ht="26.25" customHeight="1">
      <c r="B394" s="218" t="s">
        <v>69</v>
      </c>
      <c r="C394" s="219"/>
      <c r="D394" s="219"/>
      <c r="E394" s="219"/>
      <c r="F394" s="219"/>
      <c r="G394" s="219"/>
      <c r="H394" s="219"/>
      <c r="I394" s="219"/>
      <c r="J394" s="219"/>
      <c r="K394" s="41" t="s">
        <v>66</v>
      </c>
      <c r="AD394" s="1"/>
      <c r="AE394" s="1"/>
      <c r="AF394" s="27"/>
      <c r="AG394" s="1"/>
      <c r="AH394" s="27"/>
      <c r="AI394" s="27"/>
      <c r="AJ394" s="27"/>
    </row>
    <row r="395" spans="1:37" ht="20.25" customHeight="1">
      <c r="A395" s="220" t="s">
        <v>19</v>
      </c>
      <c r="B395" s="221" t="s">
        <v>70</v>
      </c>
      <c r="C395" s="216"/>
      <c r="D395" s="216"/>
      <c r="E395" s="216"/>
      <c r="F395" s="216"/>
      <c r="G395" s="216"/>
      <c r="H395" s="216"/>
      <c r="I395" s="216"/>
      <c r="J395" s="217"/>
      <c r="K395" s="222" t="s">
        <v>20</v>
      </c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12" t="s">
        <v>11</v>
      </c>
      <c r="AE395" s="212" t="s">
        <v>12</v>
      </c>
      <c r="AF395" s="223" t="s">
        <v>13</v>
      </c>
      <c r="AG395" s="212" t="s">
        <v>14</v>
      </c>
      <c r="AH395" s="214" t="s">
        <v>15</v>
      </c>
      <c r="AI395" s="214" t="s">
        <v>16</v>
      </c>
      <c r="AJ395" s="212" t="s">
        <v>17</v>
      </c>
    </row>
    <row r="396" spans="1:37" ht="15.75" customHeight="1">
      <c r="A396" s="213"/>
      <c r="B396" s="46" t="s">
        <v>71</v>
      </c>
      <c r="C396" s="46" t="s">
        <v>72</v>
      </c>
      <c r="D396" s="46" t="s">
        <v>73</v>
      </c>
      <c r="E396" s="46" t="s">
        <v>74</v>
      </c>
      <c r="F396" s="46" t="s">
        <v>75</v>
      </c>
      <c r="G396" s="46" t="s">
        <v>76</v>
      </c>
      <c r="H396" s="46" t="s">
        <v>77</v>
      </c>
      <c r="I396" s="46" t="s">
        <v>78</v>
      </c>
      <c r="J396" s="46" t="s">
        <v>79</v>
      </c>
      <c r="K396" s="213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13"/>
      <c r="AE396" s="213"/>
      <c r="AF396" s="213"/>
      <c r="AG396" s="213"/>
      <c r="AH396" s="213"/>
      <c r="AI396" s="213"/>
      <c r="AJ396" s="213"/>
    </row>
    <row r="397" spans="1:37" ht="15.75" customHeight="1">
      <c r="A397" s="46">
        <v>1402</v>
      </c>
      <c r="B397" s="47">
        <v>38</v>
      </c>
      <c r="C397" s="47"/>
      <c r="D397" s="47"/>
      <c r="E397" s="47"/>
      <c r="F397" s="47"/>
      <c r="G397" s="47"/>
      <c r="H397" s="47"/>
      <c r="I397" s="47"/>
      <c r="J397" s="47"/>
      <c r="K397" s="48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49"/>
      <c r="AE397" s="50"/>
      <c r="AF397" s="51"/>
      <c r="AG397" s="52"/>
      <c r="AH397" s="53">
        <f>B397</f>
        <v>38</v>
      </c>
      <c r="AI397" s="54"/>
      <c r="AJ397" s="52"/>
    </row>
    <row r="398" spans="1:37" ht="15.75" customHeight="1">
      <c r="A398" s="46">
        <v>1501</v>
      </c>
      <c r="B398" s="47"/>
      <c r="C398" s="47">
        <v>32</v>
      </c>
      <c r="D398" s="47"/>
      <c r="E398" s="47"/>
      <c r="F398" s="47"/>
      <c r="G398" s="47"/>
      <c r="H398" s="47"/>
      <c r="I398" s="47"/>
      <c r="J398" s="47"/>
      <c r="K398" s="48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55"/>
      <c r="AE398" s="1"/>
      <c r="AF398" s="56"/>
      <c r="AG398" s="57">
        <f>IF(C398=0,"",C398/B397)</f>
        <v>0.84210526315789469</v>
      </c>
      <c r="AH398" s="58">
        <v>32</v>
      </c>
      <c r="AI398" s="59">
        <f t="shared" ref="AI398:AI405" si="47">IF(AH398=0,"",AH398/AH397)</f>
        <v>0.84210526315789469</v>
      </c>
      <c r="AJ398" s="59">
        <f t="shared" ref="AJ398:AJ405" si="48">IF(AH398=0,"",100%-AI398)</f>
        <v>0.15789473684210531</v>
      </c>
    </row>
    <row r="399" spans="1:37" ht="15.75" customHeight="1">
      <c r="A399" s="46">
        <v>1502</v>
      </c>
      <c r="B399" s="47"/>
      <c r="C399" s="47"/>
      <c r="D399" s="47">
        <v>30</v>
      </c>
      <c r="E399" s="47"/>
      <c r="F399" s="47"/>
      <c r="G399" s="47"/>
      <c r="H399" s="47"/>
      <c r="I399" s="47"/>
      <c r="J399" s="47"/>
      <c r="K399" s="48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55"/>
      <c r="AE399" s="1"/>
      <c r="AF399" s="56"/>
      <c r="AG399" s="57">
        <f>IF(D399=0,"",D399/C398)</f>
        <v>0.9375</v>
      </c>
      <c r="AH399" s="58">
        <v>31</v>
      </c>
      <c r="AI399" s="59">
        <f t="shared" si="47"/>
        <v>0.96875</v>
      </c>
      <c r="AJ399" s="59">
        <f t="shared" si="48"/>
        <v>3.125E-2</v>
      </c>
      <c r="AK399" s="32">
        <f>AH399/AH397</f>
        <v>0.81578947368421051</v>
      </c>
    </row>
    <row r="400" spans="1:37" ht="15.75" customHeight="1">
      <c r="A400" s="46">
        <v>1601</v>
      </c>
      <c r="B400" s="47"/>
      <c r="C400" s="47"/>
      <c r="D400" s="47"/>
      <c r="E400" s="47">
        <v>30</v>
      </c>
      <c r="F400" s="47"/>
      <c r="G400" s="47"/>
      <c r="H400" s="47"/>
      <c r="I400" s="47"/>
      <c r="J400" s="47"/>
      <c r="K400" s="48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55"/>
      <c r="AE400" s="1"/>
      <c r="AF400" s="56"/>
      <c r="AG400" s="57">
        <f>IF(E400=0,"",E400/D399)</f>
        <v>1</v>
      </c>
      <c r="AH400" s="58">
        <v>31</v>
      </c>
      <c r="AI400" s="59">
        <f t="shared" si="47"/>
        <v>1</v>
      </c>
      <c r="AJ400" s="59">
        <f t="shared" si="48"/>
        <v>0</v>
      </c>
    </row>
    <row r="401" spans="1:36" ht="15.75" customHeight="1">
      <c r="A401" s="46">
        <v>1602</v>
      </c>
      <c r="B401" s="47"/>
      <c r="C401" s="47"/>
      <c r="D401" s="47"/>
      <c r="E401" s="47"/>
      <c r="F401" s="47">
        <v>29</v>
      </c>
      <c r="G401" s="47"/>
      <c r="H401" s="47"/>
      <c r="I401" s="47"/>
      <c r="J401" s="47"/>
      <c r="K401" s="48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55"/>
      <c r="AE401" s="1"/>
      <c r="AF401" s="56"/>
      <c r="AG401" s="57">
        <f>IF(F401=0,"",F401/E400)</f>
        <v>0.96666666666666667</v>
      </c>
      <c r="AH401" s="58">
        <v>31</v>
      </c>
      <c r="AI401" s="59">
        <f t="shared" si="47"/>
        <v>1</v>
      </c>
      <c r="AJ401" s="59">
        <f t="shared" si="48"/>
        <v>0</v>
      </c>
    </row>
    <row r="402" spans="1:36" ht="15.75" customHeight="1">
      <c r="A402" s="46">
        <v>1701</v>
      </c>
      <c r="B402" s="47"/>
      <c r="C402" s="47"/>
      <c r="D402" s="47"/>
      <c r="E402" s="47"/>
      <c r="F402" s="47"/>
      <c r="G402" s="47">
        <v>28</v>
      </c>
      <c r="H402" s="47"/>
      <c r="I402" s="47"/>
      <c r="J402" s="47"/>
      <c r="K402" s="48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55"/>
      <c r="AE402" s="1"/>
      <c r="AF402" s="56"/>
      <c r="AG402" s="57">
        <f>IF(G402=0,"",G402/F401)</f>
        <v>0.96551724137931039</v>
      </c>
      <c r="AH402" s="58">
        <v>31</v>
      </c>
      <c r="AI402" s="59">
        <f t="shared" si="47"/>
        <v>1</v>
      </c>
      <c r="AJ402" s="59">
        <f t="shared" si="48"/>
        <v>0</v>
      </c>
    </row>
    <row r="403" spans="1:36" ht="15.75" customHeight="1">
      <c r="A403" s="46">
        <v>1702</v>
      </c>
      <c r="B403" s="47"/>
      <c r="C403" s="47"/>
      <c r="D403" s="47"/>
      <c r="E403" s="47"/>
      <c r="F403" s="47"/>
      <c r="G403" s="47"/>
      <c r="H403" s="47">
        <v>28</v>
      </c>
      <c r="I403" s="47"/>
      <c r="J403" s="47"/>
      <c r="K403" s="48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55"/>
      <c r="AE403" s="1"/>
      <c r="AF403" s="56"/>
      <c r="AG403" s="57">
        <f>IF(H403=0,"",H403/G402)</f>
        <v>1</v>
      </c>
      <c r="AH403" s="58">
        <v>31</v>
      </c>
      <c r="AI403" s="59">
        <f t="shared" si="47"/>
        <v>1</v>
      </c>
      <c r="AJ403" s="59">
        <f t="shared" si="48"/>
        <v>0</v>
      </c>
    </row>
    <row r="404" spans="1:36" ht="15.75" customHeight="1">
      <c r="A404" s="46">
        <v>1801</v>
      </c>
      <c r="B404" s="47"/>
      <c r="C404" s="47"/>
      <c r="D404" s="47"/>
      <c r="E404" s="47"/>
      <c r="F404" s="47"/>
      <c r="G404" s="47"/>
      <c r="H404" s="47"/>
      <c r="I404" s="47">
        <v>28</v>
      </c>
      <c r="J404" s="47"/>
      <c r="K404" s="48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55"/>
      <c r="AE404" s="1"/>
      <c r="AF404" s="56"/>
      <c r="AG404" s="57">
        <f>IF(I404=0,"",I404/H403)</f>
        <v>1</v>
      </c>
      <c r="AH404" s="58">
        <v>31</v>
      </c>
      <c r="AI404" s="59">
        <f t="shared" si="47"/>
        <v>1</v>
      </c>
      <c r="AJ404" s="59">
        <f t="shared" si="48"/>
        <v>0</v>
      </c>
    </row>
    <row r="405" spans="1:36" ht="15.75" customHeight="1">
      <c r="A405" s="46">
        <v>1802</v>
      </c>
      <c r="B405" s="47"/>
      <c r="C405" s="47"/>
      <c r="D405" s="47"/>
      <c r="E405" s="47"/>
      <c r="F405" s="47"/>
      <c r="G405" s="47"/>
      <c r="H405" s="47"/>
      <c r="I405" s="47"/>
      <c r="J405" s="47">
        <v>28</v>
      </c>
      <c r="K405" s="48">
        <v>25</v>
      </c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55"/>
      <c r="AE405" s="1"/>
      <c r="AF405" s="56"/>
      <c r="AG405" s="60">
        <f>IF(J405=0,"",J405/I404)</f>
        <v>1</v>
      </c>
      <c r="AH405" s="58">
        <v>31</v>
      </c>
      <c r="AI405" s="61">
        <f t="shared" si="47"/>
        <v>1</v>
      </c>
      <c r="AJ405" s="61">
        <f t="shared" si="48"/>
        <v>0</v>
      </c>
    </row>
    <row r="406" spans="1:36" ht="15.75" customHeight="1">
      <c r="A406" s="46">
        <v>1901</v>
      </c>
      <c r="B406" s="47"/>
      <c r="C406" s="47"/>
      <c r="D406" s="47"/>
      <c r="E406" s="47"/>
      <c r="F406" s="47"/>
      <c r="G406" s="47"/>
      <c r="H406" s="47"/>
      <c r="I406" s="47"/>
      <c r="J406" s="47">
        <v>1</v>
      </c>
      <c r="K406" s="48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55"/>
      <c r="AE406" s="1"/>
      <c r="AF406" s="27"/>
      <c r="AG406" s="62"/>
      <c r="AH406" s="63">
        <v>2</v>
      </c>
      <c r="AI406" s="64"/>
      <c r="AJ406" s="65"/>
    </row>
    <row r="407" spans="1:36" ht="15.75" customHeight="1">
      <c r="A407" s="46">
        <v>1902</v>
      </c>
      <c r="B407" s="47"/>
      <c r="C407" s="47"/>
      <c r="D407" s="47"/>
      <c r="E407" s="47"/>
      <c r="F407" s="47"/>
      <c r="G407" s="47"/>
      <c r="H407" s="47"/>
      <c r="I407" s="47"/>
      <c r="J407" s="47">
        <v>1</v>
      </c>
      <c r="K407" s="48">
        <v>1</v>
      </c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55"/>
      <c r="AE407" s="1"/>
      <c r="AF407" s="27"/>
      <c r="AG407" s="66"/>
      <c r="AH407" s="67">
        <v>2</v>
      </c>
      <c r="AI407" s="68"/>
      <c r="AJ407" s="66"/>
    </row>
    <row r="408" spans="1:36" ht="15.75" customHeight="1">
      <c r="A408" s="46">
        <v>2001</v>
      </c>
      <c r="B408" s="47"/>
      <c r="C408" s="47"/>
      <c r="D408" s="47"/>
      <c r="E408" s="47"/>
      <c r="F408" s="47"/>
      <c r="G408" s="47"/>
      <c r="H408" s="47"/>
      <c r="I408" s="47"/>
      <c r="J408" s="47">
        <v>1</v>
      </c>
      <c r="K408" s="48">
        <v>1</v>
      </c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55"/>
      <c r="AE408" s="1"/>
      <c r="AF408" s="27"/>
      <c r="AG408" s="66"/>
      <c r="AH408" s="67">
        <v>1</v>
      </c>
      <c r="AI408" s="68"/>
      <c r="AJ408" s="66"/>
    </row>
    <row r="409" spans="1:36" ht="15.75" customHeight="1">
      <c r="A409" s="46">
        <v>2002</v>
      </c>
      <c r="B409" s="47"/>
      <c r="C409" s="47"/>
      <c r="D409" s="47"/>
      <c r="E409" s="47"/>
      <c r="F409" s="47"/>
      <c r="G409" s="47"/>
      <c r="H409" s="47"/>
      <c r="I409" s="47"/>
      <c r="J409" s="47"/>
      <c r="K409" s="48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55"/>
      <c r="AE409" s="1"/>
      <c r="AF409" s="27"/>
      <c r="AG409" s="66"/>
      <c r="AH409" s="67"/>
      <c r="AI409" s="68"/>
      <c r="AJ409" s="66"/>
    </row>
    <row r="410" spans="1:36" ht="15.75" customHeight="1">
      <c r="A410" s="46">
        <v>2101</v>
      </c>
      <c r="B410" s="47"/>
      <c r="C410" s="47"/>
      <c r="D410" s="47"/>
      <c r="E410" s="47"/>
      <c r="F410" s="47"/>
      <c r="G410" s="47"/>
      <c r="H410" s="47"/>
      <c r="I410" s="47"/>
      <c r="J410" s="47"/>
      <c r="K410" s="48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55"/>
      <c r="AE410" s="1"/>
      <c r="AF410" s="27"/>
      <c r="AG410" s="1"/>
      <c r="AH410" s="27"/>
      <c r="AI410" s="30"/>
      <c r="AJ410" s="66"/>
    </row>
    <row r="411" spans="1:36" ht="15.75" customHeight="1">
      <c r="A411" s="46">
        <v>2102</v>
      </c>
      <c r="B411" s="47"/>
      <c r="C411" s="47"/>
      <c r="D411" s="47"/>
      <c r="E411" s="47"/>
      <c r="F411" s="47"/>
      <c r="G411" s="47"/>
      <c r="H411" s="47"/>
      <c r="I411" s="47"/>
      <c r="J411" s="47"/>
      <c r="K411" s="48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55"/>
      <c r="AE411" s="1"/>
      <c r="AF411" s="27"/>
      <c r="AG411" s="69" t="s">
        <v>35</v>
      </c>
      <c r="AH411" s="70">
        <v>13</v>
      </c>
      <c r="AI411" s="71">
        <f>K414</f>
        <v>27</v>
      </c>
      <c r="AJ411" s="72" t="s">
        <v>20</v>
      </c>
    </row>
    <row r="412" spans="1:36" ht="15.75" customHeight="1">
      <c r="A412" s="46">
        <v>2201</v>
      </c>
      <c r="B412" s="47"/>
      <c r="C412" s="47"/>
      <c r="D412" s="47"/>
      <c r="E412" s="47"/>
      <c r="F412" s="47"/>
      <c r="G412" s="47"/>
      <c r="H412" s="47"/>
      <c r="I412" s="47"/>
      <c r="J412" s="47"/>
      <c r="K412" s="48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55"/>
      <c r="AE412" s="1"/>
      <c r="AF412" s="27"/>
      <c r="AG412" s="73" t="s">
        <v>36</v>
      </c>
      <c r="AH412" s="74">
        <f>AH411/B397</f>
        <v>0.34210526315789475</v>
      </c>
      <c r="AI412" s="75">
        <f>IF(AH411/AI411=0,"",AH411/AI411)</f>
        <v>0.48148148148148145</v>
      </c>
      <c r="AJ412" s="76" t="s">
        <v>37</v>
      </c>
    </row>
    <row r="413" spans="1:36" ht="15.75" customHeight="1">
      <c r="A413" s="46">
        <v>2202</v>
      </c>
      <c r="B413" s="47"/>
      <c r="C413" s="47"/>
      <c r="D413" s="47"/>
      <c r="E413" s="47"/>
      <c r="F413" s="47"/>
      <c r="G413" s="47"/>
      <c r="H413" s="47"/>
      <c r="I413" s="47"/>
      <c r="J413" s="47"/>
      <c r="K413" s="48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77"/>
      <c r="AE413" s="78"/>
      <c r="AF413" s="79"/>
      <c r="AG413" s="78"/>
      <c r="AH413" s="79"/>
      <c r="AI413" s="79"/>
      <c r="AJ413" s="80"/>
    </row>
    <row r="414" spans="1:36" ht="18" customHeight="1">
      <c r="A414" s="22"/>
      <c r="B414" s="27"/>
      <c r="C414" s="27"/>
      <c r="D414" s="215" t="s">
        <v>80</v>
      </c>
      <c r="E414" s="216"/>
      <c r="F414" s="216"/>
      <c r="G414" s="216"/>
      <c r="H414" s="216"/>
      <c r="I414" s="216"/>
      <c r="J414" s="217"/>
      <c r="K414" s="81">
        <f>SUM(K397:K410)</f>
        <v>27</v>
      </c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82">
        <f>IF(K405=0,"",K405/B397)</f>
        <v>0.65789473684210531</v>
      </c>
      <c r="AE414" s="82">
        <f>IF(K414=0,"",K414/B397)</f>
        <v>0.71052631578947367</v>
      </c>
      <c r="AF414" s="82" t="str">
        <f>IF(AC405=0,"",AE414-AD414)</f>
        <v/>
      </c>
      <c r="AG414" s="1"/>
      <c r="AH414" s="27"/>
      <c r="AI414" s="30"/>
      <c r="AJ414" s="1"/>
    </row>
    <row r="415" spans="1:36" ht="12.75" customHeight="1">
      <c r="AD415" s="1"/>
      <c r="AE415" s="1"/>
      <c r="AG415" s="1"/>
    </row>
    <row r="416" spans="1:36" ht="12.75" customHeight="1">
      <c r="AD416" s="1"/>
      <c r="AE416" s="1"/>
      <c r="AG416" s="1"/>
    </row>
    <row r="417" spans="1:37" ht="26.25" customHeight="1">
      <c r="B417" s="218" t="s">
        <v>69</v>
      </c>
      <c r="C417" s="219"/>
      <c r="D417" s="219"/>
      <c r="E417" s="219"/>
      <c r="F417" s="219"/>
      <c r="G417" s="219"/>
      <c r="H417" s="219"/>
      <c r="I417" s="219"/>
      <c r="J417" s="219"/>
      <c r="K417" s="41" t="s">
        <v>81</v>
      </c>
      <c r="AD417" s="1"/>
      <c r="AE417" s="1"/>
      <c r="AF417" s="27"/>
      <c r="AG417" s="1"/>
      <c r="AH417" s="27"/>
      <c r="AI417" s="27"/>
      <c r="AJ417" s="27"/>
    </row>
    <row r="418" spans="1:37" ht="20.25" customHeight="1">
      <c r="A418" s="220" t="s">
        <v>19</v>
      </c>
      <c r="B418" s="221" t="s">
        <v>70</v>
      </c>
      <c r="C418" s="216"/>
      <c r="D418" s="216"/>
      <c r="E418" s="216"/>
      <c r="F418" s="216"/>
      <c r="G418" s="216"/>
      <c r="H418" s="216"/>
      <c r="I418" s="216"/>
      <c r="J418" s="217"/>
      <c r="K418" s="222" t="s">
        <v>20</v>
      </c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12" t="s">
        <v>11</v>
      </c>
      <c r="AE418" s="212" t="s">
        <v>12</v>
      </c>
      <c r="AF418" s="223" t="s">
        <v>13</v>
      </c>
      <c r="AG418" s="212" t="s">
        <v>14</v>
      </c>
      <c r="AH418" s="214" t="s">
        <v>15</v>
      </c>
      <c r="AI418" s="214" t="s">
        <v>16</v>
      </c>
      <c r="AJ418" s="212" t="s">
        <v>17</v>
      </c>
    </row>
    <row r="419" spans="1:37" ht="15.75" customHeight="1">
      <c r="A419" s="213"/>
      <c r="B419" s="46" t="s">
        <v>71</v>
      </c>
      <c r="C419" s="46" t="s">
        <v>72</v>
      </c>
      <c r="D419" s="46" t="s">
        <v>73</v>
      </c>
      <c r="E419" s="46" t="s">
        <v>74</v>
      </c>
      <c r="F419" s="46" t="s">
        <v>75</v>
      </c>
      <c r="G419" s="46" t="s">
        <v>76</v>
      </c>
      <c r="H419" s="46" t="s">
        <v>77</v>
      </c>
      <c r="I419" s="46" t="s">
        <v>78</v>
      </c>
      <c r="J419" s="46" t="s">
        <v>79</v>
      </c>
      <c r="K419" s="213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13"/>
      <c r="AE419" s="213"/>
      <c r="AF419" s="213"/>
      <c r="AG419" s="213"/>
      <c r="AH419" s="213"/>
      <c r="AI419" s="213"/>
      <c r="AJ419" s="213"/>
    </row>
    <row r="420" spans="1:37" ht="15.75" customHeight="1">
      <c r="A420" s="46">
        <v>1501</v>
      </c>
      <c r="B420" s="47">
        <v>16</v>
      </c>
      <c r="C420" s="47"/>
      <c r="D420" s="47"/>
      <c r="E420" s="47"/>
      <c r="F420" s="47"/>
      <c r="G420" s="47"/>
      <c r="H420" s="47"/>
      <c r="I420" s="47"/>
      <c r="J420" s="47"/>
      <c r="K420" s="48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49"/>
      <c r="AE420" s="50"/>
      <c r="AF420" s="51"/>
      <c r="AG420" s="52"/>
      <c r="AH420" s="53">
        <f>B420</f>
        <v>16</v>
      </c>
      <c r="AI420" s="54"/>
      <c r="AJ420" s="52"/>
    </row>
    <row r="421" spans="1:37" ht="15.75" customHeight="1">
      <c r="A421" s="46">
        <v>1502</v>
      </c>
      <c r="B421" s="47"/>
      <c r="C421" s="47">
        <v>10</v>
      </c>
      <c r="D421" s="47"/>
      <c r="E421" s="47"/>
      <c r="F421" s="47"/>
      <c r="G421" s="47"/>
      <c r="H421" s="47"/>
      <c r="I421" s="47"/>
      <c r="J421" s="47"/>
      <c r="K421" s="48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55"/>
      <c r="AE421" s="1"/>
      <c r="AF421" s="56"/>
      <c r="AG421" s="57">
        <f>IF(C421=0,"",C421/B420)</f>
        <v>0.625</v>
      </c>
      <c r="AH421" s="58">
        <v>10</v>
      </c>
      <c r="AI421" s="59">
        <f t="shared" ref="AI421:AI428" si="49">IF(AH421=0,"",AH421/AH420)</f>
        <v>0.625</v>
      </c>
      <c r="AJ421" s="59">
        <f t="shared" ref="AJ421:AJ428" si="50">IF(AH421=0,"",100%-AI421)</f>
        <v>0.375</v>
      </c>
    </row>
    <row r="422" spans="1:37" ht="15.75" customHeight="1">
      <c r="A422" s="46">
        <v>1601</v>
      </c>
      <c r="B422" s="47"/>
      <c r="C422" s="47"/>
      <c r="D422" s="47">
        <v>9</v>
      </c>
      <c r="E422" s="47"/>
      <c r="F422" s="47"/>
      <c r="G422" s="47"/>
      <c r="H422" s="47"/>
      <c r="I422" s="47"/>
      <c r="J422" s="47"/>
      <c r="K422" s="48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55"/>
      <c r="AE422" s="1"/>
      <c r="AF422" s="56"/>
      <c r="AG422" s="57">
        <f>IF(D422=0,"",D422/C421)</f>
        <v>0.9</v>
      </c>
      <c r="AH422" s="58">
        <v>9</v>
      </c>
      <c r="AI422" s="59">
        <f t="shared" si="49"/>
        <v>0.9</v>
      </c>
      <c r="AJ422" s="59">
        <f t="shared" si="50"/>
        <v>9.9999999999999978E-2</v>
      </c>
      <c r="AK422" s="32">
        <f>AH422/AH420</f>
        <v>0.5625</v>
      </c>
    </row>
    <row r="423" spans="1:37" ht="15.75" customHeight="1">
      <c r="A423" s="46">
        <v>1602</v>
      </c>
      <c r="B423" s="47"/>
      <c r="C423" s="47"/>
      <c r="D423" s="47"/>
      <c r="E423" s="47">
        <v>7</v>
      </c>
      <c r="F423" s="47"/>
      <c r="G423" s="47"/>
      <c r="H423" s="47"/>
      <c r="I423" s="47"/>
      <c r="J423" s="47"/>
      <c r="K423" s="48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55"/>
      <c r="AE423" s="1"/>
      <c r="AF423" s="56"/>
      <c r="AG423" s="57">
        <f>IF(E423=0,"",E423/D422)</f>
        <v>0.77777777777777779</v>
      </c>
      <c r="AH423" s="58">
        <v>9</v>
      </c>
      <c r="AI423" s="59">
        <f t="shared" si="49"/>
        <v>1</v>
      </c>
      <c r="AJ423" s="59">
        <f t="shared" si="50"/>
        <v>0</v>
      </c>
    </row>
    <row r="424" spans="1:37" ht="15.75" customHeight="1">
      <c r="A424" s="46">
        <v>1701</v>
      </c>
      <c r="B424" s="47"/>
      <c r="C424" s="47"/>
      <c r="D424" s="47"/>
      <c r="E424" s="47"/>
      <c r="F424" s="47">
        <v>7</v>
      </c>
      <c r="G424" s="47"/>
      <c r="H424" s="47"/>
      <c r="I424" s="47"/>
      <c r="J424" s="47"/>
      <c r="K424" s="48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55"/>
      <c r="AE424" s="1"/>
      <c r="AF424" s="56"/>
      <c r="AG424" s="57">
        <f>IF(F424=0,"",F424/E423)</f>
        <v>1</v>
      </c>
      <c r="AH424" s="58">
        <v>9</v>
      </c>
      <c r="AI424" s="59">
        <f t="shared" si="49"/>
        <v>1</v>
      </c>
      <c r="AJ424" s="59">
        <f t="shared" si="50"/>
        <v>0</v>
      </c>
    </row>
    <row r="425" spans="1:37" ht="15.75" customHeight="1">
      <c r="A425" s="46">
        <v>1702</v>
      </c>
      <c r="B425" s="47"/>
      <c r="C425" s="47"/>
      <c r="D425" s="47"/>
      <c r="E425" s="47"/>
      <c r="F425" s="47"/>
      <c r="G425" s="47">
        <v>7</v>
      </c>
      <c r="H425" s="47"/>
      <c r="I425" s="47"/>
      <c r="J425" s="47"/>
      <c r="K425" s="48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55"/>
      <c r="AE425" s="1"/>
      <c r="AF425" s="56"/>
      <c r="AG425" s="57">
        <f>IF(G425=0,"",G425/F424)</f>
        <v>1</v>
      </c>
      <c r="AH425" s="58">
        <v>9</v>
      </c>
      <c r="AI425" s="59">
        <f t="shared" si="49"/>
        <v>1</v>
      </c>
      <c r="AJ425" s="59">
        <f t="shared" si="50"/>
        <v>0</v>
      </c>
    </row>
    <row r="426" spans="1:37" ht="15.75" customHeight="1">
      <c r="A426" s="46">
        <v>1801</v>
      </c>
      <c r="B426" s="47"/>
      <c r="C426" s="47"/>
      <c r="D426" s="47"/>
      <c r="E426" s="47"/>
      <c r="F426" s="47"/>
      <c r="G426" s="47"/>
      <c r="H426" s="47">
        <v>7</v>
      </c>
      <c r="I426" s="47"/>
      <c r="J426" s="47"/>
      <c r="K426" s="48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55"/>
      <c r="AE426" s="1"/>
      <c r="AF426" s="56"/>
      <c r="AG426" s="57">
        <f>IF(H426=0,"",H426/G425)</f>
        <v>1</v>
      </c>
      <c r="AH426" s="58">
        <v>9</v>
      </c>
      <c r="AI426" s="59">
        <f t="shared" si="49"/>
        <v>1</v>
      </c>
      <c r="AJ426" s="59">
        <f t="shared" si="50"/>
        <v>0</v>
      </c>
    </row>
    <row r="427" spans="1:37" ht="15.75" customHeight="1">
      <c r="A427" s="46">
        <v>1802</v>
      </c>
      <c r="B427" s="47"/>
      <c r="C427" s="47"/>
      <c r="D427" s="47"/>
      <c r="E427" s="47"/>
      <c r="F427" s="47"/>
      <c r="G427" s="47"/>
      <c r="H427" s="47"/>
      <c r="I427" s="47">
        <v>7</v>
      </c>
      <c r="J427" s="47"/>
      <c r="K427" s="48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55"/>
      <c r="AE427" s="1"/>
      <c r="AF427" s="56"/>
      <c r="AG427" s="57">
        <f>IF(I427=0,"",I427/H426)</f>
        <v>1</v>
      </c>
      <c r="AH427" s="58">
        <v>9</v>
      </c>
      <c r="AI427" s="59">
        <f t="shared" si="49"/>
        <v>1</v>
      </c>
      <c r="AJ427" s="59">
        <f t="shared" si="50"/>
        <v>0</v>
      </c>
    </row>
    <row r="428" spans="1:37" ht="15.75" customHeight="1">
      <c r="A428" s="46">
        <v>1901</v>
      </c>
      <c r="B428" s="47"/>
      <c r="C428" s="47"/>
      <c r="D428" s="47"/>
      <c r="E428" s="47"/>
      <c r="F428" s="47"/>
      <c r="G428" s="47"/>
      <c r="H428" s="47"/>
      <c r="I428" s="47"/>
      <c r="J428" s="47">
        <v>5</v>
      </c>
      <c r="K428" s="48">
        <v>5</v>
      </c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55"/>
      <c r="AE428" s="1"/>
      <c r="AF428" s="56"/>
      <c r="AG428" s="60">
        <f>IF(J428=0,"",J428/I427)</f>
        <v>0.7142857142857143</v>
      </c>
      <c r="AH428" s="58">
        <v>7</v>
      </c>
      <c r="AI428" s="61">
        <f t="shared" si="49"/>
        <v>0.77777777777777779</v>
      </c>
      <c r="AJ428" s="61">
        <f t="shared" si="50"/>
        <v>0.22222222222222221</v>
      </c>
    </row>
    <row r="429" spans="1:37" ht="15.75" customHeight="1">
      <c r="A429" s="46">
        <v>1902</v>
      </c>
      <c r="B429" s="47"/>
      <c r="C429" s="47"/>
      <c r="D429" s="47"/>
      <c r="E429" s="47"/>
      <c r="F429" s="47"/>
      <c r="G429" s="47"/>
      <c r="H429" s="47"/>
      <c r="I429" s="47"/>
      <c r="J429" s="47">
        <v>2</v>
      </c>
      <c r="K429" s="48">
        <v>2</v>
      </c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55"/>
      <c r="AE429" s="1"/>
      <c r="AF429" s="27"/>
      <c r="AG429" s="62"/>
      <c r="AH429" s="63">
        <v>2</v>
      </c>
      <c r="AI429" s="64"/>
      <c r="AJ429" s="65"/>
    </row>
    <row r="430" spans="1:37" ht="15.75" customHeight="1">
      <c r="A430" s="46">
        <v>2001</v>
      </c>
      <c r="B430" s="47"/>
      <c r="C430" s="47"/>
      <c r="D430" s="47"/>
      <c r="E430" s="47"/>
      <c r="F430" s="47"/>
      <c r="G430" s="47"/>
      <c r="H430" s="47"/>
      <c r="I430" s="47"/>
      <c r="J430" s="47"/>
      <c r="K430" s="48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55"/>
      <c r="AE430" s="1"/>
      <c r="AF430" s="27"/>
      <c r="AG430" s="66"/>
      <c r="AH430" s="67"/>
      <c r="AI430" s="68"/>
      <c r="AJ430" s="66"/>
    </row>
    <row r="431" spans="1:37" ht="15.75" customHeight="1">
      <c r="A431" s="46">
        <v>2002</v>
      </c>
      <c r="B431" s="47"/>
      <c r="C431" s="47"/>
      <c r="D431" s="47"/>
      <c r="E431" s="47"/>
      <c r="F431" s="47"/>
      <c r="G431" s="47"/>
      <c r="H431" s="47"/>
      <c r="I431" s="47"/>
      <c r="J431" s="47"/>
      <c r="K431" s="48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55"/>
      <c r="AE431" s="1"/>
      <c r="AF431" s="27"/>
      <c r="AG431" s="66"/>
      <c r="AH431" s="67"/>
      <c r="AI431" s="68"/>
      <c r="AJ431" s="66"/>
    </row>
    <row r="432" spans="1:37" ht="15.75" customHeight="1">
      <c r="A432" s="46">
        <v>2101</v>
      </c>
      <c r="B432" s="47"/>
      <c r="C432" s="47"/>
      <c r="D432" s="47"/>
      <c r="E432" s="47"/>
      <c r="F432" s="47"/>
      <c r="G432" s="47"/>
      <c r="H432" s="47"/>
      <c r="I432" s="47"/>
      <c r="J432" s="47"/>
      <c r="K432" s="48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55"/>
      <c r="AE432" s="1"/>
      <c r="AF432" s="27"/>
      <c r="AG432" s="66"/>
      <c r="AH432" s="67"/>
      <c r="AI432" s="68"/>
      <c r="AJ432" s="66"/>
    </row>
    <row r="433" spans="1:37" ht="15.75" customHeight="1">
      <c r="A433" s="46">
        <v>2102</v>
      </c>
      <c r="B433" s="47"/>
      <c r="C433" s="47"/>
      <c r="D433" s="47"/>
      <c r="E433" s="47"/>
      <c r="F433" s="47"/>
      <c r="G433" s="47"/>
      <c r="H433" s="47"/>
      <c r="I433" s="47"/>
      <c r="J433" s="47"/>
      <c r="K433" s="48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55"/>
      <c r="AE433" s="1"/>
      <c r="AF433" s="27"/>
      <c r="AG433" s="1"/>
      <c r="AH433" s="27"/>
      <c r="AI433" s="30"/>
      <c r="AJ433" s="66"/>
    </row>
    <row r="434" spans="1:37" ht="15.75" customHeight="1">
      <c r="A434" s="46">
        <v>2201</v>
      </c>
      <c r="B434" s="47"/>
      <c r="C434" s="47"/>
      <c r="D434" s="47"/>
      <c r="E434" s="47"/>
      <c r="F434" s="47"/>
      <c r="G434" s="47"/>
      <c r="H434" s="47"/>
      <c r="I434" s="47"/>
      <c r="J434" s="47"/>
      <c r="K434" s="48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55"/>
      <c r="AE434" s="1"/>
      <c r="AF434" s="27"/>
      <c r="AG434" s="69" t="s">
        <v>35</v>
      </c>
      <c r="AH434" s="70">
        <v>1</v>
      </c>
      <c r="AI434" s="71">
        <f>K437</f>
        <v>7</v>
      </c>
      <c r="AJ434" s="72" t="s">
        <v>20</v>
      </c>
    </row>
    <row r="435" spans="1:37" ht="15.75" customHeight="1">
      <c r="A435" s="46">
        <v>2202</v>
      </c>
      <c r="B435" s="47"/>
      <c r="C435" s="47"/>
      <c r="D435" s="47"/>
      <c r="E435" s="47"/>
      <c r="F435" s="47"/>
      <c r="G435" s="47"/>
      <c r="H435" s="47"/>
      <c r="I435" s="47"/>
      <c r="J435" s="47"/>
      <c r="K435" s="48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55"/>
      <c r="AE435" s="1"/>
      <c r="AF435" s="27"/>
      <c r="AG435" s="73" t="s">
        <v>36</v>
      </c>
      <c r="AH435" s="74">
        <f>AH434/B420</f>
        <v>6.25E-2</v>
      </c>
      <c r="AI435" s="75">
        <f>IF(AH434/AI434=0,"",AH434/AI434)</f>
        <v>0.14285714285714285</v>
      </c>
      <c r="AJ435" s="76" t="s">
        <v>37</v>
      </c>
    </row>
    <row r="436" spans="1:37" ht="15.75" customHeight="1">
      <c r="A436" s="46">
        <v>2301</v>
      </c>
      <c r="B436" s="47"/>
      <c r="C436" s="47"/>
      <c r="D436" s="47"/>
      <c r="E436" s="47"/>
      <c r="F436" s="47"/>
      <c r="G436" s="47"/>
      <c r="H436" s="47"/>
      <c r="I436" s="47"/>
      <c r="J436" s="47"/>
      <c r="K436" s="48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77"/>
      <c r="AE436" s="78"/>
      <c r="AF436" s="79"/>
      <c r="AG436" s="78"/>
      <c r="AH436" s="79"/>
      <c r="AI436" s="79"/>
      <c r="AJ436" s="80"/>
    </row>
    <row r="437" spans="1:37" ht="18" customHeight="1">
      <c r="A437" s="22"/>
      <c r="B437" s="27"/>
      <c r="C437" s="27"/>
      <c r="D437" s="215" t="s">
        <v>80</v>
      </c>
      <c r="E437" s="216"/>
      <c r="F437" s="216"/>
      <c r="G437" s="216"/>
      <c r="H437" s="216"/>
      <c r="I437" s="216"/>
      <c r="J437" s="217"/>
      <c r="K437" s="81">
        <f>SUM(K420:K433)</f>
        <v>7</v>
      </c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82">
        <f>IF(K428=0,"",K428/B420)</f>
        <v>0.3125</v>
      </c>
      <c r="AE437" s="82">
        <f>IF(K437=0,"",K437/B420)</f>
        <v>0.4375</v>
      </c>
      <c r="AF437" s="82" t="str">
        <f>IF(AC428=0,"",AE437-AD437)</f>
        <v/>
      </c>
      <c r="AG437" s="1"/>
      <c r="AH437" s="27"/>
      <c r="AI437" s="30"/>
      <c r="AJ437" s="1"/>
    </row>
    <row r="438" spans="1:37" ht="12.75" customHeight="1">
      <c r="AD438" s="1"/>
      <c r="AE438" s="1"/>
      <c r="AG438" s="1"/>
    </row>
    <row r="439" spans="1:37" ht="12.75" customHeight="1">
      <c r="AD439" s="1"/>
      <c r="AE439" s="1"/>
      <c r="AG439" s="1"/>
    </row>
    <row r="440" spans="1:37" ht="26.25" customHeight="1">
      <c r="B440" s="218" t="s">
        <v>69</v>
      </c>
      <c r="C440" s="219"/>
      <c r="D440" s="219"/>
      <c r="E440" s="219"/>
      <c r="F440" s="219"/>
      <c r="G440" s="219"/>
      <c r="H440" s="219"/>
      <c r="I440" s="219"/>
      <c r="J440" s="219"/>
      <c r="K440" s="41" t="s">
        <v>82</v>
      </c>
      <c r="AD440" s="1"/>
      <c r="AE440" s="1"/>
      <c r="AF440" s="27"/>
      <c r="AG440" s="1"/>
      <c r="AH440" s="27"/>
      <c r="AI440" s="27"/>
      <c r="AJ440" s="27"/>
    </row>
    <row r="441" spans="1:37" ht="20.25" customHeight="1">
      <c r="A441" s="220" t="s">
        <v>19</v>
      </c>
      <c r="B441" s="221" t="s">
        <v>70</v>
      </c>
      <c r="C441" s="216"/>
      <c r="D441" s="216"/>
      <c r="E441" s="216"/>
      <c r="F441" s="216"/>
      <c r="G441" s="216"/>
      <c r="H441" s="216"/>
      <c r="I441" s="216"/>
      <c r="J441" s="217"/>
      <c r="K441" s="222" t="s">
        <v>20</v>
      </c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12" t="s">
        <v>11</v>
      </c>
      <c r="AE441" s="212" t="s">
        <v>12</v>
      </c>
      <c r="AF441" s="223" t="s">
        <v>13</v>
      </c>
      <c r="AG441" s="212" t="s">
        <v>14</v>
      </c>
      <c r="AH441" s="214" t="s">
        <v>15</v>
      </c>
      <c r="AI441" s="214" t="s">
        <v>16</v>
      </c>
      <c r="AJ441" s="212" t="s">
        <v>17</v>
      </c>
    </row>
    <row r="442" spans="1:37" ht="15.75" customHeight="1">
      <c r="A442" s="213"/>
      <c r="B442" s="46" t="s">
        <v>71</v>
      </c>
      <c r="C442" s="46" t="s">
        <v>72</v>
      </c>
      <c r="D442" s="46" t="s">
        <v>73</v>
      </c>
      <c r="E442" s="46" t="s">
        <v>74</v>
      </c>
      <c r="F442" s="46" t="s">
        <v>75</v>
      </c>
      <c r="G442" s="46" t="s">
        <v>76</v>
      </c>
      <c r="H442" s="46" t="s">
        <v>77</v>
      </c>
      <c r="I442" s="46" t="s">
        <v>78</v>
      </c>
      <c r="J442" s="46" t="s">
        <v>79</v>
      </c>
      <c r="K442" s="213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13"/>
      <c r="AE442" s="213"/>
      <c r="AF442" s="213"/>
      <c r="AG442" s="213"/>
      <c r="AH442" s="213"/>
      <c r="AI442" s="213"/>
      <c r="AJ442" s="213"/>
    </row>
    <row r="443" spans="1:37" ht="15.75" customHeight="1">
      <c r="A443" s="46">
        <v>1502</v>
      </c>
      <c r="B443" s="47">
        <v>42</v>
      </c>
      <c r="C443" s="47"/>
      <c r="D443" s="47"/>
      <c r="E443" s="47"/>
      <c r="F443" s="47"/>
      <c r="G443" s="47"/>
      <c r="H443" s="47"/>
      <c r="I443" s="47"/>
      <c r="J443" s="47"/>
      <c r="K443" s="48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49"/>
      <c r="AE443" s="50"/>
      <c r="AF443" s="51"/>
      <c r="AG443" s="52"/>
      <c r="AH443" s="53">
        <f>B443</f>
        <v>42</v>
      </c>
      <c r="AI443" s="54"/>
      <c r="AJ443" s="52"/>
    </row>
    <row r="444" spans="1:37" ht="15.75" customHeight="1">
      <c r="A444" s="46">
        <v>1601</v>
      </c>
      <c r="B444" s="47"/>
      <c r="C444" s="47">
        <v>38</v>
      </c>
      <c r="D444" s="47"/>
      <c r="E444" s="47"/>
      <c r="F444" s="47"/>
      <c r="G444" s="47"/>
      <c r="H444" s="47"/>
      <c r="I444" s="47"/>
      <c r="J444" s="47"/>
      <c r="K444" s="48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55"/>
      <c r="AE444" s="1"/>
      <c r="AF444" s="56"/>
      <c r="AG444" s="57">
        <f>IF(C444=0,"",C444/B443)</f>
        <v>0.90476190476190477</v>
      </c>
      <c r="AH444" s="58">
        <v>38</v>
      </c>
      <c r="AI444" s="59">
        <f t="shared" ref="AI444:AI451" si="51">IF(AH444=0,"",AH444/AH443)</f>
        <v>0.90476190476190477</v>
      </c>
      <c r="AJ444" s="59">
        <f t="shared" ref="AJ444:AJ451" si="52">IF(AH444=0,"",100%-AI444)</f>
        <v>9.5238095238095233E-2</v>
      </c>
    </row>
    <row r="445" spans="1:37" ht="15.75" customHeight="1">
      <c r="A445" s="46">
        <v>1602</v>
      </c>
      <c r="B445" s="47"/>
      <c r="C445" s="47"/>
      <c r="D445" s="47">
        <v>36</v>
      </c>
      <c r="E445" s="47"/>
      <c r="F445" s="47"/>
      <c r="G445" s="47"/>
      <c r="H445" s="47"/>
      <c r="I445" s="47"/>
      <c r="J445" s="47"/>
      <c r="K445" s="48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55"/>
      <c r="AE445" s="1"/>
      <c r="AF445" s="56"/>
      <c r="AG445" s="57">
        <f>IF(D445=0,"",D445/C444)</f>
        <v>0.94736842105263153</v>
      </c>
      <c r="AH445" s="58">
        <v>36</v>
      </c>
      <c r="AI445" s="59">
        <f t="shared" si="51"/>
        <v>0.94736842105263153</v>
      </c>
      <c r="AJ445" s="59">
        <f t="shared" si="52"/>
        <v>5.2631578947368474E-2</v>
      </c>
      <c r="AK445" s="32">
        <f>AH445/AH443</f>
        <v>0.8571428571428571</v>
      </c>
    </row>
    <row r="446" spans="1:37" ht="15.75" customHeight="1">
      <c r="A446" s="46">
        <v>1701</v>
      </c>
      <c r="B446" s="47"/>
      <c r="C446" s="47"/>
      <c r="D446" s="47"/>
      <c r="E446" s="47">
        <v>35</v>
      </c>
      <c r="F446" s="47"/>
      <c r="G446" s="47"/>
      <c r="H446" s="47"/>
      <c r="I446" s="47"/>
      <c r="J446" s="47"/>
      <c r="K446" s="48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55"/>
      <c r="AE446" s="1"/>
      <c r="AF446" s="56"/>
      <c r="AG446" s="57">
        <f>IF(E446=0,"",E446/D445)</f>
        <v>0.97222222222222221</v>
      </c>
      <c r="AH446" s="58">
        <v>35</v>
      </c>
      <c r="AI446" s="59">
        <f t="shared" si="51"/>
        <v>0.97222222222222221</v>
      </c>
      <c r="AJ446" s="59">
        <f t="shared" si="52"/>
        <v>2.777777777777779E-2</v>
      </c>
    </row>
    <row r="447" spans="1:37" ht="15.75" customHeight="1">
      <c r="A447" s="46">
        <v>1702</v>
      </c>
      <c r="B447" s="47"/>
      <c r="C447" s="47"/>
      <c r="D447" s="47"/>
      <c r="E447" s="47"/>
      <c r="F447" s="47">
        <v>34</v>
      </c>
      <c r="G447" s="47"/>
      <c r="H447" s="47"/>
      <c r="I447" s="47"/>
      <c r="J447" s="47"/>
      <c r="K447" s="48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55"/>
      <c r="AE447" s="1"/>
      <c r="AF447" s="56"/>
      <c r="AG447" s="57">
        <f>IF(F447=0,"",F447/E446)</f>
        <v>0.97142857142857142</v>
      </c>
      <c r="AH447" s="58">
        <v>35</v>
      </c>
      <c r="AI447" s="59">
        <f t="shared" si="51"/>
        <v>1</v>
      </c>
      <c r="AJ447" s="59">
        <f t="shared" si="52"/>
        <v>0</v>
      </c>
    </row>
    <row r="448" spans="1:37" ht="15.75" customHeight="1">
      <c r="A448" s="46">
        <v>1801</v>
      </c>
      <c r="B448" s="47"/>
      <c r="C448" s="47"/>
      <c r="D448" s="47"/>
      <c r="E448" s="47"/>
      <c r="F448" s="47"/>
      <c r="G448" s="47">
        <v>34</v>
      </c>
      <c r="H448" s="47"/>
      <c r="I448" s="47"/>
      <c r="J448" s="47"/>
      <c r="K448" s="48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55"/>
      <c r="AE448" s="1"/>
      <c r="AF448" s="56"/>
      <c r="AG448" s="57">
        <f>IF(G448=0,"",G448/F447)</f>
        <v>1</v>
      </c>
      <c r="AH448" s="58">
        <v>35</v>
      </c>
      <c r="AI448" s="59">
        <f t="shared" si="51"/>
        <v>1</v>
      </c>
      <c r="AJ448" s="59">
        <f t="shared" si="52"/>
        <v>0</v>
      </c>
    </row>
    <row r="449" spans="1:36" ht="15.75" customHeight="1">
      <c r="A449" s="46">
        <v>1802</v>
      </c>
      <c r="B449" s="47"/>
      <c r="C449" s="47"/>
      <c r="D449" s="47"/>
      <c r="E449" s="47"/>
      <c r="F449" s="47"/>
      <c r="G449" s="47"/>
      <c r="H449" s="47">
        <v>34</v>
      </c>
      <c r="I449" s="47"/>
      <c r="J449" s="47"/>
      <c r="K449" s="48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55"/>
      <c r="AE449" s="1"/>
      <c r="AF449" s="56"/>
      <c r="AG449" s="57">
        <f>IF(H449=0,"",H449/G448)</f>
        <v>1</v>
      </c>
      <c r="AH449" s="58">
        <v>35</v>
      </c>
      <c r="AI449" s="59">
        <f t="shared" si="51"/>
        <v>1</v>
      </c>
      <c r="AJ449" s="59">
        <f t="shared" si="52"/>
        <v>0</v>
      </c>
    </row>
    <row r="450" spans="1:36" ht="15.75" customHeight="1">
      <c r="A450" s="46">
        <v>1901</v>
      </c>
      <c r="B450" s="47"/>
      <c r="C450" s="47"/>
      <c r="D450" s="47"/>
      <c r="E450" s="47"/>
      <c r="F450" s="47"/>
      <c r="G450" s="47"/>
      <c r="H450" s="47"/>
      <c r="I450" s="47">
        <v>34</v>
      </c>
      <c r="J450" s="47"/>
      <c r="K450" s="48">
        <v>1</v>
      </c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55"/>
      <c r="AE450" s="1"/>
      <c r="AF450" s="56"/>
      <c r="AG450" s="57">
        <f>IF(I450=0,"",I450/H449)</f>
        <v>1</v>
      </c>
      <c r="AH450" s="58">
        <v>34</v>
      </c>
      <c r="AI450" s="59">
        <f t="shared" si="51"/>
        <v>0.97142857142857142</v>
      </c>
      <c r="AJ450" s="59">
        <f t="shared" si="52"/>
        <v>2.8571428571428581E-2</v>
      </c>
    </row>
    <row r="451" spans="1:36" ht="15.75" customHeight="1">
      <c r="A451" s="46">
        <v>1902</v>
      </c>
      <c r="B451" s="47"/>
      <c r="C451" s="47"/>
      <c r="D451" s="47"/>
      <c r="E451" s="47"/>
      <c r="F451" s="47"/>
      <c r="G451" s="47"/>
      <c r="H451" s="47"/>
      <c r="I451" s="47"/>
      <c r="J451" s="47">
        <v>33</v>
      </c>
      <c r="K451" s="48">
        <v>33</v>
      </c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55"/>
      <c r="AE451" s="1"/>
      <c r="AF451" s="56"/>
      <c r="AG451" s="60">
        <f>IF(J451=0,"",J451/I450)</f>
        <v>0.97058823529411764</v>
      </c>
      <c r="AH451" s="58">
        <v>33</v>
      </c>
      <c r="AI451" s="61">
        <f t="shared" si="51"/>
        <v>0.97058823529411764</v>
      </c>
      <c r="AJ451" s="61">
        <f t="shared" si="52"/>
        <v>2.9411764705882359E-2</v>
      </c>
    </row>
    <row r="452" spans="1:36" ht="15.75" customHeight="1">
      <c r="A452" s="46">
        <v>2001</v>
      </c>
      <c r="B452" s="47"/>
      <c r="C452" s="47"/>
      <c r="D452" s="47"/>
      <c r="E452" s="47"/>
      <c r="F452" s="47"/>
      <c r="G452" s="47"/>
      <c r="H452" s="47"/>
      <c r="I452" s="47"/>
      <c r="J452" s="47"/>
      <c r="K452" s="48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55"/>
      <c r="AE452" s="1"/>
      <c r="AF452" s="27"/>
      <c r="AG452" s="62"/>
      <c r="AH452" s="63"/>
      <c r="AI452" s="64"/>
      <c r="AJ452" s="65"/>
    </row>
    <row r="453" spans="1:36" ht="15.75" customHeight="1">
      <c r="A453" s="46">
        <v>2002</v>
      </c>
      <c r="B453" s="47"/>
      <c r="C453" s="47"/>
      <c r="D453" s="47"/>
      <c r="E453" s="47"/>
      <c r="F453" s="47"/>
      <c r="G453" s="47"/>
      <c r="H453" s="47"/>
      <c r="I453" s="47"/>
      <c r="J453" s="47"/>
      <c r="K453" s="48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55"/>
      <c r="AE453" s="1"/>
      <c r="AF453" s="27"/>
      <c r="AG453" s="66"/>
      <c r="AH453" s="67"/>
      <c r="AI453" s="68"/>
      <c r="AJ453" s="66"/>
    </row>
    <row r="454" spans="1:36" ht="15.75" customHeight="1">
      <c r="A454" s="46">
        <v>2101</v>
      </c>
      <c r="B454" s="47"/>
      <c r="C454" s="47"/>
      <c r="D454" s="47"/>
      <c r="E454" s="47"/>
      <c r="F454" s="47"/>
      <c r="G454" s="47"/>
      <c r="H454" s="47"/>
      <c r="I454" s="47"/>
      <c r="J454" s="47"/>
      <c r="K454" s="48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55"/>
      <c r="AE454" s="1"/>
      <c r="AF454" s="27"/>
      <c r="AG454" s="66"/>
      <c r="AH454" s="67"/>
      <c r="AI454" s="68"/>
      <c r="AJ454" s="66"/>
    </row>
    <row r="455" spans="1:36" ht="15.75" customHeight="1">
      <c r="A455" s="46">
        <v>2102</v>
      </c>
      <c r="B455" s="47"/>
      <c r="C455" s="47"/>
      <c r="D455" s="47"/>
      <c r="E455" s="47"/>
      <c r="F455" s="47"/>
      <c r="G455" s="47"/>
      <c r="H455" s="47"/>
      <c r="I455" s="47"/>
      <c r="J455" s="47"/>
      <c r="K455" s="48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55"/>
      <c r="AE455" s="1"/>
      <c r="AF455" s="27"/>
      <c r="AG455" s="66"/>
      <c r="AH455" s="67"/>
      <c r="AI455" s="68"/>
      <c r="AJ455" s="66"/>
    </row>
    <row r="456" spans="1:36" ht="15.75" customHeight="1">
      <c r="A456" s="46">
        <v>2201</v>
      </c>
      <c r="B456" s="47"/>
      <c r="C456" s="47"/>
      <c r="D456" s="47"/>
      <c r="E456" s="47"/>
      <c r="F456" s="47"/>
      <c r="G456" s="47"/>
      <c r="H456" s="47"/>
      <c r="I456" s="47"/>
      <c r="J456" s="47"/>
      <c r="K456" s="48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55"/>
      <c r="AE456" s="1"/>
      <c r="AF456" s="27"/>
      <c r="AG456" s="1"/>
      <c r="AH456" s="27"/>
      <c r="AI456" s="30"/>
      <c r="AJ456" s="66"/>
    </row>
    <row r="457" spans="1:36" ht="15.75" customHeight="1">
      <c r="A457" s="46">
        <v>2202</v>
      </c>
      <c r="B457" s="47"/>
      <c r="C457" s="47"/>
      <c r="D457" s="47"/>
      <c r="E457" s="47"/>
      <c r="F457" s="47"/>
      <c r="G457" s="47"/>
      <c r="H457" s="47"/>
      <c r="I457" s="47"/>
      <c r="J457" s="47"/>
      <c r="K457" s="48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55"/>
      <c r="AE457" s="1"/>
      <c r="AF457" s="27"/>
      <c r="AG457" s="69" t="s">
        <v>35</v>
      </c>
      <c r="AH457" s="70">
        <v>20</v>
      </c>
      <c r="AI457" s="71">
        <f>K460</f>
        <v>34</v>
      </c>
      <c r="AJ457" s="72" t="s">
        <v>20</v>
      </c>
    </row>
    <row r="458" spans="1:36" ht="15.75" customHeight="1">
      <c r="A458" s="46">
        <v>2301</v>
      </c>
      <c r="B458" s="47"/>
      <c r="C458" s="47"/>
      <c r="D458" s="47"/>
      <c r="E458" s="47"/>
      <c r="F458" s="47"/>
      <c r="G458" s="47"/>
      <c r="H458" s="47"/>
      <c r="I458" s="47"/>
      <c r="J458" s="47"/>
      <c r="K458" s="48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55"/>
      <c r="AE458" s="1"/>
      <c r="AF458" s="27"/>
      <c r="AG458" s="73" t="s">
        <v>36</v>
      </c>
      <c r="AH458" s="74">
        <f>AH457/B443</f>
        <v>0.47619047619047616</v>
      </c>
      <c r="AI458" s="75">
        <f>IF(AH457/AI457=0,"",AH457/AI457)</f>
        <v>0.58823529411764708</v>
      </c>
      <c r="AJ458" s="76" t="s">
        <v>37</v>
      </c>
    </row>
    <row r="459" spans="1:36" ht="15.75" customHeight="1">
      <c r="A459" s="46">
        <v>2302</v>
      </c>
      <c r="B459" s="47"/>
      <c r="C459" s="47"/>
      <c r="D459" s="47"/>
      <c r="E459" s="47"/>
      <c r="F459" s="47"/>
      <c r="G459" s="47"/>
      <c r="H459" s="47"/>
      <c r="I459" s="47"/>
      <c r="J459" s="47"/>
      <c r="K459" s="48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77"/>
      <c r="AE459" s="78"/>
      <c r="AF459" s="79"/>
      <c r="AG459" s="78"/>
      <c r="AH459" s="79"/>
      <c r="AI459" s="79"/>
      <c r="AJ459" s="80"/>
    </row>
    <row r="460" spans="1:36" ht="18" customHeight="1">
      <c r="A460" s="22"/>
      <c r="B460" s="27"/>
      <c r="C460" s="27"/>
      <c r="D460" s="215" t="s">
        <v>80</v>
      </c>
      <c r="E460" s="216"/>
      <c r="F460" s="216"/>
      <c r="G460" s="216"/>
      <c r="H460" s="216"/>
      <c r="I460" s="216"/>
      <c r="J460" s="217"/>
      <c r="K460" s="81">
        <f>SUM(K443:K456)</f>
        <v>34</v>
      </c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82">
        <f>(K450+K451)/B443</f>
        <v>0.80952380952380953</v>
      </c>
      <c r="AE460" s="82">
        <f>IF(K460=0,"",K460/B443)</f>
        <v>0.80952380952380953</v>
      </c>
      <c r="AF460" s="82" t="str">
        <f>IF(AC451=0,"",AE460-AD460)</f>
        <v/>
      </c>
      <c r="AG460" s="1"/>
      <c r="AH460" s="27"/>
      <c r="AI460" s="30"/>
      <c r="AJ460" s="1"/>
    </row>
    <row r="461" spans="1:36" ht="12.75" customHeight="1">
      <c r="AD461" s="1"/>
      <c r="AE461" s="1"/>
      <c r="AG461" s="1"/>
    </row>
    <row r="462" spans="1:36" ht="12.75" customHeight="1">
      <c r="AD462" s="1"/>
      <c r="AE462" s="1"/>
      <c r="AG462" s="1"/>
    </row>
    <row r="463" spans="1:36" ht="26.25" customHeight="1">
      <c r="B463" s="218" t="s">
        <v>69</v>
      </c>
      <c r="C463" s="219"/>
      <c r="D463" s="219"/>
      <c r="E463" s="219"/>
      <c r="F463" s="219"/>
      <c r="G463" s="219"/>
      <c r="H463" s="219"/>
      <c r="I463" s="219"/>
      <c r="J463" s="219"/>
      <c r="K463" s="41" t="s">
        <v>83</v>
      </c>
      <c r="AD463" s="1"/>
      <c r="AE463" s="1"/>
      <c r="AF463" s="27"/>
      <c r="AG463" s="1"/>
      <c r="AH463" s="27"/>
      <c r="AI463" s="27"/>
      <c r="AJ463" s="27"/>
    </row>
    <row r="464" spans="1:36" ht="20.25" customHeight="1">
      <c r="A464" s="220" t="s">
        <v>19</v>
      </c>
      <c r="B464" s="221" t="s">
        <v>70</v>
      </c>
      <c r="C464" s="216"/>
      <c r="D464" s="216"/>
      <c r="E464" s="216"/>
      <c r="F464" s="216"/>
      <c r="G464" s="216"/>
      <c r="H464" s="216"/>
      <c r="I464" s="216"/>
      <c r="J464" s="217"/>
      <c r="K464" s="222" t="s">
        <v>20</v>
      </c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12" t="s">
        <v>11</v>
      </c>
      <c r="AE464" s="212" t="s">
        <v>12</v>
      </c>
      <c r="AF464" s="223" t="s">
        <v>13</v>
      </c>
      <c r="AG464" s="212" t="s">
        <v>14</v>
      </c>
      <c r="AH464" s="214" t="s">
        <v>15</v>
      </c>
      <c r="AI464" s="214" t="s">
        <v>16</v>
      </c>
      <c r="AJ464" s="212" t="s">
        <v>17</v>
      </c>
    </row>
    <row r="465" spans="1:37" ht="15.75" customHeight="1">
      <c r="A465" s="213"/>
      <c r="B465" s="46" t="s">
        <v>71</v>
      </c>
      <c r="C465" s="46" t="s">
        <v>72</v>
      </c>
      <c r="D465" s="46" t="s">
        <v>73</v>
      </c>
      <c r="E465" s="46" t="s">
        <v>74</v>
      </c>
      <c r="F465" s="46" t="s">
        <v>75</v>
      </c>
      <c r="G465" s="46" t="s">
        <v>76</v>
      </c>
      <c r="H465" s="46" t="s">
        <v>77</v>
      </c>
      <c r="I465" s="46" t="s">
        <v>78</v>
      </c>
      <c r="J465" s="46" t="s">
        <v>79</v>
      </c>
      <c r="K465" s="213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13"/>
      <c r="AE465" s="213"/>
      <c r="AF465" s="213"/>
      <c r="AG465" s="213"/>
      <c r="AH465" s="213"/>
      <c r="AI465" s="213"/>
      <c r="AJ465" s="213"/>
    </row>
    <row r="466" spans="1:37" ht="15.75" customHeight="1">
      <c r="A466" s="46">
        <v>1601</v>
      </c>
      <c r="B466" s="47">
        <v>15</v>
      </c>
      <c r="C466" s="47"/>
      <c r="D466" s="47"/>
      <c r="E466" s="47"/>
      <c r="F466" s="47"/>
      <c r="G466" s="47"/>
      <c r="H466" s="47"/>
      <c r="I466" s="47"/>
      <c r="J466" s="47"/>
      <c r="K466" s="48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49"/>
      <c r="AE466" s="50"/>
      <c r="AF466" s="51"/>
      <c r="AG466" s="52"/>
      <c r="AH466" s="53">
        <f>B466</f>
        <v>15</v>
      </c>
      <c r="AI466" s="54"/>
      <c r="AJ466" s="52"/>
    </row>
    <row r="467" spans="1:37" ht="15.75" customHeight="1">
      <c r="A467" s="46">
        <v>1602</v>
      </c>
      <c r="B467" s="47"/>
      <c r="C467" s="47">
        <v>10</v>
      </c>
      <c r="D467" s="47"/>
      <c r="E467" s="47"/>
      <c r="F467" s="47"/>
      <c r="G467" s="47"/>
      <c r="H467" s="47"/>
      <c r="I467" s="47"/>
      <c r="J467" s="47"/>
      <c r="K467" s="48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55"/>
      <c r="AE467" s="1"/>
      <c r="AF467" s="56"/>
      <c r="AG467" s="57">
        <f>IF(C467=0,"",C467/B466)</f>
        <v>0.66666666666666663</v>
      </c>
      <c r="AH467" s="58">
        <v>10</v>
      </c>
      <c r="AI467" s="59">
        <f t="shared" ref="AI467:AI474" si="53">IF(AH467=0,"",AH467/AH466)</f>
        <v>0.66666666666666663</v>
      </c>
      <c r="AJ467" s="59">
        <f t="shared" ref="AJ467:AJ474" si="54">IF(AH467=0,"",100%-AI467)</f>
        <v>0.33333333333333337</v>
      </c>
    </row>
    <row r="468" spans="1:37" ht="15.75" customHeight="1">
      <c r="A468" s="46">
        <v>1701</v>
      </c>
      <c r="B468" s="47"/>
      <c r="C468" s="47"/>
      <c r="D468" s="47">
        <v>9</v>
      </c>
      <c r="E468" s="47"/>
      <c r="F468" s="47"/>
      <c r="G468" s="47"/>
      <c r="H468" s="47"/>
      <c r="I468" s="47"/>
      <c r="J468" s="47"/>
      <c r="K468" s="48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55"/>
      <c r="AE468" s="1"/>
      <c r="AF468" s="56"/>
      <c r="AG468" s="57">
        <f>IF(D468=0,"",D468/C467)</f>
        <v>0.9</v>
      </c>
      <c r="AH468" s="58">
        <v>9</v>
      </c>
      <c r="AI468" s="59">
        <f t="shared" si="53"/>
        <v>0.9</v>
      </c>
      <c r="AJ468" s="59">
        <f t="shared" si="54"/>
        <v>9.9999999999999978E-2</v>
      </c>
      <c r="AK468" s="32">
        <f>AH468/AH466</f>
        <v>0.6</v>
      </c>
    </row>
    <row r="469" spans="1:37" ht="15.75" customHeight="1">
      <c r="A469" s="46">
        <v>1702</v>
      </c>
      <c r="B469" s="47"/>
      <c r="C469" s="47"/>
      <c r="D469" s="47"/>
      <c r="E469" s="47">
        <v>8</v>
      </c>
      <c r="F469" s="47"/>
      <c r="G469" s="47"/>
      <c r="H469" s="47"/>
      <c r="I469" s="47"/>
      <c r="J469" s="47"/>
      <c r="K469" s="48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55"/>
      <c r="AE469" s="1"/>
      <c r="AF469" s="56"/>
      <c r="AG469" s="57">
        <f>IF(E469=0,"",E469/D468)</f>
        <v>0.88888888888888884</v>
      </c>
      <c r="AH469" s="58">
        <v>8</v>
      </c>
      <c r="AI469" s="59">
        <f t="shared" si="53"/>
        <v>0.88888888888888884</v>
      </c>
      <c r="AJ469" s="59">
        <f t="shared" si="54"/>
        <v>0.11111111111111116</v>
      </c>
    </row>
    <row r="470" spans="1:37" ht="15.75" customHeight="1">
      <c r="A470" s="46">
        <v>1801</v>
      </c>
      <c r="B470" s="47"/>
      <c r="C470" s="47"/>
      <c r="D470" s="47"/>
      <c r="E470" s="47"/>
      <c r="F470" s="47">
        <v>8</v>
      </c>
      <c r="G470" s="47"/>
      <c r="H470" s="47"/>
      <c r="I470" s="47"/>
      <c r="J470" s="47"/>
      <c r="K470" s="48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55"/>
      <c r="AE470" s="1"/>
      <c r="AF470" s="56"/>
      <c r="AG470" s="57">
        <f>IF(F470=0,"",F470/E469)</f>
        <v>1</v>
      </c>
      <c r="AH470" s="58">
        <v>8</v>
      </c>
      <c r="AI470" s="59">
        <f t="shared" si="53"/>
        <v>1</v>
      </c>
      <c r="AJ470" s="59">
        <f t="shared" si="54"/>
        <v>0</v>
      </c>
    </row>
    <row r="471" spans="1:37" ht="15.75" customHeight="1">
      <c r="A471" s="46">
        <v>1802</v>
      </c>
      <c r="B471" s="47"/>
      <c r="C471" s="47"/>
      <c r="D471" s="47"/>
      <c r="E471" s="47"/>
      <c r="F471" s="47"/>
      <c r="G471" s="47">
        <v>8</v>
      </c>
      <c r="H471" s="47"/>
      <c r="I471" s="47"/>
      <c r="J471" s="47"/>
      <c r="K471" s="48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55"/>
      <c r="AE471" s="1"/>
      <c r="AF471" s="56"/>
      <c r="AG471" s="57">
        <f>IF(G471=0,"",G471/F470)</f>
        <v>1</v>
      </c>
      <c r="AH471" s="58">
        <v>8</v>
      </c>
      <c r="AI471" s="59">
        <f t="shared" si="53"/>
        <v>1</v>
      </c>
      <c r="AJ471" s="59">
        <f t="shared" si="54"/>
        <v>0</v>
      </c>
    </row>
    <row r="472" spans="1:37" ht="15.75" customHeight="1">
      <c r="A472" s="46">
        <v>1901</v>
      </c>
      <c r="B472" s="47"/>
      <c r="C472" s="47"/>
      <c r="D472" s="47"/>
      <c r="E472" s="47"/>
      <c r="F472" s="47"/>
      <c r="G472" s="47"/>
      <c r="H472" s="47">
        <v>7</v>
      </c>
      <c r="I472" s="47"/>
      <c r="J472" s="47"/>
      <c r="K472" s="48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55"/>
      <c r="AE472" s="1"/>
      <c r="AF472" s="56"/>
      <c r="AG472" s="57">
        <f>IF(H472=0,"",H472/G471)</f>
        <v>0.875</v>
      </c>
      <c r="AH472" s="58">
        <v>7</v>
      </c>
      <c r="AI472" s="59">
        <f t="shared" si="53"/>
        <v>0.875</v>
      </c>
      <c r="AJ472" s="59">
        <f t="shared" si="54"/>
        <v>0.125</v>
      </c>
    </row>
    <row r="473" spans="1:37" ht="15.75" customHeight="1">
      <c r="A473" s="46">
        <v>1902</v>
      </c>
      <c r="B473" s="47"/>
      <c r="C473" s="47"/>
      <c r="D473" s="47"/>
      <c r="E473" s="47"/>
      <c r="F473" s="47"/>
      <c r="G473" s="47"/>
      <c r="H473" s="47"/>
      <c r="I473" s="47">
        <v>6</v>
      </c>
      <c r="J473" s="47"/>
      <c r="K473" s="48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55"/>
      <c r="AE473" s="1"/>
      <c r="AF473" s="56"/>
      <c r="AG473" s="57">
        <f>IF(I473=0,"",I473/H472)</f>
        <v>0.8571428571428571</v>
      </c>
      <c r="AH473" s="58">
        <v>6</v>
      </c>
      <c r="AI473" s="59">
        <f t="shared" si="53"/>
        <v>0.8571428571428571</v>
      </c>
      <c r="AJ473" s="59">
        <f t="shared" si="54"/>
        <v>0.1428571428571429</v>
      </c>
    </row>
    <row r="474" spans="1:37" ht="15.75" customHeight="1">
      <c r="A474" s="46">
        <v>2001</v>
      </c>
      <c r="B474" s="47"/>
      <c r="C474" s="47"/>
      <c r="D474" s="47"/>
      <c r="E474" s="47"/>
      <c r="F474" s="47"/>
      <c r="G474" s="47"/>
      <c r="H474" s="47"/>
      <c r="I474" s="47"/>
      <c r="J474" s="47">
        <v>6</v>
      </c>
      <c r="K474" s="48">
        <v>6</v>
      </c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55"/>
      <c r="AE474" s="1"/>
      <c r="AF474" s="56"/>
      <c r="AG474" s="60">
        <f>IF(J474=0,"",J474/I473)</f>
        <v>1</v>
      </c>
      <c r="AH474" s="58">
        <v>6</v>
      </c>
      <c r="AI474" s="61">
        <f t="shared" si="53"/>
        <v>1</v>
      </c>
      <c r="AJ474" s="61">
        <f t="shared" si="54"/>
        <v>0</v>
      </c>
    </row>
    <row r="475" spans="1:37" ht="15.75" customHeight="1">
      <c r="A475" s="46">
        <v>2002</v>
      </c>
      <c r="B475" s="47"/>
      <c r="C475" s="47"/>
      <c r="D475" s="47"/>
      <c r="E475" s="47"/>
      <c r="F475" s="47"/>
      <c r="G475" s="47"/>
      <c r="H475" s="47"/>
      <c r="I475" s="47"/>
      <c r="J475" s="47"/>
      <c r="K475" s="48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55"/>
      <c r="AE475" s="1"/>
      <c r="AF475" s="27"/>
      <c r="AG475" s="62"/>
      <c r="AH475" s="63"/>
      <c r="AI475" s="64"/>
      <c r="AJ475" s="65"/>
    </row>
    <row r="476" spans="1:37" ht="15.75" customHeight="1">
      <c r="A476" s="46">
        <v>2101</v>
      </c>
      <c r="B476" s="47"/>
      <c r="C476" s="47"/>
      <c r="D476" s="47"/>
      <c r="E476" s="47"/>
      <c r="F476" s="47"/>
      <c r="G476" s="47"/>
      <c r="H476" s="47"/>
      <c r="I476" s="47"/>
      <c r="J476" s="47"/>
      <c r="K476" s="48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55"/>
      <c r="AE476" s="1"/>
      <c r="AF476" s="27"/>
      <c r="AG476" s="66"/>
      <c r="AH476" s="67"/>
      <c r="AI476" s="68"/>
      <c r="AJ476" s="66"/>
    </row>
    <row r="477" spans="1:37" ht="15.75" customHeight="1">
      <c r="A477" s="46">
        <v>2102</v>
      </c>
      <c r="B477" s="47"/>
      <c r="C477" s="47"/>
      <c r="D477" s="47"/>
      <c r="E477" s="47"/>
      <c r="F477" s="47"/>
      <c r="G477" s="47"/>
      <c r="H477" s="47"/>
      <c r="I477" s="47"/>
      <c r="J477" s="47"/>
      <c r="K477" s="48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55"/>
      <c r="AE477" s="1"/>
      <c r="AF477" s="27"/>
      <c r="AG477" s="66"/>
      <c r="AH477" s="67"/>
      <c r="AI477" s="68"/>
      <c r="AJ477" s="66"/>
    </row>
    <row r="478" spans="1:37" ht="15.75" customHeight="1">
      <c r="A478" s="46">
        <v>2201</v>
      </c>
      <c r="B478" s="47"/>
      <c r="C478" s="47"/>
      <c r="D478" s="47"/>
      <c r="E478" s="47"/>
      <c r="F478" s="47"/>
      <c r="G478" s="47"/>
      <c r="H478" s="47"/>
      <c r="I478" s="47"/>
      <c r="J478" s="47"/>
      <c r="K478" s="48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55"/>
      <c r="AE478" s="1"/>
      <c r="AF478" s="27"/>
      <c r="AG478" s="66"/>
      <c r="AH478" s="67"/>
      <c r="AI478" s="68"/>
      <c r="AJ478" s="66"/>
    </row>
    <row r="479" spans="1:37" ht="15.75" customHeight="1">
      <c r="A479" s="46">
        <v>2202</v>
      </c>
      <c r="B479" s="47"/>
      <c r="C479" s="47"/>
      <c r="D479" s="47"/>
      <c r="E479" s="47"/>
      <c r="F479" s="47"/>
      <c r="G479" s="47"/>
      <c r="H479" s="47"/>
      <c r="I479" s="47"/>
      <c r="J479" s="47"/>
      <c r="K479" s="48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55"/>
      <c r="AE479" s="1"/>
      <c r="AF479" s="27"/>
      <c r="AG479" s="1"/>
      <c r="AH479" s="27"/>
      <c r="AI479" s="30"/>
      <c r="AJ479" s="66"/>
    </row>
    <row r="480" spans="1:37" ht="15.75" customHeight="1">
      <c r="A480" s="46">
        <v>2301</v>
      </c>
      <c r="B480" s="47"/>
      <c r="C480" s="47"/>
      <c r="D480" s="47"/>
      <c r="E480" s="47"/>
      <c r="F480" s="47"/>
      <c r="G480" s="47"/>
      <c r="H480" s="47"/>
      <c r="I480" s="47"/>
      <c r="J480" s="47"/>
      <c r="K480" s="48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55"/>
      <c r="AE480" s="1"/>
      <c r="AF480" s="27"/>
      <c r="AG480" s="69" t="s">
        <v>35</v>
      </c>
      <c r="AH480" s="70">
        <v>5</v>
      </c>
      <c r="AI480" s="71">
        <f>K483</f>
        <v>6</v>
      </c>
      <c r="AJ480" s="72" t="s">
        <v>20</v>
      </c>
    </row>
    <row r="481" spans="1:38" ht="15.75" customHeight="1">
      <c r="A481" s="46">
        <v>2302</v>
      </c>
      <c r="B481" s="47"/>
      <c r="C481" s="47"/>
      <c r="D481" s="47"/>
      <c r="E481" s="47"/>
      <c r="F481" s="47"/>
      <c r="G481" s="47"/>
      <c r="H481" s="47"/>
      <c r="I481" s="47"/>
      <c r="J481" s="47"/>
      <c r="K481" s="48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55"/>
      <c r="AE481" s="1"/>
      <c r="AF481" s="27"/>
      <c r="AG481" s="73" t="s">
        <v>36</v>
      </c>
      <c r="AH481" s="74">
        <f>IF(AH480/AI480=0,"",AH480/AI480)</f>
        <v>0.83333333333333337</v>
      </c>
      <c r="AI481" s="75">
        <f>IF(AH480/AI480=0,"",AH480/AI480)</f>
        <v>0.83333333333333337</v>
      </c>
      <c r="AJ481" s="76" t="s">
        <v>37</v>
      </c>
    </row>
    <row r="482" spans="1:38" ht="15.75" customHeight="1">
      <c r="A482" s="46">
        <v>2401</v>
      </c>
      <c r="B482" s="47"/>
      <c r="C482" s="47"/>
      <c r="D482" s="47"/>
      <c r="E482" s="47"/>
      <c r="F482" s="47"/>
      <c r="G482" s="47"/>
      <c r="H482" s="47"/>
      <c r="I482" s="47"/>
      <c r="J482" s="47"/>
      <c r="K482" s="48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77"/>
      <c r="AE482" s="78"/>
      <c r="AF482" s="79"/>
      <c r="AG482" s="78"/>
      <c r="AH482" s="79"/>
      <c r="AI482" s="79"/>
      <c r="AJ482" s="80"/>
    </row>
    <row r="483" spans="1:38" ht="18" customHeight="1">
      <c r="A483" s="22"/>
      <c r="B483" s="27"/>
      <c r="C483" s="27"/>
      <c r="D483" s="215" t="s">
        <v>80</v>
      </c>
      <c r="E483" s="216"/>
      <c r="F483" s="216"/>
      <c r="G483" s="216"/>
      <c r="H483" s="216"/>
      <c r="I483" s="216"/>
      <c r="J483" s="217"/>
      <c r="K483" s="81">
        <f>SUM(K466:K479)</f>
        <v>6</v>
      </c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82">
        <f>IF(K474=0,"",K474/B466)</f>
        <v>0.4</v>
      </c>
      <c r="AE483" s="82">
        <f>IF(K483=0,"",K483/B466)</f>
        <v>0.4</v>
      </c>
      <c r="AF483" s="82">
        <f>AE483-AD483</f>
        <v>0</v>
      </c>
      <c r="AG483" s="1"/>
      <c r="AH483" s="27"/>
      <c r="AI483" s="30"/>
      <c r="AJ483" s="1"/>
    </row>
    <row r="484" spans="1:38" ht="12.75" customHeight="1">
      <c r="AD484" s="1"/>
      <c r="AE484" s="1"/>
      <c r="AG484" s="1"/>
    </row>
    <row r="485" spans="1:38" ht="12.75" customHeight="1">
      <c r="AD485" s="1"/>
      <c r="AE485" s="1"/>
      <c r="AG485" s="1"/>
    </row>
    <row r="486" spans="1:38" ht="26.25" customHeight="1">
      <c r="A486" s="31"/>
      <c r="B486" s="93" t="s">
        <v>84</v>
      </c>
      <c r="C486" s="93"/>
      <c r="D486" s="93"/>
      <c r="E486" s="93"/>
      <c r="F486" s="93"/>
      <c r="G486" s="93"/>
      <c r="H486" s="83" t="s">
        <v>85</v>
      </c>
      <c r="I486" s="83"/>
      <c r="J486" s="83"/>
      <c r="K486" s="83"/>
      <c r="L486" s="27"/>
      <c r="M486" s="1"/>
      <c r="N486" s="1"/>
      <c r="O486" s="27"/>
      <c r="P486" s="1"/>
      <c r="Q486" s="27"/>
      <c r="R486" s="27"/>
      <c r="S486" s="27"/>
      <c r="AD486" s="1"/>
      <c r="AE486" s="1"/>
      <c r="AG486" s="1"/>
    </row>
    <row r="487" spans="1:38" ht="20.25" customHeight="1">
      <c r="A487" s="220" t="s">
        <v>19</v>
      </c>
      <c r="B487" s="221" t="s">
        <v>70</v>
      </c>
      <c r="C487" s="216"/>
      <c r="D487" s="216"/>
      <c r="E487" s="216"/>
      <c r="F487" s="216"/>
      <c r="G487" s="216"/>
      <c r="H487" s="216"/>
      <c r="I487" s="216"/>
      <c r="J487" s="217"/>
      <c r="K487" s="222" t="s">
        <v>20</v>
      </c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12" t="s">
        <v>11</v>
      </c>
      <c r="AE487" s="212" t="s">
        <v>12</v>
      </c>
      <c r="AF487" s="223" t="s">
        <v>13</v>
      </c>
      <c r="AG487" s="212" t="s">
        <v>14</v>
      </c>
      <c r="AH487" s="214" t="s">
        <v>15</v>
      </c>
      <c r="AI487" s="214" t="s">
        <v>16</v>
      </c>
      <c r="AJ487" s="212" t="s">
        <v>17</v>
      </c>
    </row>
    <row r="488" spans="1:38" ht="15.75" customHeight="1">
      <c r="A488" s="213"/>
      <c r="B488" s="46" t="s">
        <v>71</v>
      </c>
      <c r="C488" s="46" t="s">
        <v>72</v>
      </c>
      <c r="D488" s="46" t="s">
        <v>73</v>
      </c>
      <c r="E488" s="46" t="s">
        <v>74</v>
      </c>
      <c r="F488" s="46" t="s">
        <v>75</v>
      </c>
      <c r="G488" s="46" t="s">
        <v>76</v>
      </c>
      <c r="H488" s="46" t="s">
        <v>77</v>
      </c>
      <c r="I488" s="46" t="s">
        <v>78</v>
      </c>
      <c r="J488" s="46" t="s">
        <v>79</v>
      </c>
      <c r="K488" s="213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13"/>
      <c r="AE488" s="213"/>
      <c r="AF488" s="213"/>
      <c r="AG488" s="213"/>
      <c r="AH488" s="213"/>
      <c r="AI488" s="213"/>
      <c r="AJ488" s="213"/>
    </row>
    <row r="489" spans="1:38" ht="15.75" customHeight="1">
      <c r="A489" s="46">
        <v>1602</v>
      </c>
      <c r="B489" s="47">
        <v>37</v>
      </c>
      <c r="C489" s="84"/>
      <c r="D489" s="84"/>
      <c r="E489" s="84"/>
      <c r="F489" s="84"/>
      <c r="G489" s="84"/>
      <c r="H489" s="84"/>
      <c r="I489" s="84"/>
      <c r="J489" s="84"/>
      <c r="K489" s="85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49"/>
      <c r="AE489" s="50"/>
      <c r="AF489" s="51"/>
      <c r="AG489" s="52"/>
      <c r="AH489" s="53">
        <f>B489</f>
        <v>37</v>
      </c>
      <c r="AI489" s="54"/>
      <c r="AJ489" s="52"/>
    </row>
    <row r="490" spans="1:38" ht="15.75" customHeight="1">
      <c r="A490" s="46">
        <v>1701</v>
      </c>
      <c r="B490" s="84"/>
      <c r="C490" s="84">
        <v>35</v>
      </c>
      <c r="D490" s="84"/>
      <c r="E490" s="84"/>
      <c r="F490" s="84"/>
      <c r="G490" s="84"/>
      <c r="H490" s="84"/>
      <c r="I490" s="84"/>
      <c r="J490" s="84"/>
      <c r="K490" s="85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55"/>
      <c r="AE490" s="1"/>
      <c r="AF490" s="56"/>
      <c r="AG490" s="57">
        <f>IF(C490=0,"",C490/B489)</f>
        <v>0.94594594594594594</v>
      </c>
      <c r="AH490" s="58">
        <v>35</v>
      </c>
      <c r="AI490" s="59">
        <f t="shared" ref="AI490:AI497" si="55">IF(AH490=0,"",AH490/AH489)</f>
        <v>0.94594594594594594</v>
      </c>
      <c r="AJ490" s="59">
        <f t="shared" ref="AJ490:AJ497" si="56">IF(AH490=0,"",100%-AI490)</f>
        <v>5.4054054054054057E-2</v>
      </c>
    </row>
    <row r="491" spans="1:38" ht="15.75" customHeight="1">
      <c r="A491" s="46">
        <v>1702</v>
      </c>
      <c r="B491" s="84"/>
      <c r="C491" s="84"/>
      <c r="D491" s="84">
        <v>34</v>
      </c>
      <c r="E491" s="84"/>
      <c r="F491" s="84"/>
      <c r="G491" s="84"/>
      <c r="H491" s="84"/>
      <c r="I491" s="84"/>
      <c r="J491" s="84"/>
      <c r="K491" s="85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55"/>
      <c r="AE491" s="1"/>
      <c r="AF491" s="56"/>
      <c r="AG491" s="57">
        <f>IF(D491=0,"",D491/C490)</f>
        <v>0.97142857142857142</v>
      </c>
      <c r="AH491" s="58">
        <v>34</v>
      </c>
      <c r="AI491" s="59">
        <f t="shared" si="55"/>
        <v>0.97142857142857142</v>
      </c>
      <c r="AJ491" s="59">
        <f t="shared" si="56"/>
        <v>2.8571428571428581E-2</v>
      </c>
      <c r="AK491" s="32">
        <f>AH491/AH489</f>
        <v>0.91891891891891897</v>
      </c>
      <c r="AL491" s="94">
        <f>AH491/AH489</f>
        <v>0.91891891891891897</v>
      </c>
    </row>
    <row r="492" spans="1:38" ht="15.75" customHeight="1">
      <c r="A492" s="46">
        <v>1801</v>
      </c>
      <c r="B492" s="84"/>
      <c r="C492" s="84"/>
      <c r="D492" s="84"/>
      <c r="E492" s="84">
        <v>33</v>
      </c>
      <c r="F492" s="84"/>
      <c r="G492" s="84"/>
      <c r="H492" s="84"/>
      <c r="I492" s="84"/>
      <c r="J492" s="84"/>
      <c r="K492" s="85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55"/>
      <c r="AE492" s="1"/>
      <c r="AF492" s="56"/>
      <c r="AG492" s="57">
        <f>IF(E492=0,"",E492/D491)</f>
        <v>0.97058823529411764</v>
      </c>
      <c r="AH492" s="58">
        <v>33</v>
      </c>
      <c r="AI492" s="59">
        <f t="shared" si="55"/>
        <v>0.97058823529411764</v>
      </c>
      <c r="AJ492" s="59">
        <f t="shared" si="56"/>
        <v>2.9411764705882359E-2</v>
      </c>
    </row>
    <row r="493" spans="1:38" ht="15.75" customHeight="1">
      <c r="A493" s="46">
        <v>1802</v>
      </c>
      <c r="B493" s="84"/>
      <c r="C493" s="84"/>
      <c r="D493" s="84"/>
      <c r="E493" s="84"/>
      <c r="F493" s="84">
        <v>32</v>
      </c>
      <c r="G493" s="84"/>
      <c r="H493" s="84"/>
      <c r="I493" s="84"/>
      <c r="J493" s="84"/>
      <c r="K493" s="85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55"/>
      <c r="AE493" s="1"/>
      <c r="AF493" s="56"/>
      <c r="AG493" s="57">
        <f>IF(F493=0,"",F493/E492)</f>
        <v>0.96969696969696972</v>
      </c>
      <c r="AH493" s="58">
        <v>32</v>
      </c>
      <c r="AI493" s="59">
        <f t="shared" si="55"/>
        <v>0.96969696969696972</v>
      </c>
      <c r="AJ493" s="59">
        <f t="shared" si="56"/>
        <v>3.0303030303030276E-2</v>
      </c>
    </row>
    <row r="494" spans="1:38" ht="15.75" customHeight="1">
      <c r="A494" s="46">
        <v>1901</v>
      </c>
      <c r="B494" s="84"/>
      <c r="C494" s="84"/>
      <c r="D494" s="84"/>
      <c r="E494" s="84"/>
      <c r="F494" s="84"/>
      <c r="G494" s="84">
        <v>32</v>
      </c>
      <c r="H494" s="84"/>
      <c r="I494" s="84"/>
      <c r="J494" s="84"/>
      <c r="K494" s="85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55"/>
      <c r="AE494" s="1"/>
      <c r="AF494" s="56"/>
      <c r="AG494" s="57">
        <f>IF(G494=0,"",G494/F493)</f>
        <v>1</v>
      </c>
      <c r="AH494" s="58">
        <v>32</v>
      </c>
      <c r="AI494" s="59">
        <f t="shared" si="55"/>
        <v>1</v>
      </c>
      <c r="AJ494" s="59">
        <f t="shared" si="56"/>
        <v>0</v>
      </c>
    </row>
    <row r="495" spans="1:38" ht="15.75" customHeight="1">
      <c r="A495" s="46">
        <v>1902</v>
      </c>
      <c r="B495" s="84"/>
      <c r="C495" s="84"/>
      <c r="D495" s="84"/>
      <c r="E495" s="84"/>
      <c r="F495" s="84"/>
      <c r="G495" s="84"/>
      <c r="H495" s="84">
        <v>32</v>
      </c>
      <c r="I495" s="84"/>
      <c r="J495" s="84"/>
      <c r="K495" s="85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55"/>
      <c r="AE495" s="1"/>
      <c r="AF495" s="56"/>
      <c r="AG495" s="57">
        <f>IF(H495=0,"",H495/G494)</f>
        <v>1</v>
      </c>
      <c r="AH495" s="58">
        <v>32</v>
      </c>
      <c r="AI495" s="59">
        <f t="shared" si="55"/>
        <v>1</v>
      </c>
      <c r="AJ495" s="59">
        <f t="shared" si="56"/>
        <v>0</v>
      </c>
    </row>
    <row r="496" spans="1:38" ht="15.75" customHeight="1">
      <c r="A496" s="46">
        <v>2001</v>
      </c>
      <c r="B496" s="84"/>
      <c r="C496" s="84"/>
      <c r="D496" s="84"/>
      <c r="E496" s="84"/>
      <c r="F496" s="84"/>
      <c r="G496" s="84"/>
      <c r="H496" s="84"/>
      <c r="I496" s="84">
        <v>31</v>
      </c>
      <c r="J496" s="84"/>
      <c r="K496" s="85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55"/>
      <c r="AE496" s="1"/>
      <c r="AF496" s="56"/>
      <c r="AG496" s="57">
        <f>IF(I496=0,"",I496/H495)</f>
        <v>0.96875</v>
      </c>
      <c r="AH496" s="58">
        <v>32</v>
      </c>
      <c r="AI496" s="59">
        <f t="shared" si="55"/>
        <v>1</v>
      </c>
      <c r="AJ496" s="59">
        <f t="shared" si="56"/>
        <v>0</v>
      </c>
    </row>
    <row r="497" spans="1:36" ht="15.75" customHeight="1">
      <c r="A497" s="46">
        <v>2002</v>
      </c>
      <c r="B497" s="84"/>
      <c r="C497" s="84"/>
      <c r="D497" s="84"/>
      <c r="E497" s="84"/>
      <c r="F497" s="84"/>
      <c r="G497" s="84"/>
      <c r="H497" s="84"/>
      <c r="I497" s="84"/>
      <c r="J497" s="84">
        <v>30</v>
      </c>
      <c r="K497" s="85">
        <v>30</v>
      </c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55"/>
      <c r="AE497" s="1"/>
      <c r="AF497" s="56"/>
      <c r="AG497" s="60">
        <f>IF(J497=0,"",J497/I496)</f>
        <v>0.967741935483871</v>
      </c>
      <c r="AH497" s="58">
        <v>30</v>
      </c>
      <c r="AI497" s="61">
        <f t="shared" si="55"/>
        <v>0.9375</v>
      </c>
      <c r="AJ497" s="61">
        <f t="shared" si="56"/>
        <v>6.25E-2</v>
      </c>
    </row>
    <row r="498" spans="1:36" ht="15.75" customHeight="1">
      <c r="A498" s="46">
        <v>2101</v>
      </c>
      <c r="B498" s="84"/>
      <c r="C498" s="84"/>
      <c r="D498" s="84"/>
      <c r="E498" s="84"/>
      <c r="F498" s="84"/>
      <c r="G498" s="84"/>
      <c r="H498" s="84"/>
      <c r="I498" s="84"/>
      <c r="J498" s="84">
        <v>1</v>
      </c>
      <c r="K498" s="85">
        <v>1</v>
      </c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55"/>
      <c r="AE498" s="1"/>
      <c r="AF498" s="27"/>
      <c r="AG498" s="62"/>
      <c r="AH498" s="63">
        <v>1</v>
      </c>
      <c r="AI498" s="64"/>
      <c r="AJ498" s="65"/>
    </row>
    <row r="499" spans="1:36" ht="15.75" customHeight="1">
      <c r="A499" s="46">
        <v>2102</v>
      </c>
      <c r="B499" s="84"/>
      <c r="C499" s="84"/>
      <c r="D499" s="84"/>
      <c r="E499" s="84"/>
      <c r="F499" s="84"/>
      <c r="G499" s="84"/>
      <c r="H499" s="84"/>
      <c r="I499" s="84"/>
      <c r="J499" s="84"/>
      <c r="K499" s="85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55"/>
      <c r="AE499" s="1"/>
      <c r="AF499" s="27"/>
      <c r="AG499" s="66"/>
      <c r="AH499" s="67"/>
      <c r="AI499" s="68"/>
      <c r="AJ499" s="66"/>
    </row>
    <row r="500" spans="1:36" ht="15.75" customHeight="1">
      <c r="A500" s="46">
        <v>2201</v>
      </c>
      <c r="B500" s="84"/>
      <c r="C500" s="84"/>
      <c r="D500" s="84"/>
      <c r="E500" s="84"/>
      <c r="F500" s="84"/>
      <c r="G500" s="84"/>
      <c r="H500" s="84"/>
      <c r="I500" s="84"/>
      <c r="J500" s="84"/>
      <c r="K500" s="85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55"/>
      <c r="AE500" s="1"/>
      <c r="AF500" s="27"/>
      <c r="AG500" s="66"/>
      <c r="AH500" s="67"/>
      <c r="AI500" s="68"/>
      <c r="AJ500" s="66"/>
    </row>
    <row r="501" spans="1:36" ht="15.75" customHeight="1">
      <c r="A501" s="46">
        <v>2202</v>
      </c>
      <c r="B501" s="84"/>
      <c r="C501" s="84"/>
      <c r="D501" s="84"/>
      <c r="E501" s="84"/>
      <c r="F501" s="84"/>
      <c r="G501" s="84"/>
      <c r="H501" s="84"/>
      <c r="I501" s="84"/>
      <c r="J501" s="84"/>
      <c r="K501" s="85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55"/>
      <c r="AE501" s="1"/>
      <c r="AF501" s="27"/>
      <c r="AG501" s="66"/>
      <c r="AH501" s="67"/>
      <c r="AI501" s="68"/>
      <c r="AJ501" s="66"/>
    </row>
    <row r="502" spans="1:36" ht="15.75" customHeight="1">
      <c r="A502" s="46">
        <v>2301</v>
      </c>
      <c r="B502" s="84"/>
      <c r="C502" s="84"/>
      <c r="D502" s="84"/>
      <c r="E502" s="84"/>
      <c r="F502" s="84"/>
      <c r="G502" s="84"/>
      <c r="H502" s="84"/>
      <c r="I502" s="84"/>
      <c r="J502" s="84"/>
      <c r="K502" s="85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55"/>
      <c r="AE502" s="1"/>
      <c r="AF502" s="27"/>
      <c r="AG502" s="1"/>
      <c r="AH502" s="27"/>
      <c r="AI502" s="30"/>
      <c r="AJ502" s="66"/>
    </row>
    <row r="503" spans="1:36" ht="15.75" customHeight="1">
      <c r="A503" s="46">
        <v>2302</v>
      </c>
      <c r="B503" s="84"/>
      <c r="C503" s="84"/>
      <c r="D503" s="84"/>
      <c r="E503" s="84"/>
      <c r="F503" s="84"/>
      <c r="G503" s="84"/>
      <c r="H503" s="84"/>
      <c r="I503" s="84"/>
      <c r="J503" s="84"/>
      <c r="K503" s="85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55"/>
      <c r="AE503" s="1"/>
      <c r="AF503" s="27"/>
      <c r="AG503" s="69" t="s">
        <v>35</v>
      </c>
      <c r="AH503" s="70">
        <v>25</v>
      </c>
      <c r="AI503" s="71">
        <f>K506</f>
        <v>31</v>
      </c>
      <c r="AJ503" s="72" t="s">
        <v>20</v>
      </c>
    </row>
    <row r="504" spans="1:36" ht="15.75" customHeight="1">
      <c r="A504" s="46">
        <v>2401</v>
      </c>
      <c r="B504" s="84"/>
      <c r="C504" s="84"/>
      <c r="D504" s="84"/>
      <c r="E504" s="84"/>
      <c r="F504" s="84"/>
      <c r="G504" s="84"/>
      <c r="H504" s="84"/>
      <c r="I504" s="84"/>
      <c r="J504" s="84"/>
      <c r="K504" s="85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55"/>
      <c r="AE504" s="1"/>
      <c r="AF504" s="27"/>
      <c r="AG504" s="73" t="s">
        <v>36</v>
      </c>
      <c r="AH504" s="74">
        <f>AH503/B489</f>
        <v>0.67567567567567566</v>
      </c>
      <c r="AI504" s="75">
        <f>IF(AH503/AI503=0,"",AH503/AI503)</f>
        <v>0.80645161290322576</v>
      </c>
      <c r="AJ504" s="76" t="s">
        <v>37</v>
      </c>
    </row>
    <row r="505" spans="1:36" ht="15.75" customHeight="1">
      <c r="A505" s="46">
        <v>2402</v>
      </c>
      <c r="B505" s="84"/>
      <c r="C505" s="84"/>
      <c r="D505" s="84"/>
      <c r="E505" s="84"/>
      <c r="F505" s="84"/>
      <c r="G505" s="84"/>
      <c r="H505" s="84"/>
      <c r="I505" s="84"/>
      <c r="J505" s="84"/>
      <c r="K505" s="85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77"/>
      <c r="AE505" s="78"/>
      <c r="AF505" s="79"/>
      <c r="AG505" s="78"/>
      <c r="AH505" s="79"/>
      <c r="AI505" s="79"/>
      <c r="AJ505" s="80"/>
    </row>
    <row r="506" spans="1:36" ht="18" customHeight="1">
      <c r="A506" s="22"/>
      <c r="B506" s="27"/>
      <c r="C506" s="27"/>
      <c r="D506" s="215" t="s">
        <v>80</v>
      </c>
      <c r="E506" s="216"/>
      <c r="F506" s="216"/>
      <c r="G506" s="216"/>
      <c r="H506" s="216"/>
      <c r="I506" s="216"/>
      <c r="J506" s="217"/>
      <c r="K506" s="81">
        <f>SUM(K497:K502)</f>
        <v>31</v>
      </c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82">
        <f>IF(K497=0,"",K497/B489)</f>
        <v>0.81081081081081086</v>
      </c>
      <c r="AE506" s="82">
        <f>IF(K506=0,"",K506/B489)</f>
        <v>0.83783783783783783</v>
      </c>
      <c r="AF506" s="82">
        <f>IF(K498=0,"",AE506-AD506)</f>
        <v>2.7027027027026973E-2</v>
      </c>
      <c r="AG506" s="1"/>
      <c r="AH506" s="27"/>
      <c r="AI506" s="30"/>
      <c r="AJ506" s="1"/>
    </row>
    <row r="507" spans="1:36" ht="12.75" customHeight="1">
      <c r="AD507" s="1"/>
      <c r="AE507" s="1"/>
      <c r="AG507" s="1"/>
    </row>
    <row r="508" spans="1:36" ht="12.75" customHeight="1">
      <c r="AD508" s="1"/>
      <c r="AE508" s="1"/>
      <c r="AG508" s="1"/>
    </row>
    <row r="509" spans="1:36" ht="26.25" customHeight="1">
      <c r="A509" s="31"/>
      <c r="B509" s="93" t="s">
        <v>84</v>
      </c>
      <c r="C509" s="93"/>
      <c r="D509" s="93"/>
      <c r="E509" s="93"/>
      <c r="F509" s="93"/>
      <c r="G509" s="93"/>
      <c r="H509" s="83" t="s">
        <v>86</v>
      </c>
      <c r="I509" s="83"/>
      <c r="J509" s="83"/>
      <c r="K509" s="83"/>
      <c r="L509" s="27"/>
      <c r="M509" s="1"/>
      <c r="N509" s="1"/>
      <c r="O509" s="27"/>
      <c r="P509" s="1"/>
      <c r="Q509" s="27"/>
      <c r="R509" s="27"/>
      <c r="S509" s="27"/>
      <c r="AD509" s="1"/>
      <c r="AE509" s="1"/>
      <c r="AG509" s="1"/>
    </row>
    <row r="510" spans="1:36" ht="20.25" customHeight="1">
      <c r="A510" s="220" t="s">
        <v>19</v>
      </c>
      <c r="B510" s="221" t="s">
        <v>70</v>
      </c>
      <c r="C510" s="216"/>
      <c r="D510" s="216"/>
      <c r="E510" s="216"/>
      <c r="F510" s="216"/>
      <c r="G510" s="216"/>
      <c r="H510" s="216"/>
      <c r="I510" s="216"/>
      <c r="J510" s="217"/>
      <c r="K510" s="222" t="s">
        <v>20</v>
      </c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12" t="s">
        <v>11</v>
      </c>
      <c r="AE510" s="212" t="s">
        <v>12</v>
      </c>
      <c r="AF510" s="223" t="s">
        <v>13</v>
      </c>
      <c r="AG510" s="212" t="s">
        <v>14</v>
      </c>
      <c r="AH510" s="214" t="s">
        <v>15</v>
      </c>
      <c r="AI510" s="214" t="s">
        <v>16</v>
      </c>
      <c r="AJ510" s="212" t="s">
        <v>17</v>
      </c>
    </row>
    <row r="511" spans="1:36" ht="15.75" customHeight="1">
      <c r="A511" s="213"/>
      <c r="B511" s="46" t="s">
        <v>71</v>
      </c>
      <c r="C511" s="46" t="s">
        <v>72</v>
      </c>
      <c r="D511" s="46" t="s">
        <v>73</v>
      </c>
      <c r="E511" s="46" t="s">
        <v>74</v>
      </c>
      <c r="F511" s="46" t="s">
        <v>75</v>
      </c>
      <c r="G511" s="46" t="s">
        <v>76</v>
      </c>
      <c r="H511" s="46" t="s">
        <v>77</v>
      </c>
      <c r="I511" s="46" t="s">
        <v>78</v>
      </c>
      <c r="J511" s="46" t="s">
        <v>79</v>
      </c>
      <c r="K511" s="213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13"/>
      <c r="AE511" s="213"/>
      <c r="AF511" s="213"/>
      <c r="AG511" s="213"/>
      <c r="AH511" s="213"/>
      <c r="AI511" s="213"/>
      <c r="AJ511" s="213"/>
    </row>
    <row r="512" spans="1:36" ht="15.75" customHeight="1">
      <c r="A512" s="46">
        <v>1701</v>
      </c>
      <c r="B512" s="47">
        <v>13</v>
      </c>
      <c r="C512" s="84"/>
      <c r="D512" s="84"/>
      <c r="E512" s="84"/>
      <c r="F512" s="84"/>
      <c r="G512" s="84"/>
      <c r="H512" s="84"/>
      <c r="I512" s="84"/>
      <c r="J512" s="84"/>
      <c r="K512" s="85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49"/>
      <c r="AE512" s="50"/>
      <c r="AF512" s="51"/>
      <c r="AG512" s="52"/>
      <c r="AH512" s="53">
        <f>B512</f>
        <v>13</v>
      </c>
      <c r="AI512" s="54"/>
      <c r="AJ512" s="52"/>
    </row>
    <row r="513" spans="1:38" ht="15.75" customHeight="1">
      <c r="A513" s="46">
        <v>1702</v>
      </c>
      <c r="B513" s="84"/>
      <c r="C513" s="84">
        <v>11</v>
      </c>
      <c r="D513" s="84"/>
      <c r="E513" s="84"/>
      <c r="F513" s="84"/>
      <c r="G513" s="84"/>
      <c r="H513" s="84"/>
      <c r="I513" s="84"/>
      <c r="J513" s="84"/>
      <c r="K513" s="85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55"/>
      <c r="AE513" s="1"/>
      <c r="AF513" s="56"/>
      <c r="AG513" s="57">
        <f>IF(C513=0,"",C513/B512)</f>
        <v>0.84615384615384615</v>
      </c>
      <c r="AH513" s="58">
        <v>11</v>
      </c>
      <c r="AI513" s="59">
        <f t="shared" ref="AI513:AI520" si="57">IF(AH513=0,"",AH513/AH512)</f>
        <v>0.84615384615384615</v>
      </c>
      <c r="AJ513" s="59">
        <f t="shared" ref="AJ513:AJ520" si="58">IF(AH513=0,"",100%-AI513)</f>
        <v>0.15384615384615385</v>
      </c>
    </row>
    <row r="514" spans="1:38" ht="15.75" customHeight="1">
      <c r="A514" s="46">
        <v>1801</v>
      </c>
      <c r="B514" s="84"/>
      <c r="C514" s="84"/>
      <c r="D514" s="84">
        <v>11</v>
      </c>
      <c r="E514" s="84"/>
      <c r="F514" s="84"/>
      <c r="G514" s="84"/>
      <c r="H514" s="84"/>
      <c r="I514" s="84"/>
      <c r="J514" s="84"/>
      <c r="K514" s="85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55"/>
      <c r="AE514" s="1"/>
      <c r="AF514" s="56"/>
      <c r="AG514" s="57">
        <f>IF(D514=0,"",D514/C513)</f>
        <v>1</v>
      </c>
      <c r="AH514" s="58">
        <v>11</v>
      </c>
      <c r="AI514" s="59">
        <f t="shared" si="57"/>
        <v>1</v>
      </c>
      <c r="AJ514" s="59">
        <f t="shared" si="58"/>
        <v>0</v>
      </c>
      <c r="AK514" s="32"/>
      <c r="AL514" s="94">
        <f>AH514/AH512</f>
        <v>0.84615384615384615</v>
      </c>
    </row>
    <row r="515" spans="1:38" ht="15.75" customHeight="1">
      <c r="A515" s="46">
        <v>1802</v>
      </c>
      <c r="B515" s="84"/>
      <c r="C515" s="84"/>
      <c r="D515" s="84"/>
      <c r="E515" s="84">
        <v>9</v>
      </c>
      <c r="F515" s="84"/>
      <c r="G515" s="84"/>
      <c r="H515" s="84"/>
      <c r="I515" s="84"/>
      <c r="J515" s="84"/>
      <c r="K515" s="85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55"/>
      <c r="AE515" s="1"/>
      <c r="AF515" s="56"/>
      <c r="AG515" s="57">
        <f>IF(E515=0,"",E515/D514)</f>
        <v>0.81818181818181823</v>
      </c>
      <c r="AH515" s="58">
        <v>9</v>
      </c>
      <c r="AI515" s="59">
        <f t="shared" si="57"/>
        <v>0.81818181818181823</v>
      </c>
      <c r="AJ515" s="59">
        <f t="shared" si="58"/>
        <v>0.18181818181818177</v>
      </c>
    </row>
    <row r="516" spans="1:38" ht="15.75" customHeight="1">
      <c r="A516" s="46">
        <v>1901</v>
      </c>
      <c r="B516" s="84"/>
      <c r="C516" s="84"/>
      <c r="D516" s="84"/>
      <c r="E516" s="84"/>
      <c r="F516" s="84">
        <v>9</v>
      </c>
      <c r="G516" s="84"/>
      <c r="H516" s="84"/>
      <c r="I516" s="84"/>
      <c r="J516" s="84"/>
      <c r="K516" s="85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55"/>
      <c r="AE516" s="1"/>
      <c r="AF516" s="56"/>
      <c r="AG516" s="57">
        <f>IF(F516=0,"",F516/E515)</f>
        <v>1</v>
      </c>
      <c r="AH516" s="58">
        <v>9</v>
      </c>
      <c r="AI516" s="59">
        <f t="shared" si="57"/>
        <v>1</v>
      </c>
      <c r="AJ516" s="59">
        <f t="shared" si="58"/>
        <v>0</v>
      </c>
    </row>
    <row r="517" spans="1:38" ht="15.75" customHeight="1">
      <c r="A517" s="46">
        <v>1902</v>
      </c>
      <c r="B517" s="84"/>
      <c r="C517" s="84"/>
      <c r="D517" s="84"/>
      <c r="E517" s="84"/>
      <c r="F517" s="84"/>
      <c r="G517" s="84">
        <v>9</v>
      </c>
      <c r="H517" s="84"/>
      <c r="I517" s="84"/>
      <c r="J517" s="84"/>
      <c r="K517" s="85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55"/>
      <c r="AE517" s="1"/>
      <c r="AF517" s="56"/>
      <c r="AG517" s="57">
        <f>IF(G517=0,"",G517/F516)</f>
        <v>1</v>
      </c>
      <c r="AH517" s="58">
        <v>9</v>
      </c>
      <c r="AI517" s="59">
        <f t="shared" si="57"/>
        <v>1</v>
      </c>
      <c r="AJ517" s="59">
        <f t="shared" si="58"/>
        <v>0</v>
      </c>
    </row>
    <row r="518" spans="1:38" ht="15.75" customHeight="1">
      <c r="A518" s="46">
        <v>2001</v>
      </c>
      <c r="B518" s="84"/>
      <c r="C518" s="84"/>
      <c r="D518" s="84"/>
      <c r="E518" s="84"/>
      <c r="F518" s="84"/>
      <c r="G518" s="84"/>
      <c r="H518" s="84">
        <v>9</v>
      </c>
      <c r="I518" s="84"/>
      <c r="J518" s="84"/>
      <c r="K518" s="85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55"/>
      <c r="AE518" s="1"/>
      <c r="AF518" s="56"/>
      <c r="AG518" s="57">
        <f>IF(H518=0,"",H518/G517)</f>
        <v>1</v>
      </c>
      <c r="AH518" s="58">
        <v>9</v>
      </c>
      <c r="AI518" s="59">
        <f t="shared" si="57"/>
        <v>1</v>
      </c>
      <c r="AJ518" s="59">
        <f t="shared" si="58"/>
        <v>0</v>
      </c>
    </row>
    <row r="519" spans="1:38" ht="15.75" customHeight="1">
      <c r="A519" s="46">
        <v>2002</v>
      </c>
      <c r="B519" s="84"/>
      <c r="C519" s="84"/>
      <c r="D519" s="84"/>
      <c r="E519" s="84"/>
      <c r="F519" s="84"/>
      <c r="G519" s="84"/>
      <c r="H519" s="84"/>
      <c r="I519" s="84">
        <v>9</v>
      </c>
      <c r="J519" s="84"/>
      <c r="K519" s="85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55"/>
      <c r="AE519" s="1"/>
      <c r="AF519" s="56"/>
      <c r="AG519" s="57">
        <f>IF(I519=0,"",I519/H518)</f>
        <v>1</v>
      </c>
      <c r="AH519" s="58">
        <v>9</v>
      </c>
      <c r="AI519" s="59">
        <f t="shared" si="57"/>
        <v>1</v>
      </c>
      <c r="AJ519" s="59">
        <f t="shared" si="58"/>
        <v>0</v>
      </c>
    </row>
    <row r="520" spans="1:38" ht="15.75" customHeight="1">
      <c r="A520" s="46">
        <v>2101</v>
      </c>
      <c r="B520" s="84"/>
      <c r="C520" s="84"/>
      <c r="D520" s="84"/>
      <c r="E520" s="84"/>
      <c r="F520" s="84"/>
      <c r="G520" s="84"/>
      <c r="H520" s="84"/>
      <c r="I520" s="84"/>
      <c r="J520" s="84">
        <v>7</v>
      </c>
      <c r="K520" s="85">
        <v>7</v>
      </c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55"/>
      <c r="AE520" s="1"/>
      <c r="AF520" s="56"/>
      <c r="AG520" s="60">
        <f>IF(J520=0,"",J520/I519)</f>
        <v>0.77777777777777779</v>
      </c>
      <c r="AH520" s="58">
        <v>8</v>
      </c>
      <c r="AI520" s="61">
        <f t="shared" si="57"/>
        <v>0.88888888888888884</v>
      </c>
      <c r="AJ520" s="61">
        <f t="shared" si="58"/>
        <v>0.11111111111111116</v>
      </c>
    </row>
    <row r="521" spans="1:38" ht="15.75" customHeight="1">
      <c r="A521" s="46">
        <v>2102</v>
      </c>
      <c r="B521" s="84"/>
      <c r="C521" s="84"/>
      <c r="D521" s="84"/>
      <c r="E521" s="84"/>
      <c r="F521" s="84"/>
      <c r="G521" s="84"/>
      <c r="H521" s="84"/>
      <c r="I521" s="84"/>
      <c r="J521" s="84">
        <v>1</v>
      </c>
      <c r="K521" s="85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55"/>
      <c r="AE521" s="1"/>
      <c r="AF521" s="27"/>
      <c r="AG521" s="62"/>
      <c r="AH521" s="63">
        <v>1</v>
      </c>
      <c r="AI521" s="64"/>
      <c r="AJ521" s="65"/>
    </row>
    <row r="522" spans="1:38" ht="15.75" customHeight="1">
      <c r="A522" s="46">
        <v>2201</v>
      </c>
      <c r="B522" s="84"/>
      <c r="C522" s="84"/>
      <c r="D522" s="84"/>
      <c r="E522" s="84"/>
      <c r="F522" s="84"/>
      <c r="G522" s="84"/>
      <c r="H522" s="84"/>
      <c r="I522" s="84"/>
      <c r="J522" s="84">
        <v>1</v>
      </c>
      <c r="K522" s="85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55"/>
      <c r="AE522" s="1"/>
      <c r="AF522" s="27"/>
      <c r="AG522" s="66"/>
      <c r="AH522" s="67">
        <v>1</v>
      </c>
      <c r="AI522" s="68"/>
      <c r="AJ522" s="66"/>
    </row>
    <row r="523" spans="1:38" ht="15.75" customHeight="1">
      <c r="A523" s="46">
        <v>2202</v>
      </c>
      <c r="B523" s="84"/>
      <c r="C523" s="84"/>
      <c r="D523" s="84"/>
      <c r="E523" s="84"/>
      <c r="F523" s="84"/>
      <c r="G523" s="84"/>
      <c r="H523" s="84"/>
      <c r="I523" s="84"/>
      <c r="J523" s="84"/>
      <c r="K523" s="85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55"/>
      <c r="AE523" s="1"/>
      <c r="AF523" s="27"/>
      <c r="AG523" s="66"/>
      <c r="AH523" s="67"/>
      <c r="AI523" s="68"/>
      <c r="AJ523" s="66"/>
    </row>
    <row r="524" spans="1:38" ht="15.75" customHeight="1">
      <c r="A524" s="46">
        <v>2301</v>
      </c>
      <c r="B524" s="84"/>
      <c r="C524" s="84"/>
      <c r="D524" s="84"/>
      <c r="E524" s="84"/>
      <c r="F524" s="84"/>
      <c r="G524" s="84"/>
      <c r="H524" s="84"/>
      <c r="I524" s="84"/>
      <c r="J524" s="84"/>
      <c r="K524" s="85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55"/>
      <c r="AE524" s="1"/>
      <c r="AF524" s="27"/>
      <c r="AG524" s="66"/>
      <c r="AH524" s="67"/>
      <c r="AI524" s="68"/>
      <c r="AJ524" s="66"/>
    </row>
    <row r="525" spans="1:38" ht="15.75" customHeight="1">
      <c r="A525" s="46">
        <v>2302</v>
      </c>
      <c r="B525" s="84"/>
      <c r="C525" s="84"/>
      <c r="D525" s="84"/>
      <c r="E525" s="84"/>
      <c r="F525" s="84"/>
      <c r="G525" s="84"/>
      <c r="H525" s="84"/>
      <c r="I525" s="84"/>
      <c r="J525" s="84"/>
      <c r="K525" s="85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55"/>
      <c r="AE525" s="1"/>
      <c r="AF525" s="27"/>
      <c r="AG525" s="1"/>
      <c r="AH525" s="27"/>
      <c r="AI525" s="30"/>
      <c r="AJ525" s="66"/>
    </row>
    <row r="526" spans="1:38" ht="15.75" customHeight="1">
      <c r="A526" s="46">
        <v>2401</v>
      </c>
      <c r="B526" s="84"/>
      <c r="C526" s="84"/>
      <c r="D526" s="84"/>
      <c r="E526" s="84"/>
      <c r="F526" s="84"/>
      <c r="G526" s="84"/>
      <c r="H526" s="84"/>
      <c r="I526" s="84"/>
      <c r="J526" s="84"/>
      <c r="K526" s="85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55"/>
      <c r="AE526" s="1"/>
      <c r="AF526" s="27"/>
      <c r="AG526" s="69" t="s">
        <v>35</v>
      </c>
      <c r="AH526" s="70">
        <v>5</v>
      </c>
      <c r="AI526" s="71">
        <f>K529</f>
        <v>7</v>
      </c>
      <c r="AJ526" s="72" t="s">
        <v>20</v>
      </c>
    </row>
    <row r="527" spans="1:38" ht="15.75" customHeight="1">
      <c r="A527" s="46">
        <v>2402</v>
      </c>
      <c r="B527" s="84"/>
      <c r="C527" s="84"/>
      <c r="D527" s="84"/>
      <c r="E527" s="84"/>
      <c r="F527" s="84"/>
      <c r="G527" s="84"/>
      <c r="H527" s="84"/>
      <c r="I527" s="84"/>
      <c r="J527" s="84"/>
      <c r="K527" s="85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55"/>
      <c r="AE527" s="1"/>
      <c r="AF527" s="27"/>
      <c r="AG527" s="73" t="s">
        <v>36</v>
      </c>
      <c r="AH527" s="74">
        <f>AH526/B512</f>
        <v>0.38461538461538464</v>
      </c>
      <c r="AI527" s="75">
        <f>IF(AH526/AI526=0,"",AH526/AI526)</f>
        <v>0.7142857142857143</v>
      </c>
      <c r="AJ527" s="76" t="s">
        <v>37</v>
      </c>
    </row>
    <row r="528" spans="1:38" ht="15.75" customHeight="1">
      <c r="A528" s="46">
        <v>2501</v>
      </c>
      <c r="B528" s="84"/>
      <c r="C528" s="84"/>
      <c r="D528" s="84"/>
      <c r="E528" s="84"/>
      <c r="F528" s="84"/>
      <c r="G528" s="84"/>
      <c r="H528" s="84"/>
      <c r="I528" s="84"/>
      <c r="J528" s="84"/>
      <c r="K528" s="85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77"/>
      <c r="AE528" s="78"/>
      <c r="AF528" s="79"/>
      <c r="AG528" s="78"/>
      <c r="AH528" s="79"/>
      <c r="AI528" s="79"/>
      <c r="AJ528" s="80"/>
    </row>
    <row r="529" spans="1:37" ht="18" customHeight="1">
      <c r="A529" s="22"/>
      <c r="B529" s="27"/>
      <c r="C529" s="27"/>
      <c r="D529" s="215" t="s">
        <v>80</v>
      </c>
      <c r="E529" s="216"/>
      <c r="F529" s="216"/>
      <c r="G529" s="216"/>
      <c r="H529" s="216"/>
      <c r="I529" s="216"/>
      <c r="J529" s="217"/>
      <c r="K529" s="81">
        <f>SUM(K520:K525)</f>
        <v>7</v>
      </c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82">
        <f>IF(K520=0,"",K520/B512)</f>
        <v>0.53846153846153844</v>
      </c>
      <c r="AE529" s="82">
        <f>IF(K529=0,"",K529/B512)</f>
        <v>0.53846153846153844</v>
      </c>
      <c r="AF529" s="82">
        <f>AE529-AD529</f>
        <v>0</v>
      </c>
      <c r="AG529" s="1"/>
      <c r="AH529" s="27"/>
      <c r="AI529" s="30"/>
      <c r="AJ529" s="1"/>
    </row>
    <row r="530" spans="1:37" ht="12.75" customHeight="1">
      <c r="AD530" s="1"/>
      <c r="AE530" s="1"/>
      <c r="AG530" s="1"/>
    </row>
    <row r="531" spans="1:37" ht="12.75" customHeight="1">
      <c r="AD531" s="1"/>
      <c r="AE531" s="1"/>
      <c r="AG531" s="1"/>
    </row>
    <row r="532" spans="1:37" ht="26.25" customHeight="1">
      <c r="B532" s="218" t="s">
        <v>69</v>
      </c>
      <c r="C532" s="219"/>
      <c r="D532" s="219"/>
      <c r="E532" s="219"/>
      <c r="F532" s="219"/>
      <c r="G532" s="219"/>
      <c r="H532" s="219"/>
      <c r="I532" s="219"/>
      <c r="J532" s="219"/>
      <c r="K532" s="41" t="s">
        <v>87</v>
      </c>
      <c r="AD532" s="1"/>
      <c r="AE532" s="1"/>
      <c r="AF532" s="27"/>
      <c r="AG532" s="1"/>
      <c r="AH532" s="27"/>
      <c r="AI532" s="27"/>
      <c r="AJ532" s="27"/>
    </row>
    <row r="533" spans="1:37" ht="20.25" customHeight="1">
      <c r="A533" s="220" t="s">
        <v>19</v>
      </c>
      <c r="B533" s="221" t="s">
        <v>70</v>
      </c>
      <c r="C533" s="216"/>
      <c r="D533" s="216"/>
      <c r="E533" s="216"/>
      <c r="F533" s="216"/>
      <c r="G533" s="216"/>
      <c r="H533" s="216"/>
      <c r="I533" s="216"/>
      <c r="J533" s="217"/>
      <c r="K533" s="222" t="s">
        <v>20</v>
      </c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12" t="s">
        <v>11</v>
      </c>
      <c r="AE533" s="212" t="s">
        <v>12</v>
      </c>
      <c r="AF533" s="223" t="s">
        <v>13</v>
      </c>
      <c r="AG533" s="212" t="s">
        <v>14</v>
      </c>
      <c r="AH533" s="214" t="s">
        <v>15</v>
      </c>
      <c r="AI533" s="214" t="s">
        <v>16</v>
      </c>
      <c r="AJ533" s="212" t="s">
        <v>17</v>
      </c>
    </row>
    <row r="534" spans="1:37" ht="15.75" customHeight="1">
      <c r="A534" s="213"/>
      <c r="B534" s="46" t="s">
        <v>71</v>
      </c>
      <c r="C534" s="46" t="s">
        <v>72</v>
      </c>
      <c r="D534" s="46" t="s">
        <v>73</v>
      </c>
      <c r="E534" s="46" t="s">
        <v>74</v>
      </c>
      <c r="F534" s="46" t="s">
        <v>75</v>
      </c>
      <c r="G534" s="46" t="s">
        <v>76</v>
      </c>
      <c r="H534" s="46" t="s">
        <v>77</v>
      </c>
      <c r="I534" s="46" t="s">
        <v>78</v>
      </c>
      <c r="J534" s="46" t="s">
        <v>79</v>
      </c>
      <c r="K534" s="213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13"/>
      <c r="AE534" s="213"/>
      <c r="AF534" s="213"/>
      <c r="AG534" s="213"/>
      <c r="AH534" s="213"/>
      <c r="AI534" s="213"/>
      <c r="AJ534" s="213"/>
    </row>
    <row r="535" spans="1:37" ht="15.75" customHeight="1">
      <c r="A535" s="46">
        <v>1702</v>
      </c>
      <c r="B535" s="47">
        <v>53</v>
      </c>
      <c r="C535" s="84"/>
      <c r="D535" s="84"/>
      <c r="E535" s="84"/>
      <c r="F535" s="84"/>
      <c r="G535" s="84"/>
      <c r="H535" s="84"/>
      <c r="I535" s="84"/>
      <c r="J535" s="84"/>
      <c r="K535" s="85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49"/>
      <c r="AE535" s="50"/>
      <c r="AF535" s="51"/>
      <c r="AG535" s="52"/>
      <c r="AH535" s="53">
        <f>B535</f>
        <v>53</v>
      </c>
      <c r="AI535" s="54"/>
      <c r="AJ535" s="52"/>
    </row>
    <row r="536" spans="1:37" ht="15.75" customHeight="1">
      <c r="A536" s="46">
        <v>1801</v>
      </c>
      <c r="B536" s="84"/>
      <c r="C536" s="84">
        <v>47</v>
      </c>
      <c r="D536" s="84"/>
      <c r="E536" s="84"/>
      <c r="F536" s="84"/>
      <c r="G536" s="84"/>
      <c r="H536" s="84"/>
      <c r="I536" s="84"/>
      <c r="J536" s="84"/>
      <c r="K536" s="85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55"/>
      <c r="AE536" s="1"/>
      <c r="AF536" s="56"/>
      <c r="AG536" s="57">
        <f>IF(C536=0,"",C536/B535)</f>
        <v>0.8867924528301887</v>
      </c>
      <c r="AH536" s="58">
        <v>47</v>
      </c>
      <c r="AI536" s="59">
        <f t="shared" ref="AI536:AI543" si="59">IF(AH536=0,"",AH536/AH535)</f>
        <v>0.8867924528301887</v>
      </c>
      <c r="AJ536" s="59">
        <f t="shared" ref="AJ536:AJ543" si="60">IF(AH536=0,"",100%-AI536)</f>
        <v>0.1132075471698113</v>
      </c>
    </row>
    <row r="537" spans="1:37" ht="15.75" customHeight="1">
      <c r="A537" s="46">
        <v>1802</v>
      </c>
      <c r="B537" s="84"/>
      <c r="C537" s="84"/>
      <c r="D537" s="84">
        <v>44</v>
      </c>
      <c r="E537" s="84"/>
      <c r="F537" s="84"/>
      <c r="G537" s="84"/>
      <c r="H537" s="84"/>
      <c r="I537" s="84"/>
      <c r="J537" s="84"/>
      <c r="K537" s="85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55"/>
      <c r="AE537" s="1"/>
      <c r="AF537" s="56"/>
      <c r="AG537" s="57">
        <f>IF(D537=0,"",D537/C536)</f>
        <v>0.93617021276595747</v>
      </c>
      <c r="AH537" s="58">
        <v>44</v>
      </c>
      <c r="AI537" s="59">
        <f t="shared" si="59"/>
        <v>0.93617021276595747</v>
      </c>
      <c r="AJ537" s="59">
        <f t="shared" si="60"/>
        <v>6.3829787234042534E-2</v>
      </c>
      <c r="AK537" s="32">
        <f>AH537/AH535</f>
        <v>0.83018867924528306</v>
      </c>
    </row>
    <row r="538" spans="1:37" ht="15.75" customHeight="1">
      <c r="A538" s="46">
        <v>1901</v>
      </c>
      <c r="B538" s="84"/>
      <c r="C538" s="84"/>
      <c r="D538" s="84"/>
      <c r="E538" s="84">
        <v>42</v>
      </c>
      <c r="F538" s="84"/>
      <c r="G538" s="84"/>
      <c r="H538" s="84"/>
      <c r="I538" s="84"/>
      <c r="J538" s="84"/>
      <c r="K538" s="85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55"/>
      <c r="AE538" s="1"/>
      <c r="AF538" s="56"/>
      <c r="AG538" s="57">
        <f>IF(E538=0,"",E538/D537)</f>
        <v>0.95454545454545459</v>
      </c>
      <c r="AH538" s="58">
        <v>42</v>
      </c>
      <c r="AI538" s="59">
        <f t="shared" si="59"/>
        <v>0.95454545454545459</v>
      </c>
      <c r="AJ538" s="59">
        <f t="shared" si="60"/>
        <v>4.5454545454545414E-2</v>
      </c>
    </row>
    <row r="539" spans="1:37" ht="15.75" customHeight="1">
      <c r="A539" s="46">
        <v>1902</v>
      </c>
      <c r="B539" s="84"/>
      <c r="C539" s="84"/>
      <c r="D539" s="84"/>
      <c r="E539" s="84"/>
      <c r="F539" s="84">
        <v>40</v>
      </c>
      <c r="G539" s="84"/>
      <c r="H539" s="84"/>
      <c r="I539" s="84"/>
      <c r="J539" s="84"/>
      <c r="K539" s="85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55"/>
      <c r="AE539" s="1"/>
      <c r="AF539" s="56"/>
      <c r="AG539" s="57">
        <f>IF(F539=0,"",F539/E538)</f>
        <v>0.95238095238095233</v>
      </c>
      <c r="AH539" s="58">
        <v>40</v>
      </c>
      <c r="AI539" s="59">
        <f t="shared" si="59"/>
        <v>0.95238095238095233</v>
      </c>
      <c r="AJ539" s="59">
        <f t="shared" si="60"/>
        <v>4.7619047619047672E-2</v>
      </c>
    </row>
    <row r="540" spans="1:37" ht="15.75" customHeight="1">
      <c r="A540" s="46">
        <v>2001</v>
      </c>
      <c r="B540" s="84"/>
      <c r="C540" s="84"/>
      <c r="D540" s="84"/>
      <c r="E540" s="84"/>
      <c r="F540" s="84"/>
      <c r="G540" s="84">
        <v>38</v>
      </c>
      <c r="H540" s="84"/>
      <c r="I540" s="84"/>
      <c r="J540" s="84"/>
      <c r="K540" s="85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55"/>
      <c r="AE540" s="1"/>
      <c r="AF540" s="56"/>
      <c r="AG540" s="57">
        <f>IF(G540=0,"",G540/F539)</f>
        <v>0.95</v>
      </c>
      <c r="AH540" s="58">
        <v>38</v>
      </c>
      <c r="AI540" s="59">
        <f t="shared" si="59"/>
        <v>0.95</v>
      </c>
      <c r="AJ540" s="59">
        <f t="shared" si="60"/>
        <v>5.0000000000000044E-2</v>
      </c>
    </row>
    <row r="541" spans="1:37" ht="15.75" customHeight="1">
      <c r="A541" s="46">
        <v>2002</v>
      </c>
      <c r="B541" s="84"/>
      <c r="C541" s="84"/>
      <c r="D541" s="84"/>
      <c r="E541" s="84"/>
      <c r="F541" s="84"/>
      <c r="G541" s="84"/>
      <c r="H541" s="84">
        <v>38</v>
      </c>
      <c r="I541" s="84"/>
      <c r="J541" s="84"/>
      <c r="K541" s="85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55"/>
      <c r="AE541" s="1"/>
      <c r="AF541" s="56"/>
      <c r="AG541" s="57">
        <f>IF(H541=0,"",H541/G540)</f>
        <v>1</v>
      </c>
      <c r="AH541" s="58">
        <v>38</v>
      </c>
      <c r="AI541" s="59">
        <f t="shared" si="59"/>
        <v>1</v>
      </c>
      <c r="AJ541" s="59">
        <f t="shared" si="60"/>
        <v>0</v>
      </c>
    </row>
    <row r="542" spans="1:37" ht="15.75" customHeight="1">
      <c r="A542" s="46">
        <v>2101</v>
      </c>
      <c r="B542" s="84"/>
      <c r="C542" s="84"/>
      <c r="D542" s="84"/>
      <c r="E542" s="84"/>
      <c r="F542" s="84"/>
      <c r="G542" s="84"/>
      <c r="H542" s="84"/>
      <c r="I542" s="84">
        <v>36</v>
      </c>
      <c r="J542" s="84"/>
      <c r="K542" s="85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55"/>
      <c r="AE542" s="1"/>
      <c r="AF542" s="56"/>
      <c r="AG542" s="57">
        <f>IF(I542=0,"",I542/H541)</f>
        <v>0.94736842105263153</v>
      </c>
      <c r="AH542" s="58">
        <v>38</v>
      </c>
      <c r="AI542" s="59">
        <f t="shared" si="59"/>
        <v>1</v>
      </c>
      <c r="AJ542" s="59">
        <f t="shared" si="60"/>
        <v>0</v>
      </c>
    </row>
    <row r="543" spans="1:37" ht="15.75" customHeight="1">
      <c r="A543" s="46">
        <v>2102</v>
      </c>
      <c r="B543" s="84"/>
      <c r="C543" s="84"/>
      <c r="D543" s="84"/>
      <c r="E543" s="84"/>
      <c r="F543" s="84"/>
      <c r="G543" s="84"/>
      <c r="H543" s="84"/>
      <c r="I543" s="84"/>
      <c r="J543" s="84">
        <v>36</v>
      </c>
      <c r="K543" s="85">
        <v>27</v>
      </c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55"/>
      <c r="AE543" s="1"/>
      <c r="AF543" s="56"/>
      <c r="AG543" s="60">
        <f>IF(J543=0,"",J543/I542)</f>
        <v>1</v>
      </c>
      <c r="AH543" s="58">
        <v>38</v>
      </c>
      <c r="AI543" s="61">
        <f t="shared" si="59"/>
        <v>1</v>
      </c>
      <c r="AJ543" s="61">
        <f t="shared" si="60"/>
        <v>0</v>
      </c>
    </row>
    <row r="544" spans="1:37" ht="15.75" customHeight="1">
      <c r="A544" s="46">
        <v>2201</v>
      </c>
      <c r="B544" s="84"/>
      <c r="C544" s="84"/>
      <c r="D544" s="84"/>
      <c r="E544" s="84"/>
      <c r="F544" s="84"/>
      <c r="G544" s="84"/>
      <c r="H544" s="84"/>
      <c r="I544" s="84"/>
      <c r="J544" s="84">
        <v>3</v>
      </c>
      <c r="K544" s="85">
        <v>2</v>
      </c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55"/>
      <c r="AE544" s="1"/>
      <c r="AF544" s="27"/>
      <c r="AG544" s="62"/>
      <c r="AH544" s="63">
        <v>6</v>
      </c>
      <c r="AI544" s="64"/>
      <c r="AJ544" s="65"/>
    </row>
    <row r="545" spans="1:37" ht="15.75" customHeight="1">
      <c r="A545" s="46">
        <v>2202</v>
      </c>
      <c r="B545" s="84"/>
      <c r="C545" s="84"/>
      <c r="D545" s="84"/>
      <c r="E545" s="84"/>
      <c r="F545" s="84"/>
      <c r="G545" s="84"/>
      <c r="H545" s="84"/>
      <c r="I545" s="84"/>
      <c r="J545" s="84">
        <v>3</v>
      </c>
      <c r="K545" s="95">
        <v>1</v>
      </c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55"/>
      <c r="AE545" s="1"/>
      <c r="AF545" s="27"/>
      <c r="AG545" s="66"/>
      <c r="AH545" s="67">
        <v>3</v>
      </c>
      <c r="AI545" s="68"/>
      <c r="AJ545" s="66"/>
    </row>
    <row r="546" spans="1:37" ht="15.75" customHeight="1">
      <c r="A546" s="46">
        <v>2301</v>
      </c>
      <c r="B546" s="84"/>
      <c r="C546" s="84"/>
      <c r="D546" s="84"/>
      <c r="E546" s="84"/>
      <c r="F546" s="84"/>
      <c r="G546" s="84"/>
      <c r="H546" s="84"/>
      <c r="I546" s="84"/>
      <c r="J546" s="84">
        <v>4</v>
      </c>
      <c r="K546" s="85">
        <v>4</v>
      </c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55"/>
      <c r="AE546" s="1"/>
      <c r="AF546" s="27"/>
      <c r="AG546" s="66"/>
      <c r="AH546" s="67">
        <v>4</v>
      </c>
      <c r="AI546" s="68"/>
      <c r="AJ546" s="66"/>
    </row>
    <row r="547" spans="1:37" ht="15.75" customHeight="1">
      <c r="A547" s="46">
        <v>2302</v>
      </c>
      <c r="B547" s="84"/>
      <c r="C547" s="84"/>
      <c r="D547" s="84"/>
      <c r="E547" s="84"/>
      <c r="F547" s="84"/>
      <c r="G547" s="84"/>
      <c r="H547" s="84"/>
      <c r="I547" s="84"/>
      <c r="J547" s="84"/>
      <c r="K547" s="85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55"/>
      <c r="AE547" s="1"/>
      <c r="AF547" s="27"/>
      <c r="AG547" s="66"/>
      <c r="AH547" s="67"/>
      <c r="AI547" s="68"/>
      <c r="AJ547" s="66"/>
    </row>
    <row r="548" spans="1:37" ht="15.75" customHeight="1">
      <c r="A548" s="46">
        <v>2401</v>
      </c>
      <c r="B548" s="84"/>
      <c r="C548" s="84"/>
      <c r="D548" s="84"/>
      <c r="E548" s="84"/>
      <c r="F548" s="84"/>
      <c r="G548" s="84"/>
      <c r="H548" s="84"/>
      <c r="I548" s="84"/>
      <c r="J548" s="84"/>
      <c r="K548" s="85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55"/>
      <c r="AE548" s="1"/>
      <c r="AF548" s="27"/>
      <c r="AG548" s="1"/>
      <c r="AH548" s="27"/>
      <c r="AI548" s="30"/>
      <c r="AJ548" s="66"/>
    </row>
    <row r="549" spans="1:37" ht="15.75" customHeight="1">
      <c r="A549" s="46">
        <v>2402</v>
      </c>
      <c r="B549" s="84"/>
      <c r="C549" s="84"/>
      <c r="D549" s="84"/>
      <c r="E549" s="84"/>
      <c r="F549" s="84"/>
      <c r="G549" s="84"/>
      <c r="H549" s="84"/>
      <c r="I549" s="84"/>
      <c r="J549" s="84"/>
      <c r="K549" s="85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55"/>
      <c r="AE549" s="1"/>
      <c r="AF549" s="27"/>
      <c r="AG549" s="69" t="s">
        <v>35</v>
      </c>
      <c r="AH549" s="70">
        <v>24</v>
      </c>
      <c r="AI549" s="71">
        <f>K552</f>
        <v>34</v>
      </c>
      <c r="AJ549" s="72" t="s">
        <v>20</v>
      </c>
    </row>
    <row r="550" spans="1:37" ht="15.75" customHeight="1">
      <c r="A550" s="46">
        <v>2501</v>
      </c>
      <c r="B550" s="84"/>
      <c r="C550" s="84"/>
      <c r="D550" s="84"/>
      <c r="E550" s="84"/>
      <c r="F550" s="84"/>
      <c r="G550" s="84"/>
      <c r="H550" s="84"/>
      <c r="I550" s="84"/>
      <c r="J550" s="84"/>
      <c r="K550" s="85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55"/>
      <c r="AE550" s="1"/>
      <c r="AF550" s="27"/>
      <c r="AG550" s="73" t="s">
        <v>36</v>
      </c>
      <c r="AH550" s="74">
        <f>AH549/B535</f>
        <v>0.45283018867924529</v>
      </c>
      <c r="AI550" s="75">
        <f>IF(AH549/AI549=0,"",AH549/AI549)</f>
        <v>0.70588235294117652</v>
      </c>
      <c r="AJ550" s="76" t="s">
        <v>37</v>
      </c>
    </row>
    <row r="551" spans="1:37" ht="15.75" customHeight="1">
      <c r="A551" s="46">
        <v>2502</v>
      </c>
      <c r="B551" s="84"/>
      <c r="C551" s="84"/>
      <c r="D551" s="84"/>
      <c r="E551" s="84"/>
      <c r="F551" s="84"/>
      <c r="G551" s="84"/>
      <c r="H551" s="84"/>
      <c r="I551" s="84"/>
      <c r="J551" s="84"/>
      <c r="K551" s="85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77"/>
      <c r="AE551" s="78"/>
      <c r="AF551" s="79"/>
      <c r="AG551" s="78"/>
      <c r="AH551" s="79"/>
      <c r="AI551" s="79"/>
      <c r="AJ551" s="80"/>
    </row>
    <row r="552" spans="1:37" ht="18" customHeight="1">
      <c r="A552" s="22"/>
      <c r="B552" s="27"/>
      <c r="C552" s="27"/>
      <c r="D552" s="215" t="s">
        <v>80</v>
      </c>
      <c r="E552" s="216"/>
      <c r="F552" s="216"/>
      <c r="G552" s="216"/>
      <c r="H552" s="216"/>
      <c r="I552" s="216"/>
      <c r="J552" s="217"/>
      <c r="K552" s="81">
        <f>SUM(K535:K548)</f>
        <v>34</v>
      </c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82">
        <f>IF(K543=0,"",K543/B535)</f>
        <v>0.50943396226415094</v>
      </c>
      <c r="AE552" s="82">
        <f>IF(K552=0,"",K552/B535)</f>
        <v>0.64150943396226412</v>
      </c>
      <c r="AF552" s="82">
        <f>AE552-AD552</f>
        <v>0.13207547169811318</v>
      </c>
      <c r="AG552" s="1"/>
      <c r="AH552" s="27"/>
      <c r="AI552" s="30"/>
      <c r="AJ552" s="1"/>
    </row>
    <row r="553" spans="1:37" ht="12.75" customHeight="1">
      <c r="AD553" s="1"/>
      <c r="AE553" s="1"/>
      <c r="AG553" s="1"/>
    </row>
    <row r="554" spans="1:37" ht="12.75" customHeight="1">
      <c r="AD554" s="1"/>
      <c r="AE554" s="1"/>
      <c r="AG554" s="1"/>
    </row>
    <row r="555" spans="1:37" ht="26.25" customHeight="1">
      <c r="B555" s="218" t="s">
        <v>69</v>
      </c>
      <c r="C555" s="219"/>
      <c r="D555" s="219"/>
      <c r="E555" s="219"/>
      <c r="F555" s="219"/>
      <c r="G555" s="219"/>
      <c r="H555" s="219"/>
      <c r="I555" s="219"/>
      <c r="J555" s="219"/>
      <c r="K555" s="41" t="s">
        <v>88</v>
      </c>
      <c r="AD555" s="1"/>
      <c r="AE555" s="1"/>
      <c r="AF555" s="27"/>
      <c r="AG555" s="1"/>
      <c r="AH555" s="27"/>
      <c r="AI555" s="27"/>
      <c r="AJ555" s="27"/>
    </row>
    <row r="556" spans="1:37" ht="20.25" customHeight="1">
      <c r="A556" s="220" t="s">
        <v>19</v>
      </c>
      <c r="B556" s="221" t="s">
        <v>70</v>
      </c>
      <c r="C556" s="216"/>
      <c r="D556" s="216"/>
      <c r="E556" s="216"/>
      <c r="F556" s="216"/>
      <c r="G556" s="216"/>
      <c r="H556" s="216"/>
      <c r="I556" s="216"/>
      <c r="J556" s="217"/>
      <c r="K556" s="222" t="s">
        <v>20</v>
      </c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12" t="s">
        <v>11</v>
      </c>
      <c r="AE556" s="212" t="s">
        <v>12</v>
      </c>
      <c r="AF556" s="223" t="s">
        <v>13</v>
      </c>
      <c r="AG556" s="212" t="s">
        <v>14</v>
      </c>
      <c r="AH556" s="214" t="s">
        <v>15</v>
      </c>
      <c r="AI556" s="214" t="s">
        <v>16</v>
      </c>
      <c r="AJ556" s="212" t="s">
        <v>17</v>
      </c>
    </row>
    <row r="557" spans="1:37" ht="15.75" customHeight="1">
      <c r="A557" s="213"/>
      <c r="B557" s="46" t="s">
        <v>71</v>
      </c>
      <c r="C557" s="46" t="s">
        <v>72</v>
      </c>
      <c r="D557" s="46" t="s">
        <v>73</v>
      </c>
      <c r="E557" s="46" t="s">
        <v>74</v>
      </c>
      <c r="F557" s="46" t="s">
        <v>75</v>
      </c>
      <c r="G557" s="46" t="s">
        <v>76</v>
      </c>
      <c r="H557" s="46" t="s">
        <v>77</v>
      </c>
      <c r="I557" s="46" t="s">
        <v>78</v>
      </c>
      <c r="J557" s="46" t="s">
        <v>79</v>
      </c>
      <c r="K557" s="213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13"/>
      <c r="AE557" s="213"/>
      <c r="AF557" s="213"/>
      <c r="AG557" s="213"/>
      <c r="AH557" s="213"/>
      <c r="AI557" s="213"/>
      <c r="AJ557" s="213"/>
    </row>
    <row r="558" spans="1:37" ht="15.75" customHeight="1">
      <c r="A558" s="46">
        <v>1801</v>
      </c>
      <c r="B558" s="47">
        <v>9</v>
      </c>
      <c r="C558" s="84"/>
      <c r="D558" s="84"/>
      <c r="E558" s="84"/>
      <c r="F558" s="84"/>
      <c r="G558" s="84"/>
      <c r="H558" s="84"/>
      <c r="I558" s="84"/>
      <c r="J558" s="84"/>
      <c r="K558" s="85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49"/>
      <c r="AE558" s="50"/>
      <c r="AF558" s="51"/>
      <c r="AG558" s="52"/>
      <c r="AH558" s="53">
        <f>B558</f>
        <v>9</v>
      </c>
      <c r="AI558" s="54"/>
      <c r="AJ558" s="52"/>
    </row>
    <row r="559" spans="1:37" ht="15.75" customHeight="1">
      <c r="A559" s="46">
        <v>1802</v>
      </c>
      <c r="B559" s="84"/>
      <c r="C559" s="84">
        <v>5</v>
      </c>
      <c r="D559" s="84"/>
      <c r="E559" s="84"/>
      <c r="F559" s="84"/>
      <c r="G559" s="84"/>
      <c r="H559" s="84"/>
      <c r="I559" s="84"/>
      <c r="J559" s="84"/>
      <c r="K559" s="85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55"/>
      <c r="AE559" s="1"/>
      <c r="AF559" s="56"/>
      <c r="AG559" s="57">
        <f>IF(C559=0,"",C559/B558)</f>
        <v>0.55555555555555558</v>
      </c>
      <c r="AH559" s="58">
        <v>5</v>
      </c>
      <c r="AI559" s="59">
        <f t="shared" ref="AI559:AI566" si="61">IF(AH559=0,"",AH559/AH558)</f>
        <v>0.55555555555555558</v>
      </c>
      <c r="AJ559" s="59">
        <f t="shared" ref="AJ559:AJ566" si="62">IF(AH559=0,"",100%-AI559)</f>
        <v>0.44444444444444442</v>
      </c>
    </row>
    <row r="560" spans="1:37" ht="15.75" customHeight="1">
      <c r="A560" s="46">
        <v>1901</v>
      </c>
      <c r="B560" s="84"/>
      <c r="C560" s="84"/>
      <c r="D560" s="84">
        <v>5</v>
      </c>
      <c r="E560" s="84"/>
      <c r="F560" s="84"/>
      <c r="G560" s="84"/>
      <c r="H560" s="84"/>
      <c r="I560" s="84"/>
      <c r="J560" s="84"/>
      <c r="K560" s="85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55"/>
      <c r="AE560" s="1"/>
      <c r="AF560" s="56"/>
      <c r="AG560" s="57">
        <f>IF(D560=0,"",D560/C559)</f>
        <v>1</v>
      </c>
      <c r="AH560" s="58">
        <v>5</v>
      </c>
      <c r="AI560" s="59">
        <f t="shared" si="61"/>
        <v>1</v>
      </c>
      <c r="AJ560" s="59">
        <f t="shared" si="62"/>
        <v>0</v>
      </c>
      <c r="AK560" s="32">
        <f>AH560/AH558</f>
        <v>0.55555555555555558</v>
      </c>
    </row>
    <row r="561" spans="1:44" ht="15.75" customHeight="1">
      <c r="A561" s="46">
        <v>1902</v>
      </c>
      <c r="B561" s="84"/>
      <c r="C561" s="84"/>
      <c r="D561" s="84"/>
      <c r="E561" s="84">
        <v>5</v>
      </c>
      <c r="F561" s="84"/>
      <c r="G561" s="84"/>
      <c r="H561" s="84"/>
      <c r="I561" s="84"/>
      <c r="J561" s="84"/>
      <c r="K561" s="85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55"/>
      <c r="AE561" s="1"/>
      <c r="AF561" s="56"/>
      <c r="AG561" s="57">
        <f>IF(E561=0,"",E561/D560)</f>
        <v>1</v>
      </c>
      <c r="AH561" s="58">
        <v>5</v>
      </c>
      <c r="AI561" s="59">
        <f t="shared" si="61"/>
        <v>1</v>
      </c>
      <c r="AJ561" s="59">
        <f t="shared" si="62"/>
        <v>0</v>
      </c>
      <c r="AR561" s="27" t="s">
        <v>89</v>
      </c>
    </row>
    <row r="562" spans="1:44" ht="15.75" customHeight="1">
      <c r="A562" s="46">
        <v>2001</v>
      </c>
      <c r="B562" s="84"/>
      <c r="C562" s="84"/>
      <c r="D562" s="84"/>
      <c r="E562" s="84"/>
      <c r="F562" s="84">
        <v>5</v>
      </c>
      <c r="G562" s="84"/>
      <c r="H562" s="84"/>
      <c r="I562" s="84"/>
      <c r="J562" s="84"/>
      <c r="K562" s="85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55"/>
      <c r="AE562" s="1"/>
      <c r="AF562" s="56"/>
      <c r="AG562" s="57">
        <f>IF(F562=0,"",F562/E561)</f>
        <v>1</v>
      </c>
      <c r="AH562" s="58">
        <v>5</v>
      </c>
      <c r="AI562" s="59">
        <f t="shared" si="61"/>
        <v>1</v>
      </c>
      <c r="AJ562" s="59">
        <f t="shared" si="62"/>
        <v>0</v>
      </c>
    </row>
    <row r="563" spans="1:44" ht="15.75" customHeight="1">
      <c r="A563" s="46">
        <v>2002</v>
      </c>
      <c r="B563" s="84"/>
      <c r="C563" s="84"/>
      <c r="D563" s="84"/>
      <c r="E563" s="84"/>
      <c r="F563" s="84"/>
      <c r="G563" s="84">
        <v>5</v>
      </c>
      <c r="H563" s="84"/>
      <c r="I563" s="84"/>
      <c r="J563" s="84"/>
      <c r="K563" s="85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55"/>
      <c r="AE563" s="1"/>
      <c r="AF563" s="56"/>
      <c r="AG563" s="57">
        <f>IF(G563=0,"",G563/F562)</f>
        <v>1</v>
      </c>
      <c r="AH563" s="58">
        <v>5</v>
      </c>
      <c r="AI563" s="59">
        <f t="shared" si="61"/>
        <v>1</v>
      </c>
      <c r="AJ563" s="59">
        <f t="shared" si="62"/>
        <v>0</v>
      </c>
    </row>
    <row r="564" spans="1:44" ht="15.75" customHeight="1">
      <c r="A564" s="46">
        <v>2101</v>
      </c>
      <c r="B564" s="84"/>
      <c r="C564" s="84"/>
      <c r="D564" s="84"/>
      <c r="E564" s="84"/>
      <c r="F564" s="84"/>
      <c r="G564" s="84"/>
      <c r="H564" s="84">
        <v>5</v>
      </c>
      <c r="I564" s="84"/>
      <c r="J564" s="84"/>
      <c r="K564" s="85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55"/>
      <c r="AE564" s="1"/>
      <c r="AF564" s="56"/>
      <c r="AG564" s="57">
        <f>IF(H564=0,"",H564/G563)</f>
        <v>1</v>
      </c>
      <c r="AH564" s="58">
        <v>5</v>
      </c>
      <c r="AI564" s="59">
        <f t="shared" si="61"/>
        <v>1</v>
      </c>
      <c r="AJ564" s="59">
        <f t="shared" si="62"/>
        <v>0</v>
      </c>
    </row>
    <row r="565" spans="1:44" ht="15.75" customHeight="1">
      <c r="A565" s="46">
        <v>2102</v>
      </c>
      <c r="B565" s="84"/>
      <c r="C565" s="84"/>
      <c r="D565" s="84"/>
      <c r="E565" s="84"/>
      <c r="F565" s="84"/>
      <c r="G565" s="84"/>
      <c r="H565" s="84"/>
      <c r="I565" s="84">
        <v>5</v>
      </c>
      <c r="J565" s="84"/>
      <c r="K565" s="85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55"/>
      <c r="AE565" s="1"/>
      <c r="AF565" s="56"/>
      <c r="AG565" s="57">
        <f>IF(I565=0,"",I565/H564)</f>
        <v>1</v>
      </c>
      <c r="AH565" s="58">
        <v>5</v>
      </c>
      <c r="AI565" s="59">
        <f t="shared" si="61"/>
        <v>1</v>
      </c>
      <c r="AJ565" s="59">
        <f t="shared" si="62"/>
        <v>0</v>
      </c>
    </row>
    <row r="566" spans="1:44" ht="15.75" customHeight="1">
      <c r="A566" s="46">
        <v>2201</v>
      </c>
      <c r="B566" s="84"/>
      <c r="C566" s="84"/>
      <c r="D566" s="84"/>
      <c r="E566" s="84"/>
      <c r="F566" s="84"/>
      <c r="G566" s="84"/>
      <c r="H566" s="84"/>
      <c r="I566" s="84"/>
      <c r="J566" s="84">
        <v>5</v>
      </c>
      <c r="K566" s="85">
        <v>5</v>
      </c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55"/>
      <c r="AE566" s="1"/>
      <c r="AF566" s="56"/>
      <c r="AG566" s="60">
        <f>IF(J566=0,"",J566/I565)</f>
        <v>1</v>
      </c>
      <c r="AH566" s="58">
        <v>5</v>
      </c>
      <c r="AI566" s="61">
        <f t="shared" si="61"/>
        <v>1</v>
      </c>
      <c r="AJ566" s="61">
        <f t="shared" si="62"/>
        <v>0</v>
      </c>
    </row>
    <row r="567" spans="1:44" ht="15.75" customHeight="1">
      <c r="A567" s="46">
        <v>2202</v>
      </c>
      <c r="B567" s="84"/>
      <c r="C567" s="84"/>
      <c r="D567" s="84"/>
      <c r="E567" s="84"/>
      <c r="F567" s="84"/>
      <c r="G567" s="84"/>
      <c r="H567" s="84"/>
      <c r="I567" s="84"/>
      <c r="J567" s="84"/>
      <c r="K567" s="85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55"/>
      <c r="AE567" s="1"/>
      <c r="AF567" s="27"/>
      <c r="AG567" s="62"/>
      <c r="AH567" s="63"/>
      <c r="AI567" s="64"/>
      <c r="AJ567" s="65"/>
    </row>
    <row r="568" spans="1:44" ht="15.75" customHeight="1">
      <c r="A568" s="46">
        <v>2301</v>
      </c>
      <c r="B568" s="84"/>
      <c r="C568" s="84"/>
      <c r="D568" s="84"/>
      <c r="E568" s="84"/>
      <c r="F568" s="84"/>
      <c r="G568" s="84"/>
      <c r="H568" s="84"/>
      <c r="I568" s="84"/>
      <c r="J568" s="84"/>
      <c r="K568" s="85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55"/>
      <c r="AE568" s="1"/>
      <c r="AF568" s="27"/>
      <c r="AG568" s="66"/>
      <c r="AH568" s="67"/>
      <c r="AI568" s="68"/>
      <c r="AJ568" s="66"/>
    </row>
    <row r="569" spans="1:44" ht="15.75" customHeight="1">
      <c r="A569" s="46">
        <v>2302</v>
      </c>
      <c r="B569" s="84"/>
      <c r="C569" s="84"/>
      <c r="D569" s="84"/>
      <c r="E569" s="84"/>
      <c r="F569" s="84"/>
      <c r="G569" s="84"/>
      <c r="H569" s="84"/>
      <c r="I569" s="84"/>
      <c r="J569" s="84"/>
      <c r="K569" s="85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55"/>
      <c r="AE569" s="1"/>
      <c r="AF569" s="27"/>
      <c r="AG569" s="66"/>
      <c r="AH569" s="67"/>
      <c r="AI569" s="68"/>
      <c r="AJ569" s="66"/>
    </row>
    <row r="570" spans="1:44" ht="15.75" customHeight="1">
      <c r="A570" s="46">
        <v>2401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5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55"/>
      <c r="AE570" s="1"/>
      <c r="AF570" s="27"/>
      <c r="AG570" s="66"/>
      <c r="AH570" s="67"/>
      <c r="AI570" s="68"/>
      <c r="AJ570" s="66"/>
    </row>
    <row r="571" spans="1:44" ht="15.75" customHeight="1">
      <c r="A571" s="46">
        <v>2402</v>
      </c>
      <c r="B571" s="84"/>
      <c r="C571" s="84"/>
      <c r="D571" s="84"/>
      <c r="E571" s="84"/>
      <c r="F571" s="84"/>
      <c r="G571" s="84"/>
      <c r="H571" s="84"/>
      <c r="I571" s="84"/>
      <c r="J571" s="84"/>
      <c r="K571" s="85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55"/>
      <c r="AE571" s="1"/>
      <c r="AF571" s="27"/>
      <c r="AG571" s="1"/>
      <c r="AH571" s="27"/>
      <c r="AI571" s="30"/>
      <c r="AJ571" s="66"/>
    </row>
    <row r="572" spans="1:44" ht="15.75" customHeight="1">
      <c r="A572" s="46">
        <v>2501</v>
      </c>
      <c r="B572" s="84"/>
      <c r="C572" s="84"/>
      <c r="D572" s="84"/>
      <c r="E572" s="84"/>
      <c r="F572" s="84"/>
      <c r="G572" s="84"/>
      <c r="H572" s="84"/>
      <c r="I572" s="84"/>
      <c r="J572" s="84"/>
      <c r="K572" s="85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55"/>
      <c r="AE572" s="1"/>
      <c r="AF572" s="27"/>
      <c r="AG572" s="69" t="s">
        <v>35</v>
      </c>
      <c r="AH572" s="70">
        <v>5</v>
      </c>
      <c r="AI572" s="71">
        <f>K575</f>
        <v>5</v>
      </c>
      <c r="AJ572" s="72" t="s">
        <v>20</v>
      </c>
    </row>
    <row r="573" spans="1:44" ht="15.75" customHeight="1">
      <c r="A573" s="46">
        <v>2502</v>
      </c>
      <c r="B573" s="84"/>
      <c r="C573" s="84"/>
      <c r="D573" s="84"/>
      <c r="E573" s="84"/>
      <c r="F573" s="84"/>
      <c r="G573" s="84"/>
      <c r="H573" s="84"/>
      <c r="I573" s="84"/>
      <c r="J573" s="84"/>
      <c r="K573" s="85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55"/>
      <c r="AE573" s="1"/>
      <c r="AF573" s="27"/>
      <c r="AG573" s="73" t="s">
        <v>36</v>
      </c>
      <c r="AH573" s="74">
        <f>AH572/B558</f>
        <v>0.55555555555555558</v>
      </c>
      <c r="AI573" s="75">
        <f>IF(AH572/AI572=0,"",AH572/AI572)</f>
        <v>1</v>
      </c>
      <c r="AJ573" s="76" t="s">
        <v>37</v>
      </c>
    </row>
    <row r="574" spans="1:44" ht="15.75" customHeight="1">
      <c r="A574" s="46">
        <v>2601</v>
      </c>
      <c r="B574" s="84"/>
      <c r="C574" s="84"/>
      <c r="D574" s="84"/>
      <c r="E574" s="84"/>
      <c r="F574" s="84"/>
      <c r="G574" s="84"/>
      <c r="H574" s="84"/>
      <c r="I574" s="84"/>
      <c r="J574" s="84"/>
      <c r="K574" s="85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77"/>
      <c r="AE574" s="78"/>
      <c r="AF574" s="79"/>
      <c r="AG574" s="78"/>
      <c r="AH574" s="79"/>
      <c r="AI574" s="79"/>
      <c r="AJ574" s="80"/>
    </row>
    <row r="575" spans="1:44" ht="18" customHeight="1">
      <c r="A575" s="22"/>
      <c r="B575" s="27"/>
      <c r="C575" s="27"/>
      <c r="D575" s="215" t="s">
        <v>80</v>
      </c>
      <c r="E575" s="216"/>
      <c r="F575" s="216"/>
      <c r="G575" s="216"/>
      <c r="H575" s="216"/>
      <c r="I575" s="216"/>
      <c r="J575" s="217"/>
      <c r="K575" s="81">
        <f>SUM(K558:K571)</f>
        <v>5</v>
      </c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82">
        <f>IF(K566=0,"",K566/B558)</f>
        <v>0.55555555555555558</v>
      </c>
      <c r="AE575" s="82">
        <f>IF(K575=0,"",K575/B558)</f>
        <v>0.55555555555555558</v>
      </c>
      <c r="AF575" s="82">
        <f>AE575-AD575</f>
        <v>0</v>
      </c>
      <c r="AG575" s="1"/>
      <c r="AH575" s="27"/>
      <c r="AI575" s="30"/>
      <c r="AJ575" s="1"/>
    </row>
    <row r="576" spans="1:44" ht="12.75" customHeight="1">
      <c r="AD576" s="1"/>
      <c r="AE576" s="1"/>
      <c r="AG576" s="1"/>
    </row>
    <row r="577" spans="1:40" ht="12.75" customHeight="1">
      <c r="AD577" s="1"/>
      <c r="AE577" s="1"/>
      <c r="AG577" s="1"/>
    </row>
    <row r="578" spans="1:40" ht="26.25" customHeight="1">
      <c r="B578" s="218" t="s">
        <v>69</v>
      </c>
      <c r="C578" s="219"/>
      <c r="D578" s="219"/>
      <c r="E578" s="219"/>
      <c r="F578" s="219"/>
      <c r="G578" s="219"/>
      <c r="H578" s="219"/>
      <c r="I578" s="219"/>
      <c r="J578" s="219"/>
      <c r="K578" s="41" t="s">
        <v>90</v>
      </c>
      <c r="AD578" s="1"/>
      <c r="AE578" s="1"/>
      <c r="AF578" s="27"/>
      <c r="AG578" s="1"/>
      <c r="AH578" s="27"/>
      <c r="AI578" s="27"/>
      <c r="AJ578" s="27"/>
      <c r="AN578" s="196">
        <f>AVERAGE(AD575,AD597)</f>
        <v>0.66349206349206358</v>
      </c>
    </row>
    <row r="579" spans="1:40" ht="20.25" customHeight="1">
      <c r="A579" s="220" t="s">
        <v>19</v>
      </c>
      <c r="B579" s="221" t="s">
        <v>70</v>
      </c>
      <c r="C579" s="216"/>
      <c r="D579" s="216"/>
      <c r="E579" s="216"/>
      <c r="F579" s="216"/>
      <c r="G579" s="216"/>
      <c r="H579" s="216"/>
      <c r="I579" s="216"/>
      <c r="J579" s="217"/>
      <c r="K579" s="222" t="s">
        <v>20</v>
      </c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12" t="s">
        <v>11</v>
      </c>
      <c r="AE579" s="212" t="s">
        <v>12</v>
      </c>
      <c r="AF579" s="223" t="s">
        <v>13</v>
      </c>
      <c r="AG579" s="212" t="s">
        <v>14</v>
      </c>
      <c r="AH579" s="214" t="s">
        <v>15</v>
      </c>
      <c r="AI579" s="214" t="s">
        <v>16</v>
      </c>
      <c r="AJ579" s="212" t="s">
        <v>17</v>
      </c>
    </row>
    <row r="580" spans="1:40" ht="15.75" customHeight="1">
      <c r="A580" s="213"/>
      <c r="B580" s="46" t="s">
        <v>71</v>
      </c>
      <c r="C580" s="46" t="s">
        <v>72</v>
      </c>
      <c r="D580" s="46" t="s">
        <v>73</v>
      </c>
      <c r="E580" s="46" t="s">
        <v>74</v>
      </c>
      <c r="F580" s="46" t="s">
        <v>75</v>
      </c>
      <c r="G580" s="46" t="s">
        <v>76</v>
      </c>
      <c r="H580" s="46" t="s">
        <v>77</v>
      </c>
      <c r="I580" s="46" t="s">
        <v>78</v>
      </c>
      <c r="J580" s="46" t="s">
        <v>79</v>
      </c>
      <c r="K580" s="213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13"/>
      <c r="AE580" s="213"/>
      <c r="AF580" s="213"/>
      <c r="AG580" s="213"/>
      <c r="AH580" s="213"/>
      <c r="AI580" s="213"/>
      <c r="AJ580" s="213"/>
    </row>
    <row r="581" spans="1:40" ht="15.75" customHeight="1">
      <c r="A581" s="46">
        <v>1802</v>
      </c>
      <c r="B581" s="47">
        <v>35</v>
      </c>
      <c r="C581" s="84"/>
      <c r="D581" s="84"/>
      <c r="E581" s="84"/>
      <c r="F581" s="84"/>
      <c r="G581" s="84"/>
      <c r="H581" s="84"/>
      <c r="I581" s="84"/>
      <c r="J581" s="84"/>
      <c r="K581" s="85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49"/>
      <c r="AE581" s="50"/>
      <c r="AF581" s="51"/>
      <c r="AG581" s="52"/>
      <c r="AH581" s="53">
        <f>B581</f>
        <v>35</v>
      </c>
      <c r="AI581" s="54"/>
      <c r="AJ581" s="52"/>
    </row>
    <row r="582" spans="1:40" ht="15.75" customHeight="1">
      <c r="A582" s="46">
        <v>1901</v>
      </c>
      <c r="B582" s="84"/>
      <c r="C582" s="84">
        <v>34</v>
      </c>
      <c r="D582" s="84"/>
      <c r="E582" s="84"/>
      <c r="F582" s="84"/>
      <c r="G582" s="84"/>
      <c r="H582" s="84"/>
      <c r="I582" s="84"/>
      <c r="J582" s="84"/>
      <c r="K582" s="85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55"/>
      <c r="AE582" s="1"/>
      <c r="AF582" s="56"/>
      <c r="AG582" s="57">
        <f>IF(C582=0,"",C582/B581)</f>
        <v>0.97142857142857142</v>
      </c>
      <c r="AH582" s="58">
        <v>34</v>
      </c>
      <c r="AI582" s="59">
        <f t="shared" ref="AI582:AI589" si="63">IF(AH582=0,"",AH582/AH581)</f>
        <v>0.97142857142857142</v>
      </c>
      <c r="AJ582" s="59">
        <f t="shared" ref="AJ582:AJ589" si="64">IF(AH582=0,"",100%-AI582)</f>
        <v>2.8571428571428581E-2</v>
      </c>
    </row>
    <row r="583" spans="1:40" ht="15.75" customHeight="1">
      <c r="A583" s="46">
        <v>1902</v>
      </c>
      <c r="B583" s="84"/>
      <c r="C583" s="84"/>
      <c r="D583" s="84">
        <v>33</v>
      </c>
      <c r="E583" s="84"/>
      <c r="F583" s="84"/>
      <c r="G583" s="84"/>
      <c r="H583" s="84"/>
      <c r="I583" s="84"/>
      <c r="J583" s="84"/>
      <c r="K583" s="85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55"/>
      <c r="AE583" s="1"/>
      <c r="AF583" s="56"/>
      <c r="AG583" s="57">
        <f>IF(D583=0,"",D583/C582)</f>
        <v>0.97058823529411764</v>
      </c>
      <c r="AH583" s="58">
        <v>33</v>
      </c>
      <c r="AI583" s="59">
        <f t="shared" si="63"/>
        <v>0.97058823529411764</v>
      </c>
      <c r="AJ583" s="59">
        <f t="shared" si="64"/>
        <v>2.9411764705882359E-2</v>
      </c>
      <c r="AK583" s="32">
        <f>AH583/AH581</f>
        <v>0.94285714285714284</v>
      </c>
    </row>
    <row r="584" spans="1:40" ht="15.75" customHeight="1">
      <c r="A584" s="46">
        <v>2001</v>
      </c>
      <c r="B584" s="84"/>
      <c r="C584" s="84"/>
      <c r="D584" s="84"/>
      <c r="E584" s="84">
        <v>33</v>
      </c>
      <c r="F584" s="84"/>
      <c r="G584" s="84"/>
      <c r="H584" s="84"/>
      <c r="I584" s="84"/>
      <c r="J584" s="84"/>
      <c r="K584" s="85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55"/>
      <c r="AE584" s="1"/>
      <c r="AF584" s="56"/>
      <c r="AG584" s="57">
        <f>IF(E584=0,"",E584/D583)</f>
        <v>1</v>
      </c>
      <c r="AH584" s="58">
        <v>33</v>
      </c>
      <c r="AI584" s="59">
        <f t="shared" si="63"/>
        <v>1</v>
      </c>
      <c r="AJ584" s="59">
        <f t="shared" si="64"/>
        <v>0</v>
      </c>
    </row>
    <row r="585" spans="1:40" ht="15.75" customHeight="1">
      <c r="A585" s="46">
        <v>2002</v>
      </c>
      <c r="B585" s="84"/>
      <c r="C585" s="84"/>
      <c r="D585" s="84"/>
      <c r="E585" s="84"/>
      <c r="F585" s="84">
        <v>32</v>
      </c>
      <c r="G585" s="84"/>
      <c r="H585" s="84"/>
      <c r="I585" s="84"/>
      <c r="J585" s="84"/>
      <c r="K585" s="85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55"/>
      <c r="AE585" s="1"/>
      <c r="AF585" s="56"/>
      <c r="AG585" s="57">
        <f>IF(F585=0,"",F585/E584)</f>
        <v>0.96969696969696972</v>
      </c>
      <c r="AH585" s="58">
        <v>32</v>
      </c>
      <c r="AI585" s="59">
        <f t="shared" si="63"/>
        <v>0.96969696969696972</v>
      </c>
      <c r="AJ585" s="59">
        <f t="shared" si="64"/>
        <v>3.0303030303030276E-2</v>
      </c>
    </row>
    <row r="586" spans="1:40" ht="15.75" customHeight="1">
      <c r="A586" s="46">
        <v>2101</v>
      </c>
      <c r="B586" s="84"/>
      <c r="C586" s="84"/>
      <c r="D586" s="84"/>
      <c r="E586" s="84"/>
      <c r="F586" s="84"/>
      <c r="G586" s="84">
        <v>29</v>
      </c>
      <c r="H586" s="84"/>
      <c r="I586" s="84"/>
      <c r="J586" s="84"/>
      <c r="K586" s="85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55"/>
      <c r="AE586" s="1"/>
      <c r="AF586" s="56"/>
      <c r="AG586" s="57">
        <f>IF(G586=0,"",G586/F585)</f>
        <v>0.90625</v>
      </c>
      <c r="AH586" s="58">
        <v>30</v>
      </c>
      <c r="AI586" s="59">
        <f t="shared" si="63"/>
        <v>0.9375</v>
      </c>
      <c r="AJ586" s="59">
        <f t="shared" si="64"/>
        <v>6.25E-2</v>
      </c>
    </row>
    <row r="587" spans="1:40" ht="15.75" customHeight="1">
      <c r="A587" s="46">
        <v>2102</v>
      </c>
      <c r="B587" s="84"/>
      <c r="C587" s="84"/>
      <c r="D587" s="84"/>
      <c r="E587" s="84"/>
      <c r="F587" s="84"/>
      <c r="G587" s="84"/>
      <c r="H587" s="84">
        <v>29</v>
      </c>
      <c r="I587" s="84"/>
      <c r="J587" s="84"/>
      <c r="K587" s="85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55"/>
      <c r="AE587" s="1"/>
      <c r="AF587" s="56"/>
      <c r="AG587" s="57">
        <f>IF(H587=0,"",H587/G586)</f>
        <v>1</v>
      </c>
      <c r="AH587" s="58">
        <v>29</v>
      </c>
      <c r="AI587" s="59">
        <f t="shared" si="63"/>
        <v>0.96666666666666667</v>
      </c>
      <c r="AJ587" s="59">
        <f t="shared" si="64"/>
        <v>3.3333333333333326E-2</v>
      </c>
    </row>
    <row r="588" spans="1:40" ht="15.75" customHeight="1">
      <c r="A588" s="46">
        <v>2201</v>
      </c>
      <c r="B588" s="84"/>
      <c r="C588" s="84"/>
      <c r="D588" s="84"/>
      <c r="E588" s="84"/>
      <c r="F588" s="84"/>
      <c r="G588" s="84"/>
      <c r="H588" s="84"/>
      <c r="I588" s="84">
        <v>29</v>
      </c>
      <c r="J588" s="84"/>
      <c r="K588" s="85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55"/>
      <c r="AE588" s="1"/>
      <c r="AF588" s="56"/>
      <c r="AG588" s="57">
        <f>IF(I588=0,"",I588/H587)</f>
        <v>1</v>
      </c>
      <c r="AH588" s="58">
        <v>29</v>
      </c>
      <c r="AI588" s="59">
        <f t="shared" si="63"/>
        <v>1</v>
      </c>
      <c r="AJ588" s="59">
        <f t="shared" si="64"/>
        <v>0</v>
      </c>
    </row>
    <row r="589" spans="1:40" ht="15.75" customHeight="1">
      <c r="A589" s="46">
        <v>2202</v>
      </c>
      <c r="B589" s="84"/>
      <c r="C589" s="84"/>
      <c r="D589" s="84"/>
      <c r="E589" s="84"/>
      <c r="F589" s="84"/>
      <c r="G589" s="84"/>
      <c r="H589" s="84"/>
      <c r="I589" s="84"/>
      <c r="J589" s="84">
        <v>29</v>
      </c>
      <c r="K589" s="95">
        <v>27</v>
      </c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55"/>
      <c r="AE589" s="1"/>
      <c r="AF589" s="56"/>
      <c r="AG589" s="60">
        <f>IF(J589=0,"",J589/I588)</f>
        <v>1</v>
      </c>
      <c r="AH589" s="58">
        <v>29</v>
      </c>
      <c r="AI589" s="61">
        <f t="shared" si="63"/>
        <v>1</v>
      </c>
      <c r="AJ589" s="61">
        <f t="shared" si="64"/>
        <v>0</v>
      </c>
    </row>
    <row r="590" spans="1:40" ht="15.75" customHeight="1">
      <c r="A590" s="46">
        <v>2301</v>
      </c>
      <c r="B590" s="84"/>
      <c r="C590" s="84"/>
      <c r="D590" s="84"/>
      <c r="E590" s="84"/>
      <c r="F590" s="84"/>
      <c r="G590" s="84"/>
      <c r="H590" s="84"/>
      <c r="I590" s="84"/>
      <c r="J590" s="84">
        <v>2</v>
      </c>
      <c r="K590" s="85">
        <v>2</v>
      </c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55"/>
      <c r="AE590" s="1"/>
      <c r="AF590" s="27"/>
      <c r="AG590" s="62"/>
      <c r="AH590" s="63">
        <v>2</v>
      </c>
      <c r="AI590" s="64"/>
      <c r="AJ590" s="65"/>
    </row>
    <row r="591" spans="1:40" ht="15.75" customHeight="1">
      <c r="A591" s="46">
        <v>2302</v>
      </c>
      <c r="B591" s="84"/>
      <c r="C591" s="84"/>
      <c r="D591" s="84"/>
      <c r="E591" s="84"/>
      <c r="F591" s="84"/>
      <c r="G591" s="84"/>
      <c r="H591" s="84"/>
      <c r="I591" s="84"/>
      <c r="J591" s="84"/>
      <c r="K591" s="85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55"/>
      <c r="AE591" s="1"/>
      <c r="AF591" s="27"/>
      <c r="AG591" s="66"/>
      <c r="AH591" s="67"/>
      <c r="AI591" s="68"/>
      <c r="AJ591" s="66"/>
    </row>
    <row r="592" spans="1:40" ht="15.75" customHeight="1">
      <c r="A592" s="46">
        <v>2401</v>
      </c>
      <c r="B592" s="84"/>
      <c r="C592" s="84"/>
      <c r="D592" s="84"/>
      <c r="E592" s="84"/>
      <c r="F592" s="84"/>
      <c r="G592" s="84"/>
      <c r="H592" s="84"/>
      <c r="I592" s="84"/>
      <c r="J592" s="84"/>
      <c r="K592" s="85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55"/>
      <c r="AE592" s="1"/>
      <c r="AF592" s="27"/>
      <c r="AG592" s="66"/>
      <c r="AH592" s="67"/>
      <c r="AI592" s="68"/>
      <c r="AJ592" s="66"/>
    </row>
    <row r="593" spans="1:37" ht="15.75" customHeight="1">
      <c r="A593" s="46">
        <v>2402</v>
      </c>
      <c r="B593" s="84"/>
      <c r="C593" s="84"/>
      <c r="D593" s="84"/>
      <c r="E593" s="84"/>
      <c r="F593" s="84"/>
      <c r="G593" s="84"/>
      <c r="H593" s="84"/>
      <c r="I593" s="84"/>
      <c r="J593" s="84"/>
      <c r="K593" s="85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55"/>
      <c r="AE593" s="1"/>
      <c r="AF593" s="27"/>
      <c r="AG593" s="1"/>
      <c r="AH593" s="27"/>
      <c r="AI593" s="30"/>
      <c r="AJ593" s="66"/>
    </row>
    <row r="594" spans="1:37" ht="15.75" customHeight="1">
      <c r="A594" s="46">
        <v>2501</v>
      </c>
      <c r="B594" s="84"/>
      <c r="C594" s="84"/>
      <c r="D594" s="84"/>
      <c r="E594" s="84"/>
      <c r="F594" s="84"/>
      <c r="G594" s="84"/>
      <c r="H594" s="84"/>
      <c r="I594" s="84"/>
      <c r="J594" s="84"/>
      <c r="K594" s="85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55"/>
      <c r="AE594" s="1"/>
      <c r="AF594" s="27"/>
      <c r="AG594" s="69" t="s">
        <v>35</v>
      </c>
      <c r="AH594" s="70">
        <v>25</v>
      </c>
      <c r="AI594" s="71">
        <f>K597</f>
        <v>29</v>
      </c>
      <c r="AJ594" s="72" t="s">
        <v>20</v>
      </c>
    </row>
    <row r="595" spans="1:37" ht="15.75" customHeight="1">
      <c r="A595" s="46">
        <v>2502</v>
      </c>
      <c r="B595" s="84"/>
      <c r="C595" s="84"/>
      <c r="D595" s="84"/>
      <c r="E595" s="84"/>
      <c r="F595" s="84"/>
      <c r="G595" s="84"/>
      <c r="H595" s="84"/>
      <c r="I595" s="84"/>
      <c r="J595" s="84"/>
      <c r="K595" s="85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55"/>
      <c r="AE595" s="1"/>
      <c r="AF595" s="27"/>
      <c r="AG595" s="73" t="s">
        <v>36</v>
      </c>
      <c r="AH595" s="74">
        <f>AH594/B581</f>
        <v>0.7142857142857143</v>
      </c>
      <c r="AI595" s="75">
        <f>IF(AH594/AI594=0,"",AH594/AI594)</f>
        <v>0.86206896551724133</v>
      </c>
      <c r="AJ595" s="76" t="s">
        <v>37</v>
      </c>
    </row>
    <row r="596" spans="1:37" ht="15.75" customHeight="1">
      <c r="A596" s="46">
        <v>2601</v>
      </c>
      <c r="B596" s="84"/>
      <c r="C596" s="84"/>
      <c r="D596" s="84"/>
      <c r="E596" s="84"/>
      <c r="F596" s="84"/>
      <c r="G596" s="84"/>
      <c r="H596" s="84"/>
      <c r="I596" s="84"/>
      <c r="J596" s="84"/>
      <c r="K596" s="85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77"/>
      <c r="AE596" s="78"/>
      <c r="AF596" s="79"/>
      <c r="AG596" s="78"/>
      <c r="AH596" s="79"/>
      <c r="AI596" s="79"/>
      <c r="AJ596" s="80"/>
    </row>
    <row r="597" spans="1:37" ht="18" customHeight="1">
      <c r="A597" s="22"/>
      <c r="B597" s="27"/>
      <c r="C597" s="27"/>
      <c r="D597" s="215" t="s">
        <v>80</v>
      </c>
      <c r="E597" s="216"/>
      <c r="F597" s="216"/>
      <c r="G597" s="216"/>
      <c r="H597" s="216"/>
      <c r="I597" s="216"/>
      <c r="J597" s="217"/>
      <c r="K597" s="81">
        <f>SUM(K581:K593)</f>
        <v>29</v>
      </c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82">
        <f>IF(K589=0,"",K589/B581)</f>
        <v>0.77142857142857146</v>
      </c>
      <c r="AE597" s="82">
        <f>IF(K597=0,"",K597/B581)</f>
        <v>0.82857142857142863</v>
      </c>
      <c r="AF597" s="82">
        <f>AE597-AD597</f>
        <v>5.7142857142857162E-2</v>
      </c>
      <c r="AG597" s="1"/>
      <c r="AH597" s="27"/>
      <c r="AI597" s="30"/>
      <c r="AJ597" s="1"/>
    </row>
    <row r="598" spans="1:37" ht="12.75" customHeight="1">
      <c r="AD598" s="1"/>
      <c r="AE598" s="1"/>
      <c r="AG598" s="1"/>
    </row>
    <row r="599" spans="1:37" ht="12.75" customHeight="1">
      <c r="A599" s="96" t="s">
        <v>91</v>
      </c>
      <c r="AD599" s="1"/>
      <c r="AE599" s="1"/>
      <c r="AG599" s="1"/>
    </row>
    <row r="600" spans="1:37" ht="26.25" customHeight="1">
      <c r="B600" s="218" t="s">
        <v>69</v>
      </c>
      <c r="C600" s="219"/>
      <c r="D600" s="219"/>
      <c r="E600" s="219"/>
      <c r="F600" s="219"/>
      <c r="G600" s="219"/>
      <c r="H600" s="219"/>
      <c r="I600" s="219"/>
      <c r="J600" s="219"/>
      <c r="K600" s="41" t="s">
        <v>92</v>
      </c>
      <c r="AD600" s="1"/>
      <c r="AE600" s="1"/>
      <c r="AF600" s="27"/>
      <c r="AG600" s="1"/>
      <c r="AH600" s="27"/>
      <c r="AI600" s="27"/>
      <c r="AJ600" s="27"/>
    </row>
    <row r="601" spans="1:37" ht="20.25" customHeight="1">
      <c r="A601" s="220" t="s">
        <v>19</v>
      </c>
      <c r="B601" s="221" t="s">
        <v>70</v>
      </c>
      <c r="C601" s="216"/>
      <c r="D601" s="216"/>
      <c r="E601" s="216"/>
      <c r="F601" s="216"/>
      <c r="G601" s="216"/>
      <c r="H601" s="216"/>
      <c r="I601" s="216"/>
      <c r="J601" s="217"/>
      <c r="K601" s="222" t="s">
        <v>20</v>
      </c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12" t="s">
        <v>11</v>
      </c>
      <c r="AE601" s="212" t="s">
        <v>12</v>
      </c>
      <c r="AF601" s="223" t="s">
        <v>13</v>
      </c>
      <c r="AG601" s="212" t="s">
        <v>14</v>
      </c>
      <c r="AH601" s="214" t="s">
        <v>15</v>
      </c>
      <c r="AI601" s="214" t="s">
        <v>16</v>
      </c>
      <c r="AJ601" s="212" t="s">
        <v>17</v>
      </c>
    </row>
    <row r="602" spans="1:37" ht="15.75" customHeight="1">
      <c r="A602" s="213"/>
      <c r="B602" s="46" t="s">
        <v>71</v>
      </c>
      <c r="C602" s="46" t="s">
        <v>72</v>
      </c>
      <c r="D602" s="46" t="s">
        <v>73</v>
      </c>
      <c r="E602" s="46" t="s">
        <v>74</v>
      </c>
      <c r="F602" s="46" t="s">
        <v>75</v>
      </c>
      <c r="G602" s="46" t="s">
        <v>76</v>
      </c>
      <c r="H602" s="46" t="s">
        <v>77</v>
      </c>
      <c r="I602" s="46" t="s">
        <v>78</v>
      </c>
      <c r="J602" s="46" t="s">
        <v>79</v>
      </c>
      <c r="K602" s="213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13"/>
      <c r="AE602" s="213"/>
      <c r="AF602" s="213"/>
      <c r="AG602" s="213"/>
      <c r="AH602" s="213"/>
      <c r="AI602" s="213"/>
      <c r="AJ602" s="213"/>
    </row>
    <row r="603" spans="1:37" ht="15.75" customHeight="1">
      <c r="A603" s="46">
        <v>1901</v>
      </c>
      <c r="B603" s="47"/>
      <c r="C603" s="84"/>
      <c r="D603" s="84"/>
      <c r="E603" s="84"/>
      <c r="F603" s="84"/>
      <c r="G603" s="84"/>
      <c r="H603" s="84"/>
      <c r="I603" s="84"/>
      <c r="J603" s="84"/>
      <c r="K603" s="85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49"/>
      <c r="AE603" s="50"/>
      <c r="AF603" s="51"/>
      <c r="AG603" s="52"/>
      <c r="AH603" s="53">
        <f>B603</f>
        <v>0</v>
      </c>
      <c r="AI603" s="54"/>
      <c r="AJ603" s="52"/>
    </row>
    <row r="604" spans="1:37" ht="15.75" customHeight="1">
      <c r="A604" s="46">
        <v>1902</v>
      </c>
      <c r="B604" s="84"/>
      <c r="C604" s="84"/>
      <c r="D604" s="84"/>
      <c r="E604" s="84"/>
      <c r="F604" s="84"/>
      <c r="G604" s="84"/>
      <c r="H604" s="84"/>
      <c r="I604" s="84"/>
      <c r="J604" s="84"/>
      <c r="K604" s="85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55"/>
      <c r="AE604" s="1"/>
      <c r="AF604" s="56"/>
      <c r="AG604" s="89" t="str">
        <f>IF(C604=0,"",C604/B603)</f>
        <v/>
      </c>
      <c r="AH604" s="58"/>
      <c r="AI604" s="90" t="str">
        <f t="shared" ref="AI604:AI611" si="65">IF(AH604=0,"",AH604/AH603)</f>
        <v/>
      </c>
      <c r="AJ604" s="90" t="str">
        <f t="shared" ref="AJ604:AJ611" si="66">IF(AH604=0,"",100%-AI604)</f>
        <v/>
      </c>
    </row>
    <row r="605" spans="1:37" ht="15.75" customHeight="1">
      <c r="A605" s="46">
        <v>2001</v>
      </c>
      <c r="B605" s="84"/>
      <c r="C605" s="84"/>
      <c r="D605" s="84"/>
      <c r="E605" s="84"/>
      <c r="F605" s="84"/>
      <c r="G605" s="84"/>
      <c r="H605" s="84"/>
      <c r="I605" s="84"/>
      <c r="J605" s="84"/>
      <c r="K605" s="85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55"/>
      <c r="AE605" s="1"/>
      <c r="AF605" s="56"/>
      <c r="AG605" s="89" t="str">
        <f>IF(D605=0,"",D605/C604)</f>
        <v/>
      </c>
      <c r="AH605" s="58"/>
      <c r="AI605" s="90" t="str">
        <f t="shared" si="65"/>
        <v/>
      </c>
      <c r="AJ605" s="90" t="str">
        <f t="shared" si="66"/>
        <v/>
      </c>
      <c r="AK605" s="32" t="e">
        <f>AH605/AH603</f>
        <v>#DIV/0!</v>
      </c>
    </row>
    <row r="606" spans="1:37" ht="15.75" customHeight="1">
      <c r="A606" s="46">
        <v>2002</v>
      </c>
      <c r="B606" s="84"/>
      <c r="C606" s="84"/>
      <c r="D606" s="84"/>
      <c r="E606" s="84"/>
      <c r="F606" s="84"/>
      <c r="G606" s="84"/>
      <c r="H606" s="84"/>
      <c r="I606" s="84"/>
      <c r="J606" s="84"/>
      <c r="K606" s="85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55"/>
      <c r="AE606" s="1"/>
      <c r="AF606" s="56"/>
      <c r="AG606" s="89" t="str">
        <f>IF(E606=0,"",E606/D605)</f>
        <v/>
      </c>
      <c r="AH606" s="58"/>
      <c r="AI606" s="90" t="str">
        <f t="shared" si="65"/>
        <v/>
      </c>
      <c r="AJ606" s="90" t="str">
        <f t="shared" si="66"/>
        <v/>
      </c>
    </row>
    <row r="607" spans="1:37" ht="15.75" customHeight="1">
      <c r="A607" s="46">
        <v>2101</v>
      </c>
      <c r="B607" s="84"/>
      <c r="C607" s="84"/>
      <c r="D607" s="84"/>
      <c r="E607" s="84"/>
      <c r="F607" s="84"/>
      <c r="G607" s="84"/>
      <c r="H607" s="84"/>
      <c r="I607" s="84"/>
      <c r="J607" s="84"/>
      <c r="K607" s="85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55"/>
      <c r="AE607" s="1"/>
      <c r="AF607" s="56"/>
      <c r="AG607" s="89" t="str">
        <f>IF(F607=0,"",F607/E606)</f>
        <v/>
      </c>
      <c r="AH607" s="58"/>
      <c r="AI607" s="90" t="str">
        <f t="shared" si="65"/>
        <v/>
      </c>
      <c r="AJ607" s="90" t="str">
        <f t="shared" si="66"/>
        <v/>
      </c>
    </row>
    <row r="608" spans="1:37" ht="15.75" customHeight="1">
      <c r="A608" s="46">
        <v>2102</v>
      </c>
      <c r="B608" s="84"/>
      <c r="C608" s="84"/>
      <c r="D608" s="84"/>
      <c r="E608" s="84"/>
      <c r="F608" s="84"/>
      <c r="G608" s="84"/>
      <c r="H608" s="84"/>
      <c r="I608" s="84"/>
      <c r="J608" s="84"/>
      <c r="K608" s="85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55"/>
      <c r="AE608" s="1"/>
      <c r="AF608" s="56"/>
      <c r="AG608" s="89" t="str">
        <f>IF(G608=0,"",G608/F607)</f>
        <v/>
      </c>
      <c r="AH608" s="58"/>
      <c r="AI608" s="90" t="str">
        <f t="shared" si="65"/>
        <v/>
      </c>
      <c r="AJ608" s="90" t="str">
        <f t="shared" si="66"/>
        <v/>
      </c>
    </row>
    <row r="609" spans="1:36" ht="15.75" customHeight="1">
      <c r="A609" s="46">
        <v>2201</v>
      </c>
      <c r="B609" s="84"/>
      <c r="C609" s="84"/>
      <c r="D609" s="84"/>
      <c r="E609" s="84"/>
      <c r="F609" s="84"/>
      <c r="G609" s="84"/>
      <c r="H609" s="84"/>
      <c r="I609" s="84"/>
      <c r="J609" s="84"/>
      <c r="K609" s="85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55"/>
      <c r="AE609" s="1"/>
      <c r="AF609" s="56"/>
      <c r="AG609" s="89" t="str">
        <f>IF(H609=0,"",H609/G608)</f>
        <v/>
      </c>
      <c r="AH609" s="58"/>
      <c r="AI609" s="90" t="str">
        <f t="shared" si="65"/>
        <v/>
      </c>
      <c r="AJ609" s="90" t="str">
        <f t="shared" si="66"/>
        <v/>
      </c>
    </row>
    <row r="610" spans="1:36" ht="15.75" customHeight="1">
      <c r="A610" s="46">
        <v>2202</v>
      </c>
      <c r="B610" s="84"/>
      <c r="C610" s="84"/>
      <c r="D610" s="84"/>
      <c r="E610" s="84"/>
      <c r="F610" s="84"/>
      <c r="G610" s="84"/>
      <c r="H610" s="84"/>
      <c r="I610" s="84"/>
      <c r="J610" s="84"/>
      <c r="K610" s="85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55"/>
      <c r="AE610" s="1"/>
      <c r="AF610" s="56"/>
      <c r="AG610" s="89" t="str">
        <f>IF(I610=0,"",I610/H609)</f>
        <v/>
      </c>
      <c r="AH610" s="58"/>
      <c r="AI610" s="90" t="str">
        <f t="shared" si="65"/>
        <v/>
      </c>
      <c r="AJ610" s="90" t="str">
        <f t="shared" si="66"/>
        <v/>
      </c>
    </row>
    <row r="611" spans="1:36" ht="15.75" customHeight="1">
      <c r="A611" s="46">
        <v>2301</v>
      </c>
      <c r="B611" s="84"/>
      <c r="C611" s="84"/>
      <c r="D611" s="84"/>
      <c r="E611" s="84"/>
      <c r="F611" s="84"/>
      <c r="G611" s="84"/>
      <c r="H611" s="84"/>
      <c r="I611" s="84"/>
      <c r="J611" s="84"/>
      <c r="K611" s="85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55"/>
      <c r="AE611" s="1"/>
      <c r="AF611" s="56"/>
      <c r="AG611" s="91" t="str">
        <f>IF(J611=0,"",J611/I610)</f>
        <v/>
      </c>
      <c r="AH611" s="58"/>
      <c r="AI611" s="92" t="str">
        <f t="shared" si="65"/>
        <v/>
      </c>
      <c r="AJ611" s="92" t="str">
        <f t="shared" si="66"/>
        <v/>
      </c>
    </row>
    <row r="612" spans="1:36" ht="15.75" customHeight="1">
      <c r="A612" s="46">
        <v>2302</v>
      </c>
      <c r="B612" s="84"/>
      <c r="C612" s="84"/>
      <c r="D612" s="84"/>
      <c r="E612" s="84"/>
      <c r="F612" s="84"/>
      <c r="G612" s="84"/>
      <c r="H612" s="84"/>
      <c r="I612" s="84"/>
      <c r="J612" s="84"/>
      <c r="K612" s="85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55"/>
      <c r="AE612" s="1"/>
      <c r="AF612" s="27"/>
      <c r="AG612" s="62"/>
      <c r="AH612" s="63"/>
      <c r="AI612" s="64"/>
      <c r="AJ612" s="65"/>
    </row>
    <row r="613" spans="1:36" ht="15.75" customHeight="1">
      <c r="A613" s="46">
        <v>2401</v>
      </c>
      <c r="B613" s="84"/>
      <c r="C613" s="84"/>
      <c r="D613" s="84"/>
      <c r="E613" s="84"/>
      <c r="F613" s="84"/>
      <c r="G613" s="84"/>
      <c r="H613" s="84"/>
      <c r="I613" s="84"/>
      <c r="J613" s="84"/>
      <c r="K613" s="85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55"/>
      <c r="AE613" s="1"/>
      <c r="AF613" s="27"/>
      <c r="AG613" s="66"/>
      <c r="AH613" s="67"/>
      <c r="AI613" s="68"/>
      <c r="AJ613" s="66"/>
    </row>
    <row r="614" spans="1:36" ht="15.75" customHeight="1">
      <c r="A614" s="46">
        <v>2402</v>
      </c>
      <c r="B614" s="84"/>
      <c r="C614" s="84"/>
      <c r="D614" s="84"/>
      <c r="E614" s="84"/>
      <c r="F614" s="84"/>
      <c r="G614" s="84"/>
      <c r="H614" s="84"/>
      <c r="I614" s="84"/>
      <c r="J614" s="84"/>
      <c r="K614" s="85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55"/>
      <c r="AE614" s="1"/>
      <c r="AF614" s="27"/>
      <c r="AG614" s="66"/>
      <c r="AH614" s="67"/>
      <c r="AI614" s="68"/>
      <c r="AJ614" s="66"/>
    </row>
    <row r="615" spans="1:36" ht="15.75" customHeight="1">
      <c r="A615" s="46">
        <v>2501</v>
      </c>
      <c r="B615" s="84"/>
      <c r="C615" s="84"/>
      <c r="D615" s="84"/>
      <c r="E615" s="84"/>
      <c r="F615" s="84"/>
      <c r="G615" s="84"/>
      <c r="H615" s="84"/>
      <c r="I615" s="84"/>
      <c r="J615" s="84"/>
      <c r="K615" s="85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55"/>
      <c r="AE615" s="1"/>
      <c r="AF615" s="27"/>
      <c r="AG615" s="1"/>
      <c r="AH615" s="27"/>
      <c r="AI615" s="30"/>
      <c r="AJ615" s="66"/>
    </row>
    <row r="616" spans="1:36" ht="15.75" customHeight="1">
      <c r="A616" s="46">
        <v>2502</v>
      </c>
      <c r="B616" s="84"/>
      <c r="C616" s="84"/>
      <c r="D616" s="84"/>
      <c r="E616" s="84"/>
      <c r="F616" s="84"/>
      <c r="G616" s="84"/>
      <c r="H616" s="84"/>
      <c r="I616" s="84"/>
      <c r="J616" s="84"/>
      <c r="K616" s="85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55"/>
      <c r="AE616" s="1"/>
      <c r="AF616" s="27"/>
      <c r="AG616" s="69" t="s">
        <v>35</v>
      </c>
      <c r="AH616" s="70"/>
      <c r="AI616" s="71"/>
      <c r="AJ616" s="72" t="s">
        <v>20</v>
      </c>
    </row>
    <row r="617" spans="1:36" ht="15.75" customHeight="1">
      <c r="A617" s="46">
        <v>2601</v>
      </c>
      <c r="B617" s="84"/>
      <c r="C617" s="84"/>
      <c r="D617" s="84"/>
      <c r="E617" s="84"/>
      <c r="F617" s="84"/>
      <c r="G617" s="84"/>
      <c r="H617" s="84"/>
      <c r="I617" s="84"/>
      <c r="J617" s="84"/>
      <c r="K617" s="85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55"/>
      <c r="AE617" s="1"/>
      <c r="AF617" s="27"/>
      <c r="AG617" s="73" t="s">
        <v>36</v>
      </c>
      <c r="AH617" s="74" t="e">
        <f>AH616/B603</f>
        <v>#DIV/0!</v>
      </c>
      <c r="AI617" s="75" t="e">
        <f>IF(AH616/AI616=0,"",AH616/AI616)</f>
        <v>#DIV/0!</v>
      </c>
      <c r="AJ617" s="76" t="s">
        <v>37</v>
      </c>
    </row>
    <row r="618" spans="1:36" ht="15.75" customHeight="1">
      <c r="A618" s="46">
        <v>2602</v>
      </c>
      <c r="B618" s="84"/>
      <c r="C618" s="84"/>
      <c r="D618" s="84"/>
      <c r="E618" s="84"/>
      <c r="F618" s="84"/>
      <c r="G618" s="84"/>
      <c r="H618" s="84"/>
      <c r="I618" s="84"/>
      <c r="J618" s="84"/>
      <c r="K618" s="85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77"/>
      <c r="AE618" s="78"/>
      <c r="AF618" s="79"/>
      <c r="AG618" s="78"/>
      <c r="AH618" s="79"/>
      <c r="AI618" s="79"/>
      <c r="AJ618" s="80"/>
    </row>
    <row r="619" spans="1:36" ht="18" customHeight="1">
      <c r="A619" s="22"/>
      <c r="B619" s="27"/>
      <c r="C619" s="27"/>
      <c r="D619" s="215" t="s">
        <v>80</v>
      </c>
      <c r="E619" s="216"/>
      <c r="F619" s="216"/>
      <c r="G619" s="216"/>
      <c r="H619" s="216"/>
      <c r="I619" s="216"/>
      <c r="J619" s="217"/>
      <c r="K619" s="81">
        <f>SUM(K603:K615)</f>
        <v>0</v>
      </c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82" t="str">
        <f>IF(K611=0,"",K611/B603)</f>
        <v/>
      </c>
      <c r="AE619" s="82" t="str">
        <f>IF(K619=0,"",K619/B603)</f>
        <v/>
      </c>
      <c r="AF619" s="82" t="str">
        <f>IF(AC611=0,"",AE619-AD619)</f>
        <v/>
      </c>
      <c r="AG619" s="1"/>
      <c r="AH619" s="27"/>
      <c r="AI619" s="30"/>
      <c r="AJ619" s="1"/>
    </row>
    <row r="620" spans="1:36" ht="12.75" customHeight="1">
      <c r="AD620" s="1"/>
      <c r="AE620" s="1"/>
      <c r="AG620" s="1"/>
    </row>
    <row r="621" spans="1:36" ht="12.75" customHeight="1">
      <c r="AD621" s="1"/>
      <c r="AE621" s="1"/>
      <c r="AG621" s="1"/>
    </row>
    <row r="622" spans="1:36" ht="26.25" customHeight="1">
      <c r="B622" s="218" t="s">
        <v>69</v>
      </c>
      <c r="C622" s="219"/>
      <c r="D622" s="219"/>
      <c r="E622" s="219"/>
      <c r="F622" s="219"/>
      <c r="G622" s="219"/>
      <c r="H622" s="219"/>
      <c r="I622" s="219"/>
      <c r="J622" s="219"/>
      <c r="K622" s="41" t="s">
        <v>93</v>
      </c>
      <c r="AD622" s="1"/>
      <c r="AE622" s="1"/>
      <c r="AF622" s="27"/>
      <c r="AG622" s="1"/>
      <c r="AH622" s="27"/>
      <c r="AI622" s="27"/>
      <c r="AJ622" s="27"/>
    </row>
    <row r="623" spans="1:36" ht="20.25" customHeight="1">
      <c r="A623" s="220" t="s">
        <v>19</v>
      </c>
      <c r="B623" s="221" t="s">
        <v>70</v>
      </c>
      <c r="C623" s="216"/>
      <c r="D623" s="216"/>
      <c r="E623" s="216"/>
      <c r="F623" s="216"/>
      <c r="G623" s="216"/>
      <c r="H623" s="216"/>
      <c r="I623" s="216"/>
      <c r="J623" s="217"/>
      <c r="K623" s="222" t="s">
        <v>20</v>
      </c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12" t="s">
        <v>11</v>
      </c>
      <c r="AE623" s="212" t="s">
        <v>12</v>
      </c>
      <c r="AF623" s="223" t="s">
        <v>13</v>
      </c>
      <c r="AG623" s="212" t="s">
        <v>14</v>
      </c>
      <c r="AH623" s="214" t="s">
        <v>15</v>
      </c>
      <c r="AI623" s="214" t="s">
        <v>16</v>
      </c>
      <c r="AJ623" s="212" t="s">
        <v>17</v>
      </c>
    </row>
    <row r="624" spans="1:36" ht="15.75" customHeight="1">
      <c r="A624" s="213"/>
      <c r="B624" s="46" t="s">
        <v>71</v>
      </c>
      <c r="C624" s="46" t="s">
        <v>72</v>
      </c>
      <c r="D624" s="46" t="s">
        <v>73</v>
      </c>
      <c r="E624" s="46" t="s">
        <v>74</v>
      </c>
      <c r="F624" s="46" t="s">
        <v>75</v>
      </c>
      <c r="G624" s="46" t="s">
        <v>76</v>
      </c>
      <c r="H624" s="46" t="s">
        <v>77</v>
      </c>
      <c r="I624" s="46" t="s">
        <v>78</v>
      </c>
      <c r="J624" s="46" t="s">
        <v>79</v>
      </c>
      <c r="K624" s="213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13"/>
      <c r="AE624" s="213"/>
      <c r="AF624" s="213"/>
      <c r="AG624" s="213"/>
      <c r="AH624" s="213"/>
      <c r="AI624" s="213"/>
      <c r="AJ624" s="213"/>
    </row>
    <row r="625" spans="1:37" ht="15.75" customHeight="1">
      <c r="A625" s="46">
        <v>1902</v>
      </c>
      <c r="B625" s="47">
        <v>30</v>
      </c>
      <c r="C625" s="84"/>
      <c r="D625" s="84"/>
      <c r="E625" s="84"/>
      <c r="F625" s="84"/>
      <c r="G625" s="84"/>
      <c r="H625" s="84"/>
      <c r="I625" s="84"/>
      <c r="J625" s="84"/>
      <c r="K625" s="85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49"/>
      <c r="AE625" s="50"/>
      <c r="AF625" s="51"/>
      <c r="AG625" s="52"/>
      <c r="AH625" s="53">
        <f>B625</f>
        <v>30</v>
      </c>
      <c r="AI625" s="54"/>
      <c r="AJ625" s="52"/>
    </row>
    <row r="626" spans="1:37" ht="15.75" customHeight="1">
      <c r="A626" s="46">
        <v>2001</v>
      </c>
      <c r="B626" s="84"/>
      <c r="C626" s="84">
        <v>28</v>
      </c>
      <c r="D626" s="84"/>
      <c r="E626" s="84"/>
      <c r="F626" s="84"/>
      <c r="G626" s="84"/>
      <c r="H626" s="84"/>
      <c r="I626" s="84"/>
      <c r="J626" s="84"/>
      <c r="K626" s="85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55"/>
      <c r="AE626" s="1"/>
      <c r="AF626" s="56"/>
      <c r="AG626" s="57">
        <f>IF(C626=0,"",C626/B625)</f>
        <v>0.93333333333333335</v>
      </c>
      <c r="AH626" s="58">
        <v>28</v>
      </c>
      <c r="AI626" s="59">
        <f t="shared" ref="AI626:AI633" si="67">IF(AH626=0,"",AH626/AH625)</f>
        <v>0.93333333333333335</v>
      </c>
      <c r="AJ626" s="59">
        <f t="shared" ref="AJ626:AJ633" si="68">IF(AH626=0,"",100%-AI626)</f>
        <v>6.6666666666666652E-2</v>
      </c>
    </row>
    <row r="627" spans="1:37" ht="15.75" customHeight="1">
      <c r="A627" s="46">
        <v>2002</v>
      </c>
      <c r="B627" s="84"/>
      <c r="C627" s="84"/>
      <c r="D627" s="84">
        <v>25</v>
      </c>
      <c r="E627" s="84"/>
      <c r="F627" s="84"/>
      <c r="G627" s="84"/>
      <c r="H627" s="84"/>
      <c r="I627" s="84"/>
      <c r="J627" s="84"/>
      <c r="K627" s="85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55"/>
      <c r="AE627" s="1"/>
      <c r="AF627" s="56"/>
      <c r="AG627" s="57">
        <f>IF(D627=0,"",D627/C626)</f>
        <v>0.8928571428571429</v>
      </c>
      <c r="AH627" s="58">
        <v>25</v>
      </c>
      <c r="AI627" s="59">
        <f t="shared" si="67"/>
        <v>0.8928571428571429</v>
      </c>
      <c r="AJ627" s="59">
        <f t="shared" si="68"/>
        <v>0.1071428571428571</v>
      </c>
      <c r="AK627" s="32">
        <f>AH627/AH625</f>
        <v>0.83333333333333337</v>
      </c>
    </row>
    <row r="628" spans="1:37" ht="15.75" customHeight="1">
      <c r="A628" s="46">
        <v>2101</v>
      </c>
      <c r="B628" s="84"/>
      <c r="C628" s="84"/>
      <c r="D628" s="84"/>
      <c r="E628" s="84">
        <v>24</v>
      </c>
      <c r="F628" s="84"/>
      <c r="G628" s="84"/>
      <c r="H628" s="84"/>
      <c r="I628" s="84"/>
      <c r="J628" s="84"/>
      <c r="K628" s="85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55"/>
      <c r="AE628" s="1"/>
      <c r="AF628" s="56"/>
      <c r="AG628" s="57">
        <f>IF(E628=0,"",E628/D627)</f>
        <v>0.96</v>
      </c>
      <c r="AH628" s="58">
        <v>25</v>
      </c>
      <c r="AI628" s="59">
        <f t="shared" si="67"/>
        <v>1</v>
      </c>
      <c r="AJ628" s="59">
        <f t="shared" si="68"/>
        <v>0</v>
      </c>
    </row>
    <row r="629" spans="1:37" ht="15.75" customHeight="1">
      <c r="A629" s="46">
        <v>2102</v>
      </c>
      <c r="B629" s="84"/>
      <c r="C629" s="84"/>
      <c r="D629" s="84"/>
      <c r="E629" s="84"/>
      <c r="F629" s="84">
        <v>23</v>
      </c>
      <c r="G629" s="84"/>
      <c r="H629" s="84"/>
      <c r="I629" s="84"/>
      <c r="J629" s="84"/>
      <c r="K629" s="85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55"/>
      <c r="AE629" s="1"/>
      <c r="AF629" s="56"/>
      <c r="AG629" s="57">
        <f>IF(F629=0,"",F629/E628)</f>
        <v>0.95833333333333337</v>
      </c>
      <c r="AH629" s="58">
        <v>24</v>
      </c>
      <c r="AI629" s="59">
        <f t="shared" si="67"/>
        <v>0.96</v>
      </c>
      <c r="AJ629" s="59">
        <f t="shared" si="68"/>
        <v>4.0000000000000036E-2</v>
      </c>
    </row>
    <row r="630" spans="1:37" ht="15.75" customHeight="1">
      <c r="A630" s="46">
        <v>2201</v>
      </c>
      <c r="B630" s="84"/>
      <c r="C630" s="84"/>
      <c r="D630" s="84"/>
      <c r="E630" s="84"/>
      <c r="F630" s="84"/>
      <c r="G630" s="84">
        <v>22</v>
      </c>
      <c r="H630" s="84"/>
      <c r="I630" s="84"/>
      <c r="J630" s="84"/>
      <c r="K630" s="85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55"/>
      <c r="AE630" s="1"/>
      <c r="AF630" s="56"/>
      <c r="AG630" s="57">
        <f>IF(G630=0,"",G630/F629)</f>
        <v>0.95652173913043481</v>
      </c>
      <c r="AH630" s="58">
        <v>22</v>
      </c>
      <c r="AI630" s="59">
        <f t="shared" si="67"/>
        <v>0.91666666666666663</v>
      </c>
      <c r="AJ630" s="59">
        <f t="shared" si="68"/>
        <v>8.333333333333337E-2</v>
      </c>
    </row>
    <row r="631" spans="1:37" ht="15.75" customHeight="1">
      <c r="A631" s="46">
        <v>2202</v>
      </c>
      <c r="B631" s="84"/>
      <c r="C631" s="84"/>
      <c r="D631" s="84"/>
      <c r="E631" s="84"/>
      <c r="F631" s="84"/>
      <c r="G631" s="84"/>
      <c r="H631" s="84">
        <v>21</v>
      </c>
      <c r="I631" s="84"/>
      <c r="J631" s="84"/>
      <c r="K631" s="85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55"/>
      <c r="AE631" s="1"/>
      <c r="AF631" s="56"/>
      <c r="AG631" s="57">
        <f>IF(H631=0,"",H631/G630)</f>
        <v>0.95454545454545459</v>
      </c>
      <c r="AH631" s="58">
        <v>21</v>
      </c>
      <c r="AI631" s="59">
        <f t="shared" si="67"/>
        <v>0.95454545454545459</v>
      </c>
      <c r="AJ631" s="59">
        <f t="shared" si="68"/>
        <v>4.5454545454545414E-2</v>
      </c>
    </row>
    <row r="632" spans="1:37" ht="15.75" customHeight="1">
      <c r="A632" s="46">
        <v>2301</v>
      </c>
      <c r="B632" s="84"/>
      <c r="C632" s="84"/>
      <c r="D632" s="84"/>
      <c r="E632" s="84"/>
      <c r="F632" s="84"/>
      <c r="G632" s="84"/>
      <c r="H632" s="84"/>
      <c r="I632" s="84">
        <v>20</v>
      </c>
      <c r="J632" s="84"/>
      <c r="K632" s="85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55"/>
      <c r="AE632" s="1"/>
      <c r="AF632" s="56"/>
      <c r="AG632" s="57">
        <f>IF(I632=0,"",I632/H631)</f>
        <v>0.95238095238095233</v>
      </c>
      <c r="AH632" s="58">
        <v>20</v>
      </c>
      <c r="AI632" s="59">
        <f t="shared" si="67"/>
        <v>0.95238095238095233</v>
      </c>
      <c r="AJ632" s="59">
        <f t="shared" si="68"/>
        <v>4.7619047619047672E-2</v>
      </c>
    </row>
    <row r="633" spans="1:37" ht="15.75" customHeight="1">
      <c r="A633" s="46">
        <v>2302</v>
      </c>
      <c r="B633" s="84"/>
      <c r="C633" s="84"/>
      <c r="D633" s="84"/>
      <c r="E633" s="84"/>
      <c r="F633" s="84"/>
      <c r="G633" s="84"/>
      <c r="H633" s="84"/>
      <c r="I633" s="84"/>
      <c r="J633" s="84">
        <v>19</v>
      </c>
      <c r="K633" s="85">
        <v>14</v>
      </c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55"/>
      <c r="AE633" s="1"/>
      <c r="AF633" s="56"/>
      <c r="AG633" s="60">
        <f>IF(J633=0,"",J633/I632)</f>
        <v>0.95</v>
      </c>
      <c r="AH633" s="58">
        <v>19</v>
      </c>
      <c r="AI633" s="61">
        <f t="shared" si="67"/>
        <v>0.95</v>
      </c>
      <c r="AJ633" s="61">
        <f t="shared" si="68"/>
        <v>5.0000000000000044E-2</v>
      </c>
    </row>
    <row r="634" spans="1:37" ht="15.75" customHeight="1">
      <c r="A634" s="46">
        <v>2401</v>
      </c>
      <c r="B634" s="84"/>
      <c r="C634" s="84"/>
      <c r="D634" s="84"/>
      <c r="E634" s="84"/>
      <c r="F634" s="84"/>
      <c r="G634" s="84"/>
      <c r="H634" s="84"/>
      <c r="I634" s="84"/>
      <c r="J634" s="84">
        <v>3</v>
      </c>
      <c r="K634" s="85">
        <v>4</v>
      </c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55"/>
      <c r="AE634" s="1"/>
      <c r="AF634" s="27"/>
      <c r="AG634" s="62"/>
      <c r="AH634" s="63">
        <v>4</v>
      </c>
      <c r="AI634" s="64"/>
      <c r="AJ634" s="65"/>
    </row>
    <row r="635" spans="1:37" ht="15.75" customHeight="1">
      <c r="A635" s="46">
        <v>2402</v>
      </c>
      <c r="B635" s="84"/>
      <c r="C635" s="84"/>
      <c r="D635" s="84"/>
      <c r="E635" s="84"/>
      <c r="F635" s="84"/>
      <c r="G635" s="84"/>
      <c r="H635" s="84"/>
      <c r="I635" s="84"/>
      <c r="J635" s="84"/>
      <c r="K635" s="85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55"/>
      <c r="AE635" s="1"/>
      <c r="AF635" s="27"/>
      <c r="AG635" s="66"/>
      <c r="AH635" s="67"/>
      <c r="AI635" s="68"/>
      <c r="AJ635" s="66"/>
    </row>
    <row r="636" spans="1:37" ht="15.75" customHeight="1">
      <c r="A636" s="46">
        <v>2501</v>
      </c>
      <c r="B636" s="84"/>
      <c r="C636" s="84"/>
      <c r="D636" s="84"/>
      <c r="E636" s="84"/>
      <c r="F636" s="84"/>
      <c r="G636" s="84"/>
      <c r="H636" s="84"/>
      <c r="I636" s="84"/>
      <c r="J636" s="84"/>
      <c r="K636" s="85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55"/>
      <c r="AE636" s="1"/>
      <c r="AF636" s="27"/>
      <c r="AG636" s="66"/>
      <c r="AH636" s="67"/>
      <c r="AI636" s="68"/>
      <c r="AJ636" s="66"/>
    </row>
    <row r="637" spans="1:37" ht="15.75" customHeight="1">
      <c r="A637" s="46">
        <v>2502</v>
      </c>
      <c r="B637" s="84"/>
      <c r="C637" s="84"/>
      <c r="D637" s="84"/>
      <c r="E637" s="84"/>
      <c r="F637" s="84"/>
      <c r="G637" s="84"/>
      <c r="H637" s="84"/>
      <c r="I637" s="84"/>
      <c r="J637" s="84"/>
      <c r="K637" s="85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55"/>
      <c r="AE637" s="1"/>
      <c r="AF637" s="27"/>
      <c r="AG637" s="1"/>
      <c r="AH637" s="27"/>
      <c r="AI637" s="30"/>
      <c r="AJ637" s="66"/>
    </row>
    <row r="638" spans="1:37" ht="15.75" customHeight="1">
      <c r="A638" s="46">
        <v>2601</v>
      </c>
      <c r="B638" s="84"/>
      <c r="C638" s="84"/>
      <c r="D638" s="84"/>
      <c r="E638" s="84"/>
      <c r="F638" s="84"/>
      <c r="G638" s="84"/>
      <c r="H638" s="84"/>
      <c r="I638" s="84"/>
      <c r="J638" s="84"/>
      <c r="K638" s="85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55"/>
      <c r="AE638" s="1"/>
      <c r="AF638" s="27"/>
      <c r="AG638" s="69" t="s">
        <v>35</v>
      </c>
      <c r="AH638" s="70">
        <v>3</v>
      </c>
      <c r="AI638" s="71">
        <f>K641</f>
        <v>18</v>
      </c>
      <c r="AJ638" s="72" t="s">
        <v>20</v>
      </c>
    </row>
    <row r="639" spans="1:37" ht="15.75" customHeight="1">
      <c r="A639" s="46">
        <v>2602</v>
      </c>
      <c r="B639" s="84"/>
      <c r="C639" s="84"/>
      <c r="D639" s="84"/>
      <c r="E639" s="84"/>
      <c r="F639" s="84"/>
      <c r="G639" s="84"/>
      <c r="H639" s="84"/>
      <c r="I639" s="84"/>
      <c r="J639" s="84"/>
      <c r="K639" s="85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55"/>
      <c r="AE639" s="1"/>
      <c r="AF639" s="27"/>
      <c r="AG639" s="73" t="s">
        <v>36</v>
      </c>
      <c r="AH639" s="74">
        <f>AH638/B625</f>
        <v>0.1</v>
      </c>
      <c r="AI639" s="75">
        <f>IF(AH638/AI638=0,"",AH638/AI638)</f>
        <v>0.16666666666666666</v>
      </c>
      <c r="AJ639" s="76" t="s">
        <v>37</v>
      </c>
    </row>
    <row r="640" spans="1:37" ht="15.75" customHeight="1">
      <c r="A640" s="46">
        <v>2701</v>
      </c>
      <c r="B640" s="84"/>
      <c r="C640" s="84"/>
      <c r="D640" s="84"/>
      <c r="E640" s="84"/>
      <c r="F640" s="84"/>
      <c r="G640" s="84"/>
      <c r="H640" s="84"/>
      <c r="I640" s="84"/>
      <c r="J640" s="84"/>
      <c r="K640" s="85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77"/>
      <c r="AE640" s="78"/>
      <c r="AF640" s="79"/>
      <c r="AG640" s="78"/>
      <c r="AH640" s="79"/>
      <c r="AI640" s="79"/>
      <c r="AJ640" s="80"/>
    </row>
    <row r="641" spans="1:37" ht="18" customHeight="1">
      <c r="A641" s="22"/>
      <c r="B641" s="27"/>
      <c r="C641" s="27"/>
      <c r="D641" s="215" t="s">
        <v>80</v>
      </c>
      <c r="E641" s="216"/>
      <c r="F641" s="216"/>
      <c r="G641" s="216"/>
      <c r="H641" s="216"/>
      <c r="I641" s="216"/>
      <c r="J641" s="217"/>
      <c r="K641" s="81">
        <f>SUM(K625:K637)</f>
        <v>18</v>
      </c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82">
        <f>IF(K633=0,"",K633/B625)</f>
        <v>0.46666666666666667</v>
      </c>
      <c r="AE641" s="82">
        <f>IF(K641=0,"",K641/B625)</f>
        <v>0.6</v>
      </c>
      <c r="AF641" s="82">
        <f>IF(K633=0,"",AE641-AD641)</f>
        <v>0.1333333333333333</v>
      </c>
      <c r="AG641" s="1"/>
      <c r="AH641" s="27"/>
      <c r="AI641" s="30"/>
      <c r="AJ641" s="1"/>
    </row>
    <row r="642" spans="1:37" ht="12.75" customHeight="1">
      <c r="AD642" s="1"/>
      <c r="AE642" s="1"/>
      <c r="AG642" s="1"/>
    </row>
    <row r="643" spans="1:37" ht="12.75" customHeight="1">
      <c r="AD643" s="1"/>
      <c r="AE643" s="1"/>
      <c r="AG643" s="1"/>
    </row>
    <row r="644" spans="1:37" ht="12.75" customHeight="1">
      <c r="A644" s="96" t="s">
        <v>91</v>
      </c>
      <c r="AD644" s="1"/>
      <c r="AE644" s="1"/>
      <c r="AG644" s="1"/>
    </row>
    <row r="645" spans="1:37" ht="26.25" customHeight="1">
      <c r="B645" s="218" t="s">
        <v>69</v>
      </c>
      <c r="C645" s="219"/>
      <c r="D645" s="219"/>
      <c r="E645" s="219"/>
      <c r="F645" s="219"/>
      <c r="G645" s="219"/>
      <c r="H645" s="219"/>
      <c r="I645" s="219"/>
      <c r="J645" s="219"/>
      <c r="K645" s="41" t="s">
        <v>94</v>
      </c>
      <c r="AD645" s="1"/>
      <c r="AE645" s="1"/>
      <c r="AF645" s="27"/>
      <c r="AG645" s="1"/>
      <c r="AH645" s="27"/>
      <c r="AI645" s="27"/>
      <c r="AJ645" s="27"/>
    </row>
    <row r="646" spans="1:37" ht="20.25" customHeight="1">
      <c r="A646" s="220" t="s">
        <v>19</v>
      </c>
      <c r="B646" s="221" t="s">
        <v>70</v>
      </c>
      <c r="C646" s="216"/>
      <c r="D646" s="216"/>
      <c r="E646" s="216"/>
      <c r="F646" s="216"/>
      <c r="G646" s="216"/>
      <c r="H646" s="216"/>
      <c r="I646" s="216"/>
      <c r="J646" s="217"/>
      <c r="K646" s="222" t="s">
        <v>20</v>
      </c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12" t="s">
        <v>11</v>
      </c>
      <c r="AE646" s="212" t="s">
        <v>12</v>
      </c>
      <c r="AF646" s="223" t="s">
        <v>13</v>
      </c>
      <c r="AG646" s="212" t="s">
        <v>14</v>
      </c>
      <c r="AH646" s="214" t="s">
        <v>15</v>
      </c>
      <c r="AI646" s="214" t="s">
        <v>16</v>
      </c>
      <c r="AJ646" s="212" t="s">
        <v>17</v>
      </c>
    </row>
    <row r="647" spans="1:37" ht="15.75" customHeight="1">
      <c r="A647" s="213"/>
      <c r="B647" s="46" t="s">
        <v>71</v>
      </c>
      <c r="C647" s="46" t="s">
        <v>72</v>
      </c>
      <c r="D647" s="46" t="s">
        <v>73</v>
      </c>
      <c r="E647" s="46" t="s">
        <v>74</v>
      </c>
      <c r="F647" s="46" t="s">
        <v>75</v>
      </c>
      <c r="G647" s="46" t="s">
        <v>76</v>
      </c>
      <c r="H647" s="46" t="s">
        <v>77</v>
      </c>
      <c r="I647" s="46" t="s">
        <v>78</v>
      </c>
      <c r="J647" s="46" t="s">
        <v>79</v>
      </c>
      <c r="K647" s="213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13"/>
      <c r="AE647" s="213"/>
      <c r="AF647" s="213"/>
      <c r="AG647" s="213"/>
      <c r="AH647" s="213"/>
      <c r="AI647" s="213"/>
      <c r="AJ647" s="213"/>
    </row>
    <row r="648" spans="1:37" ht="15.75" customHeight="1">
      <c r="A648" s="46">
        <v>2001</v>
      </c>
      <c r="B648" s="47"/>
      <c r="C648" s="84"/>
      <c r="D648" s="84"/>
      <c r="E648" s="84"/>
      <c r="F648" s="84"/>
      <c r="G648" s="84"/>
      <c r="H648" s="84"/>
      <c r="I648" s="84"/>
      <c r="J648" s="84"/>
      <c r="K648" s="85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49"/>
      <c r="AE648" s="50"/>
      <c r="AF648" s="51"/>
      <c r="AG648" s="52"/>
      <c r="AH648" s="53">
        <f>B648</f>
        <v>0</v>
      </c>
      <c r="AI648" s="54"/>
      <c r="AJ648" s="52"/>
    </row>
    <row r="649" spans="1:37" ht="15.75" customHeight="1">
      <c r="A649" s="46">
        <v>2002</v>
      </c>
      <c r="B649" s="84"/>
      <c r="C649" s="84"/>
      <c r="D649" s="84"/>
      <c r="E649" s="84"/>
      <c r="F649" s="84"/>
      <c r="G649" s="84"/>
      <c r="H649" s="84"/>
      <c r="I649" s="84"/>
      <c r="J649" s="84"/>
      <c r="K649" s="85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55"/>
      <c r="AE649" s="1"/>
      <c r="AF649" s="56"/>
      <c r="AG649" s="89" t="str">
        <f>IF(C649=0,"",C649/B648)</f>
        <v/>
      </c>
      <c r="AH649" s="58"/>
      <c r="AI649" s="90" t="str">
        <f t="shared" ref="AI649:AI656" si="69">IF(AH649=0,"",AH649/AH648)</f>
        <v/>
      </c>
      <c r="AJ649" s="90" t="str">
        <f t="shared" ref="AJ649:AJ656" si="70">IF(AH649=0,"",100%-AI649)</f>
        <v/>
      </c>
    </row>
    <row r="650" spans="1:37" ht="15.75" customHeight="1">
      <c r="A650" s="46">
        <v>2101</v>
      </c>
      <c r="B650" s="84"/>
      <c r="C650" s="84"/>
      <c r="D650" s="84"/>
      <c r="E650" s="84"/>
      <c r="F650" s="84"/>
      <c r="G650" s="84"/>
      <c r="H650" s="84"/>
      <c r="I650" s="84"/>
      <c r="J650" s="84"/>
      <c r="K650" s="85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55"/>
      <c r="AE650" s="1"/>
      <c r="AF650" s="56"/>
      <c r="AG650" s="89" t="str">
        <f>IF(D650=0,"",D650/C649)</f>
        <v/>
      </c>
      <c r="AH650" s="58"/>
      <c r="AI650" s="90" t="str">
        <f t="shared" si="69"/>
        <v/>
      </c>
      <c r="AJ650" s="90" t="str">
        <f t="shared" si="70"/>
        <v/>
      </c>
      <c r="AK650" s="32" t="e">
        <f>AH650/AH648</f>
        <v>#DIV/0!</v>
      </c>
    </row>
    <row r="651" spans="1:37" ht="15.75" customHeight="1">
      <c r="A651" s="46">
        <v>2102</v>
      </c>
      <c r="B651" s="84"/>
      <c r="C651" s="84"/>
      <c r="D651" s="84"/>
      <c r="E651" s="84"/>
      <c r="F651" s="84"/>
      <c r="G651" s="84"/>
      <c r="H651" s="84"/>
      <c r="I651" s="84"/>
      <c r="J651" s="84"/>
      <c r="K651" s="85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55"/>
      <c r="AE651" s="1"/>
      <c r="AF651" s="56"/>
      <c r="AG651" s="89" t="str">
        <f>IF(E651=0,"",E651/D650)</f>
        <v/>
      </c>
      <c r="AH651" s="58"/>
      <c r="AI651" s="90" t="str">
        <f t="shared" si="69"/>
        <v/>
      </c>
      <c r="AJ651" s="90" t="str">
        <f t="shared" si="70"/>
        <v/>
      </c>
    </row>
    <row r="652" spans="1:37" ht="15.75" customHeight="1">
      <c r="A652" s="46">
        <v>2201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5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55"/>
      <c r="AE652" s="1"/>
      <c r="AF652" s="56"/>
      <c r="AG652" s="89" t="str">
        <f>IF(F652=0,"",F652/E651)</f>
        <v/>
      </c>
      <c r="AH652" s="58"/>
      <c r="AI652" s="90" t="str">
        <f t="shared" si="69"/>
        <v/>
      </c>
      <c r="AJ652" s="90" t="str">
        <f t="shared" si="70"/>
        <v/>
      </c>
    </row>
    <row r="653" spans="1:37" ht="15.75" customHeight="1">
      <c r="A653" s="46">
        <v>2202</v>
      </c>
      <c r="B653" s="84"/>
      <c r="C653" s="84"/>
      <c r="D653" s="84"/>
      <c r="E653" s="84"/>
      <c r="F653" s="84"/>
      <c r="G653" s="84"/>
      <c r="H653" s="84"/>
      <c r="I653" s="84"/>
      <c r="J653" s="84"/>
      <c r="K653" s="85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55"/>
      <c r="AE653" s="1"/>
      <c r="AF653" s="56"/>
      <c r="AG653" s="89" t="str">
        <f>IF(G653=0,"",G653/F652)</f>
        <v/>
      </c>
      <c r="AH653" s="58"/>
      <c r="AI653" s="90" t="str">
        <f t="shared" si="69"/>
        <v/>
      </c>
      <c r="AJ653" s="90" t="str">
        <f t="shared" si="70"/>
        <v/>
      </c>
    </row>
    <row r="654" spans="1:37" ht="15.75" customHeight="1">
      <c r="A654" s="46">
        <v>2301</v>
      </c>
      <c r="B654" s="84"/>
      <c r="C654" s="84"/>
      <c r="D654" s="84"/>
      <c r="E654" s="84"/>
      <c r="F654" s="84"/>
      <c r="G654" s="84"/>
      <c r="H654" s="84"/>
      <c r="I654" s="84"/>
      <c r="J654" s="84"/>
      <c r="K654" s="85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55"/>
      <c r="AE654" s="1"/>
      <c r="AF654" s="56"/>
      <c r="AG654" s="89" t="str">
        <f>IF(H654=0,"",H654/G653)</f>
        <v/>
      </c>
      <c r="AH654" s="58"/>
      <c r="AI654" s="90" t="str">
        <f t="shared" si="69"/>
        <v/>
      </c>
      <c r="AJ654" s="90" t="str">
        <f t="shared" si="70"/>
        <v/>
      </c>
    </row>
    <row r="655" spans="1:37" ht="15.75" customHeight="1">
      <c r="A655" s="46">
        <v>2302</v>
      </c>
      <c r="B655" s="84"/>
      <c r="C655" s="84"/>
      <c r="D655" s="84"/>
      <c r="E655" s="84"/>
      <c r="F655" s="84"/>
      <c r="G655" s="84"/>
      <c r="H655" s="84"/>
      <c r="I655" s="84"/>
      <c r="J655" s="84"/>
      <c r="K655" s="85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55"/>
      <c r="AE655" s="1"/>
      <c r="AF655" s="56"/>
      <c r="AG655" s="89" t="str">
        <f>IF(I655=0,"",I655/H654)</f>
        <v/>
      </c>
      <c r="AH655" s="58"/>
      <c r="AI655" s="90" t="str">
        <f t="shared" si="69"/>
        <v/>
      </c>
      <c r="AJ655" s="90" t="str">
        <f t="shared" si="70"/>
        <v/>
      </c>
    </row>
    <row r="656" spans="1:37" ht="15.75" customHeight="1">
      <c r="A656" s="46">
        <v>2401</v>
      </c>
      <c r="B656" s="84"/>
      <c r="C656" s="84"/>
      <c r="D656" s="84"/>
      <c r="E656" s="84"/>
      <c r="F656" s="84"/>
      <c r="G656" s="84"/>
      <c r="H656" s="84"/>
      <c r="I656" s="84"/>
      <c r="J656" s="84"/>
      <c r="K656" s="85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55"/>
      <c r="AE656" s="1"/>
      <c r="AF656" s="56"/>
      <c r="AG656" s="91" t="str">
        <f>IF(J656=0,"",J656/I655)</f>
        <v/>
      </c>
      <c r="AH656" s="58"/>
      <c r="AI656" s="92" t="str">
        <f t="shared" si="69"/>
        <v/>
      </c>
      <c r="AJ656" s="92" t="str">
        <f t="shared" si="70"/>
        <v/>
      </c>
    </row>
    <row r="657" spans="1:37" ht="15.75" customHeight="1">
      <c r="A657" s="46">
        <v>2402</v>
      </c>
      <c r="B657" s="84"/>
      <c r="C657" s="84"/>
      <c r="D657" s="84"/>
      <c r="E657" s="84"/>
      <c r="F657" s="84"/>
      <c r="G657" s="84"/>
      <c r="H657" s="84"/>
      <c r="I657" s="84"/>
      <c r="J657" s="84"/>
      <c r="K657" s="85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55"/>
      <c r="AE657" s="1"/>
      <c r="AF657" s="27"/>
      <c r="AG657" s="62"/>
      <c r="AH657" s="63"/>
      <c r="AI657" s="64"/>
      <c r="AJ657" s="65"/>
    </row>
    <row r="658" spans="1:37" ht="15.75" customHeight="1">
      <c r="A658" s="46">
        <v>2501</v>
      </c>
      <c r="B658" s="84"/>
      <c r="C658" s="84"/>
      <c r="D658" s="84"/>
      <c r="E658" s="84"/>
      <c r="F658" s="84"/>
      <c r="G658" s="84"/>
      <c r="H658" s="84"/>
      <c r="I658" s="84"/>
      <c r="J658" s="84"/>
      <c r="K658" s="85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55"/>
      <c r="AE658" s="1"/>
      <c r="AF658" s="27"/>
      <c r="AG658" s="66"/>
      <c r="AH658" s="67"/>
      <c r="AI658" s="68"/>
      <c r="AJ658" s="66"/>
    </row>
    <row r="659" spans="1:37" ht="15.75" customHeight="1">
      <c r="A659" s="46">
        <v>2502</v>
      </c>
      <c r="B659" s="84"/>
      <c r="C659" s="84"/>
      <c r="D659" s="84"/>
      <c r="E659" s="84"/>
      <c r="F659" s="84"/>
      <c r="G659" s="84"/>
      <c r="H659" s="84"/>
      <c r="I659" s="84"/>
      <c r="J659" s="84"/>
      <c r="K659" s="85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55"/>
      <c r="AE659" s="1"/>
      <c r="AF659" s="27"/>
      <c r="AG659" s="66"/>
      <c r="AH659" s="67"/>
      <c r="AI659" s="68"/>
      <c r="AJ659" s="66"/>
    </row>
    <row r="660" spans="1:37" ht="15.75" customHeight="1">
      <c r="A660" s="46">
        <v>2601</v>
      </c>
      <c r="B660" s="84"/>
      <c r="C660" s="84"/>
      <c r="D660" s="84"/>
      <c r="E660" s="84"/>
      <c r="F660" s="84"/>
      <c r="G660" s="84"/>
      <c r="H660" s="84"/>
      <c r="I660" s="84"/>
      <c r="J660" s="84"/>
      <c r="K660" s="85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55"/>
      <c r="AE660" s="1"/>
      <c r="AF660" s="27"/>
      <c r="AG660" s="1"/>
      <c r="AH660" s="27"/>
      <c r="AI660" s="30"/>
      <c r="AJ660" s="66"/>
    </row>
    <row r="661" spans="1:37" ht="15.75" customHeight="1">
      <c r="A661" s="46">
        <v>2602</v>
      </c>
      <c r="B661" s="84"/>
      <c r="C661" s="84"/>
      <c r="D661" s="84"/>
      <c r="E661" s="84"/>
      <c r="F661" s="84"/>
      <c r="G661" s="84"/>
      <c r="H661" s="84"/>
      <c r="I661" s="84"/>
      <c r="J661" s="84"/>
      <c r="K661" s="85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55"/>
      <c r="AE661" s="1"/>
      <c r="AF661" s="27"/>
      <c r="AG661" s="69" t="s">
        <v>35</v>
      </c>
      <c r="AH661" s="70"/>
      <c r="AI661" s="71"/>
      <c r="AJ661" s="72" t="s">
        <v>20</v>
      </c>
    </row>
    <row r="662" spans="1:37" ht="15.75" customHeight="1">
      <c r="A662" s="46">
        <v>2701</v>
      </c>
      <c r="B662" s="84"/>
      <c r="C662" s="84"/>
      <c r="D662" s="84"/>
      <c r="E662" s="84"/>
      <c r="F662" s="84"/>
      <c r="G662" s="84"/>
      <c r="H662" s="84"/>
      <c r="I662" s="84"/>
      <c r="J662" s="84"/>
      <c r="K662" s="85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55"/>
      <c r="AE662" s="1"/>
      <c r="AF662" s="27"/>
      <c r="AG662" s="73" t="s">
        <v>36</v>
      </c>
      <c r="AH662" s="74" t="e">
        <f>IF(AH661/AI661=0,"",AH661/AI661)</f>
        <v>#DIV/0!</v>
      </c>
      <c r="AI662" s="75" t="e">
        <f>IF(AH661/AI661=0,"",AH661/AI661)</f>
        <v>#DIV/0!</v>
      </c>
      <c r="AJ662" s="76" t="s">
        <v>37</v>
      </c>
    </row>
    <row r="663" spans="1:37" ht="15.75" customHeight="1">
      <c r="A663" s="46">
        <v>2702</v>
      </c>
      <c r="B663" s="84"/>
      <c r="C663" s="84"/>
      <c r="D663" s="84"/>
      <c r="E663" s="84"/>
      <c r="F663" s="84"/>
      <c r="G663" s="84"/>
      <c r="H663" s="84"/>
      <c r="I663" s="84"/>
      <c r="J663" s="84"/>
      <c r="K663" s="85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77"/>
      <c r="AE663" s="78"/>
      <c r="AF663" s="79"/>
      <c r="AG663" s="78"/>
      <c r="AH663" s="79"/>
      <c r="AI663" s="79"/>
      <c r="AJ663" s="80"/>
    </row>
    <row r="664" spans="1:37" ht="18" customHeight="1">
      <c r="A664" s="22"/>
      <c r="B664" s="27"/>
      <c r="C664" s="27"/>
      <c r="D664" s="215" t="s">
        <v>80</v>
      </c>
      <c r="E664" s="216"/>
      <c r="F664" s="216"/>
      <c r="G664" s="216"/>
      <c r="H664" s="216"/>
      <c r="I664" s="216"/>
      <c r="J664" s="217"/>
      <c r="K664" s="81">
        <f>SUM(K648:K660)</f>
        <v>0</v>
      </c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82" t="str">
        <f>IF(K656=0,"",K656/B648)</f>
        <v/>
      </c>
      <c r="AE664" s="82" t="str">
        <f>IF(K664=0,"",K664/B648)</f>
        <v/>
      </c>
      <c r="AF664" s="82" t="str">
        <f>IF(AC656=0,"",AE664-AD664)</f>
        <v/>
      </c>
      <c r="AG664" s="1"/>
      <c r="AH664" s="27"/>
      <c r="AI664" s="30"/>
      <c r="AJ664" s="1"/>
    </row>
    <row r="665" spans="1:37" ht="12.75" customHeight="1">
      <c r="AD665" s="1"/>
      <c r="AE665" s="1"/>
      <c r="AG665" s="1"/>
    </row>
    <row r="666" spans="1:37" ht="12.75" customHeight="1">
      <c r="AD666" s="1"/>
      <c r="AE666" s="1"/>
      <c r="AG666" s="1"/>
    </row>
    <row r="667" spans="1:37" ht="26.25" customHeight="1">
      <c r="B667" s="218" t="s">
        <v>69</v>
      </c>
      <c r="C667" s="219"/>
      <c r="D667" s="219"/>
      <c r="E667" s="219"/>
      <c r="F667" s="219"/>
      <c r="G667" s="219"/>
      <c r="H667" s="219"/>
      <c r="I667" s="219"/>
      <c r="J667" s="219"/>
      <c r="K667" s="41" t="s">
        <v>95</v>
      </c>
      <c r="AD667" s="1"/>
      <c r="AE667" s="1"/>
      <c r="AF667" s="27"/>
      <c r="AG667" s="1"/>
      <c r="AH667" s="27"/>
      <c r="AI667" s="27"/>
      <c r="AJ667" s="27"/>
    </row>
    <row r="668" spans="1:37" ht="20.25" customHeight="1">
      <c r="A668" s="220" t="s">
        <v>19</v>
      </c>
      <c r="B668" s="221" t="s">
        <v>70</v>
      </c>
      <c r="C668" s="216"/>
      <c r="D668" s="216"/>
      <c r="E668" s="216"/>
      <c r="F668" s="216"/>
      <c r="G668" s="216"/>
      <c r="H668" s="216"/>
      <c r="I668" s="216"/>
      <c r="J668" s="217"/>
      <c r="K668" s="222" t="s">
        <v>20</v>
      </c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12" t="s">
        <v>11</v>
      </c>
      <c r="AE668" s="212" t="s">
        <v>12</v>
      </c>
      <c r="AF668" s="223" t="s">
        <v>13</v>
      </c>
      <c r="AG668" s="212" t="s">
        <v>14</v>
      </c>
      <c r="AH668" s="214" t="s">
        <v>15</v>
      </c>
      <c r="AI668" s="214" t="s">
        <v>16</v>
      </c>
      <c r="AJ668" s="212" t="s">
        <v>17</v>
      </c>
    </row>
    <row r="669" spans="1:37" ht="15.75" customHeight="1">
      <c r="A669" s="213"/>
      <c r="B669" s="46" t="s">
        <v>71</v>
      </c>
      <c r="C669" s="46" t="s">
        <v>72</v>
      </c>
      <c r="D669" s="46" t="s">
        <v>73</v>
      </c>
      <c r="E669" s="46" t="s">
        <v>74</v>
      </c>
      <c r="F669" s="46" t="s">
        <v>75</v>
      </c>
      <c r="G669" s="46" t="s">
        <v>76</v>
      </c>
      <c r="H669" s="46" t="s">
        <v>77</v>
      </c>
      <c r="I669" s="46" t="s">
        <v>78</v>
      </c>
      <c r="J669" s="46" t="s">
        <v>79</v>
      </c>
      <c r="K669" s="213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13"/>
      <c r="AE669" s="213"/>
      <c r="AF669" s="213"/>
      <c r="AG669" s="213"/>
      <c r="AH669" s="213"/>
      <c r="AI669" s="213"/>
      <c r="AJ669" s="213"/>
    </row>
    <row r="670" spans="1:37" ht="15.75" customHeight="1">
      <c r="A670" s="46">
        <v>2002</v>
      </c>
      <c r="B670" s="47">
        <v>24</v>
      </c>
      <c r="C670" s="84"/>
      <c r="D670" s="84"/>
      <c r="E670" s="84"/>
      <c r="F670" s="84"/>
      <c r="G670" s="84"/>
      <c r="H670" s="84"/>
      <c r="I670" s="84"/>
      <c r="J670" s="84"/>
      <c r="K670" s="85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49"/>
      <c r="AE670" s="50"/>
      <c r="AF670" s="51"/>
      <c r="AG670" s="52"/>
      <c r="AH670" s="53">
        <f>B670</f>
        <v>24</v>
      </c>
      <c r="AI670" s="54"/>
      <c r="AJ670" s="52"/>
    </row>
    <row r="671" spans="1:37" ht="15.75" customHeight="1">
      <c r="A671" s="46">
        <v>2101</v>
      </c>
      <c r="B671" s="84"/>
      <c r="C671" s="84">
        <v>24</v>
      </c>
      <c r="D671" s="84"/>
      <c r="E671" s="84"/>
      <c r="F671" s="84"/>
      <c r="G671" s="84"/>
      <c r="H671" s="84"/>
      <c r="I671" s="84"/>
      <c r="J671" s="84"/>
      <c r="K671" s="85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55"/>
      <c r="AE671" s="1"/>
      <c r="AF671" s="56"/>
      <c r="AG671" s="89">
        <f>IF(C671=0,"",C671/B670)</f>
        <v>1</v>
      </c>
      <c r="AH671" s="58">
        <v>24</v>
      </c>
      <c r="AI671" s="90">
        <f t="shared" ref="AI671:AI678" si="71">IF(AH671=0,"",AH671/AH670)</f>
        <v>1</v>
      </c>
      <c r="AJ671" s="90">
        <f t="shared" ref="AJ671:AJ678" si="72">IF(AH671=0,"",100%-AI671)</f>
        <v>0</v>
      </c>
    </row>
    <row r="672" spans="1:37" ht="15.75" customHeight="1">
      <c r="A672" s="46">
        <v>2102</v>
      </c>
      <c r="B672" s="84"/>
      <c r="C672" s="84"/>
      <c r="D672" s="84">
        <v>22</v>
      </c>
      <c r="E672" s="84"/>
      <c r="F672" s="84"/>
      <c r="G672" s="84"/>
      <c r="H672" s="84"/>
      <c r="I672" s="84"/>
      <c r="J672" s="84"/>
      <c r="K672" s="85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55"/>
      <c r="AE672" s="1"/>
      <c r="AF672" s="56"/>
      <c r="AG672" s="89">
        <f>IF(D672=0,"",D672/C671)</f>
        <v>0.91666666666666663</v>
      </c>
      <c r="AH672" s="58">
        <v>23</v>
      </c>
      <c r="AI672" s="90">
        <f t="shared" si="71"/>
        <v>0.95833333333333337</v>
      </c>
      <c r="AJ672" s="90">
        <f t="shared" si="72"/>
        <v>4.166666666666663E-2</v>
      </c>
      <c r="AK672" s="32">
        <f>AH672/AH670</f>
        <v>0.95833333333333337</v>
      </c>
    </row>
    <row r="673" spans="1:36" ht="15.75" customHeight="1">
      <c r="A673" s="46">
        <v>2201</v>
      </c>
      <c r="B673" s="84"/>
      <c r="C673" s="84"/>
      <c r="D673" s="84"/>
      <c r="E673" s="84">
        <v>21</v>
      </c>
      <c r="F673" s="84"/>
      <c r="G673" s="84"/>
      <c r="H673" s="84"/>
      <c r="I673" s="84"/>
      <c r="J673" s="84"/>
      <c r="K673" s="85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55"/>
      <c r="AE673" s="1"/>
      <c r="AF673" s="56"/>
      <c r="AG673" s="89">
        <f>IF(E673=0,"",E673/D672)</f>
        <v>0.95454545454545459</v>
      </c>
      <c r="AH673" s="58">
        <v>21</v>
      </c>
      <c r="AI673" s="90">
        <f t="shared" si="71"/>
        <v>0.91304347826086951</v>
      </c>
      <c r="AJ673" s="90">
        <f t="shared" si="72"/>
        <v>8.6956521739130488E-2</v>
      </c>
    </row>
    <row r="674" spans="1:36" ht="15.75" customHeight="1">
      <c r="A674" s="46">
        <v>2202</v>
      </c>
      <c r="B674" s="84"/>
      <c r="C674" s="84"/>
      <c r="D674" s="84"/>
      <c r="E674" s="84"/>
      <c r="F674" s="84">
        <v>19</v>
      </c>
      <c r="G674" s="84"/>
      <c r="H674" s="84"/>
      <c r="I674" s="84"/>
      <c r="J674" s="84"/>
      <c r="K674" s="85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55"/>
      <c r="AE674" s="1"/>
      <c r="AF674" s="56"/>
      <c r="AG674" s="89">
        <f>IF(F674=0,"",F674/E673)</f>
        <v>0.90476190476190477</v>
      </c>
      <c r="AH674" s="58">
        <v>20</v>
      </c>
      <c r="AI674" s="90">
        <f t="shared" si="71"/>
        <v>0.95238095238095233</v>
      </c>
      <c r="AJ674" s="90">
        <f t="shared" si="72"/>
        <v>4.7619047619047672E-2</v>
      </c>
    </row>
    <row r="675" spans="1:36" ht="15.75" customHeight="1">
      <c r="A675" s="46">
        <v>2301</v>
      </c>
      <c r="B675" s="84"/>
      <c r="C675" s="84"/>
      <c r="D675" s="84"/>
      <c r="E675" s="84"/>
      <c r="F675" s="84"/>
      <c r="G675" s="84">
        <v>18</v>
      </c>
      <c r="H675" s="84"/>
      <c r="I675" s="84"/>
      <c r="J675" s="84"/>
      <c r="K675" s="85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55"/>
      <c r="AE675" s="1"/>
      <c r="AF675" s="56"/>
      <c r="AG675" s="89">
        <f>IF(G675=0,"",G675/F674)</f>
        <v>0.94736842105263153</v>
      </c>
      <c r="AH675" s="58">
        <v>19</v>
      </c>
      <c r="AI675" s="90">
        <f t="shared" si="71"/>
        <v>0.95</v>
      </c>
      <c r="AJ675" s="90">
        <f t="shared" si="72"/>
        <v>5.0000000000000044E-2</v>
      </c>
    </row>
    <row r="676" spans="1:36" ht="15.75" customHeight="1">
      <c r="A676" s="46">
        <v>2302</v>
      </c>
      <c r="B676" s="84"/>
      <c r="C676" s="84"/>
      <c r="D676" s="84"/>
      <c r="E676" s="84"/>
      <c r="F676" s="84"/>
      <c r="G676" s="84"/>
      <c r="H676" s="84">
        <v>18</v>
      </c>
      <c r="I676" s="84"/>
      <c r="J676" s="84"/>
      <c r="K676" s="85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55"/>
      <c r="AE676" s="1"/>
      <c r="AF676" s="56"/>
      <c r="AG676" s="89">
        <f>IF(H676=0,"",H676/G675)</f>
        <v>1</v>
      </c>
      <c r="AH676" s="58">
        <v>19</v>
      </c>
      <c r="AI676" s="90">
        <f t="shared" si="71"/>
        <v>1</v>
      </c>
      <c r="AJ676" s="90">
        <f t="shared" si="72"/>
        <v>0</v>
      </c>
    </row>
    <row r="677" spans="1:36" ht="15.75" customHeight="1">
      <c r="A677" s="46">
        <v>2401</v>
      </c>
      <c r="B677" s="84"/>
      <c r="C677" s="84"/>
      <c r="D677" s="84"/>
      <c r="E677" s="84"/>
      <c r="F677" s="84"/>
      <c r="G677" s="84"/>
      <c r="H677" s="84"/>
      <c r="I677" s="84">
        <v>18</v>
      </c>
      <c r="J677" s="84"/>
      <c r="K677" s="85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55"/>
      <c r="AE677" s="1"/>
      <c r="AF677" s="56"/>
      <c r="AG677" s="89">
        <f>IF(I677=0,"",I677/H676)</f>
        <v>1</v>
      </c>
      <c r="AH677" s="58">
        <v>19</v>
      </c>
      <c r="AI677" s="90">
        <f t="shared" si="71"/>
        <v>1</v>
      </c>
      <c r="AJ677" s="90">
        <f t="shared" si="72"/>
        <v>0</v>
      </c>
    </row>
    <row r="678" spans="1:36" ht="15.75" customHeight="1">
      <c r="A678" s="46">
        <v>2402</v>
      </c>
      <c r="B678" s="84"/>
      <c r="C678" s="84"/>
      <c r="D678" s="84"/>
      <c r="E678" s="84"/>
      <c r="F678" s="84"/>
      <c r="G678" s="84"/>
      <c r="H678" s="84"/>
      <c r="I678" s="84"/>
      <c r="J678" s="84"/>
      <c r="K678" s="85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55"/>
      <c r="AE678" s="1"/>
      <c r="AF678" s="56"/>
      <c r="AG678" s="91" t="str">
        <f>IF(J678=0,"",J678/I677)</f>
        <v/>
      </c>
      <c r="AH678" s="58"/>
      <c r="AI678" s="92" t="str">
        <f t="shared" si="71"/>
        <v/>
      </c>
      <c r="AJ678" s="92" t="str">
        <f t="shared" si="72"/>
        <v/>
      </c>
    </row>
    <row r="679" spans="1:36" ht="15.75" customHeight="1">
      <c r="A679" s="46">
        <v>2501</v>
      </c>
      <c r="B679" s="84"/>
      <c r="C679" s="84"/>
      <c r="D679" s="84"/>
      <c r="E679" s="84"/>
      <c r="F679" s="84"/>
      <c r="G679" s="84"/>
      <c r="H679" s="84"/>
      <c r="I679" s="84"/>
      <c r="J679" s="84"/>
      <c r="K679" s="85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55"/>
      <c r="AE679" s="1"/>
      <c r="AF679" s="27"/>
      <c r="AG679" s="62"/>
      <c r="AH679" s="63"/>
      <c r="AI679" s="64"/>
      <c r="AJ679" s="65"/>
    </row>
    <row r="680" spans="1:36" ht="15.75" customHeight="1">
      <c r="A680" s="46">
        <v>2502</v>
      </c>
      <c r="B680" s="84"/>
      <c r="C680" s="84"/>
      <c r="D680" s="84"/>
      <c r="E680" s="84"/>
      <c r="F680" s="84"/>
      <c r="G680" s="84"/>
      <c r="H680" s="84"/>
      <c r="I680" s="84"/>
      <c r="J680" s="84"/>
      <c r="K680" s="85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55"/>
      <c r="AE680" s="1"/>
      <c r="AF680" s="27"/>
      <c r="AG680" s="66"/>
      <c r="AH680" s="67"/>
      <c r="AI680" s="68"/>
      <c r="AJ680" s="66"/>
    </row>
    <row r="681" spans="1:36" ht="15.75" customHeight="1">
      <c r="A681" s="46">
        <v>2601</v>
      </c>
      <c r="B681" s="84"/>
      <c r="C681" s="84"/>
      <c r="D681" s="84"/>
      <c r="E681" s="84"/>
      <c r="F681" s="84"/>
      <c r="G681" s="84"/>
      <c r="H681" s="84"/>
      <c r="I681" s="84"/>
      <c r="J681" s="84"/>
      <c r="K681" s="85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55"/>
      <c r="AE681" s="1"/>
      <c r="AF681" s="27"/>
      <c r="AG681" s="66"/>
      <c r="AH681" s="67"/>
      <c r="AI681" s="68"/>
      <c r="AJ681" s="66"/>
    </row>
    <row r="682" spans="1:36" ht="15.75" customHeight="1">
      <c r="A682" s="46">
        <v>2602</v>
      </c>
      <c r="B682" s="84"/>
      <c r="C682" s="84"/>
      <c r="D682" s="84"/>
      <c r="E682" s="84"/>
      <c r="F682" s="84"/>
      <c r="G682" s="84"/>
      <c r="H682" s="84"/>
      <c r="I682" s="84"/>
      <c r="J682" s="84"/>
      <c r="K682" s="85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55"/>
      <c r="AE682" s="1"/>
      <c r="AF682" s="27"/>
      <c r="AG682" s="1"/>
      <c r="AH682" s="27"/>
      <c r="AI682" s="30"/>
      <c r="AJ682" s="66"/>
    </row>
    <row r="683" spans="1:36" ht="15.75" customHeight="1">
      <c r="A683" s="46">
        <v>2701</v>
      </c>
      <c r="B683" s="84"/>
      <c r="C683" s="84"/>
      <c r="D683" s="84"/>
      <c r="E683" s="84"/>
      <c r="F683" s="84"/>
      <c r="G683" s="84"/>
      <c r="H683" s="84"/>
      <c r="I683" s="84"/>
      <c r="J683" s="84"/>
      <c r="K683" s="85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55"/>
      <c r="AE683" s="1"/>
      <c r="AF683" s="27"/>
      <c r="AG683" s="69" t="s">
        <v>35</v>
      </c>
      <c r="AH683" s="70"/>
      <c r="AI683" s="71"/>
      <c r="AJ683" s="72" t="s">
        <v>20</v>
      </c>
    </row>
    <row r="684" spans="1:36" ht="15.75" customHeight="1">
      <c r="A684" s="46">
        <v>2702</v>
      </c>
      <c r="B684" s="84"/>
      <c r="C684" s="84"/>
      <c r="D684" s="84"/>
      <c r="E684" s="84"/>
      <c r="F684" s="84"/>
      <c r="G684" s="84"/>
      <c r="H684" s="84"/>
      <c r="I684" s="84"/>
      <c r="J684" s="84"/>
      <c r="K684" s="85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55"/>
      <c r="AE684" s="1"/>
      <c r="AF684" s="27"/>
      <c r="AG684" s="73" t="s">
        <v>36</v>
      </c>
      <c r="AH684" s="74">
        <f>AH683/B670</f>
        <v>0</v>
      </c>
      <c r="AI684" s="75" t="e">
        <f>IF(AH683/AI683=0,"",AH683/AI683)</f>
        <v>#DIV/0!</v>
      </c>
      <c r="AJ684" s="76" t="s">
        <v>37</v>
      </c>
    </row>
    <row r="685" spans="1:36" ht="15.75" customHeight="1">
      <c r="A685" s="46">
        <v>2801</v>
      </c>
      <c r="B685" s="84"/>
      <c r="C685" s="84"/>
      <c r="D685" s="84"/>
      <c r="E685" s="84"/>
      <c r="F685" s="84"/>
      <c r="G685" s="84"/>
      <c r="H685" s="84"/>
      <c r="I685" s="84"/>
      <c r="J685" s="84"/>
      <c r="K685" s="85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77"/>
      <c r="AE685" s="78"/>
      <c r="AF685" s="79"/>
      <c r="AG685" s="78"/>
      <c r="AH685" s="79"/>
      <c r="AI685" s="79"/>
      <c r="AJ685" s="80"/>
    </row>
    <row r="686" spans="1:36" ht="18" customHeight="1">
      <c r="A686" s="22"/>
      <c r="B686" s="27"/>
      <c r="C686" s="27"/>
      <c r="D686" s="215" t="s">
        <v>80</v>
      </c>
      <c r="E686" s="216"/>
      <c r="F686" s="216"/>
      <c r="G686" s="216"/>
      <c r="H686" s="216"/>
      <c r="I686" s="216"/>
      <c r="J686" s="217"/>
      <c r="K686" s="81">
        <f>SUM(K670:K682)</f>
        <v>0</v>
      </c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82" t="str">
        <f>IF(K678=0,"",K678/B670)</f>
        <v/>
      </c>
      <c r="AE686" s="82" t="str">
        <f>IF(K686=0,"",K686/B670)</f>
        <v/>
      </c>
      <c r="AF686" s="82" t="str">
        <f>IF(AC678=0,"",AE686-AD686)</f>
        <v/>
      </c>
      <c r="AG686" s="1"/>
      <c r="AH686" s="27"/>
      <c r="AI686" s="30"/>
      <c r="AJ686" s="1"/>
    </row>
    <row r="687" spans="1:36" ht="12.75" customHeight="1">
      <c r="AD687" s="1"/>
      <c r="AE687" s="1"/>
      <c r="AG687" s="1"/>
    </row>
    <row r="688" spans="1:36" ht="12.75" customHeight="1">
      <c r="AD688" s="1"/>
      <c r="AE688" s="1"/>
      <c r="AG688" s="1"/>
    </row>
    <row r="689" spans="1:37" ht="12.75" customHeight="1">
      <c r="AD689" s="1"/>
      <c r="AE689" s="1"/>
      <c r="AG689" s="1"/>
    </row>
    <row r="690" spans="1:37" ht="26.25" customHeight="1">
      <c r="B690" s="218" t="s">
        <v>69</v>
      </c>
      <c r="C690" s="219"/>
      <c r="D690" s="219"/>
      <c r="E690" s="219"/>
      <c r="F690" s="219"/>
      <c r="G690" s="219"/>
      <c r="H690" s="219"/>
      <c r="I690" s="219"/>
      <c r="J690" s="219"/>
      <c r="K690" s="41" t="s">
        <v>96</v>
      </c>
      <c r="AD690" s="1"/>
      <c r="AE690" s="1"/>
      <c r="AF690" s="27"/>
      <c r="AG690" s="1"/>
      <c r="AH690" s="27"/>
      <c r="AI690" s="27"/>
      <c r="AJ690" s="27"/>
    </row>
    <row r="691" spans="1:37" ht="20.25" customHeight="1">
      <c r="A691" s="220" t="s">
        <v>19</v>
      </c>
      <c r="B691" s="221" t="s">
        <v>70</v>
      </c>
      <c r="C691" s="216"/>
      <c r="D691" s="216"/>
      <c r="E691" s="216"/>
      <c r="F691" s="216"/>
      <c r="G691" s="216"/>
      <c r="H691" s="216"/>
      <c r="I691" s="216"/>
      <c r="J691" s="217"/>
      <c r="K691" s="222" t="s">
        <v>20</v>
      </c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12" t="s">
        <v>11</v>
      </c>
      <c r="AE691" s="212" t="s">
        <v>12</v>
      </c>
      <c r="AF691" s="223" t="s">
        <v>13</v>
      </c>
      <c r="AG691" s="212" t="s">
        <v>14</v>
      </c>
      <c r="AH691" s="214" t="s">
        <v>15</v>
      </c>
      <c r="AI691" s="214" t="s">
        <v>16</v>
      </c>
      <c r="AJ691" s="212" t="s">
        <v>17</v>
      </c>
    </row>
    <row r="692" spans="1:37" ht="15.75" customHeight="1">
      <c r="A692" s="213"/>
      <c r="B692" s="46" t="s">
        <v>71</v>
      </c>
      <c r="C692" s="46" t="s">
        <v>72</v>
      </c>
      <c r="D692" s="46" t="s">
        <v>73</v>
      </c>
      <c r="E692" s="46" t="s">
        <v>74</v>
      </c>
      <c r="F692" s="46" t="s">
        <v>75</v>
      </c>
      <c r="G692" s="46" t="s">
        <v>76</v>
      </c>
      <c r="H692" s="46" t="s">
        <v>77</v>
      </c>
      <c r="I692" s="46" t="s">
        <v>78</v>
      </c>
      <c r="J692" s="46" t="s">
        <v>79</v>
      </c>
      <c r="K692" s="213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13"/>
      <c r="AE692" s="213"/>
      <c r="AF692" s="213"/>
      <c r="AG692" s="213"/>
      <c r="AH692" s="213"/>
      <c r="AI692" s="213"/>
      <c r="AJ692" s="213"/>
    </row>
    <row r="693" spans="1:37" ht="15.75" customHeight="1">
      <c r="A693" s="46">
        <v>2102</v>
      </c>
      <c r="B693" s="47">
        <v>33</v>
      </c>
      <c r="C693" s="84"/>
      <c r="D693" s="84"/>
      <c r="E693" s="84"/>
      <c r="F693" s="84"/>
      <c r="G693" s="84"/>
      <c r="H693" s="84"/>
      <c r="I693" s="84"/>
      <c r="J693" s="84"/>
      <c r="K693" s="85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49"/>
      <c r="AE693" s="50"/>
      <c r="AF693" s="51"/>
      <c r="AG693" s="52"/>
      <c r="AH693" s="53">
        <f>B693</f>
        <v>33</v>
      </c>
      <c r="AI693" s="54"/>
      <c r="AJ693" s="52"/>
    </row>
    <row r="694" spans="1:37" ht="15.75" customHeight="1">
      <c r="A694" s="46">
        <v>2201</v>
      </c>
      <c r="B694" s="84"/>
      <c r="C694" s="84">
        <v>28</v>
      </c>
      <c r="D694" s="84"/>
      <c r="E694" s="84"/>
      <c r="F694" s="84"/>
      <c r="G694" s="84"/>
      <c r="H694" s="84"/>
      <c r="I694" s="84"/>
      <c r="J694" s="84"/>
      <c r="K694" s="85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55"/>
      <c r="AE694" s="1"/>
      <c r="AF694" s="56"/>
      <c r="AG694" s="89">
        <f>IF(C694=0,"",C694/B693)</f>
        <v>0.84848484848484851</v>
      </c>
      <c r="AH694" s="58">
        <v>28</v>
      </c>
      <c r="AI694" s="90">
        <f t="shared" ref="AI694:AI701" si="73">IF(AH694=0,"",AH694/AH693)</f>
        <v>0.84848484848484851</v>
      </c>
      <c r="AJ694" s="90">
        <f t="shared" ref="AJ694:AJ701" si="74">IF(AH694=0,"",100%-AI694)</f>
        <v>0.15151515151515149</v>
      </c>
    </row>
    <row r="695" spans="1:37" ht="15.75" customHeight="1">
      <c r="A695" s="46">
        <v>2202</v>
      </c>
      <c r="B695" s="84"/>
      <c r="C695" s="84"/>
      <c r="D695" s="84">
        <v>25</v>
      </c>
      <c r="E695" s="84"/>
      <c r="F695" s="84"/>
      <c r="G695" s="84"/>
      <c r="H695" s="84"/>
      <c r="I695" s="84"/>
      <c r="J695" s="84"/>
      <c r="K695" s="85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55"/>
      <c r="AE695" s="1"/>
      <c r="AF695" s="56"/>
      <c r="AG695" s="89">
        <f>IF(D695=0,"",D695/C694)</f>
        <v>0.8928571428571429</v>
      </c>
      <c r="AH695" s="58">
        <v>25</v>
      </c>
      <c r="AI695" s="90">
        <f t="shared" si="73"/>
        <v>0.8928571428571429</v>
      </c>
      <c r="AJ695" s="90">
        <f t="shared" si="74"/>
        <v>0.1071428571428571</v>
      </c>
      <c r="AK695" s="32">
        <f>AH695/AH693</f>
        <v>0.75757575757575757</v>
      </c>
    </row>
    <row r="696" spans="1:37" ht="15.75" customHeight="1">
      <c r="A696" s="46">
        <v>2301</v>
      </c>
      <c r="B696" s="84"/>
      <c r="C696" s="84"/>
      <c r="D696" s="84"/>
      <c r="E696" s="84">
        <v>25</v>
      </c>
      <c r="F696" s="84"/>
      <c r="G696" s="84"/>
      <c r="H696" s="84"/>
      <c r="I696" s="84"/>
      <c r="J696" s="84"/>
      <c r="K696" s="85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55"/>
      <c r="AE696" s="1"/>
      <c r="AF696" s="56"/>
      <c r="AG696" s="89">
        <f>IF(E696=0,"",E696/D695)</f>
        <v>1</v>
      </c>
      <c r="AH696" s="58">
        <v>25</v>
      </c>
      <c r="AI696" s="90">
        <f t="shared" si="73"/>
        <v>1</v>
      </c>
      <c r="AJ696" s="90">
        <f t="shared" si="74"/>
        <v>0</v>
      </c>
    </row>
    <row r="697" spans="1:37" ht="15.75" customHeight="1">
      <c r="A697" s="46">
        <v>2302</v>
      </c>
      <c r="B697" s="84"/>
      <c r="C697" s="84"/>
      <c r="D697" s="84"/>
      <c r="E697" s="84"/>
      <c r="F697" s="84">
        <v>24</v>
      </c>
      <c r="G697" s="84"/>
      <c r="H697" s="84"/>
      <c r="I697" s="84"/>
      <c r="J697" s="84"/>
      <c r="K697" s="85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55"/>
      <c r="AE697" s="1"/>
      <c r="AF697" s="56"/>
      <c r="AG697" s="89">
        <f>IF(F697=0,"",F697/E696)</f>
        <v>0.96</v>
      </c>
      <c r="AH697" s="58">
        <v>25</v>
      </c>
      <c r="AI697" s="90">
        <f t="shared" si="73"/>
        <v>1</v>
      </c>
      <c r="AJ697" s="90">
        <f t="shared" si="74"/>
        <v>0</v>
      </c>
    </row>
    <row r="698" spans="1:37" ht="15.75" customHeight="1">
      <c r="A698" s="46">
        <v>2401</v>
      </c>
      <c r="B698" s="84"/>
      <c r="C698" s="84"/>
      <c r="D698" s="84"/>
      <c r="E698" s="84"/>
      <c r="F698" s="84"/>
      <c r="G698" s="84">
        <v>21</v>
      </c>
      <c r="H698" s="84"/>
      <c r="I698" s="84"/>
      <c r="J698" s="84"/>
      <c r="K698" s="85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55"/>
      <c r="AE698" s="1"/>
      <c r="AF698" s="56"/>
      <c r="AG698" s="89">
        <f>IF(G698=0,"",G698/F697)</f>
        <v>0.875</v>
      </c>
      <c r="AH698" s="58">
        <v>22</v>
      </c>
      <c r="AI698" s="90">
        <f t="shared" si="73"/>
        <v>0.88</v>
      </c>
      <c r="AJ698" s="90">
        <f t="shared" si="74"/>
        <v>0.12</v>
      </c>
    </row>
    <row r="699" spans="1:37" ht="15.75" customHeight="1">
      <c r="A699" s="46">
        <v>2402</v>
      </c>
      <c r="B699" s="84"/>
      <c r="C699" s="84"/>
      <c r="D699" s="84"/>
      <c r="E699" s="84"/>
      <c r="F699" s="84"/>
      <c r="G699" s="84"/>
      <c r="H699" s="84"/>
      <c r="I699" s="84"/>
      <c r="J699" s="84"/>
      <c r="K699" s="85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55"/>
      <c r="AE699" s="1"/>
      <c r="AF699" s="56"/>
      <c r="AG699" s="89" t="str">
        <f>IF(H699=0,"",H699/G698)</f>
        <v/>
      </c>
      <c r="AH699" s="58"/>
      <c r="AI699" s="90" t="str">
        <f t="shared" si="73"/>
        <v/>
      </c>
      <c r="AJ699" s="90" t="str">
        <f t="shared" si="74"/>
        <v/>
      </c>
    </row>
    <row r="700" spans="1:37" ht="15.75" customHeight="1">
      <c r="A700" s="46">
        <v>2501</v>
      </c>
      <c r="B700" s="84"/>
      <c r="C700" s="84"/>
      <c r="D700" s="84"/>
      <c r="E700" s="84"/>
      <c r="F700" s="84"/>
      <c r="G700" s="84"/>
      <c r="H700" s="84"/>
      <c r="I700" s="84"/>
      <c r="J700" s="84"/>
      <c r="K700" s="85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55"/>
      <c r="AE700" s="1"/>
      <c r="AF700" s="56"/>
      <c r="AG700" s="89" t="str">
        <f>IF(I700=0,"",I700/H699)</f>
        <v/>
      </c>
      <c r="AH700" s="58"/>
      <c r="AI700" s="90" t="str">
        <f t="shared" si="73"/>
        <v/>
      </c>
      <c r="AJ700" s="90" t="str">
        <f t="shared" si="74"/>
        <v/>
      </c>
    </row>
    <row r="701" spans="1:37" ht="15.75" customHeight="1">
      <c r="A701" s="46">
        <v>2502</v>
      </c>
      <c r="B701" s="84"/>
      <c r="C701" s="84"/>
      <c r="D701" s="84"/>
      <c r="E701" s="84"/>
      <c r="F701" s="84"/>
      <c r="G701" s="84"/>
      <c r="H701" s="84"/>
      <c r="I701" s="84"/>
      <c r="J701" s="84"/>
      <c r="K701" s="85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55"/>
      <c r="AE701" s="1"/>
      <c r="AF701" s="56"/>
      <c r="AG701" s="91" t="str">
        <f>IF(J701=0,"",J701/I700)</f>
        <v/>
      </c>
      <c r="AH701" s="58"/>
      <c r="AI701" s="92" t="str">
        <f t="shared" si="73"/>
        <v/>
      </c>
      <c r="AJ701" s="92" t="str">
        <f t="shared" si="74"/>
        <v/>
      </c>
    </row>
    <row r="702" spans="1:37" ht="15.75" customHeight="1">
      <c r="A702" s="46">
        <v>2601</v>
      </c>
      <c r="B702" s="84"/>
      <c r="C702" s="84"/>
      <c r="D702" s="84"/>
      <c r="E702" s="84"/>
      <c r="F702" s="84"/>
      <c r="G702" s="84"/>
      <c r="H702" s="84"/>
      <c r="I702" s="84"/>
      <c r="J702" s="84"/>
      <c r="K702" s="85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55"/>
      <c r="AE702" s="1"/>
      <c r="AF702" s="27"/>
      <c r="AG702" s="62"/>
      <c r="AH702" s="63"/>
      <c r="AI702" s="64"/>
      <c r="AJ702" s="65"/>
    </row>
    <row r="703" spans="1:37" ht="15.75" customHeight="1">
      <c r="A703" s="46">
        <v>2602</v>
      </c>
      <c r="B703" s="84"/>
      <c r="C703" s="84"/>
      <c r="D703" s="84"/>
      <c r="E703" s="84"/>
      <c r="F703" s="84"/>
      <c r="G703" s="84"/>
      <c r="H703" s="84"/>
      <c r="I703" s="84"/>
      <c r="J703" s="84"/>
      <c r="K703" s="85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55"/>
      <c r="AE703" s="1"/>
      <c r="AF703" s="27"/>
      <c r="AG703" s="66"/>
      <c r="AH703" s="67"/>
      <c r="AI703" s="68"/>
      <c r="AJ703" s="66"/>
    </row>
    <row r="704" spans="1:37" ht="15.75" customHeight="1">
      <c r="A704" s="46">
        <v>2701</v>
      </c>
      <c r="B704" s="84"/>
      <c r="C704" s="84"/>
      <c r="D704" s="84"/>
      <c r="E704" s="84"/>
      <c r="F704" s="84"/>
      <c r="G704" s="84"/>
      <c r="H704" s="84"/>
      <c r="I704" s="84"/>
      <c r="J704" s="84"/>
      <c r="K704" s="85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55"/>
      <c r="AE704" s="1"/>
      <c r="AF704" s="27"/>
      <c r="AG704" s="66"/>
      <c r="AH704" s="67"/>
      <c r="AI704" s="68"/>
      <c r="AJ704" s="66"/>
    </row>
    <row r="705" spans="1:50" ht="15.75" customHeight="1">
      <c r="A705" s="46">
        <v>2702</v>
      </c>
      <c r="B705" s="84"/>
      <c r="C705" s="84"/>
      <c r="D705" s="84"/>
      <c r="E705" s="84"/>
      <c r="F705" s="84"/>
      <c r="G705" s="84"/>
      <c r="H705" s="84"/>
      <c r="I705" s="84"/>
      <c r="J705" s="84"/>
      <c r="K705" s="85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55"/>
      <c r="AE705" s="1"/>
      <c r="AF705" s="27"/>
      <c r="AG705" s="1"/>
      <c r="AH705" s="27"/>
      <c r="AI705" s="30"/>
      <c r="AJ705" s="66"/>
    </row>
    <row r="706" spans="1:50" ht="15.75" customHeight="1">
      <c r="A706" s="46">
        <v>2801</v>
      </c>
      <c r="B706" s="84"/>
      <c r="C706" s="84"/>
      <c r="D706" s="84"/>
      <c r="E706" s="84"/>
      <c r="F706" s="84"/>
      <c r="G706" s="84"/>
      <c r="H706" s="84"/>
      <c r="I706" s="84"/>
      <c r="J706" s="84"/>
      <c r="K706" s="85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55"/>
      <c r="AE706" s="1"/>
      <c r="AF706" s="27"/>
      <c r="AG706" s="69" t="s">
        <v>35</v>
      </c>
      <c r="AH706" s="70"/>
      <c r="AI706" s="71"/>
      <c r="AJ706" s="72" t="s">
        <v>20</v>
      </c>
    </row>
    <row r="707" spans="1:50" ht="15.75" customHeight="1">
      <c r="A707" s="46">
        <v>2802</v>
      </c>
      <c r="B707" s="84"/>
      <c r="C707" s="84"/>
      <c r="D707" s="84"/>
      <c r="E707" s="84"/>
      <c r="F707" s="84"/>
      <c r="G707" s="84"/>
      <c r="H707" s="84"/>
      <c r="I707" s="84"/>
      <c r="J707" s="84"/>
      <c r="K707" s="85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55"/>
      <c r="AE707" s="1"/>
      <c r="AF707" s="27"/>
      <c r="AG707" s="73" t="s">
        <v>36</v>
      </c>
      <c r="AH707" s="74">
        <f>AH706/B693</f>
        <v>0</v>
      </c>
      <c r="AI707" s="75" t="e">
        <f>IF(AH706/AI706=0,"",AH706/AI706)</f>
        <v>#DIV/0!</v>
      </c>
      <c r="AJ707" s="76" t="s">
        <v>37</v>
      </c>
    </row>
    <row r="708" spans="1:50" ht="15.75" customHeight="1">
      <c r="A708" s="46">
        <v>2901</v>
      </c>
      <c r="B708" s="84"/>
      <c r="C708" s="84"/>
      <c r="D708" s="84"/>
      <c r="E708" s="84"/>
      <c r="F708" s="84"/>
      <c r="G708" s="84"/>
      <c r="H708" s="84"/>
      <c r="I708" s="84"/>
      <c r="J708" s="84"/>
      <c r="K708" s="85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77"/>
      <c r="AE708" s="78"/>
      <c r="AF708" s="79"/>
      <c r="AG708" s="78"/>
      <c r="AH708" s="79"/>
      <c r="AI708" s="79"/>
      <c r="AJ708" s="80"/>
    </row>
    <row r="709" spans="1:50" ht="18" customHeight="1">
      <c r="A709" s="22"/>
      <c r="B709" s="27"/>
      <c r="C709" s="27"/>
      <c r="D709" s="215" t="s">
        <v>80</v>
      </c>
      <c r="E709" s="216"/>
      <c r="F709" s="216"/>
      <c r="G709" s="216"/>
      <c r="H709" s="216"/>
      <c r="I709" s="216"/>
      <c r="J709" s="217"/>
      <c r="K709" s="81">
        <f>SUM(K693:K705)</f>
        <v>0</v>
      </c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82" t="str">
        <f>IF(K701=0,"",K701/B693)</f>
        <v/>
      </c>
      <c r="AE709" s="82" t="str">
        <f>IF(K709=0,"",K709/B693)</f>
        <v/>
      </c>
      <c r="AF709" s="82" t="str">
        <f>IF(AC701=0,"",AE709-AD709)</f>
        <v/>
      </c>
      <c r="AG709" s="1"/>
      <c r="AH709" s="27"/>
      <c r="AI709" s="30"/>
      <c r="AJ709" s="1"/>
    </row>
    <row r="710" spans="1:50" ht="18" customHeight="1">
      <c r="A710" s="22"/>
      <c r="B710" s="27"/>
      <c r="C710" s="27"/>
      <c r="D710" s="97"/>
      <c r="E710" s="97"/>
      <c r="F710" s="97"/>
      <c r="G710" s="97"/>
      <c r="H710" s="97"/>
      <c r="I710" s="97"/>
      <c r="J710" s="97"/>
      <c r="K710" s="98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99"/>
      <c r="AE710" s="99"/>
      <c r="AF710" s="99"/>
      <c r="AG710" s="1"/>
      <c r="AH710" s="27"/>
      <c r="AI710" s="30"/>
      <c r="AJ710" s="1"/>
    </row>
    <row r="711" spans="1:50" ht="18" customHeight="1">
      <c r="A711" s="22"/>
      <c r="B711" s="27"/>
      <c r="C711" s="27"/>
      <c r="D711" s="97"/>
      <c r="E711" s="97"/>
      <c r="F711" s="97"/>
      <c r="G711" s="97"/>
      <c r="H711" s="97"/>
      <c r="I711" s="97"/>
      <c r="J711" s="97"/>
      <c r="K711" s="98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99"/>
      <c r="AE711" s="99"/>
      <c r="AF711" s="99"/>
      <c r="AG711" s="1"/>
      <c r="AH711" s="27"/>
      <c r="AI711" s="30"/>
      <c r="AJ711" s="1"/>
    </row>
    <row r="712" spans="1:50" ht="26.25">
      <c r="A712" s="100"/>
      <c r="B712" s="218" t="s">
        <v>69</v>
      </c>
      <c r="C712" s="219"/>
      <c r="D712" s="219"/>
      <c r="E712" s="219"/>
      <c r="F712" s="219"/>
      <c r="G712" s="219"/>
      <c r="H712" s="219"/>
      <c r="I712" s="219"/>
      <c r="J712" s="219"/>
      <c r="K712" s="101" t="s">
        <v>97</v>
      </c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78"/>
      <c r="AE712" s="78"/>
      <c r="AF712" s="78"/>
      <c r="AG712" s="78"/>
      <c r="AH712" s="79"/>
      <c r="AI712" s="102"/>
      <c r="AJ712" s="78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</row>
    <row r="713" spans="1:50" ht="18" customHeight="1">
      <c r="A713" s="227" t="s">
        <v>19</v>
      </c>
      <c r="B713" s="228" t="s">
        <v>70</v>
      </c>
      <c r="C713" s="219"/>
      <c r="D713" s="219"/>
      <c r="E713" s="219"/>
      <c r="F713" s="219"/>
      <c r="G713" s="219"/>
      <c r="H713" s="219"/>
      <c r="I713" s="219"/>
      <c r="J713" s="225"/>
      <c r="K713" s="229" t="s">
        <v>20</v>
      </c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56"/>
      <c r="AD713" s="224" t="s">
        <v>11</v>
      </c>
      <c r="AE713" s="224" t="s">
        <v>12</v>
      </c>
      <c r="AF713" s="224" t="s">
        <v>13</v>
      </c>
      <c r="AG713" s="224" t="s">
        <v>14</v>
      </c>
      <c r="AH713" s="226" t="s">
        <v>15</v>
      </c>
      <c r="AI713" s="226" t="s">
        <v>16</v>
      </c>
      <c r="AJ713" s="224" t="s">
        <v>17</v>
      </c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</row>
    <row r="714" spans="1:50" ht="18" customHeight="1">
      <c r="A714" s="213"/>
      <c r="B714" s="103" t="s">
        <v>71</v>
      </c>
      <c r="C714" s="103" t="s">
        <v>72</v>
      </c>
      <c r="D714" s="103" t="s">
        <v>73</v>
      </c>
      <c r="E714" s="103" t="s">
        <v>74</v>
      </c>
      <c r="F714" s="103" t="s">
        <v>75</v>
      </c>
      <c r="G714" s="103" t="s">
        <v>76</v>
      </c>
      <c r="H714" s="103" t="s">
        <v>77</v>
      </c>
      <c r="I714" s="103" t="s">
        <v>78</v>
      </c>
      <c r="J714" s="103" t="s">
        <v>79</v>
      </c>
      <c r="K714" s="230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56"/>
      <c r="AD714" s="225"/>
      <c r="AE714" s="225"/>
      <c r="AF714" s="225"/>
      <c r="AG714" s="225"/>
      <c r="AH714" s="225"/>
      <c r="AI714" s="225"/>
      <c r="AJ714" s="225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</row>
    <row r="715" spans="1:50" ht="18" customHeight="1">
      <c r="A715" s="104" t="s">
        <v>97</v>
      </c>
      <c r="B715" s="105">
        <v>31</v>
      </c>
      <c r="C715" s="80"/>
      <c r="D715" s="80"/>
      <c r="E715" s="80"/>
      <c r="F715" s="80"/>
      <c r="G715" s="80"/>
      <c r="H715" s="80"/>
      <c r="I715" s="80"/>
      <c r="J715" s="80"/>
      <c r="K715" s="106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56"/>
      <c r="AD715" s="1"/>
      <c r="AE715" s="1"/>
      <c r="AF715" s="1"/>
      <c r="AG715" s="107"/>
      <c r="AH715" s="108">
        <f>B715</f>
        <v>31</v>
      </c>
      <c r="AI715" s="109"/>
      <c r="AJ715" s="10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</row>
    <row r="716" spans="1:50" ht="18" customHeight="1">
      <c r="A716" s="104" t="s">
        <v>98</v>
      </c>
      <c r="B716" s="80"/>
      <c r="C716" s="80">
        <v>30</v>
      </c>
      <c r="D716" s="80"/>
      <c r="E716" s="80"/>
      <c r="F716" s="80"/>
      <c r="G716" s="80"/>
      <c r="H716" s="80"/>
      <c r="I716" s="80"/>
      <c r="J716" s="80"/>
      <c r="K716" s="106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56"/>
      <c r="AD716" s="1"/>
      <c r="AE716" s="1"/>
      <c r="AF716" s="66"/>
      <c r="AG716" s="110">
        <f>IF(C716=0,"",C716/B715)</f>
        <v>0.967741935483871</v>
      </c>
      <c r="AH716" s="111">
        <v>30</v>
      </c>
      <c r="AI716" s="110">
        <f t="shared" ref="AI716:AI723" si="75">IF(AH716=0,"",AH716/AH715)</f>
        <v>0.967741935483871</v>
      </c>
      <c r="AJ716" s="110">
        <f t="shared" ref="AJ716:AJ723" si="76">IF(AH716=0,"",100%-AI716)</f>
        <v>3.2258064516129004E-2</v>
      </c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</row>
    <row r="717" spans="1:50" ht="18" customHeight="1">
      <c r="A717" s="104" t="s">
        <v>99</v>
      </c>
      <c r="B717" s="80"/>
      <c r="C717" s="80"/>
      <c r="D717" s="112">
        <v>29</v>
      </c>
      <c r="E717" s="80"/>
      <c r="F717" s="80"/>
      <c r="G717" s="80"/>
      <c r="H717" s="80"/>
      <c r="I717" s="80"/>
      <c r="J717" s="80"/>
      <c r="K717" s="106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56"/>
      <c r="AD717" s="1"/>
      <c r="AE717" s="1"/>
      <c r="AF717" s="66"/>
      <c r="AG717" s="110">
        <f>IF(D717=0,"",D717/C716)</f>
        <v>0.96666666666666667</v>
      </c>
      <c r="AH717" s="111">
        <v>30</v>
      </c>
      <c r="AI717" s="110">
        <f t="shared" si="75"/>
        <v>1</v>
      </c>
      <c r="AJ717" s="110">
        <f t="shared" si="76"/>
        <v>0</v>
      </c>
      <c r="AK717" s="113">
        <f>AH717/AH715</f>
        <v>0.967741935483871</v>
      </c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</row>
    <row r="718" spans="1:50" ht="18" customHeight="1">
      <c r="A718" s="104" t="s">
        <v>100</v>
      </c>
      <c r="B718" s="80"/>
      <c r="C718" s="80"/>
      <c r="D718" s="80"/>
      <c r="E718" s="80">
        <v>29</v>
      </c>
      <c r="F718" s="80"/>
      <c r="G718" s="80"/>
      <c r="H718" s="80"/>
      <c r="I718" s="80"/>
      <c r="J718" s="80"/>
      <c r="K718" s="106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56"/>
      <c r="AD718" s="1"/>
      <c r="AE718" s="1"/>
      <c r="AF718" s="66"/>
      <c r="AG718" s="110">
        <f>IF(E718=0,"",E718/D717)</f>
        <v>1</v>
      </c>
      <c r="AH718" s="111">
        <v>29</v>
      </c>
      <c r="AI718" s="110">
        <f t="shared" si="75"/>
        <v>0.96666666666666667</v>
      </c>
      <c r="AJ718" s="110">
        <f t="shared" si="76"/>
        <v>3.3333333333333326E-2</v>
      </c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</row>
    <row r="719" spans="1:50" ht="18" customHeight="1">
      <c r="A719" s="104" t="s">
        <v>101</v>
      </c>
      <c r="B719" s="80"/>
      <c r="C719" s="80"/>
      <c r="D719" s="80"/>
      <c r="E719" s="80"/>
      <c r="F719" s="80"/>
      <c r="G719" s="80"/>
      <c r="H719" s="80"/>
      <c r="I719" s="80"/>
      <c r="J719" s="80"/>
      <c r="K719" s="106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56"/>
      <c r="AD719" s="1"/>
      <c r="AE719" s="1"/>
      <c r="AF719" s="66"/>
      <c r="AG719" s="110" t="str">
        <f>IF(F719=0,"",F719/E718)</f>
        <v/>
      </c>
      <c r="AH719" s="111"/>
      <c r="AI719" s="110" t="str">
        <f t="shared" si="75"/>
        <v/>
      </c>
      <c r="AJ719" s="110" t="str">
        <f t="shared" si="76"/>
        <v/>
      </c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</row>
    <row r="720" spans="1:50" ht="18" customHeight="1">
      <c r="A720" s="104" t="s">
        <v>102</v>
      </c>
      <c r="B720" s="80"/>
      <c r="C720" s="80"/>
      <c r="D720" s="80"/>
      <c r="E720" s="80"/>
      <c r="F720" s="80"/>
      <c r="G720" s="80"/>
      <c r="H720" s="80"/>
      <c r="I720" s="80"/>
      <c r="J720" s="80"/>
      <c r="K720" s="106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56"/>
      <c r="AD720" s="1"/>
      <c r="AE720" s="1"/>
      <c r="AF720" s="66"/>
      <c r="AG720" s="110" t="str">
        <f>IF(G720=0,"",G720/F719)</f>
        <v/>
      </c>
      <c r="AH720" s="111"/>
      <c r="AI720" s="110" t="str">
        <f t="shared" si="75"/>
        <v/>
      </c>
      <c r="AJ720" s="110" t="str">
        <f t="shared" si="76"/>
        <v/>
      </c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</row>
    <row r="721" spans="1:50" ht="18" customHeight="1">
      <c r="A721" s="104" t="s">
        <v>103</v>
      </c>
      <c r="B721" s="80"/>
      <c r="C721" s="80"/>
      <c r="D721" s="80"/>
      <c r="E721" s="80"/>
      <c r="F721" s="80"/>
      <c r="G721" s="80"/>
      <c r="H721" s="80"/>
      <c r="I721" s="80"/>
      <c r="J721" s="80"/>
      <c r="K721" s="106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56"/>
      <c r="AD721" s="1"/>
      <c r="AE721" s="1"/>
      <c r="AF721" s="66"/>
      <c r="AG721" s="110" t="str">
        <f>IF(H721=0,"",H721/G720)</f>
        <v/>
      </c>
      <c r="AH721" s="111"/>
      <c r="AI721" s="110" t="str">
        <f t="shared" si="75"/>
        <v/>
      </c>
      <c r="AJ721" s="110" t="str">
        <f t="shared" si="76"/>
        <v/>
      </c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</row>
    <row r="722" spans="1:50" ht="18" customHeight="1">
      <c r="A722" s="104" t="s">
        <v>104</v>
      </c>
      <c r="B722" s="80"/>
      <c r="C722" s="80"/>
      <c r="D722" s="80"/>
      <c r="E722" s="80"/>
      <c r="F722" s="80"/>
      <c r="G722" s="80"/>
      <c r="H722" s="80"/>
      <c r="I722" s="80"/>
      <c r="J722" s="80"/>
      <c r="K722" s="106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56"/>
      <c r="AD722" s="1"/>
      <c r="AE722" s="1"/>
      <c r="AF722" s="66"/>
      <c r="AG722" s="110" t="str">
        <f>IF(I722=0,"",I722/H721)</f>
        <v/>
      </c>
      <c r="AH722" s="111"/>
      <c r="AI722" s="110" t="str">
        <f t="shared" si="75"/>
        <v/>
      </c>
      <c r="AJ722" s="110" t="str">
        <f t="shared" si="76"/>
        <v/>
      </c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</row>
    <row r="723" spans="1:50" ht="18" customHeight="1">
      <c r="A723" s="104" t="s">
        <v>105</v>
      </c>
      <c r="B723" s="80"/>
      <c r="C723" s="80"/>
      <c r="D723" s="80"/>
      <c r="E723" s="80"/>
      <c r="F723" s="80"/>
      <c r="G723" s="80"/>
      <c r="H723" s="80"/>
      <c r="I723" s="80"/>
      <c r="J723" s="80"/>
      <c r="K723" s="106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56"/>
      <c r="AD723" s="1"/>
      <c r="AE723" s="1"/>
      <c r="AF723" s="66"/>
      <c r="AG723" s="107" t="str">
        <f>IF(J723=0,"",J723/I722)</f>
        <v/>
      </c>
      <c r="AH723" s="111"/>
      <c r="AI723" s="107" t="str">
        <f t="shared" si="75"/>
        <v/>
      </c>
      <c r="AJ723" s="107" t="str">
        <f t="shared" si="76"/>
        <v/>
      </c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</row>
    <row r="724" spans="1:50" ht="18" customHeight="1">
      <c r="A724" s="104" t="s">
        <v>106</v>
      </c>
      <c r="B724" s="80"/>
      <c r="C724" s="80"/>
      <c r="D724" s="80"/>
      <c r="E724" s="80"/>
      <c r="F724" s="80"/>
      <c r="G724" s="80"/>
      <c r="H724" s="80"/>
      <c r="I724" s="80"/>
      <c r="J724" s="80"/>
      <c r="K724" s="106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56"/>
      <c r="AD724" s="1"/>
      <c r="AE724" s="1"/>
      <c r="AF724" s="1"/>
      <c r="AG724" s="66"/>
      <c r="AH724" s="114"/>
      <c r="AI724" s="1"/>
      <c r="AJ724" s="66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</row>
    <row r="725" spans="1:50" ht="18" customHeight="1">
      <c r="A725" s="104" t="s">
        <v>107</v>
      </c>
      <c r="B725" s="80"/>
      <c r="C725" s="80"/>
      <c r="D725" s="80"/>
      <c r="E725" s="80"/>
      <c r="F725" s="80"/>
      <c r="G725" s="80"/>
      <c r="H725" s="80"/>
      <c r="I725" s="80"/>
      <c r="J725" s="80"/>
      <c r="K725" s="106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56"/>
      <c r="AD725" s="1"/>
      <c r="AE725" s="1"/>
      <c r="AF725" s="1"/>
      <c r="AG725" s="66"/>
      <c r="AH725" s="114"/>
      <c r="AI725" s="30"/>
      <c r="AJ725" s="66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</row>
    <row r="726" spans="1:50" ht="18" customHeight="1">
      <c r="A726" s="104" t="s">
        <v>108</v>
      </c>
      <c r="B726" s="80"/>
      <c r="C726" s="80"/>
      <c r="D726" s="80"/>
      <c r="E726" s="80"/>
      <c r="F726" s="80"/>
      <c r="G726" s="80"/>
      <c r="H726" s="80"/>
      <c r="I726" s="80"/>
      <c r="J726" s="80"/>
      <c r="K726" s="106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56"/>
      <c r="AD726" s="1"/>
      <c r="AE726" s="1"/>
      <c r="AF726" s="1"/>
      <c r="AG726" s="66"/>
      <c r="AH726" s="114"/>
      <c r="AI726" s="30"/>
      <c r="AJ726" s="66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</row>
    <row r="727" spans="1:50" ht="18" customHeight="1">
      <c r="A727" s="104" t="s">
        <v>109</v>
      </c>
      <c r="B727" s="80"/>
      <c r="C727" s="80"/>
      <c r="D727" s="80"/>
      <c r="E727" s="80"/>
      <c r="F727" s="80"/>
      <c r="G727" s="80"/>
      <c r="H727" s="80"/>
      <c r="I727" s="80"/>
      <c r="J727" s="80"/>
      <c r="K727" s="106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56"/>
      <c r="AD727" s="1"/>
      <c r="AE727" s="1"/>
      <c r="AF727" s="1"/>
      <c r="AG727" s="78"/>
      <c r="AH727" s="79"/>
      <c r="AI727" s="102"/>
      <c r="AJ727" s="10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</row>
    <row r="728" spans="1:50" ht="18" customHeight="1">
      <c r="A728" s="104" t="s">
        <v>110</v>
      </c>
      <c r="B728" s="80"/>
      <c r="C728" s="80"/>
      <c r="D728" s="80"/>
      <c r="E728" s="80"/>
      <c r="F728" s="80"/>
      <c r="G728" s="80"/>
      <c r="H728" s="80"/>
      <c r="I728" s="80"/>
      <c r="J728" s="80"/>
      <c r="K728" s="106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56"/>
      <c r="AD728" s="1"/>
      <c r="AE728" s="1"/>
      <c r="AF728" s="66"/>
      <c r="AG728" s="115" t="s">
        <v>35</v>
      </c>
      <c r="AH728" s="56"/>
      <c r="AI728" s="30"/>
      <c r="AJ728" s="116" t="s">
        <v>20</v>
      </c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</row>
    <row r="729" spans="1:50" ht="18" customHeight="1">
      <c r="A729" s="104" t="s">
        <v>111</v>
      </c>
      <c r="B729" s="80"/>
      <c r="C729" s="80"/>
      <c r="D729" s="80"/>
      <c r="E729" s="80"/>
      <c r="F729" s="80"/>
      <c r="G729" s="80"/>
      <c r="H729" s="80"/>
      <c r="I729" s="80"/>
      <c r="J729" s="80"/>
      <c r="K729" s="106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56"/>
      <c r="AD729" s="1"/>
      <c r="AE729" s="1"/>
      <c r="AF729" s="66"/>
      <c r="AG729" s="117" t="s">
        <v>36</v>
      </c>
      <c r="AH729" s="118">
        <f>AH728/B715</f>
        <v>0</v>
      </c>
      <c r="AI729" s="119" t="e">
        <f>IF(AH728/AI728=0,"",AH728/AI728)</f>
        <v>#DIV/0!</v>
      </c>
      <c r="AJ729" s="76" t="s">
        <v>37</v>
      </c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</row>
    <row r="730" spans="1:50" ht="18" customHeight="1">
      <c r="A730" s="104" t="s">
        <v>112</v>
      </c>
      <c r="B730" s="80"/>
      <c r="C730" s="80"/>
      <c r="D730" s="80"/>
      <c r="E730" s="80"/>
      <c r="F730" s="80"/>
      <c r="G730" s="80"/>
      <c r="H730" s="80"/>
      <c r="I730" s="80"/>
      <c r="J730" s="80"/>
      <c r="K730" s="106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56"/>
      <c r="AD730" s="78"/>
      <c r="AE730" s="78"/>
      <c r="AF730" s="78"/>
      <c r="AG730" s="78"/>
      <c r="AH730" s="79"/>
      <c r="AI730" s="102"/>
      <c r="AJ730" s="10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</row>
    <row r="731" spans="1:50" ht="18" customHeight="1">
      <c r="A731" s="120"/>
      <c r="B731" s="27"/>
      <c r="C731" s="56"/>
      <c r="D731" s="231" t="s">
        <v>80</v>
      </c>
      <c r="E731" s="219"/>
      <c r="F731" s="219"/>
      <c r="G731" s="219"/>
      <c r="H731" s="219"/>
      <c r="I731" s="219"/>
      <c r="J731" s="225"/>
      <c r="K731" s="121">
        <f>SUM(K715:K727)</f>
        <v>0</v>
      </c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56"/>
      <c r="AD731" s="107" t="str">
        <f>IF(K723=0,"",K723/B715)</f>
        <v/>
      </c>
      <c r="AE731" s="107" t="str">
        <f>IF(K731=0,"",K731/B715)</f>
        <v/>
      </c>
      <c r="AF731" s="107" t="str">
        <f>IF(AC723=0,"",AE731-AD731)</f>
        <v/>
      </c>
      <c r="AG731" s="1"/>
      <c r="AH731" s="27"/>
      <c r="AI731" s="30"/>
      <c r="AJ731" s="1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</row>
    <row r="732" spans="1:50" ht="18" customHeight="1">
      <c r="A732" s="22"/>
      <c r="B732" s="27"/>
      <c r="C732" s="27"/>
      <c r="D732" s="97"/>
      <c r="E732" s="97"/>
      <c r="F732" s="97"/>
      <c r="G732" s="97"/>
      <c r="H732" s="97"/>
      <c r="I732" s="97"/>
      <c r="J732" s="97"/>
      <c r="K732" s="98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99"/>
      <c r="AE732" s="99"/>
      <c r="AF732" s="99"/>
      <c r="AG732" s="1"/>
      <c r="AH732" s="27"/>
      <c r="AI732" s="30"/>
      <c r="AJ732" s="1"/>
    </row>
    <row r="733" spans="1:50" ht="18" customHeight="1">
      <c r="A733" s="22"/>
      <c r="B733" s="27"/>
      <c r="C733" s="27"/>
      <c r="D733" s="97"/>
      <c r="E733" s="97"/>
      <c r="F733" s="97"/>
      <c r="G733" s="97"/>
      <c r="H733" s="97"/>
      <c r="I733" s="97"/>
      <c r="J733" s="97"/>
      <c r="K733" s="98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99"/>
      <c r="AE733" s="99"/>
      <c r="AF733" s="99"/>
      <c r="AG733" s="1"/>
      <c r="AH733" s="27"/>
      <c r="AI733" s="30"/>
      <c r="AJ733" s="1"/>
    </row>
    <row r="734" spans="1:50" ht="18" customHeight="1">
      <c r="A734" s="100"/>
      <c r="B734" s="218" t="s">
        <v>69</v>
      </c>
      <c r="C734" s="219"/>
      <c r="D734" s="219"/>
      <c r="E734" s="219"/>
      <c r="F734" s="219"/>
      <c r="G734" s="219"/>
      <c r="H734" s="219"/>
      <c r="I734" s="219"/>
      <c r="J734" s="219"/>
      <c r="K734" s="101" t="s">
        <v>99</v>
      </c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78"/>
      <c r="AE734" s="78"/>
      <c r="AF734" s="78"/>
      <c r="AG734" s="78"/>
      <c r="AH734" s="79"/>
      <c r="AI734" s="102"/>
      <c r="AJ734" s="78"/>
      <c r="AK734" s="27"/>
    </row>
    <row r="735" spans="1:50" ht="18" customHeight="1">
      <c r="A735" s="227" t="s">
        <v>19</v>
      </c>
      <c r="B735" s="228" t="s">
        <v>70</v>
      </c>
      <c r="C735" s="219"/>
      <c r="D735" s="219"/>
      <c r="E735" s="219"/>
      <c r="F735" s="219"/>
      <c r="G735" s="219"/>
      <c r="H735" s="219"/>
      <c r="I735" s="219"/>
      <c r="J735" s="225"/>
      <c r="K735" s="229" t="s">
        <v>20</v>
      </c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56"/>
      <c r="AD735" s="224" t="s">
        <v>11</v>
      </c>
      <c r="AE735" s="224" t="s">
        <v>12</v>
      </c>
      <c r="AF735" s="224" t="s">
        <v>13</v>
      </c>
      <c r="AG735" s="224" t="s">
        <v>14</v>
      </c>
      <c r="AH735" s="226" t="s">
        <v>15</v>
      </c>
      <c r="AI735" s="226" t="s">
        <v>16</v>
      </c>
      <c r="AJ735" s="224" t="s">
        <v>17</v>
      </c>
      <c r="AK735" s="27"/>
    </row>
    <row r="736" spans="1:50" ht="18" customHeight="1">
      <c r="A736" s="213"/>
      <c r="B736" s="103" t="s">
        <v>71</v>
      </c>
      <c r="C736" s="103" t="s">
        <v>72</v>
      </c>
      <c r="D736" s="103" t="s">
        <v>73</v>
      </c>
      <c r="E736" s="103" t="s">
        <v>74</v>
      </c>
      <c r="F736" s="103" t="s">
        <v>75</v>
      </c>
      <c r="G736" s="103" t="s">
        <v>76</v>
      </c>
      <c r="H736" s="103" t="s">
        <v>77</v>
      </c>
      <c r="I736" s="103" t="s">
        <v>78</v>
      </c>
      <c r="J736" s="103" t="s">
        <v>79</v>
      </c>
      <c r="K736" s="230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56"/>
      <c r="AD736" s="225"/>
      <c r="AE736" s="225"/>
      <c r="AF736" s="225"/>
      <c r="AG736" s="225"/>
      <c r="AH736" s="225"/>
      <c r="AI736" s="225"/>
      <c r="AJ736" s="225"/>
      <c r="AK736" s="27"/>
    </row>
    <row r="737" spans="1:37" ht="18" customHeight="1">
      <c r="A737" s="104" t="s">
        <v>99</v>
      </c>
      <c r="B737" s="105">
        <v>32</v>
      </c>
      <c r="C737" s="80"/>
      <c r="D737" s="80"/>
      <c r="E737" s="80"/>
      <c r="F737" s="80"/>
      <c r="G737" s="80"/>
      <c r="H737" s="80"/>
      <c r="I737" s="80"/>
      <c r="J737" s="80"/>
      <c r="K737" s="106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56"/>
      <c r="AD737" s="1"/>
      <c r="AE737" s="1"/>
      <c r="AF737" s="1"/>
      <c r="AG737" s="107"/>
      <c r="AH737" s="108">
        <f>B737</f>
        <v>32</v>
      </c>
      <c r="AI737" s="109"/>
      <c r="AJ737" s="107"/>
      <c r="AK737" s="27"/>
    </row>
    <row r="738" spans="1:37" ht="18" customHeight="1">
      <c r="A738" s="104" t="s">
        <v>100</v>
      </c>
      <c r="B738" s="80"/>
      <c r="C738" s="80">
        <v>29</v>
      </c>
      <c r="D738" s="80"/>
      <c r="E738" s="80"/>
      <c r="F738" s="80"/>
      <c r="G738" s="80"/>
      <c r="H738" s="80"/>
      <c r="I738" s="80"/>
      <c r="J738" s="80"/>
      <c r="K738" s="106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56"/>
      <c r="AD738" s="1"/>
      <c r="AE738" s="1"/>
      <c r="AF738" s="66"/>
      <c r="AG738" s="110">
        <f>IF(C738=0,"",C738/B737)</f>
        <v>0.90625</v>
      </c>
      <c r="AH738" s="111">
        <v>29</v>
      </c>
      <c r="AI738" s="110">
        <f t="shared" ref="AI738:AI745" si="77">IF(AH738=0,"",AH738/AH737)</f>
        <v>0.90625</v>
      </c>
      <c r="AJ738" s="110">
        <f t="shared" ref="AJ738:AJ745" si="78">IF(AH738=0,"",100%-AI738)</f>
        <v>9.375E-2</v>
      </c>
      <c r="AK738" s="27"/>
    </row>
    <row r="739" spans="1:37" ht="18" customHeight="1">
      <c r="A739" s="104" t="s">
        <v>101</v>
      </c>
      <c r="B739" s="80"/>
      <c r="C739" s="80"/>
      <c r="D739" s="112"/>
      <c r="E739" s="80"/>
      <c r="F739" s="80"/>
      <c r="G739" s="80"/>
      <c r="H739" s="80"/>
      <c r="I739" s="80"/>
      <c r="J739" s="80"/>
      <c r="K739" s="106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56"/>
      <c r="AD739" s="1"/>
      <c r="AE739" s="1"/>
      <c r="AF739" s="66"/>
      <c r="AG739" s="110" t="str">
        <f>IF(D739=0,"",D739/C738)</f>
        <v/>
      </c>
      <c r="AH739" s="111"/>
      <c r="AI739" s="110" t="str">
        <f t="shared" si="77"/>
        <v/>
      </c>
      <c r="AJ739" s="110" t="str">
        <f t="shared" si="78"/>
        <v/>
      </c>
      <c r="AK739" s="113">
        <f>AH739/AH737</f>
        <v>0</v>
      </c>
    </row>
    <row r="740" spans="1:37" ht="18" customHeight="1">
      <c r="A740" s="104" t="s">
        <v>102</v>
      </c>
      <c r="B740" s="80"/>
      <c r="C740" s="80"/>
      <c r="D740" s="80"/>
      <c r="E740" s="80"/>
      <c r="F740" s="80"/>
      <c r="G740" s="80"/>
      <c r="H740" s="80"/>
      <c r="I740" s="80"/>
      <c r="J740" s="80"/>
      <c r="K740" s="106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56"/>
      <c r="AD740" s="1"/>
      <c r="AE740" s="1"/>
      <c r="AF740" s="66"/>
      <c r="AG740" s="110" t="str">
        <f>IF(E740=0,"",E740/D739)</f>
        <v/>
      </c>
      <c r="AH740" s="111"/>
      <c r="AI740" s="110" t="str">
        <f t="shared" si="77"/>
        <v/>
      </c>
      <c r="AJ740" s="110" t="str">
        <f t="shared" si="78"/>
        <v/>
      </c>
      <c r="AK740" s="27"/>
    </row>
    <row r="741" spans="1:37" ht="18" customHeight="1">
      <c r="A741" s="104" t="s">
        <v>103</v>
      </c>
      <c r="B741" s="80"/>
      <c r="C741" s="80"/>
      <c r="D741" s="80"/>
      <c r="E741" s="80"/>
      <c r="F741" s="80"/>
      <c r="G741" s="80"/>
      <c r="H741" s="80"/>
      <c r="I741" s="80"/>
      <c r="J741" s="80"/>
      <c r="K741" s="106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56"/>
      <c r="AD741" s="1"/>
      <c r="AE741" s="1"/>
      <c r="AF741" s="66"/>
      <c r="AG741" s="110" t="str">
        <f>IF(F741=0,"",F741/E740)</f>
        <v/>
      </c>
      <c r="AH741" s="111"/>
      <c r="AI741" s="110" t="str">
        <f t="shared" si="77"/>
        <v/>
      </c>
      <c r="AJ741" s="110" t="str">
        <f t="shared" si="78"/>
        <v/>
      </c>
      <c r="AK741" s="27"/>
    </row>
    <row r="742" spans="1:37" ht="18" customHeight="1">
      <c r="A742" s="104" t="s">
        <v>104</v>
      </c>
      <c r="B742" s="80"/>
      <c r="C742" s="80"/>
      <c r="D742" s="80"/>
      <c r="E742" s="80"/>
      <c r="F742" s="80"/>
      <c r="G742" s="80"/>
      <c r="H742" s="80"/>
      <c r="I742" s="80"/>
      <c r="J742" s="80"/>
      <c r="K742" s="106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56"/>
      <c r="AD742" s="1"/>
      <c r="AE742" s="1"/>
      <c r="AF742" s="66"/>
      <c r="AG742" s="110" t="str">
        <f>IF(G742=0,"",G742/F741)</f>
        <v/>
      </c>
      <c r="AH742" s="111"/>
      <c r="AI742" s="110" t="str">
        <f t="shared" si="77"/>
        <v/>
      </c>
      <c r="AJ742" s="110" t="str">
        <f t="shared" si="78"/>
        <v/>
      </c>
      <c r="AK742" s="27"/>
    </row>
    <row r="743" spans="1:37" ht="18" customHeight="1">
      <c r="A743" s="104" t="s">
        <v>105</v>
      </c>
      <c r="B743" s="80"/>
      <c r="C743" s="80"/>
      <c r="D743" s="80"/>
      <c r="E743" s="80"/>
      <c r="F743" s="80"/>
      <c r="G743" s="80"/>
      <c r="H743" s="80"/>
      <c r="I743" s="80"/>
      <c r="J743" s="80"/>
      <c r="K743" s="106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56"/>
      <c r="AD743" s="1"/>
      <c r="AE743" s="1"/>
      <c r="AF743" s="66"/>
      <c r="AG743" s="110" t="str">
        <f>IF(H743=0,"",H743/G742)</f>
        <v/>
      </c>
      <c r="AH743" s="111"/>
      <c r="AI743" s="110" t="str">
        <f t="shared" si="77"/>
        <v/>
      </c>
      <c r="AJ743" s="110" t="str">
        <f t="shared" si="78"/>
        <v/>
      </c>
      <c r="AK743" s="27"/>
    </row>
    <row r="744" spans="1:37" ht="18" customHeight="1">
      <c r="A744" s="104" t="s">
        <v>106</v>
      </c>
      <c r="B744" s="80"/>
      <c r="C744" s="80"/>
      <c r="D744" s="80"/>
      <c r="E744" s="80"/>
      <c r="F744" s="80"/>
      <c r="G744" s="80"/>
      <c r="H744" s="80"/>
      <c r="I744" s="80"/>
      <c r="J744" s="80"/>
      <c r="K744" s="106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56"/>
      <c r="AD744" s="1"/>
      <c r="AE744" s="1"/>
      <c r="AF744" s="66"/>
      <c r="AG744" s="110" t="str">
        <f>IF(I744=0,"",I744/H743)</f>
        <v/>
      </c>
      <c r="AH744" s="111"/>
      <c r="AI744" s="110" t="str">
        <f t="shared" si="77"/>
        <v/>
      </c>
      <c r="AJ744" s="110" t="str">
        <f t="shared" si="78"/>
        <v/>
      </c>
      <c r="AK744" s="27"/>
    </row>
    <row r="745" spans="1:37" ht="18" customHeight="1">
      <c r="A745" s="104" t="s">
        <v>107</v>
      </c>
      <c r="B745" s="80"/>
      <c r="C745" s="80"/>
      <c r="D745" s="80"/>
      <c r="E745" s="80"/>
      <c r="F745" s="80"/>
      <c r="G745" s="80"/>
      <c r="H745" s="80"/>
      <c r="I745" s="80"/>
      <c r="J745" s="80"/>
      <c r="K745" s="106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56"/>
      <c r="AD745" s="1"/>
      <c r="AE745" s="1"/>
      <c r="AF745" s="66"/>
      <c r="AG745" s="107" t="str">
        <f>IF(J745=0,"",J745/I744)</f>
        <v/>
      </c>
      <c r="AH745" s="111"/>
      <c r="AI745" s="107" t="str">
        <f t="shared" si="77"/>
        <v/>
      </c>
      <c r="AJ745" s="107" t="str">
        <f t="shared" si="78"/>
        <v/>
      </c>
      <c r="AK745" s="27"/>
    </row>
    <row r="746" spans="1:37" ht="18" customHeight="1">
      <c r="A746" s="104" t="s">
        <v>108</v>
      </c>
      <c r="B746" s="80"/>
      <c r="C746" s="80"/>
      <c r="D746" s="80"/>
      <c r="E746" s="80"/>
      <c r="F746" s="80"/>
      <c r="G746" s="80"/>
      <c r="H746" s="80"/>
      <c r="I746" s="80"/>
      <c r="J746" s="80"/>
      <c r="K746" s="106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56"/>
      <c r="AD746" s="1"/>
      <c r="AE746" s="1"/>
      <c r="AF746" s="1"/>
      <c r="AG746" s="66"/>
      <c r="AH746" s="114"/>
      <c r="AI746" s="1"/>
      <c r="AJ746" s="66"/>
      <c r="AK746" s="27"/>
    </row>
    <row r="747" spans="1:37" ht="18" customHeight="1">
      <c r="A747" s="104" t="s">
        <v>109</v>
      </c>
      <c r="B747" s="80"/>
      <c r="C747" s="80"/>
      <c r="D747" s="80"/>
      <c r="E747" s="80"/>
      <c r="F747" s="80"/>
      <c r="G747" s="80"/>
      <c r="H747" s="80"/>
      <c r="I747" s="80"/>
      <c r="J747" s="80"/>
      <c r="K747" s="106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56"/>
      <c r="AD747" s="1"/>
      <c r="AE747" s="1"/>
      <c r="AF747" s="1"/>
      <c r="AG747" s="66"/>
      <c r="AH747" s="114"/>
      <c r="AI747" s="30"/>
      <c r="AJ747" s="66"/>
      <c r="AK747" s="27"/>
    </row>
    <row r="748" spans="1:37" ht="18" customHeight="1">
      <c r="A748" s="104" t="s">
        <v>110</v>
      </c>
      <c r="B748" s="80"/>
      <c r="C748" s="80"/>
      <c r="D748" s="80"/>
      <c r="E748" s="80"/>
      <c r="F748" s="80"/>
      <c r="G748" s="80"/>
      <c r="H748" s="80"/>
      <c r="I748" s="80"/>
      <c r="J748" s="80"/>
      <c r="K748" s="106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56"/>
      <c r="AD748" s="1"/>
      <c r="AE748" s="1"/>
      <c r="AF748" s="1"/>
      <c r="AG748" s="66"/>
      <c r="AH748" s="114"/>
      <c r="AI748" s="30"/>
      <c r="AJ748" s="66"/>
      <c r="AK748" s="27"/>
    </row>
    <row r="749" spans="1:37" ht="18" customHeight="1">
      <c r="A749" s="104" t="s">
        <v>111</v>
      </c>
      <c r="B749" s="80"/>
      <c r="C749" s="80"/>
      <c r="D749" s="80"/>
      <c r="E749" s="80"/>
      <c r="F749" s="80"/>
      <c r="G749" s="80"/>
      <c r="H749" s="80"/>
      <c r="I749" s="80"/>
      <c r="J749" s="80"/>
      <c r="K749" s="106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56"/>
      <c r="AD749" s="1"/>
      <c r="AE749" s="1"/>
      <c r="AF749" s="1"/>
      <c r="AG749" s="78"/>
      <c r="AH749" s="79"/>
      <c r="AI749" s="102"/>
      <c r="AJ749" s="107"/>
      <c r="AK749" s="27"/>
    </row>
    <row r="750" spans="1:37" ht="18" customHeight="1">
      <c r="A750" s="104" t="s">
        <v>112</v>
      </c>
      <c r="B750" s="80"/>
      <c r="C750" s="80"/>
      <c r="D750" s="80"/>
      <c r="E750" s="80"/>
      <c r="F750" s="80"/>
      <c r="G750" s="80"/>
      <c r="H750" s="80"/>
      <c r="I750" s="80"/>
      <c r="J750" s="80"/>
      <c r="K750" s="106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56"/>
      <c r="AD750" s="1"/>
      <c r="AE750" s="1"/>
      <c r="AF750" s="66"/>
      <c r="AG750" s="115" t="s">
        <v>35</v>
      </c>
      <c r="AH750" s="56"/>
      <c r="AI750" s="30"/>
      <c r="AJ750" s="116" t="s">
        <v>20</v>
      </c>
      <c r="AK750" s="27"/>
    </row>
    <row r="751" spans="1:37" ht="18" customHeight="1">
      <c r="A751" s="104" t="s">
        <v>130</v>
      </c>
      <c r="B751" s="80"/>
      <c r="C751" s="80"/>
      <c r="D751" s="80"/>
      <c r="E751" s="80"/>
      <c r="F751" s="80"/>
      <c r="G751" s="80"/>
      <c r="H751" s="80"/>
      <c r="I751" s="80"/>
      <c r="J751" s="80"/>
      <c r="K751" s="106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56"/>
      <c r="AD751" s="1"/>
      <c r="AE751" s="1"/>
      <c r="AF751" s="66"/>
      <c r="AG751" s="117" t="s">
        <v>36</v>
      </c>
      <c r="AH751" s="118">
        <f>AH750/B737</f>
        <v>0</v>
      </c>
      <c r="AI751" s="119" t="e">
        <f>IF(AH750/AI750=0,"",AH750/AI750)</f>
        <v>#DIV/0!</v>
      </c>
      <c r="AJ751" s="76" t="s">
        <v>37</v>
      </c>
      <c r="AK751" s="27"/>
    </row>
    <row r="752" spans="1:37" ht="18" customHeight="1">
      <c r="A752" s="104" t="s">
        <v>131</v>
      </c>
      <c r="B752" s="80"/>
      <c r="C752" s="80"/>
      <c r="D752" s="80"/>
      <c r="E752" s="80"/>
      <c r="F752" s="80"/>
      <c r="G752" s="80"/>
      <c r="H752" s="80"/>
      <c r="I752" s="80"/>
      <c r="J752" s="80"/>
      <c r="K752" s="106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56"/>
      <c r="AD752" s="78"/>
      <c r="AE752" s="78"/>
      <c r="AF752" s="78"/>
      <c r="AG752" s="78"/>
      <c r="AH752" s="79"/>
      <c r="AI752" s="102"/>
      <c r="AJ752" s="107"/>
      <c r="AK752" s="27"/>
    </row>
    <row r="753" spans="1:37" ht="18" customHeight="1">
      <c r="A753" s="120"/>
      <c r="B753" s="27"/>
      <c r="C753" s="56"/>
      <c r="D753" s="231" t="s">
        <v>80</v>
      </c>
      <c r="E753" s="219"/>
      <c r="F753" s="219"/>
      <c r="G753" s="219"/>
      <c r="H753" s="219"/>
      <c r="I753" s="219"/>
      <c r="J753" s="225"/>
      <c r="K753" s="121">
        <f>SUM(K737:K749)</f>
        <v>0</v>
      </c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56"/>
      <c r="AD753" s="107" t="str">
        <f>IF(K745=0,"",K745/B737)</f>
        <v/>
      </c>
      <c r="AE753" s="107" t="str">
        <f>IF(K753=0,"",K753/B737)</f>
        <v/>
      </c>
      <c r="AF753" s="107" t="str">
        <f>IF(AC745=0,"",AE753-AD753)</f>
        <v/>
      </c>
      <c r="AG753" s="1"/>
      <c r="AH753" s="27"/>
      <c r="AI753" s="30"/>
      <c r="AJ753" s="1"/>
      <c r="AK753" s="27"/>
    </row>
    <row r="754" spans="1:37" ht="18" customHeight="1">
      <c r="A754" s="22"/>
      <c r="B754" s="27"/>
      <c r="C754" s="27"/>
      <c r="D754" s="97"/>
      <c r="E754" s="97"/>
      <c r="F754" s="97"/>
      <c r="G754" s="97"/>
      <c r="H754" s="97"/>
      <c r="I754" s="97"/>
      <c r="J754" s="97"/>
      <c r="K754" s="98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99"/>
      <c r="AE754" s="99"/>
      <c r="AF754" s="99"/>
      <c r="AG754" s="1"/>
      <c r="AH754" s="27"/>
      <c r="AI754" s="30"/>
      <c r="AJ754" s="1"/>
    </row>
    <row r="755" spans="1:37" ht="18" customHeight="1">
      <c r="A755" s="22"/>
      <c r="B755" s="27"/>
      <c r="C755" s="27"/>
      <c r="D755" s="97"/>
      <c r="E755" s="97"/>
      <c r="F755" s="97"/>
      <c r="G755" s="97"/>
      <c r="H755" s="97"/>
      <c r="I755" s="97"/>
      <c r="J755" s="97"/>
      <c r="K755" s="98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99"/>
      <c r="AE755" s="99"/>
      <c r="AF755" s="99"/>
      <c r="AG755" s="1"/>
      <c r="AH755" s="27"/>
      <c r="AI755" s="30"/>
      <c r="AJ755" s="1"/>
    </row>
    <row r="756" spans="1:37" ht="18" customHeight="1">
      <c r="A756" s="22"/>
      <c r="B756" s="27"/>
      <c r="C756" s="27"/>
      <c r="D756" s="97"/>
      <c r="E756" s="97"/>
      <c r="F756" s="97"/>
      <c r="G756" s="97"/>
      <c r="H756" s="97"/>
      <c r="I756" s="97"/>
      <c r="J756" s="97"/>
      <c r="K756" s="98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99"/>
      <c r="AE756" s="99"/>
      <c r="AF756" s="99"/>
      <c r="AG756" s="1"/>
      <c r="AH756" s="27"/>
      <c r="AI756" s="30"/>
      <c r="AJ756" s="1"/>
    </row>
    <row r="757" spans="1:37" ht="18" customHeight="1">
      <c r="A757" s="22"/>
      <c r="B757" s="27"/>
      <c r="C757" s="27"/>
      <c r="D757" s="97"/>
      <c r="E757" s="97"/>
      <c r="F757" s="97"/>
      <c r="G757" s="97"/>
      <c r="H757" s="97"/>
      <c r="I757" s="97"/>
      <c r="J757" s="97"/>
      <c r="K757" s="98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99"/>
      <c r="AE757" s="99"/>
      <c r="AF757" s="99"/>
      <c r="AG757" s="1"/>
      <c r="AH757" s="27"/>
      <c r="AI757" s="30"/>
      <c r="AJ757" s="1"/>
    </row>
    <row r="758" spans="1:37" ht="18" customHeight="1">
      <c r="A758" s="22"/>
      <c r="B758" s="27"/>
      <c r="C758" s="27"/>
      <c r="D758" s="97"/>
      <c r="E758" s="97"/>
      <c r="F758" s="97"/>
      <c r="G758" s="97"/>
      <c r="H758" s="97"/>
      <c r="I758" s="97"/>
      <c r="J758" s="97"/>
      <c r="K758" s="98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99"/>
      <c r="AE758" s="99"/>
      <c r="AF758" s="99"/>
      <c r="AG758" s="1"/>
      <c r="AH758" s="27"/>
      <c r="AI758" s="30"/>
      <c r="AJ758" s="1"/>
    </row>
    <row r="759" spans="1:37" ht="18" customHeight="1">
      <c r="A759" s="22"/>
      <c r="B759" s="27"/>
      <c r="C759" s="27"/>
      <c r="D759" s="97"/>
      <c r="E759" s="97"/>
      <c r="F759" s="97"/>
      <c r="G759" s="97"/>
      <c r="H759" s="97"/>
      <c r="I759" s="97"/>
      <c r="J759" s="97"/>
      <c r="K759" s="98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99"/>
      <c r="AE759" s="99"/>
      <c r="AF759" s="99"/>
      <c r="AG759" s="1"/>
      <c r="AH759" s="27"/>
      <c r="AI759" s="30"/>
      <c r="AJ759" s="1"/>
    </row>
    <row r="760" spans="1:37" ht="18" customHeight="1">
      <c r="A760" s="22"/>
      <c r="B760" s="27"/>
      <c r="C760" s="27"/>
      <c r="D760" s="97"/>
      <c r="E760" s="97"/>
      <c r="F760" s="97"/>
      <c r="G760" s="97"/>
      <c r="H760" s="97"/>
      <c r="I760" s="97"/>
      <c r="J760" s="97"/>
      <c r="K760" s="98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99"/>
      <c r="AE760" s="99"/>
      <c r="AF760" s="99"/>
      <c r="AG760" s="1"/>
      <c r="AH760" s="27"/>
      <c r="AI760" s="30"/>
      <c r="AJ760" s="1"/>
    </row>
    <row r="761" spans="1:37" ht="18" customHeight="1">
      <c r="A761" s="22"/>
      <c r="B761" s="27"/>
      <c r="C761" s="27"/>
      <c r="D761" s="97"/>
      <c r="E761" s="97"/>
      <c r="F761" s="97"/>
      <c r="G761" s="97"/>
      <c r="H761" s="97"/>
      <c r="I761" s="97"/>
      <c r="J761" s="97"/>
      <c r="K761" s="98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99"/>
      <c r="AE761" s="99"/>
      <c r="AF761" s="99"/>
      <c r="AG761" s="1"/>
      <c r="AH761" s="27"/>
      <c r="AI761" s="30"/>
      <c r="AJ761" s="1"/>
    </row>
    <row r="762" spans="1:37" ht="18" customHeight="1">
      <c r="A762" s="22"/>
      <c r="B762" s="27"/>
      <c r="C762" s="27"/>
      <c r="D762" s="97"/>
      <c r="E762" s="97"/>
      <c r="F762" s="97"/>
      <c r="G762" s="97"/>
      <c r="H762" s="97"/>
      <c r="I762" s="97"/>
      <c r="J762" s="97"/>
      <c r="K762" s="98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99"/>
      <c r="AE762" s="99"/>
      <c r="AF762" s="99"/>
      <c r="AG762" s="1"/>
      <c r="AH762" s="27"/>
      <c r="AI762" s="30"/>
      <c r="AJ762" s="1"/>
    </row>
    <row r="763" spans="1:37" ht="18" customHeight="1">
      <c r="A763" s="22"/>
      <c r="B763" s="27"/>
      <c r="C763" s="27"/>
      <c r="D763" s="97"/>
      <c r="E763" s="97"/>
      <c r="F763" s="97"/>
      <c r="G763" s="97"/>
      <c r="H763" s="97"/>
      <c r="I763" s="97"/>
      <c r="J763" s="97"/>
      <c r="K763" s="98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99"/>
      <c r="AE763" s="99"/>
      <c r="AF763" s="99"/>
      <c r="AG763" s="1"/>
      <c r="AH763" s="27"/>
      <c r="AI763" s="30"/>
      <c r="AJ763" s="1"/>
    </row>
    <row r="764" spans="1:37" ht="18" customHeight="1">
      <c r="A764" s="22"/>
      <c r="B764" s="27"/>
      <c r="C764" s="27"/>
      <c r="D764" s="97"/>
      <c r="E764" s="97"/>
      <c r="F764" s="97"/>
      <c r="G764" s="97"/>
      <c r="H764" s="97"/>
      <c r="I764" s="97"/>
      <c r="J764" s="97"/>
      <c r="K764" s="98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99"/>
      <c r="AE764" s="99"/>
      <c r="AF764" s="99"/>
      <c r="AG764" s="1"/>
      <c r="AH764" s="27"/>
      <c r="AI764" s="30"/>
      <c r="AJ764" s="1"/>
    </row>
    <row r="765" spans="1:37" ht="18" customHeight="1">
      <c r="A765" s="22"/>
      <c r="B765" s="27"/>
      <c r="C765" s="27"/>
      <c r="D765" s="97"/>
      <c r="E765" s="97"/>
      <c r="F765" s="97"/>
      <c r="G765" s="97"/>
      <c r="H765" s="97"/>
      <c r="I765" s="97"/>
      <c r="J765" s="97"/>
      <c r="K765" s="98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99"/>
      <c r="AE765" s="99"/>
      <c r="AF765" s="99"/>
      <c r="AG765" s="1"/>
      <c r="AH765" s="27"/>
      <c r="AI765" s="30"/>
      <c r="AJ765" s="1"/>
    </row>
    <row r="766" spans="1:37" ht="18" customHeight="1">
      <c r="A766" s="22"/>
      <c r="B766" s="27"/>
      <c r="C766" s="27"/>
      <c r="D766" s="97"/>
      <c r="E766" s="97"/>
      <c r="F766" s="97"/>
      <c r="G766" s="97"/>
      <c r="H766" s="97"/>
      <c r="I766" s="97"/>
      <c r="J766" s="97"/>
      <c r="K766" s="98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99"/>
      <c r="AE766" s="99"/>
      <c r="AF766" s="99"/>
      <c r="AG766" s="1"/>
      <c r="AH766" s="27"/>
      <c r="AI766" s="30"/>
      <c r="AJ766" s="1"/>
    </row>
    <row r="767" spans="1:37" ht="18" customHeight="1">
      <c r="A767" s="22"/>
      <c r="B767" s="27"/>
      <c r="C767" s="27"/>
      <c r="D767" s="97"/>
      <c r="E767" s="97"/>
      <c r="F767" s="97"/>
      <c r="G767" s="97"/>
      <c r="H767" s="97"/>
      <c r="I767" s="97"/>
      <c r="J767" s="97"/>
      <c r="K767" s="98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99"/>
      <c r="AE767" s="99"/>
      <c r="AF767" s="99"/>
      <c r="AG767" s="1"/>
      <c r="AH767" s="27"/>
      <c r="AI767" s="30"/>
      <c r="AJ767" s="1"/>
    </row>
    <row r="768" spans="1:37" ht="18" customHeight="1">
      <c r="A768" s="22"/>
      <c r="B768" s="27"/>
      <c r="C768" s="27"/>
      <c r="D768" s="97"/>
      <c r="E768" s="97"/>
      <c r="F768" s="97"/>
      <c r="G768" s="97"/>
      <c r="H768" s="97"/>
      <c r="I768" s="97"/>
      <c r="J768" s="97"/>
      <c r="K768" s="98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99"/>
      <c r="AE768" s="99"/>
      <c r="AF768" s="99"/>
      <c r="AG768" s="1"/>
      <c r="AH768" s="27"/>
      <c r="AI768" s="30"/>
      <c r="AJ768" s="1"/>
    </row>
    <row r="769" spans="1:36" ht="18" customHeight="1">
      <c r="A769" s="22"/>
      <c r="B769" s="27"/>
      <c r="C769" s="27"/>
      <c r="D769" s="97"/>
      <c r="E769" s="97"/>
      <c r="F769" s="97"/>
      <c r="G769" s="97"/>
      <c r="H769" s="97"/>
      <c r="I769" s="97"/>
      <c r="J769" s="97"/>
      <c r="K769" s="98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99"/>
      <c r="AE769" s="99"/>
      <c r="AF769" s="99"/>
      <c r="AG769" s="1"/>
      <c r="AH769" s="27"/>
      <c r="AI769" s="30"/>
      <c r="AJ769" s="1"/>
    </row>
    <row r="770" spans="1:36" ht="18" customHeight="1">
      <c r="A770" s="22"/>
      <c r="B770" s="27"/>
      <c r="C770" s="27"/>
      <c r="D770" s="97"/>
      <c r="E770" s="97"/>
      <c r="F770" s="97"/>
      <c r="G770" s="97"/>
      <c r="H770" s="97"/>
      <c r="I770" s="97"/>
      <c r="J770" s="97"/>
      <c r="K770" s="98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99"/>
      <c r="AE770" s="99"/>
      <c r="AF770" s="99"/>
      <c r="AG770" s="1"/>
      <c r="AH770" s="27"/>
      <c r="AI770" s="30"/>
      <c r="AJ770" s="1"/>
    </row>
    <row r="771" spans="1:36" ht="18" customHeight="1">
      <c r="A771" s="22"/>
      <c r="B771" s="27"/>
      <c r="C771" s="27"/>
      <c r="D771" s="97"/>
      <c r="E771" s="97"/>
      <c r="F771" s="97"/>
      <c r="G771" s="97"/>
      <c r="H771" s="97"/>
      <c r="I771" s="97"/>
      <c r="J771" s="97"/>
      <c r="K771" s="98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99"/>
      <c r="AE771" s="99"/>
      <c r="AF771" s="99"/>
      <c r="AG771" s="1"/>
      <c r="AH771" s="27"/>
      <c r="AI771" s="30"/>
      <c r="AJ771" s="1"/>
    </row>
    <row r="772" spans="1:36" ht="18" customHeight="1">
      <c r="A772" s="22"/>
      <c r="B772" s="27"/>
      <c r="C772" s="27"/>
      <c r="D772" s="97"/>
      <c r="E772" s="97"/>
      <c r="F772" s="97"/>
      <c r="G772" s="97"/>
      <c r="H772" s="97"/>
      <c r="I772" s="97"/>
      <c r="J772" s="97"/>
      <c r="K772" s="98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99"/>
      <c r="AE772" s="99"/>
      <c r="AF772" s="99"/>
      <c r="AG772" s="1"/>
      <c r="AH772" s="27"/>
      <c r="AI772" s="30"/>
      <c r="AJ772" s="1"/>
    </row>
    <row r="773" spans="1:36" ht="18" customHeight="1">
      <c r="A773" s="22"/>
      <c r="B773" s="27"/>
      <c r="C773" s="27"/>
      <c r="D773" s="97"/>
      <c r="E773" s="97"/>
      <c r="F773" s="97"/>
      <c r="G773" s="97"/>
      <c r="H773" s="97"/>
      <c r="I773" s="97"/>
      <c r="J773" s="97"/>
      <c r="K773" s="98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99"/>
      <c r="AE773" s="99"/>
      <c r="AF773" s="99"/>
      <c r="AG773" s="1"/>
      <c r="AH773" s="27"/>
      <c r="AI773" s="30"/>
      <c r="AJ773" s="1"/>
    </row>
    <row r="774" spans="1:36" ht="18" customHeight="1">
      <c r="A774" s="22"/>
      <c r="B774" s="27"/>
      <c r="C774" s="27"/>
      <c r="D774" s="97"/>
      <c r="E774" s="97"/>
      <c r="F774" s="97"/>
      <c r="G774" s="97"/>
      <c r="H774" s="97"/>
      <c r="I774" s="97"/>
      <c r="J774" s="97"/>
      <c r="K774" s="98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99"/>
      <c r="AE774" s="99"/>
      <c r="AF774" s="99"/>
      <c r="AG774" s="1"/>
      <c r="AH774" s="27"/>
      <c r="AI774" s="30"/>
      <c r="AJ774" s="1"/>
    </row>
    <row r="775" spans="1:36" ht="18" customHeight="1">
      <c r="A775" s="22"/>
      <c r="B775" s="27"/>
      <c r="C775" s="27"/>
      <c r="D775" s="97"/>
      <c r="E775" s="97"/>
      <c r="F775" s="97"/>
      <c r="G775" s="97"/>
      <c r="H775" s="97"/>
      <c r="I775" s="97"/>
      <c r="J775" s="97"/>
      <c r="K775" s="98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99"/>
      <c r="AE775" s="99"/>
      <c r="AF775" s="99"/>
      <c r="AG775" s="1"/>
      <c r="AH775" s="27"/>
      <c r="AI775" s="30"/>
      <c r="AJ775" s="1"/>
    </row>
    <row r="776" spans="1:36" ht="18" customHeight="1">
      <c r="A776" s="22"/>
      <c r="B776" s="27"/>
      <c r="C776" s="27"/>
      <c r="D776" s="97"/>
      <c r="E776" s="97"/>
      <c r="F776" s="97"/>
      <c r="G776" s="97"/>
      <c r="H776" s="97"/>
      <c r="I776" s="97"/>
      <c r="J776" s="97"/>
      <c r="K776" s="98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99"/>
      <c r="AE776" s="99"/>
      <c r="AF776" s="99"/>
      <c r="AG776" s="1"/>
      <c r="AH776" s="27"/>
      <c r="AI776" s="30"/>
      <c r="AJ776" s="1"/>
    </row>
    <row r="777" spans="1:36" ht="18" customHeight="1">
      <c r="A777" s="22"/>
      <c r="B777" s="27"/>
      <c r="C777" s="27"/>
      <c r="D777" s="97"/>
      <c r="E777" s="97"/>
      <c r="F777" s="97"/>
      <c r="G777" s="97"/>
      <c r="H777" s="97"/>
      <c r="I777" s="97"/>
      <c r="J777" s="97"/>
      <c r="K777" s="98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99"/>
      <c r="AE777" s="99"/>
      <c r="AF777" s="99"/>
      <c r="AG777" s="1"/>
      <c r="AH777" s="27"/>
      <c r="AI777" s="30"/>
      <c r="AJ777" s="1"/>
    </row>
    <row r="778" spans="1:36" ht="18" customHeight="1">
      <c r="A778" s="22"/>
      <c r="B778" s="27"/>
      <c r="C778" s="27"/>
      <c r="D778" s="97"/>
      <c r="E778" s="97"/>
      <c r="F778" s="97"/>
      <c r="G778" s="97"/>
      <c r="H778" s="97"/>
      <c r="I778" s="97"/>
      <c r="J778" s="97"/>
      <c r="K778" s="98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99"/>
      <c r="AE778" s="99"/>
      <c r="AF778" s="99"/>
      <c r="AG778" s="1"/>
      <c r="AH778" s="27"/>
      <c r="AI778" s="30"/>
      <c r="AJ778" s="1"/>
    </row>
    <row r="779" spans="1:36" ht="18" customHeight="1">
      <c r="A779" s="22"/>
      <c r="B779" s="27"/>
      <c r="C779" s="27"/>
      <c r="D779" s="97"/>
      <c r="E779" s="97"/>
      <c r="F779" s="97"/>
      <c r="G779" s="97"/>
      <c r="H779" s="97"/>
      <c r="I779" s="97"/>
      <c r="J779" s="97"/>
      <c r="K779" s="98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99"/>
      <c r="AE779" s="99"/>
      <c r="AF779" s="99"/>
      <c r="AG779" s="1"/>
      <c r="AH779" s="27"/>
      <c r="AI779" s="30"/>
      <c r="AJ779" s="1"/>
    </row>
    <row r="780" spans="1:36" ht="18" customHeight="1">
      <c r="A780" s="22"/>
      <c r="B780" s="27"/>
      <c r="C780" s="27"/>
      <c r="D780" s="97"/>
      <c r="E780" s="97"/>
      <c r="F780" s="97"/>
      <c r="G780" s="97"/>
      <c r="H780" s="97"/>
      <c r="I780" s="97"/>
      <c r="J780" s="97"/>
      <c r="K780" s="98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99"/>
      <c r="AE780" s="99"/>
      <c r="AF780" s="99"/>
      <c r="AG780" s="1"/>
      <c r="AH780" s="27"/>
      <c r="AI780" s="30"/>
      <c r="AJ780" s="1"/>
    </row>
    <row r="781" spans="1:36" ht="18" customHeight="1">
      <c r="A781" s="22"/>
      <c r="B781" s="27"/>
      <c r="C781" s="27"/>
      <c r="D781" s="97"/>
      <c r="E781" s="97"/>
      <c r="F781" s="97"/>
      <c r="G781" s="97"/>
      <c r="H781" s="97"/>
      <c r="I781" s="97"/>
      <c r="J781" s="97"/>
      <c r="K781" s="98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99"/>
      <c r="AE781" s="99"/>
      <c r="AF781" s="99"/>
      <c r="AG781" s="1"/>
      <c r="AH781" s="27"/>
      <c r="AI781" s="30"/>
      <c r="AJ781" s="1"/>
    </row>
    <row r="782" spans="1:36" ht="18" customHeight="1">
      <c r="A782" s="22"/>
      <c r="B782" s="27"/>
      <c r="C782" s="27"/>
      <c r="D782" s="97"/>
      <c r="E782" s="97"/>
      <c r="F782" s="97"/>
      <c r="G782" s="97"/>
      <c r="H782" s="97"/>
      <c r="I782" s="97"/>
      <c r="J782" s="97"/>
      <c r="K782" s="98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99"/>
      <c r="AE782" s="99"/>
      <c r="AF782" s="99"/>
      <c r="AG782" s="1"/>
      <c r="AH782" s="27"/>
      <c r="AI782" s="30"/>
      <c r="AJ782" s="1"/>
    </row>
    <row r="783" spans="1:36" ht="18" customHeight="1">
      <c r="A783" s="22"/>
      <c r="B783" s="27"/>
      <c r="C783" s="27"/>
      <c r="D783" s="97"/>
      <c r="E783" s="97"/>
      <c r="F783" s="97"/>
      <c r="G783" s="97"/>
      <c r="H783" s="97"/>
      <c r="I783" s="97"/>
      <c r="J783" s="97"/>
      <c r="K783" s="98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99"/>
      <c r="AE783" s="99"/>
      <c r="AF783" s="99"/>
      <c r="AG783" s="1"/>
      <c r="AH783" s="27"/>
      <c r="AI783" s="30"/>
      <c r="AJ783" s="1"/>
    </row>
    <row r="784" spans="1:36" ht="18" customHeight="1">
      <c r="A784" s="22"/>
      <c r="B784" s="27"/>
      <c r="C784" s="27"/>
      <c r="D784" s="97"/>
      <c r="E784" s="97"/>
      <c r="F784" s="97"/>
      <c r="G784" s="97"/>
      <c r="H784" s="97"/>
      <c r="I784" s="97"/>
      <c r="J784" s="97"/>
      <c r="K784" s="98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99"/>
      <c r="AE784" s="99"/>
      <c r="AF784" s="99"/>
      <c r="AG784" s="1"/>
      <c r="AH784" s="27"/>
      <c r="AI784" s="30"/>
      <c r="AJ784" s="1"/>
    </row>
    <row r="785" spans="1:36" ht="18" customHeight="1">
      <c r="A785" s="22"/>
      <c r="B785" s="27"/>
      <c r="C785" s="27"/>
      <c r="D785" s="97"/>
      <c r="E785" s="97"/>
      <c r="F785" s="97"/>
      <c r="G785" s="97"/>
      <c r="H785" s="97"/>
      <c r="I785" s="97"/>
      <c r="J785" s="97"/>
      <c r="K785" s="98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99"/>
      <c r="AE785" s="99"/>
      <c r="AF785" s="99"/>
      <c r="AG785" s="1"/>
      <c r="AH785" s="27"/>
      <c r="AI785" s="30"/>
      <c r="AJ785" s="1"/>
    </row>
    <row r="786" spans="1:36" ht="18" customHeight="1">
      <c r="A786" s="22"/>
      <c r="B786" s="27"/>
      <c r="C786" s="27"/>
      <c r="D786" s="97"/>
      <c r="E786" s="97"/>
      <c r="F786" s="97"/>
      <c r="G786" s="97"/>
      <c r="H786" s="97"/>
      <c r="I786" s="97"/>
      <c r="J786" s="97"/>
      <c r="K786" s="98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99"/>
      <c r="AE786" s="99"/>
      <c r="AF786" s="99"/>
      <c r="AG786" s="1"/>
      <c r="AH786" s="27"/>
      <c r="AI786" s="30"/>
      <c r="AJ786" s="1"/>
    </row>
    <row r="787" spans="1:36" ht="18" customHeight="1">
      <c r="A787" s="22"/>
      <c r="B787" s="27"/>
      <c r="C787" s="27"/>
      <c r="D787" s="97"/>
      <c r="E787" s="97"/>
      <c r="F787" s="97"/>
      <c r="G787" s="97"/>
      <c r="H787" s="97"/>
      <c r="I787" s="97"/>
      <c r="J787" s="97"/>
      <c r="K787" s="98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99"/>
      <c r="AE787" s="99"/>
      <c r="AF787" s="99"/>
      <c r="AG787" s="1"/>
      <c r="AH787" s="27"/>
      <c r="AI787" s="30"/>
      <c r="AJ787" s="1"/>
    </row>
    <row r="788" spans="1:36" ht="18" customHeight="1">
      <c r="A788" s="22"/>
      <c r="B788" s="27"/>
      <c r="C788" s="27"/>
      <c r="D788" s="97"/>
      <c r="E788" s="97"/>
      <c r="F788" s="97"/>
      <c r="G788" s="97"/>
      <c r="H788" s="97"/>
      <c r="I788" s="97"/>
      <c r="J788" s="97"/>
      <c r="K788" s="98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99"/>
      <c r="AE788" s="99"/>
      <c r="AF788" s="99"/>
      <c r="AG788" s="1"/>
      <c r="AH788" s="27"/>
      <c r="AI788" s="30"/>
      <c r="AJ788" s="1"/>
    </row>
    <row r="789" spans="1:36" ht="18" customHeight="1">
      <c r="A789" s="22"/>
      <c r="B789" s="27"/>
      <c r="C789" s="27"/>
      <c r="D789" s="97"/>
      <c r="E789" s="97"/>
      <c r="F789" s="97"/>
      <c r="G789" s="97"/>
      <c r="H789" s="97"/>
      <c r="I789" s="97"/>
      <c r="J789" s="97"/>
      <c r="K789" s="98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99"/>
      <c r="AE789" s="99"/>
      <c r="AF789" s="99"/>
      <c r="AG789" s="1"/>
      <c r="AH789" s="27"/>
      <c r="AI789" s="30"/>
      <c r="AJ789" s="1"/>
    </row>
    <row r="790" spans="1:36" ht="18" customHeight="1">
      <c r="A790" s="22"/>
      <c r="B790" s="27"/>
      <c r="C790" s="27"/>
      <c r="D790" s="97"/>
      <c r="E790" s="97"/>
      <c r="F790" s="97"/>
      <c r="G790" s="97"/>
      <c r="H790" s="97"/>
      <c r="I790" s="97"/>
      <c r="J790" s="97"/>
      <c r="K790" s="98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99"/>
      <c r="AE790" s="99"/>
      <c r="AF790" s="99"/>
      <c r="AG790" s="1"/>
      <c r="AH790" s="27"/>
      <c r="AI790" s="30"/>
      <c r="AJ790" s="1"/>
    </row>
    <row r="791" spans="1:36" ht="18" customHeight="1">
      <c r="A791" s="22"/>
      <c r="B791" s="27"/>
      <c r="C791" s="27"/>
      <c r="D791" s="97"/>
      <c r="E791" s="97"/>
      <c r="F791" s="97"/>
      <c r="G791" s="97"/>
      <c r="H791" s="97"/>
      <c r="I791" s="97"/>
      <c r="J791" s="97"/>
      <c r="K791" s="98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99"/>
      <c r="AE791" s="99"/>
      <c r="AF791" s="99"/>
      <c r="AG791" s="1"/>
      <c r="AH791" s="27"/>
      <c r="AI791" s="30"/>
      <c r="AJ791" s="1"/>
    </row>
    <row r="792" spans="1:36" ht="18" customHeight="1">
      <c r="A792" s="22"/>
      <c r="B792" s="27"/>
      <c r="C792" s="27"/>
      <c r="D792" s="97"/>
      <c r="E792" s="97"/>
      <c r="F792" s="97"/>
      <c r="G792" s="97"/>
      <c r="H792" s="97"/>
      <c r="I792" s="97"/>
      <c r="J792" s="97"/>
      <c r="K792" s="98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99"/>
      <c r="AE792" s="99"/>
      <c r="AF792" s="99"/>
      <c r="AG792" s="1"/>
      <c r="AH792" s="27"/>
      <c r="AI792" s="30"/>
      <c r="AJ792" s="1"/>
    </row>
    <row r="793" spans="1:36" ht="18" customHeight="1">
      <c r="A793" s="22"/>
      <c r="B793" s="27"/>
      <c r="C793" s="27"/>
      <c r="D793" s="97"/>
      <c r="E793" s="97"/>
      <c r="F793" s="97"/>
      <c r="G793" s="97"/>
      <c r="H793" s="97"/>
      <c r="I793" s="97"/>
      <c r="J793" s="97"/>
      <c r="K793" s="98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99"/>
      <c r="AE793" s="99"/>
      <c r="AF793" s="99"/>
      <c r="AG793" s="1"/>
      <c r="AH793" s="27"/>
      <c r="AI793" s="30"/>
      <c r="AJ793" s="1"/>
    </row>
    <row r="794" spans="1:36" ht="18" customHeight="1">
      <c r="A794" s="22"/>
      <c r="B794" s="27"/>
      <c r="C794" s="27"/>
      <c r="D794" s="97"/>
      <c r="E794" s="97"/>
      <c r="F794" s="97"/>
      <c r="G794" s="97"/>
      <c r="H794" s="97"/>
      <c r="I794" s="97"/>
      <c r="J794" s="97"/>
      <c r="K794" s="98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99"/>
      <c r="AE794" s="99"/>
      <c r="AF794" s="99"/>
      <c r="AG794" s="1"/>
      <c r="AH794" s="27"/>
      <c r="AI794" s="30"/>
      <c r="AJ794" s="1"/>
    </row>
    <row r="795" spans="1:36" ht="18" customHeight="1">
      <c r="A795" s="22"/>
      <c r="B795" s="27"/>
      <c r="C795" s="27"/>
      <c r="D795" s="97"/>
      <c r="E795" s="97"/>
      <c r="F795" s="97"/>
      <c r="G795" s="97"/>
      <c r="H795" s="97"/>
      <c r="I795" s="97"/>
      <c r="J795" s="97"/>
      <c r="K795" s="98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99"/>
      <c r="AE795" s="99"/>
      <c r="AF795" s="99"/>
      <c r="AG795" s="1"/>
      <c r="AH795" s="27"/>
      <c r="AI795" s="30"/>
      <c r="AJ795" s="1"/>
    </row>
    <row r="796" spans="1:36" ht="18" customHeight="1">
      <c r="A796" s="22"/>
      <c r="B796" s="27"/>
      <c r="C796" s="27"/>
      <c r="D796" s="97"/>
      <c r="E796" s="97"/>
      <c r="F796" s="97"/>
      <c r="G796" s="97"/>
      <c r="H796" s="97"/>
      <c r="I796" s="97"/>
      <c r="J796" s="97"/>
      <c r="K796" s="98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99"/>
      <c r="AE796" s="99"/>
      <c r="AF796" s="99"/>
      <c r="AG796" s="1"/>
      <c r="AH796" s="27"/>
      <c r="AI796" s="30"/>
      <c r="AJ796" s="1"/>
    </row>
    <row r="797" spans="1:36" ht="18" customHeight="1">
      <c r="A797" s="22"/>
      <c r="B797" s="27"/>
      <c r="C797" s="27"/>
      <c r="D797" s="97"/>
      <c r="E797" s="97"/>
      <c r="F797" s="97"/>
      <c r="G797" s="97"/>
      <c r="H797" s="97"/>
      <c r="I797" s="97"/>
      <c r="J797" s="97"/>
      <c r="K797" s="98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99"/>
      <c r="AE797" s="99"/>
      <c r="AF797" s="99"/>
      <c r="AG797" s="1"/>
      <c r="AH797" s="27"/>
      <c r="AI797" s="30"/>
      <c r="AJ797" s="1"/>
    </row>
    <row r="798" spans="1:36" ht="18" customHeight="1">
      <c r="A798" s="22"/>
      <c r="B798" s="27"/>
      <c r="C798" s="27"/>
      <c r="D798" s="97"/>
      <c r="E798" s="97"/>
      <c r="F798" s="97"/>
      <c r="G798" s="97"/>
      <c r="H798" s="97"/>
      <c r="I798" s="97"/>
      <c r="J798" s="97"/>
      <c r="K798" s="98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99"/>
      <c r="AE798" s="99"/>
      <c r="AF798" s="99"/>
      <c r="AG798" s="1"/>
      <c r="AH798" s="27"/>
      <c r="AI798" s="30"/>
      <c r="AJ798" s="1"/>
    </row>
    <row r="799" spans="1:36" ht="18" customHeight="1">
      <c r="A799" s="22"/>
      <c r="B799" s="27"/>
      <c r="C799" s="27"/>
      <c r="D799" s="97"/>
      <c r="E799" s="97"/>
      <c r="F799" s="97"/>
      <c r="G799" s="97"/>
      <c r="H799" s="97"/>
      <c r="I799" s="97"/>
      <c r="J799" s="97"/>
      <c r="K799" s="98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99"/>
      <c r="AE799" s="99"/>
      <c r="AF799" s="99"/>
      <c r="AG799" s="1"/>
      <c r="AH799" s="27"/>
      <c r="AI799" s="30"/>
      <c r="AJ799" s="1"/>
    </row>
    <row r="800" spans="1:36" ht="18" customHeight="1">
      <c r="A800" s="22"/>
      <c r="B800" s="27"/>
      <c r="C800" s="27"/>
      <c r="D800" s="97"/>
      <c r="E800" s="97"/>
      <c r="F800" s="97"/>
      <c r="G800" s="97"/>
      <c r="H800" s="97"/>
      <c r="I800" s="97"/>
      <c r="J800" s="97"/>
      <c r="K800" s="98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99"/>
      <c r="AE800" s="99"/>
      <c r="AF800" s="99"/>
      <c r="AG800" s="1"/>
      <c r="AH800" s="27"/>
      <c r="AI800" s="30"/>
      <c r="AJ800" s="1"/>
    </row>
    <row r="801" spans="1:36" ht="18" customHeight="1">
      <c r="A801" s="22"/>
      <c r="B801" s="27"/>
      <c r="C801" s="27"/>
      <c r="D801" s="97"/>
      <c r="E801" s="97"/>
      <c r="F801" s="97"/>
      <c r="G801" s="97"/>
      <c r="H801" s="97"/>
      <c r="I801" s="97"/>
      <c r="J801" s="97"/>
      <c r="K801" s="98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99"/>
      <c r="AE801" s="99"/>
      <c r="AF801" s="99"/>
      <c r="AG801" s="1"/>
      <c r="AH801" s="27"/>
      <c r="AI801" s="30"/>
      <c r="AJ801" s="1"/>
    </row>
    <row r="802" spans="1:36" ht="18" customHeight="1">
      <c r="A802" s="22"/>
      <c r="B802" s="27"/>
      <c r="C802" s="27"/>
      <c r="D802" s="97"/>
      <c r="E802" s="97"/>
      <c r="F802" s="97"/>
      <c r="G802" s="97"/>
      <c r="H802" s="97"/>
      <c r="I802" s="97"/>
      <c r="J802" s="97"/>
      <c r="K802" s="98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99"/>
      <c r="AE802" s="99"/>
      <c r="AF802" s="99"/>
      <c r="AG802" s="1"/>
      <c r="AH802" s="27"/>
      <c r="AI802" s="30"/>
      <c r="AJ802" s="1"/>
    </row>
    <row r="803" spans="1:36" ht="18" customHeight="1">
      <c r="A803" s="22"/>
      <c r="B803" s="27"/>
      <c r="C803" s="27"/>
      <c r="D803" s="97"/>
      <c r="E803" s="97"/>
      <c r="F803" s="97"/>
      <c r="G803" s="97"/>
      <c r="H803" s="97"/>
      <c r="I803" s="97"/>
      <c r="J803" s="97"/>
      <c r="K803" s="98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99"/>
      <c r="AE803" s="99"/>
      <c r="AF803" s="99"/>
      <c r="AG803" s="1"/>
      <c r="AH803" s="27"/>
      <c r="AI803" s="30"/>
      <c r="AJ803" s="1"/>
    </row>
    <row r="804" spans="1:36" ht="18" customHeight="1">
      <c r="A804" s="22"/>
      <c r="B804" s="27"/>
      <c r="C804" s="27"/>
      <c r="D804" s="97"/>
      <c r="E804" s="97"/>
      <c r="F804" s="97"/>
      <c r="G804" s="97"/>
      <c r="H804" s="97"/>
      <c r="I804" s="97"/>
      <c r="J804" s="97"/>
      <c r="K804" s="98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99"/>
      <c r="AE804" s="99"/>
      <c r="AF804" s="99"/>
      <c r="AG804" s="1"/>
      <c r="AH804" s="27"/>
      <c r="AI804" s="30"/>
      <c r="AJ804" s="1"/>
    </row>
    <row r="805" spans="1:36" ht="18" customHeight="1">
      <c r="A805" s="22"/>
      <c r="B805" s="27"/>
      <c r="C805" s="27"/>
      <c r="D805" s="97"/>
      <c r="E805" s="97"/>
      <c r="F805" s="97"/>
      <c r="G805" s="97"/>
      <c r="H805" s="97"/>
      <c r="I805" s="97"/>
      <c r="J805" s="97"/>
      <c r="K805" s="98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99"/>
      <c r="AE805" s="99"/>
      <c r="AF805" s="99"/>
      <c r="AG805" s="1"/>
      <c r="AH805" s="27"/>
      <c r="AI805" s="30"/>
      <c r="AJ805" s="1"/>
    </row>
    <row r="806" spans="1:36" ht="18" customHeight="1">
      <c r="A806" s="22"/>
      <c r="B806" s="27"/>
      <c r="C806" s="27"/>
      <c r="D806" s="97"/>
      <c r="E806" s="97"/>
      <c r="F806" s="97"/>
      <c r="G806" s="97"/>
      <c r="H806" s="97"/>
      <c r="I806" s="97"/>
      <c r="J806" s="97"/>
      <c r="K806" s="98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99"/>
      <c r="AE806" s="99"/>
      <c r="AF806" s="99"/>
      <c r="AG806" s="1"/>
      <c r="AH806" s="27"/>
      <c r="AI806" s="30"/>
      <c r="AJ806" s="1"/>
    </row>
    <row r="807" spans="1:36" ht="18" customHeight="1">
      <c r="A807" s="22"/>
      <c r="B807" s="27"/>
      <c r="C807" s="27"/>
      <c r="D807" s="97"/>
      <c r="E807" s="97"/>
      <c r="F807" s="97"/>
      <c r="G807" s="97"/>
      <c r="H807" s="97"/>
      <c r="I807" s="97"/>
      <c r="J807" s="97"/>
      <c r="K807" s="98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99"/>
      <c r="AE807" s="99"/>
      <c r="AF807" s="99"/>
      <c r="AG807" s="1"/>
      <c r="AH807" s="27"/>
      <c r="AI807" s="30"/>
      <c r="AJ807" s="1"/>
    </row>
    <row r="808" spans="1:36" ht="18" customHeight="1">
      <c r="A808" s="22"/>
      <c r="B808" s="27"/>
      <c r="C808" s="27"/>
      <c r="D808" s="97"/>
      <c r="E808" s="97"/>
      <c r="F808" s="97"/>
      <c r="G808" s="97"/>
      <c r="H808" s="97"/>
      <c r="I808" s="97"/>
      <c r="J808" s="97"/>
      <c r="K808" s="98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99"/>
      <c r="AE808" s="99"/>
      <c r="AF808" s="99"/>
      <c r="AG808" s="1"/>
      <c r="AH808" s="27"/>
      <c r="AI808" s="30"/>
      <c r="AJ808" s="1"/>
    </row>
    <row r="809" spans="1:36" ht="18" customHeight="1">
      <c r="A809" s="22"/>
      <c r="B809" s="27"/>
      <c r="C809" s="27"/>
      <c r="D809" s="97"/>
      <c r="E809" s="97"/>
      <c r="F809" s="97"/>
      <c r="G809" s="97"/>
      <c r="H809" s="97"/>
      <c r="I809" s="97"/>
      <c r="J809" s="97"/>
      <c r="K809" s="98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99"/>
      <c r="AE809" s="99"/>
      <c r="AF809" s="99"/>
      <c r="AG809" s="1"/>
      <c r="AH809" s="27"/>
      <c r="AI809" s="30"/>
      <c r="AJ809" s="1"/>
    </row>
    <row r="810" spans="1:36" ht="18" customHeight="1">
      <c r="A810" s="22"/>
      <c r="B810" s="27"/>
      <c r="C810" s="27"/>
      <c r="D810" s="97"/>
      <c r="E810" s="97"/>
      <c r="F810" s="97"/>
      <c r="G810" s="97"/>
      <c r="H810" s="97"/>
      <c r="I810" s="97"/>
      <c r="J810" s="97"/>
      <c r="K810" s="98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99"/>
      <c r="AE810" s="99"/>
      <c r="AF810" s="99"/>
      <c r="AG810" s="1"/>
      <c r="AH810" s="27"/>
      <c r="AI810" s="30"/>
      <c r="AJ810" s="1"/>
    </row>
    <row r="811" spans="1:36" ht="18" customHeight="1">
      <c r="A811" s="22"/>
      <c r="B811" s="27"/>
      <c r="C811" s="27"/>
      <c r="D811" s="97"/>
      <c r="E811" s="97"/>
      <c r="F811" s="97"/>
      <c r="G811" s="97"/>
      <c r="H811" s="97"/>
      <c r="I811" s="97"/>
      <c r="J811" s="97"/>
      <c r="K811" s="98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99"/>
      <c r="AE811" s="99"/>
      <c r="AF811" s="99"/>
      <c r="AG811" s="1"/>
      <c r="AH811" s="27"/>
      <c r="AI811" s="30"/>
      <c r="AJ811" s="1"/>
    </row>
    <row r="812" spans="1:36" ht="18" customHeight="1">
      <c r="A812" s="22"/>
      <c r="B812" s="27"/>
      <c r="C812" s="27"/>
      <c r="D812" s="97"/>
      <c r="E812" s="97"/>
      <c r="F812" s="97"/>
      <c r="G812" s="97"/>
      <c r="H812" s="97"/>
      <c r="I812" s="97"/>
      <c r="J812" s="97"/>
      <c r="K812" s="98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99"/>
      <c r="AE812" s="99"/>
      <c r="AF812" s="99"/>
      <c r="AG812" s="1"/>
      <c r="AH812" s="27"/>
      <c r="AI812" s="30"/>
      <c r="AJ812" s="1"/>
    </row>
    <row r="813" spans="1:36" ht="18" customHeight="1">
      <c r="A813" s="22"/>
      <c r="B813" s="27"/>
      <c r="C813" s="27"/>
      <c r="D813" s="97"/>
      <c r="E813" s="97"/>
      <c r="F813" s="97"/>
      <c r="G813" s="97"/>
      <c r="H813" s="97"/>
      <c r="I813" s="97"/>
      <c r="J813" s="97"/>
      <c r="K813" s="98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99"/>
      <c r="AE813" s="99"/>
      <c r="AF813" s="99"/>
      <c r="AG813" s="1"/>
      <c r="AH813" s="27"/>
      <c r="AI813" s="30"/>
      <c r="AJ813" s="1"/>
    </row>
    <row r="814" spans="1:36" ht="18" customHeight="1">
      <c r="A814" s="22"/>
      <c r="B814" s="27"/>
      <c r="C814" s="27"/>
      <c r="D814" s="97"/>
      <c r="E814" s="97"/>
      <c r="F814" s="97"/>
      <c r="G814" s="97"/>
      <c r="H814" s="97"/>
      <c r="I814" s="97"/>
      <c r="J814" s="97"/>
      <c r="K814" s="98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99"/>
      <c r="AE814" s="99"/>
      <c r="AF814" s="99"/>
      <c r="AG814" s="1"/>
      <c r="AH814" s="27"/>
      <c r="AI814" s="30"/>
      <c r="AJ814" s="1"/>
    </row>
    <row r="815" spans="1:36" ht="18" customHeight="1">
      <c r="A815" s="22"/>
      <c r="B815" s="27"/>
      <c r="C815" s="27"/>
      <c r="D815" s="97"/>
      <c r="E815" s="97"/>
      <c r="F815" s="97"/>
      <c r="G815" s="97"/>
      <c r="H815" s="97"/>
      <c r="I815" s="97"/>
      <c r="J815" s="97"/>
      <c r="K815" s="98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99"/>
      <c r="AE815" s="99"/>
      <c r="AF815" s="99"/>
      <c r="AG815" s="1"/>
      <c r="AH815" s="27"/>
      <c r="AI815" s="30"/>
      <c r="AJ815" s="1"/>
    </row>
    <row r="816" spans="1:36" ht="18" customHeight="1">
      <c r="A816" s="22"/>
      <c r="B816" s="27"/>
      <c r="C816" s="27"/>
      <c r="D816" s="97"/>
      <c r="E816" s="97"/>
      <c r="F816" s="97"/>
      <c r="G816" s="97"/>
      <c r="H816" s="97"/>
      <c r="I816" s="97"/>
      <c r="J816" s="97"/>
      <c r="K816" s="98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99"/>
      <c r="AE816" s="99"/>
      <c r="AF816" s="99"/>
      <c r="AG816" s="1"/>
      <c r="AH816" s="27"/>
      <c r="AI816" s="30"/>
      <c r="AJ816" s="1"/>
    </row>
    <row r="817" spans="1:36" ht="18" customHeight="1">
      <c r="A817" s="22"/>
      <c r="B817" s="27"/>
      <c r="C817" s="27"/>
      <c r="D817" s="97"/>
      <c r="E817" s="97"/>
      <c r="F817" s="97"/>
      <c r="G817" s="97"/>
      <c r="H817" s="97"/>
      <c r="I817" s="97"/>
      <c r="J817" s="97"/>
      <c r="K817" s="98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99"/>
      <c r="AE817" s="99"/>
      <c r="AF817" s="99"/>
      <c r="AG817" s="1"/>
      <c r="AH817" s="27"/>
      <c r="AI817" s="30"/>
      <c r="AJ817" s="1"/>
    </row>
    <row r="818" spans="1:36" ht="18" customHeight="1">
      <c r="A818" s="22"/>
      <c r="B818" s="27"/>
      <c r="C818" s="27"/>
      <c r="D818" s="97"/>
      <c r="E818" s="97"/>
      <c r="F818" s="97"/>
      <c r="G818" s="97"/>
      <c r="H818" s="97"/>
      <c r="I818" s="97"/>
      <c r="J818" s="97"/>
      <c r="K818" s="98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99"/>
      <c r="AE818" s="99"/>
      <c r="AF818" s="99"/>
      <c r="AG818" s="1"/>
      <c r="AH818" s="27"/>
      <c r="AI818" s="30"/>
      <c r="AJ818" s="1"/>
    </row>
    <row r="819" spans="1:36" ht="18" customHeight="1">
      <c r="A819" s="22"/>
      <c r="B819" s="27"/>
      <c r="C819" s="27"/>
      <c r="D819" s="97"/>
      <c r="E819" s="97"/>
      <c r="F819" s="97"/>
      <c r="G819" s="97"/>
      <c r="H819" s="97"/>
      <c r="I819" s="97"/>
      <c r="J819" s="97"/>
      <c r="K819" s="98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99"/>
      <c r="AE819" s="99"/>
      <c r="AF819" s="99"/>
      <c r="AG819" s="1"/>
      <c r="AH819" s="27"/>
      <c r="AI819" s="30"/>
      <c r="AJ819" s="1"/>
    </row>
    <row r="820" spans="1:36" ht="18" customHeight="1">
      <c r="A820" s="22"/>
      <c r="B820" s="27"/>
      <c r="C820" s="27"/>
      <c r="D820" s="97"/>
      <c r="E820" s="97"/>
      <c r="F820" s="97"/>
      <c r="G820" s="97"/>
      <c r="H820" s="97"/>
      <c r="I820" s="97"/>
      <c r="J820" s="97"/>
      <c r="K820" s="98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99"/>
      <c r="AE820" s="99"/>
      <c r="AF820" s="99"/>
      <c r="AG820" s="1"/>
      <c r="AH820" s="27"/>
      <c r="AI820" s="30"/>
      <c r="AJ820" s="1"/>
    </row>
    <row r="821" spans="1:36" ht="18" customHeight="1">
      <c r="A821" s="22"/>
      <c r="B821" s="27"/>
      <c r="C821" s="27"/>
      <c r="D821" s="97"/>
      <c r="E821" s="97"/>
      <c r="F821" s="97"/>
      <c r="G821" s="97"/>
      <c r="H821" s="97"/>
      <c r="I821" s="97"/>
      <c r="J821" s="97"/>
      <c r="K821" s="98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99"/>
      <c r="AE821" s="99"/>
      <c r="AF821" s="99"/>
      <c r="AG821" s="1"/>
      <c r="AH821" s="27"/>
      <c r="AI821" s="30"/>
      <c r="AJ821" s="1"/>
    </row>
    <row r="822" spans="1:36" ht="18" customHeight="1">
      <c r="A822" s="22"/>
      <c r="B822" s="27"/>
      <c r="C822" s="27"/>
      <c r="D822" s="97"/>
      <c r="E822" s="97"/>
      <c r="F822" s="97"/>
      <c r="G822" s="97"/>
      <c r="H822" s="97"/>
      <c r="I822" s="97"/>
      <c r="J822" s="97"/>
      <c r="K822" s="98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99"/>
      <c r="AE822" s="99"/>
      <c r="AF822" s="99"/>
      <c r="AG822" s="1"/>
      <c r="AH822" s="27"/>
      <c r="AI822" s="30"/>
      <c r="AJ822" s="1"/>
    </row>
    <row r="823" spans="1:36" ht="18" customHeight="1">
      <c r="A823" s="22"/>
      <c r="B823" s="27"/>
      <c r="C823" s="27"/>
      <c r="D823" s="97"/>
      <c r="E823" s="97"/>
      <c r="F823" s="97"/>
      <c r="G823" s="97"/>
      <c r="H823" s="97"/>
      <c r="I823" s="97"/>
      <c r="J823" s="97"/>
      <c r="K823" s="98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99"/>
      <c r="AE823" s="99"/>
      <c r="AF823" s="99"/>
      <c r="AG823" s="1"/>
      <c r="AH823" s="27"/>
      <c r="AI823" s="30"/>
      <c r="AJ823" s="1"/>
    </row>
    <row r="824" spans="1:36" ht="18" customHeight="1">
      <c r="A824" s="22"/>
      <c r="B824" s="27"/>
      <c r="C824" s="27"/>
      <c r="D824" s="97"/>
      <c r="E824" s="97"/>
      <c r="F824" s="97"/>
      <c r="G824" s="97"/>
      <c r="H824" s="97"/>
      <c r="I824" s="97"/>
      <c r="J824" s="97"/>
      <c r="K824" s="98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99"/>
      <c r="AE824" s="99"/>
      <c r="AF824" s="99"/>
      <c r="AG824" s="1"/>
      <c r="AH824" s="27"/>
      <c r="AI824" s="30"/>
      <c r="AJ824" s="1"/>
    </row>
    <row r="825" spans="1:36" ht="18" customHeight="1">
      <c r="A825" s="22"/>
      <c r="B825" s="27"/>
      <c r="C825" s="27"/>
      <c r="D825" s="97"/>
      <c r="E825" s="97"/>
      <c r="F825" s="97"/>
      <c r="G825" s="97"/>
      <c r="H825" s="97"/>
      <c r="I825" s="97"/>
      <c r="J825" s="97"/>
      <c r="K825" s="98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99"/>
      <c r="AE825" s="99"/>
      <c r="AF825" s="99"/>
      <c r="AG825" s="1"/>
      <c r="AH825" s="27"/>
      <c r="AI825" s="30"/>
      <c r="AJ825" s="1"/>
    </row>
    <row r="826" spans="1:36" ht="18" customHeight="1">
      <c r="A826" s="22"/>
      <c r="B826" s="27"/>
      <c r="C826" s="27"/>
      <c r="D826" s="97"/>
      <c r="E826" s="97"/>
      <c r="F826" s="97"/>
      <c r="G826" s="97"/>
      <c r="H826" s="97"/>
      <c r="I826" s="97"/>
      <c r="J826" s="97"/>
      <c r="K826" s="98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99"/>
      <c r="AE826" s="99"/>
      <c r="AF826" s="99"/>
      <c r="AG826" s="1"/>
      <c r="AH826" s="27"/>
      <c r="AI826" s="30"/>
      <c r="AJ826" s="1"/>
    </row>
    <row r="827" spans="1:36" ht="18" customHeight="1">
      <c r="A827" s="22"/>
      <c r="B827" s="27"/>
      <c r="C827" s="27"/>
      <c r="D827" s="97"/>
      <c r="E827" s="97"/>
      <c r="F827" s="97"/>
      <c r="G827" s="97"/>
      <c r="H827" s="97"/>
      <c r="I827" s="97"/>
      <c r="J827" s="97"/>
      <c r="K827" s="98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99"/>
      <c r="AE827" s="99"/>
      <c r="AF827" s="99"/>
      <c r="AG827" s="1"/>
      <c r="AH827" s="27"/>
      <c r="AI827" s="30"/>
      <c r="AJ827" s="1"/>
    </row>
    <row r="828" spans="1:36" ht="18" customHeight="1">
      <c r="A828" s="22"/>
      <c r="B828" s="27"/>
      <c r="C828" s="27"/>
      <c r="D828" s="97"/>
      <c r="E828" s="97"/>
      <c r="F828" s="97"/>
      <c r="G828" s="97"/>
      <c r="H828" s="97"/>
      <c r="I828" s="97"/>
      <c r="J828" s="97"/>
      <c r="K828" s="98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99"/>
      <c r="AE828" s="99"/>
      <c r="AF828" s="99"/>
      <c r="AG828" s="1"/>
      <c r="AH828" s="27"/>
      <c r="AI828" s="30"/>
      <c r="AJ828" s="1"/>
    </row>
    <row r="829" spans="1:36" ht="18" customHeight="1">
      <c r="A829" s="22"/>
      <c r="B829" s="27"/>
      <c r="C829" s="27"/>
      <c r="D829" s="97"/>
      <c r="E829" s="97"/>
      <c r="F829" s="97"/>
      <c r="G829" s="97"/>
      <c r="H829" s="97"/>
      <c r="I829" s="97"/>
      <c r="J829" s="97"/>
      <c r="K829" s="98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99"/>
      <c r="AE829" s="99"/>
      <c r="AF829" s="99"/>
      <c r="AG829" s="1"/>
      <c r="AH829" s="27"/>
      <c r="AI829" s="30"/>
      <c r="AJ829" s="1"/>
    </row>
    <row r="830" spans="1:36" ht="18" customHeight="1">
      <c r="A830" s="22"/>
      <c r="B830" s="27"/>
      <c r="C830" s="27"/>
      <c r="D830" s="97"/>
      <c r="E830" s="97"/>
      <c r="F830" s="97"/>
      <c r="G830" s="97"/>
      <c r="H830" s="97"/>
      <c r="I830" s="97"/>
      <c r="J830" s="97"/>
      <c r="K830" s="98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99"/>
      <c r="AE830" s="99"/>
      <c r="AF830" s="99"/>
      <c r="AG830" s="1"/>
      <c r="AH830" s="27"/>
      <c r="AI830" s="30"/>
      <c r="AJ830" s="1"/>
    </row>
    <row r="831" spans="1:36" ht="18" customHeight="1">
      <c r="A831" s="22"/>
      <c r="B831" s="27"/>
      <c r="C831" s="27"/>
      <c r="D831" s="97"/>
      <c r="E831" s="97"/>
      <c r="F831" s="97"/>
      <c r="G831" s="97"/>
      <c r="H831" s="97"/>
      <c r="I831" s="97"/>
      <c r="J831" s="97"/>
      <c r="K831" s="98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99"/>
      <c r="AE831" s="99"/>
      <c r="AF831" s="99"/>
      <c r="AG831" s="1"/>
      <c r="AH831" s="27"/>
      <c r="AI831" s="30"/>
      <c r="AJ831" s="1"/>
    </row>
    <row r="832" spans="1:36" ht="18" customHeight="1">
      <c r="A832" s="22"/>
      <c r="B832" s="27"/>
      <c r="C832" s="27"/>
      <c r="D832" s="97"/>
      <c r="E832" s="97"/>
      <c r="F832" s="97"/>
      <c r="G832" s="97"/>
      <c r="H832" s="97"/>
      <c r="I832" s="97"/>
      <c r="J832" s="97"/>
      <c r="K832" s="98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99"/>
      <c r="AE832" s="99"/>
      <c r="AF832" s="99"/>
      <c r="AG832" s="1"/>
      <c r="AH832" s="27"/>
      <c r="AI832" s="30"/>
      <c r="AJ832" s="1"/>
    </row>
    <row r="833" spans="1:36" ht="18" customHeight="1">
      <c r="A833" s="22"/>
      <c r="B833" s="27"/>
      <c r="C833" s="27"/>
      <c r="D833" s="97"/>
      <c r="E833" s="97"/>
      <c r="F833" s="97"/>
      <c r="G833" s="97"/>
      <c r="H833" s="97"/>
      <c r="I833" s="97"/>
      <c r="J833" s="97"/>
      <c r="K833" s="98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99"/>
      <c r="AE833" s="99"/>
      <c r="AF833" s="99"/>
      <c r="AG833" s="1"/>
      <c r="AH833" s="27"/>
      <c r="AI833" s="30"/>
      <c r="AJ833" s="1"/>
    </row>
    <row r="834" spans="1:36" ht="18" customHeight="1">
      <c r="A834" s="22"/>
      <c r="B834" s="27"/>
      <c r="C834" s="27"/>
      <c r="D834" s="97"/>
      <c r="E834" s="97"/>
      <c r="F834" s="97"/>
      <c r="G834" s="97"/>
      <c r="H834" s="97"/>
      <c r="I834" s="97"/>
      <c r="J834" s="97"/>
      <c r="K834" s="98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99"/>
      <c r="AE834" s="99"/>
      <c r="AF834" s="99"/>
      <c r="AG834" s="1"/>
      <c r="AH834" s="27"/>
      <c r="AI834" s="30"/>
      <c r="AJ834" s="1"/>
    </row>
    <row r="835" spans="1:36" ht="18" customHeight="1">
      <c r="A835" s="22"/>
      <c r="B835" s="27"/>
      <c r="C835" s="27"/>
      <c r="D835" s="97"/>
      <c r="E835" s="97"/>
      <c r="F835" s="97"/>
      <c r="G835" s="97"/>
      <c r="H835" s="97"/>
      <c r="I835" s="97"/>
      <c r="J835" s="97"/>
      <c r="K835" s="98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99"/>
      <c r="AE835" s="99"/>
      <c r="AF835" s="99"/>
      <c r="AG835" s="1"/>
      <c r="AH835" s="27"/>
      <c r="AI835" s="30"/>
      <c r="AJ835" s="1"/>
    </row>
    <row r="836" spans="1:36" ht="18" customHeight="1">
      <c r="A836" s="22"/>
      <c r="B836" s="27"/>
      <c r="C836" s="27"/>
      <c r="D836" s="97"/>
      <c r="E836" s="97"/>
      <c r="F836" s="97"/>
      <c r="G836" s="97"/>
      <c r="H836" s="97"/>
      <c r="I836" s="97"/>
      <c r="J836" s="97"/>
      <c r="K836" s="98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99"/>
      <c r="AE836" s="99"/>
      <c r="AF836" s="99"/>
      <c r="AG836" s="1"/>
      <c r="AH836" s="27"/>
      <c r="AI836" s="30"/>
      <c r="AJ836" s="1"/>
    </row>
    <row r="837" spans="1:36" ht="18" customHeight="1">
      <c r="A837" s="22"/>
      <c r="B837" s="27"/>
      <c r="C837" s="27"/>
      <c r="D837" s="97"/>
      <c r="E837" s="97"/>
      <c r="F837" s="97"/>
      <c r="G837" s="97"/>
      <c r="H837" s="97"/>
      <c r="I837" s="97"/>
      <c r="J837" s="97"/>
      <c r="K837" s="98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99"/>
      <c r="AE837" s="99"/>
      <c r="AF837" s="99"/>
      <c r="AG837" s="1"/>
      <c r="AH837" s="27"/>
      <c r="AI837" s="30"/>
      <c r="AJ837" s="1"/>
    </row>
    <row r="838" spans="1:36" ht="18" customHeight="1">
      <c r="A838" s="22"/>
      <c r="B838" s="27"/>
      <c r="C838" s="27"/>
      <c r="D838" s="97"/>
      <c r="E838" s="97"/>
      <c r="F838" s="97"/>
      <c r="G838" s="97"/>
      <c r="H838" s="97"/>
      <c r="I838" s="97"/>
      <c r="J838" s="97"/>
      <c r="K838" s="98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99"/>
      <c r="AE838" s="99"/>
      <c r="AF838" s="99"/>
      <c r="AG838" s="1"/>
      <c r="AH838" s="27"/>
      <c r="AI838" s="30"/>
      <c r="AJ838" s="1"/>
    </row>
    <row r="839" spans="1:36" ht="18" customHeight="1">
      <c r="A839" s="22"/>
      <c r="B839" s="27"/>
      <c r="C839" s="27"/>
      <c r="D839" s="97"/>
      <c r="E839" s="97"/>
      <c r="F839" s="97"/>
      <c r="G839" s="97"/>
      <c r="H839" s="97"/>
      <c r="I839" s="97"/>
      <c r="J839" s="97"/>
      <c r="K839" s="98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99"/>
      <c r="AE839" s="99"/>
      <c r="AF839" s="99"/>
      <c r="AG839" s="1"/>
      <c r="AH839" s="27"/>
      <c r="AI839" s="30"/>
      <c r="AJ839" s="1"/>
    </row>
    <row r="840" spans="1:36" ht="18" customHeight="1">
      <c r="A840" s="22"/>
      <c r="B840" s="27"/>
      <c r="C840" s="27"/>
      <c r="D840" s="97"/>
      <c r="E840" s="97"/>
      <c r="F840" s="97"/>
      <c r="G840" s="97"/>
      <c r="H840" s="97"/>
      <c r="I840" s="97"/>
      <c r="J840" s="97"/>
      <c r="K840" s="98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99"/>
      <c r="AE840" s="99"/>
      <c r="AF840" s="99"/>
      <c r="AG840" s="1"/>
      <c r="AH840" s="27"/>
      <c r="AI840" s="30"/>
      <c r="AJ840" s="1"/>
    </row>
    <row r="841" spans="1:36" ht="18" customHeight="1">
      <c r="A841" s="22"/>
      <c r="B841" s="27"/>
      <c r="C841" s="27"/>
      <c r="D841" s="97"/>
      <c r="E841" s="97"/>
      <c r="F841" s="97"/>
      <c r="G841" s="97"/>
      <c r="H841" s="97"/>
      <c r="I841" s="97"/>
      <c r="J841" s="97"/>
      <c r="K841" s="98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99"/>
      <c r="AE841" s="99"/>
      <c r="AF841" s="99"/>
      <c r="AG841" s="1"/>
      <c r="AH841" s="27"/>
      <c r="AI841" s="30"/>
      <c r="AJ841" s="1"/>
    </row>
    <row r="842" spans="1:36" ht="18" customHeight="1">
      <c r="A842" s="22"/>
      <c r="B842" s="27"/>
      <c r="C842" s="27"/>
      <c r="D842" s="97"/>
      <c r="E842" s="97"/>
      <c r="F842" s="97"/>
      <c r="G842" s="97"/>
      <c r="H842" s="97"/>
      <c r="I842" s="97"/>
      <c r="J842" s="97"/>
      <c r="K842" s="98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99"/>
      <c r="AE842" s="99"/>
      <c r="AF842" s="99"/>
      <c r="AG842" s="1"/>
      <c r="AH842" s="27"/>
      <c r="AI842" s="30"/>
      <c r="AJ842" s="1"/>
    </row>
    <row r="843" spans="1:36" ht="18" customHeight="1">
      <c r="A843" s="22"/>
      <c r="B843" s="27"/>
      <c r="C843" s="27"/>
      <c r="D843" s="97"/>
      <c r="E843" s="97"/>
      <c r="F843" s="97"/>
      <c r="G843" s="97"/>
      <c r="H843" s="97"/>
      <c r="I843" s="97"/>
      <c r="J843" s="97"/>
      <c r="K843" s="98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99"/>
      <c r="AE843" s="99"/>
      <c r="AF843" s="99"/>
      <c r="AG843" s="1"/>
      <c r="AH843" s="27"/>
      <c r="AI843" s="30"/>
      <c r="AJ843" s="1"/>
    </row>
    <row r="844" spans="1:36" ht="18" customHeight="1">
      <c r="A844" s="22"/>
      <c r="B844" s="27"/>
      <c r="C844" s="27"/>
      <c r="D844" s="97"/>
      <c r="E844" s="97"/>
      <c r="F844" s="97"/>
      <c r="G844" s="97"/>
      <c r="H844" s="97"/>
      <c r="I844" s="97"/>
      <c r="J844" s="97"/>
      <c r="K844" s="98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99"/>
      <c r="AE844" s="99"/>
      <c r="AF844" s="99"/>
      <c r="AG844" s="1"/>
      <c r="AH844" s="27"/>
      <c r="AI844" s="30"/>
      <c r="AJ844" s="1"/>
    </row>
    <row r="845" spans="1:36" ht="18" customHeight="1">
      <c r="A845" s="22"/>
      <c r="B845" s="27"/>
      <c r="C845" s="27"/>
      <c r="D845" s="97"/>
      <c r="E845" s="97"/>
      <c r="F845" s="97"/>
      <c r="G845" s="97"/>
      <c r="H845" s="97"/>
      <c r="I845" s="97"/>
      <c r="J845" s="97"/>
      <c r="K845" s="98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99"/>
      <c r="AE845" s="99"/>
      <c r="AF845" s="99"/>
      <c r="AG845" s="1"/>
      <c r="AH845" s="27"/>
      <c r="AI845" s="30"/>
      <c r="AJ845" s="1"/>
    </row>
    <row r="846" spans="1:36" ht="18" customHeight="1">
      <c r="A846" s="22"/>
      <c r="B846" s="27"/>
      <c r="C846" s="27"/>
      <c r="D846" s="97"/>
      <c r="E846" s="97"/>
      <c r="F846" s="97"/>
      <c r="G846" s="97"/>
      <c r="H846" s="97"/>
      <c r="I846" s="97"/>
      <c r="J846" s="97"/>
      <c r="K846" s="98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99"/>
      <c r="AE846" s="99"/>
      <c r="AF846" s="99"/>
      <c r="AG846" s="1"/>
      <c r="AH846" s="27"/>
      <c r="AI846" s="30"/>
      <c r="AJ846" s="1"/>
    </row>
    <row r="847" spans="1:36" ht="18" customHeight="1">
      <c r="A847" s="22"/>
      <c r="B847" s="27"/>
      <c r="C847" s="27"/>
      <c r="D847" s="97"/>
      <c r="E847" s="97"/>
      <c r="F847" s="97"/>
      <c r="G847" s="97"/>
      <c r="H847" s="97"/>
      <c r="I847" s="97"/>
      <c r="J847" s="97"/>
      <c r="K847" s="98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99"/>
      <c r="AE847" s="99"/>
      <c r="AF847" s="99"/>
      <c r="AG847" s="1"/>
      <c r="AH847" s="27"/>
      <c r="AI847" s="30"/>
      <c r="AJ847" s="1"/>
    </row>
    <row r="848" spans="1:36" ht="18" customHeight="1">
      <c r="A848" s="22"/>
      <c r="B848" s="27"/>
      <c r="C848" s="27"/>
      <c r="D848" s="97"/>
      <c r="E848" s="97"/>
      <c r="F848" s="97"/>
      <c r="G848" s="97"/>
      <c r="H848" s="97"/>
      <c r="I848" s="97"/>
      <c r="J848" s="97"/>
      <c r="K848" s="98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99"/>
      <c r="AE848" s="99"/>
      <c r="AF848" s="99"/>
      <c r="AG848" s="1"/>
      <c r="AH848" s="27"/>
      <c r="AI848" s="30"/>
      <c r="AJ848" s="1"/>
    </row>
    <row r="849" spans="1:36" ht="18" customHeight="1">
      <c r="A849" s="22"/>
      <c r="B849" s="27"/>
      <c r="C849" s="27"/>
      <c r="D849" s="97"/>
      <c r="E849" s="97"/>
      <c r="F849" s="97"/>
      <c r="G849" s="97"/>
      <c r="H849" s="97"/>
      <c r="I849" s="97"/>
      <c r="J849" s="97"/>
      <c r="K849" s="98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99"/>
      <c r="AE849" s="99"/>
      <c r="AF849" s="99"/>
      <c r="AG849" s="1"/>
      <c r="AH849" s="27"/>
      <c r="AI849" s="30"/>
      <c r="AJ849" s="1"/>
    </row>
    <row r="850" spans="1:36" ht="18" customHeight="1">
      <c r="A850" s="22"/>
      <c r="B850" s="27"/>
      <c r="C850" s="27"/>
      <c r="D850" s="97"/>
      <c r="E850" s="97"/>
      <c r="F850" s="97"/>
      <c r="G850" s="97"/>
      <c r="H850" s="97"/>
      <c r="I850" s="97"/>
      <c r="J850" s="97"/>
      <c r="K850" s="98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99"/>
      <c r="AE850" s="99"/>
      <c r="AF850" s="99"/>
      <c r="AG850" s="1"/>
      <c r="AH850" s="27"/>
      <c r="AI850" s="30"/>
      <c r="AJ850" s="1"/>
    </row>
    <row r="851" spans="1:36" ht="18" customHeight="1">
      <c r="A851" s="22"/>
      <c r="B851" s="27"/>
      <c r="C851" s="27"/>
      <c r="D851" s="97"/>
      <c r="E851" s="97"/>
      <c r="F851" s="97"/>
      <c r="G851" s="97"/>
      <c r="H851" s="97"/>
      <c r="I851" s="97"/>
      <c r="J851" s="97"/>
      <c r="K851" s="98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99"/>
      <c r="AE851" s="99"/>
      <c r="AF851" s="99"/>
      <c r="AG851" s="1"/>
      <c r="AH851" s="27"/>
      <c r="AI851" s="30"/>
      <c r="AJ851" s="1"/>
    </row>
    <row r="852" spans="1:36" ht="18" customHeight="1">
      <c r="A852" s="22"/>
      <c r="B852" s="27"/>
      <c r="C852" s="27"/>
      <c r="D852" s="97"/>
      <c r="E852" s="97"/>
      <c r="F852" s="97"/>
      <c r="G852" s="97"/>
      <c r="H852" s="97"/>
      <c r="I852" s="97"/>
      <c r="J852" s="97"/>
      <c r="K852" s="98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99"/>
      <c r="AE852" s="99"/>
      <c r="AF852" s="99"/>
      <c r="AG852" s="1"/>
      <c r="AH852" s="27"/>
      <c r="AI852" s="30"/>
      <c r="AJ852" s="1"/>
    </row>
    <row r="853" spans="1:36" ht="18" customHeight="1">
      <c r="A853" s="22"/>
      <c r="B853" s="27"/>
      <c r="C853" s="27"/>
      <c r="D853" s="97"/>
      <c r="E853" s="97"/>
      <c r="F853" s="97"/>
      <c r="G853" s="97"/>
      <c r="H853" s="97"/>
      <c r="I853" s="97"/>
      <c r="J853" s="97"/>
      <c r="K853" s="98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99"/>
      <c r="AE853" s="99"/>
      <c r="AF853" s="99"/>
      <c r="AG853" s="1"/>
      <c r="AH853" s="27"/>
      <c r="AI853" s="30"/>
      <c r="AJ853" s="1"/>
    </row>
    <row r="854" spans="1:36" ht="18" customHeight="1">
      <c r="A854" s="22"/>
      <c r="B854" s="27"/>
      <c r="C854" s="27"/>
      <c r="D854" s="97"/>
      <c r="E854" s="97"/>
      <c r="F854" s="97"/>
      <c r="G854" s="97"/>
      <c r="H854" s="97"/>
      <c r="I854" s="97"/>
      <c r="J854" s="97"/>
      <c r="K854" s="98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99"/>
      <c r="AE854" s="99"/>
      <c r="AF854" s="99"/>
      <c r="AG854" s="1"/>
      <c r="AH854" s="27"/>
      <c r="AI854" s="30"/>
      <c r="AJ854" s="1"/>
    </row>
    <row r="855" spans="1:36" ht="18" customHeight="1">
      <c r="A855" s="22"/>
      <c r="B855" s="27"/>
      <c r="C855" s="27"/>
      <c r="D855" s="97"/>
      <c r="E855" s="97"/>
      <c r="F855" s="97"/>
      <c r="G855" s="97"/>
      <c r="H855" s="97"/>
      <c r="I855" s="97"/>
      <c r="J855" s="97"/>
      <c r="K855" s="98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99"/>
      <c r="AE855" s="99"/>
      <c r="AF855" s="99"/>
      <c r="AG855" s="1"/>
      <c r="AH855" s="27"/>
      <c r="AI855" s="30"/>
      <c r="AJ855" s="1"/>
    </row>
    <row r="856" spans="1:36" ht="18" customHeight="1">
      <c r="A856" s="22"/>
      <c r="B856" s="27"/>
      <c r="C856" s="27"/>
      <c r="D856" s="97"/>
      <c r="E856" s="97"/>
      <c r="F856" s="97"/>
      <c r="G856" s="97"/>
      <c r="H856" s="97"/>
      <c r="I856" s="97"/>
      <c r="J856" s="97"/>
      <c r="K856" s="98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99"/>
      <c r="AE856" s="99"/>
      <c r="AF856" s="99"/>
      <c r="AG856" s="1"/>
      <c r="AH856" s="27"/>
      <c r="AI856" s="30"/>
      <c r="AJ856" s="1"/>
    </row>
    <row r="857" spans="1:36" ht="18" customHeight="1">
      <c r="A857" s="22"/>
      <c r="B857" s="27"/>
      <c r="C857" s="27"/>
      <c r="D857" s="97"/>
      <c r="E857" s="97"/>
      <c r="F857" s="97"/>
      <c r="G857" s="97"/>
      <c r="H857" s="97"/>
      <c r="I857" s="97"/>
      <c r="J857" s="97"/>
      <c r="K857" s="98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99"/>
      <c r="AE857" s="99"/>
      <c r="AF857" s="99"/>
      <c r="AG857" s="1"/>
      <c r="AH857" s="27"/>
      <c r="AI857" s="30"/>
      <c r="AJ857" s="1"/>
    </row>
    <row r="858" spans="1:36" ht="18" customHeight="1">
      <c r="A858" s="22"/>
      <c r="B858" s="27"/>
      <c r="C858" s="27"/>
      <c r="D858" s="97"/>
      <c r="E858" s="97"/>
      <c r="F858" s="97"/>
      <c r="G858" s="97"/>
      <c r="H858" s="97"/>
      <c r="I858" s="97"/>
      <c r="J858" s="97"/>
      <c r="K858" s="98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99"/>
      <c r="AE858" s="99"/>
      <c r="AF858" s="99"/>
      <c r="AG858" s="1"/>
      <c r="AH858" s="27"/>
      <c r="AI858" s="30"/>
      <c r="AJ858" s="1"/>
    </row>
    <row r="859" spans="1:36" ht="18" customHeight="1">
      <c r="A859" s="22"/>
      <c r="B859" s="27"/>
      <c r="C859" s="27"/>
      <c r="D859" s="97"/>
      <c r="E859" s="97"/>
      <c r="F859" s="97"/>
      <c r="G859" s="97"/>
      <c r="H859" s="97"/>
      <c r="I859" s="97"/>
      <c r="J859" s="97"/>
      <c r="K859" s="98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99"/>
      <c r="AE859" s="99"/>
      <c r="AF859" s="99"/>
      <c r="AG859" s="1"/>
      <c r="AH859" s="27"/>
      <c r="AI859" s="30"/>
      <c r="AJ859" s="1"/>
    </row>
    <row r="860" spans="1:36" ht="18" customHeight="1">
      <c r="A860" s="22"/>
      <c r="B860" s="27"/>
      <c r="C860" s="27"/>
      <c r="D860" s="97"/>
      <c r="E860" s="97"/>
      <c r="F860" s="97"/>
      <c r="G860" s="97"/>
      <c r="H860" s="97"/>
      <c r="I860" s="97"/>
      <c r="J860" s="97"/>
      <c r="K860" s="98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99"/>
      <c r="AE860" s="99"/>
      <c r="AF860" s="99"/>
      <c r="AG860" s="1"/>
      <c r="AH860" s="27"/>
      <c r="AI860" s="30"/>
      <c r="AJ860" s="1"/>
    </row>
    <row r="861" spans="1:36" ht="18" customHeight="1">
      <c r="A861" s="22"/>
      <c r="B861" s="27"/>
      <c r="C861" s="27"/>
      <c r="D861" s="97"/>
      <c r="E861" s="97"/>
      <c r="F861" s="97"/>
      <c r="G861" s="97"/>
      <c r="H861" s="97"/>
      <c r="I861" s="97"/>
      <c r="J861" s="97"/>
      <c r="K861" s="98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99"/>
      <c r="AE861" s="99"/>
      <c r="AF861" s="99"/>
      <c r="AG861" s="1"/>
      <c r="AH861" s="27"/>
      <c r="AI861" s="30"/>
      <c r="AJ861" s="1"/>
    </row>
    <row r="862" spans="1:36" ht="18" customHeight="1">
      <c r="A862" s="22"/>
      <c r="B862" s="27"/>
      <c r="C862" s="27"/>
      <c r="D862" s="97"/>
      <c r="E862" s="97"/>
      <c r="F862" s="97"/>
      <c r="G862" s="97"/>
      <c r="H862" s="97"/>
      <c r="I862" s="97"/>
      <c r="J862" s="97"/>
      <c r="K862" s="98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99"/>
      <c r="AE862" s="99"/>
      <c r="AF862" s="99"/>
      <c r="AG862" s="1"/>
      <c r="AH862" s="27"/>
      <c r="AI862" s="30"/>
      <c r="AJ862" s="1"/>
    </row>
    <row r="863" spans="1:36" ht="18" customHeight="1">
      <c r="A863" s="22"/>
      <c r="B863" s="27"/>
      <c r="C863" s="27"/>
      <c r="D863" s="97"/>
      <c r="E863" s="97"/>
      <c r="F863" s="97"/>
      <c r="G863" s="97"/>
      <c r="H863" s="97"/>
      <c r="I863" s="97"/>
      <c r="J863" s="97"/>
      <c r="K863" s="98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99"/>
      <c r="AE863" s="99"/>
      <c r="AF863" s="99"/>
      <c r="AG863" s="1"/>
      <c r="AH863" s="27"/>
      <c r="AI863" s="30"/>
      <c r="AJ863" s="1"/>
    </row>
    <row r="864" spans="1:36" ht="18" customHeight="1">
      <c r="A864" s="22"/>
      <c r="B864" s="27"/>
      <c r="C864" s="27"/>
      <c r="D864" s="97"/>
      <c r="E864" s="97"/>
      <c r="F864" s="97"/>
      <c r="G864" s="97"/>
      <c r="H864" s="97"/>
      <c r="I864" s="97"/>
      <c r="J864" s="97"/>
      <c r="K864" s="98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99"/>
      <c r="AE864" s="99"/>
      <c r="AF864" s="99"/>
      <c r="AG864" s="1"/>
      <c r="AH864" s="27"/>
      <c r="AI864" s="30"/>
      <c r="AJ864" s="1"/>
    </row>
    <row r="865" spans="1:36" ht="18" customHeight="1">
      <c r="A865" s="22"/>
      <c r="B865" s="27"/>
      <c r="C865" s="27"/>
      <c r="D865" s="97"/>
      <c r="E865" s="97"/>
      <c r="F865" s="97"/>
      <c r="G865" s="97"/>
      <c r="H865" s="97"/>
      <c r="I865" s="97"/>
      <c r="J865" s="97"/>
      <c r="K865" s="98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99"/>
      <c r="AE865" s="99"/>
      <c r="AF865" s="99"/>
      <c r="AG865" s="1"/>
      <c r="AH865" s="27"/>
      <c r="AI865" s="30"/>
      <c r="AJ865" s="1"/>
    </row>
    <row r="866" spans="1:36" ht="18" customHeight="1">
      <c r="A866" s="22"/>
      <c r="B866" s="27"/>
      <c r="C866" s="27"/>
      <c r="D866" s="97"/>
      <c r="E866" s="97"/>
      <c r="F866" s="97"/>
      <c r="G866" s="97"/>
      <c r="H866" s="97"/>
      <c r="I866" s="97"/>
      <c r="J866" s="97"/>
      <c r="K866" s="98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99"/>
      <c r="AE866" s="99"/>
      <c r="AF866" s="99"/>
      <c r="AG866" s="1"/>
      <c r="AH866" s="27"/>
      <c r="AI866" s="30"/>
      <c r="AJ866" s="1"/>
    </row>
    <row r="867" spans="1:36" ht="18" customHeight="1">
      <c r="A867" s="22"/>
      <c r="B867" s="27"/>
      <c r="C867" s="27"/>
      <c r="D867" s="97"/>
      <c r="E867" s="97"/>
      <c r="F867" s="97"/>
      <c r="G867" s="97"/>
      <c r="H867" s="97"/>
      <c r="I867" s="97"/>
      <c r="J867" s="97"/>
      <c r="K867" s="98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99"/>
      <c r="AE867" s="99"/>
      <c r="AF867" s="99"/>
      <c r="AG867" s="1"/>
      <c r="AH867" s="27"/>
      <c r="AI867" s="30"/>
      <c r="AJ867" s="1"/>
    </row>
    <row r="868" spans="1:36" ht="18" customHeight="1">
      <c r="A868" s="22"/>
      <c r="B868" s="27"/>
      <c r="C868" s="27"/>
      <c r="D868" s="97"/>
      <c r="E868" s="97"/>
      <c r="F868" s="97"/>
      <c r="G868" s="97"/>
      <c r="H868" s="97"/>
      <c r="I868" s="97"/>
      <c r="J868" s="97"/>
      <c r="K868" s="98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99"/>
      <c r="AE868" s="99"/>
      <c r="AF868" s="99"/>
      <c r="AG868" s="1"/>
      <c r="AH868" s="27"/>
      <c r="AI868" s="30"/>
      <c r="AJ868" s="1"/>
    </row>
    <row r="869" spans="1:36" ht="18" customHeight="1">
      <c r="A869" s="22"/>
      <c r="B869" s="27"/>
      <c r="C869" s="27"/>
      <c r="D869" s="97"/>
      <c r="E869" s="97"/>
      <c r="F869" s="97"/>
      <c r="G869" s="97"/>
      <c r="H869" s="97"/>
      <c r="I869" s="97"/>
      <c r="J869" s="97"/>
      <c r="K869" s="98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99"/>
      <c r="AE869" s="99"/>
      <c r="AF869" s="99"/>
      <c r="AG869" s="1"/>
      <c r="AH869" s="27"/>
      <c r="AI869" s="30"/>
      <c r="AJ869" s="1"/>
    </row>
    <row r="870" spans="1:36" ht="18" customHeight="1">
      <c r="A870" s="22"/>
      <c r="B870" s="27"/>
      <c r="C870" s="27"/>
      <c r="D870" s="97"/>
      <c r="E870" s="97"/>
      <c r="F870" s="97"/>
      <c r="G870" s="97"/>
      <c r="H870" s="97"/>
      <c r="I870" s="97"/>
      <c r="J870" s="97"/>
      <c r="K870" s="98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99"/>
      <c r="AE870" s="99"/>
      <c r="AF870" s="99"/>
      <c r="AG870" s="1"/>
      <c r="AH870" s="27"/>
      <c r="AI870" s="30"/>
      <c r="AJ870" s="1"/>
    </row>
    <row r="871" spans="1:36" ht="18" customHeight="1">
      <c r="A871" s="22"/>
      <c r="B871" s="27"/>
      <c r="C871" s="27"/>
      <c r="D871" s="97"/>
      <c r="E871" s="97"/>
      <c r="F871" s="97"/>
      <c r="G871" s="97"/>
      <c r="H871" s="97"/>
      <c r="I871" s="97"/>
      <c r="J871" s="97"/>
      <c r="K871" s="98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99"/>
      <c r="AE871" s="99"/>
      <c r="AF871" s="99"/>
      <c r="AG871" s="1"/>
      <c r="AH871" s="27"/>
      <c r="AI871" s="30"/>
      <c r="AJ871" s="1"/>
    </row>
    <row r="872" spans="1:36" ht="18" customHeight="1">
      <c r="A872" s="22"/>
      <c r="B872" s="27"/>
      <c r="C872" s="27"/>
      <c r="D872" s="97"/>
      <c r="E872" s="97"/>
      <c r="F872" s="97"/>
      <c r="G872" s="97"/>
      <c r="H872" s="97"/>
      <c r="I872" s="97"/>
      <c r="J872" s="97"/>
      <c r="K872" s="98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99"/>
      <c r="AE872" s="99"/>
      <c r="AF872" s="99"/>
      <c r="AG872" s="1"/>
      <c r="AH872" s="27"/>
      <c r="AI872" s="30"/>
      <c r="AJ872" s="1"/>
    </row>
    <row r="873" spans="1:36" ht="18" customHeight="1">
      <c r="A873" s="22"/>
      <c r="B873" s="27"/>
      <c r="C873" s="27"/>
      <c r="D873" s="97"/>
      <c r="E873" s="97"/>
      <c r="F873" s="97"/>
      <c r="G873" s="97"/>
      <c r="H873" s="97"/>
      <c r="I873" s="97"/>
      <c r="J873" s="97"/>
      <c r="K873" s="98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99"/>
      <c r="AE873" s="99"/>
      <c r="AF873" s="99"/>
      <c r="AG873" s="1"/>
      <c r="AH873" s="27"/>
      <c r="AI873" s="30"/>
      <c r="AJ873" s="1"/>
    </row>
    <row r="874" spans="1:36" ht="18" customHeight="1">
      <c r="A874" s="22"/>
      <c r="B874" s="27"/>
      <c r="C874" s="27"/>
      <c r="D874" s="97"/>
      <c r="E874" s="97"/>
      <c r="F874" s="97"/>
      <c r="G874" s="97"/>
      <c r="H874" s="97"/>
      <c r="I874" s="97"/>
      <c r="J874" s="97"/>
      <c r="K874" s="98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99"/>
      <c r="AE874" s="99"/>
      <c r="AF874" s="99"/>
      <c r="AG874" s="1"/>
      <c r="AH874" s="27"/>
      <c r="AI874" s="30"/>
      <c r="AJ874" s="1"/>
    </row>
    <row r="875" spans="1:36" ht="18" customHeight="1">
      <c r="A875" s="22"/>
      <c r="B875" s="27"/>
      <c r="C875" s="27"/>
      <c r="D875" s="97"/>
      <c r="E875" s="97"/>
      <c r="F875" s="97"/>
      <c r="G875" s="97"/>
      <c r="H875" s="97"/>
      <c r="I875" s="97"/>
      <c r="J875" s="97"/>
      <c r="K875" s="98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99"/>
      <c r="AE875" s="99"/>
      <c r="AF875" s="99"/>
      <c r="AG875" s="1"/>
      <c r="AH875" s="27"/>
      <c r="AI875" s="30"/>
      <c r="AJ875" s="1"/>
    </row>
    <row r="876" spans="1:36" ht="18" customHeight="1">
      <c r="A876" s="22"/>
      <c r="B876" s="27"/>
      <c r="C876" s="27"/>
      <c r="D876" s="97"/>
      <c r="E876" s="97"/>
      <c r="F876" s="97"/>
      <c r="G876" s="97"/>
      <c r="H876" s="97"/>
      <c r="I876" s="97"/>
      <c r="J876" s="97"/>
      <c r="K876" s="98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99"/>
      <c r="AE876" s="99"/>
      <c r="AF876" s="99"/>
      <c r="AG876" s="1"/>
      <c r="AH876" s="27"/>
      <c r="AI876" s="30"/>
      <c r="AJ876" s="1"/>
    </row>
    <row r="877" spans="1:36" ht="18" customHeight="1">
      <c r="A877" s="22"/>
      <c r="B877" s="27"/>
      <c r="C877" s="27"/>
      <c r="D877" s="97"/>
      <c r="E877" s="97"/>
      <c r="F877" s="97"/>
      <c r="G877" s="97"/>
      <c r="H877" s="97"/>
      <c r="I877" s="97"/>
      <c r="J877" s="97"/>
      <c r="K877" s="98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99"/>
      <c r="AE877" s="99"/>
      <c r="AF877" s="99"/>
      <c r="AG877" s="1"/>
      <c r="AH877" s="27"/>
      <c r="AI877" s="30"/>
      <c r="AJ877" s="1"/>
    </row>
    <row r="878" spans="1:36" ht="18" customHeight="1">
      <c r="A878" s="22"/>
      <c r="B878" s="27"/>
      <c r="C878" s="27"/>
      <c r="D878" s="97"/>
      <c r="E878" s="97"/>
      <c r="F878" s="97"/>
      <c r="G878" s="97"/>
      <c r="H878" s="97"/>
      <c r="I878" s="97"/>
      <c r="J878" s="97"/>
      <c r="K878" s="98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99"/>
      <c r="AE878" s="99"/>
      <c r="AF878" s="99"/>
      <c r="AG878" s="1"/>
      <c r="AH878" s="27"/>
      <c r="AI878" s="30"/>
      <c r="AJ878" s="1"/>
    </row>
    <row r="879" spans="1:36" ht="18" customHeight="1">
      <c r="A879" s="22"/>
      <c r="B879" s="27"/>
      <c r="C879" s="27"/>
      <c r="D879" s="97"/>
      <c r="E879" s="97"/>
      <c r="F879" s="97"/>
      <c r="G879" s="97"/>
      <c r="H879" s="97"/>
      <c r="I879" s="97"/>
      <c r="J879" s="97"/>
      <c r="K879" s="98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99"/>
      <c r="AE879" s="99"/>
      <c r="AF879" s="99"/>
      <c r="AG879" s="1"/>
      <c r="AH879" s="27"/>
      <c r="AI879" s="30"/>
      <c r="AJ879" s="1"/>
    </row>
    <row r="880" spans="1:36" ht="18" customHeight="1">
      <c r="A880" s="22"/>
      <c r="B880" s="27"/>
      <c r="C880" s="27"/>
      <c r="D880" s="97"/>
      <c r="E880" s="97"/>
      <c r="F880" s="97"/>
      <c r="G880" s="97"/>
      <c r="H880" s="97"/>
      <c r="I880" s="97"/>
      <c r="J880" s="97"/>
      <c r="K880" s="98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99"/>
      <c r="AE880" s="99"/>
      <c r="AF880" s="99"/>
      <c r="AG880" s="1"/>
      <c r="AH880" s="27"/>
      <c r="AI880" s="30"/>
      <c r="AJ880" s="1"/>
    </row>
    <row r="881" spans="1:36" ht="18" customHeight="1">
      <c r="A881" s="22"/>
      <c r="B881" s="27"/>
      <c r="C881" s="27"/>
      <c r="D881" s="97"/>
      <c r="E881" s="97"/>
      <c r="F881" s="97"/>
      <c r="G881" s="97"/>
      <c r="H881" s="97"/>
      <c r="I881" s="97"/>
      <c r="J881" s="97"/>
      <c r="K881" s="98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99"/>
      <c r="AE881" s="99"/>
      <c r="AF881" s="99"/>
      <c r="AG881" s="1"/>
      <c r="AH881" s="27"/>
      <c r="AI881" s="30"/>
      <c r="AJ881" s="1"/>
    </row>
    <row r="882" spans="1:36" ht="18" customHeight="1">
      <c r="A882" s="22"/>
      <c r="B882" s="27"/>
      <c r="C882" s="27"/>
      <c r="D882" s="97"/>
      <c r="E882" s="97"/>
      <c r="F882" s="97"/>
      <c r="G882" s="97"/>
      <c r="H882" s="97"/>
      <c r="I882" s="97"/>
      <c r="J882" s="97"/>
      <c r="K882" s="98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99"/>
      <c r="AE882" s="99"/>
      <c r="AF882" s="99"/>
      <c r="AG882" s="1"/>
      <c r="AH882" s="27"/>
      <c r="AI882" s="30"/>
      <c r="AJ882" s="1"/>
    </row>
    <row r="883" spans="1:36" ht="18" customHeight="1">
      <c r="A883" s="22"/>
      <c r="B883" s="27"/>
      <c r="C883" s="27"/>
      <c r="D883" s="97"/>
      <c r="E883" s="97"/>
      <c r="F883" s="97"/>
      <c r="G883" s="97"/>
      <c r="H883" s="97"/>
      <c r="I883" s="97"/>
      <c r="J883" s="97"/>
      <c r="K883" s="98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99"/>
      <c r="AE883" s="99"/>
      <c r="AF883" s="99"/>
      <c r="AG883" s="1"/>
      <c r="AH883" s="27"/>
      <c r="AI883" s="30"/>
      <c r="AJ883" s="1"/>
    </row>
    <row r="884" spans="1:36" ht="18" customHeight="1">
      <c r="A884" s="22"/>
      <c r="B884" s="27"/>
      <c r="C884" s="27"/>
      <c r="D884" s="97"/>
      <c r="E884" s="97"/>
      <c r="F884" s="97"/>
      <c r="G884" s="97"/>
      <c r="H884" s="97"/>
      <c r="I884" s="97"/>
      <c r="J884" s="97"/>
      <c r="K884" s="98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99"/>
      <c r="AE884" s="99"/>
      <c r="AF884" s="99"/>
      <c r="AG884" s="1"/>
      <c r="AH884" s="27"/>
      <c r="AI884" s="30"/>
      <c r="AJ884" s="1"/>
    </row>
    <row r="885" spans="1:36" ht="18" customHeight="1">
      <c r="A885" s="22"/>
      <c r="B885" s="27"/>
      <c r="C885" s="27"/>
      <c r="D885" s="97"/>
      <c r="E885" s="97"/>
      <c r="F885" s="97"/>
      <c r="G885" s="97"/>
      <c r="H885" s="97"/>
      <c r="I885" s="97"/>
      <c r="J885" s="97"/>
      <c r="K885" s="98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99"/>
      <c r="AE885" s="99"/>
      <c r="AF885" s="99"/>
      <c r="AG885" s="1"/>
      <c r="AH885" s="27"/>
      <c r="AI885" s="30"/>
      <c r="AJ885" s="1"/>
    </row>
    <row r="886" spans="1:36" ht="18" customHeight="1">
      <c r="A886" s="22"/>
      <c r="B886" s="27"/>
      <c r="C886" s="27"/>
      <c r="D886" s="97"/>
      <c r="E886" s="97"/>
      <c r="F886" s="97"/>
      <c r="G886" s="97"/>
      <c r="H886" s="97"/>
      <c r="I886" s="97"/>
      <c r="J886" s="97"/>
      <c r="K886" s="98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99"/>
      <c r="AE886" s="99"/>
      <c r="AF886" s="99"/>
      <c r="AG886" s="1"/>
      <c r="AH886" s="27"/>
      <c r="AI886" s="30"/>
      <c r="AJ886" s="1"/>
    </row>
    <row r="887" spans="1:36" ht="18" customHeight="1">
      <c r="A887" s="22"/>
      <c r="B887" s="27"/>
      <c r="C887" s="27"/>
      <c r="D887" s="97"/>
      <c r="E887" s="97"/>
      <c r="F887" s="97"/>
      <c r="G887" s="97"/>
      <c r="H887" s="97"/>
      <c r="I887" s="97"/>
      <c r="J887" s="97"/>
      <c r="K887" s="98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99"/>
      <c r="AE887" s="99"/>
      <c r="AF887" s="99"/>
      <c r="AG887" s="1"/>
      <c r="AH887" s="27"/>
      <c r="AI887" s="30"/>
      <c r="AJ887" s="1"/>
    </row>
    <row r="888" spans="1:36" ht="18" customHeight="1">
      <c r="A888" s="22"/>
      <c r="B888" s="27"/>
      <c r="C888" s="27"/>
      <c r="D888" s="97"/>
      <c r="E888" s="97"/>
      <c r="F888" s="97"/>
      <c r="G888" s="97"/>
      <c r="H888" s="97"/>
      <c r="I888" s="97"/>
      <c r="J888" s="97"/>
      <c r="K888" s="98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99"/>
      <c r="AE888" s="99"/>
      <c r="AF888" s="99"/>
      <c r="AG888" s="1"/>
      <c r="AH888" s="27"/>
      <c r="AI888" s="30"/>
      <c r="AJ888" s="1"/>
    </row>
    <row r="889" spans="1:36" ht="18" customHeight="1">
      <c r="A889" s="22"/>
      <c r="B889" s="27"/>
      <c r="C889" s="27"/>
      <c r="D889" s="97"/>
      <c r="E889" s="97"/>
      <c r="F889" s="97"/>
      <c r="G889" s="97"/>
      <c r="H889" s="97"/>
      <c r="I889" s="97"/>
      <c r="J889" s="97"/>
      <c r="K889" s="98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99"/>
      <c r="AE889" s="99"/>
      <c r="AF889" s="99"/>
      <c r="AG889" s="1"/>
      <c r="AH889" s="27"/>
      <c r="AI889" s="30"/>
      <c r="AJ889" s="1"/>
    </row>
    <row r="890" spans="1:36" ht="18" customHeight="1">
      <c r="A890" s="22"/>
      <c r="B890" s="27"/>
      <c r="C890" s="27"/>
      <c r="D890" s="97"/>
      <c r="E890" s="97"/>
      <c r="F890" s="97"/>
      <c r="G890" s="97"/>
      <c r="H890" s="97"/>
      <c r="I890" s="97"/>
      <c r="J890" s="97"/>
      <c r="K890" s="98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99"/>
      <c r="AE890" s="99"/>
      <c r="AF890" s="99"/>
      <c r="AG890" s="1"/>
      <c r="AH890" s="27"/>
      <c r="AI890" s="30"/>
      <c r="AJ890" s="1"/>
    </row>
    <row r="891" spans="1:36" ht="18" customHeight="1">
      <c r="A891" s="22"/>
      <c r="B891" s="27"/>
      <c r="C891" s="27"/>
      <c r="D891" s="97"/>
      <c r="E891" s="97"/>
      <c r="F891" s="97"/>
      <c r="G891" s="97"/>
      <c r="H891" s="97"/>
      <c r="I891" s="97"/>
      <c r="J891" s="97"/>
      <c r="K891" s="98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99"/>
      <c r="AE891" s="99"/>
      <c r="AF891" s="99"/>
      <c r="AG891" s="1"/>
      <c r="AH891" s="27"/>
      <c r="AI891" s="30"/>
      <c r="AJ891" s="1"/>
    </row>
    <row r="892" spans="1:36" ht="18" customHeight="1">
      <c r="A892" s="22"/>
      <c r="B892" s="27"/>
      <c r="C892" s="27"/>
      <c r="D892" s="97"/>
      <c r="E892" s="97"/>
      <c r="F892" s="97"/>
      <c r="G892" s="97"/>
      <c r="H892" s="97"/>
      <c r="I892" s="97"/>
      <c r="J892" s="97"/>
      <c r="K892" s="98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99"/>
      <c r="AE892" s="99"/>
      <c r="AF892" s="99"/>
      <c r="AG892" s="1"/>
      <c r="AH892" s="27"/>
      <c r="AI892" s="30"/>
      <c r="AJ892" s="1"/>
    </row>
    <row r="893" spans="1:36" ht="18" customHeight="1">
      <c r="A893" s="22"/>
      <c r="B893" s="27"/>
      <c r="C893" s="27"/>
      <c r="D893" s="97"/>
      <c r="E893" s="97"/>
      <c r="F893" s="97"/>
      <c r="G893" s="97"/>
      <c r="H893" s="97"/>
      <c r="I893" s="97"/>
      <c r="J893" s="97"/>
      <c r="K893" s="98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99"/>
      <c r="AE893" s="99"/>
      <c r="AF893" s="99"/>
      <c r="AG893" s="1"/>
      <c r="AH893" s="27"/>
      <c r="AI893" s="30"/>
      <c r="AJ893" s="1"/>
    </row>
    <row r="894" spans="1:36" ht="18" customHeight="1">
      <c r="A894" s="22"/>
      <c r="B894" s="27"/>
      <c r="C894" s="27"/>
      <c r="D894" s="97"/>
      <c r="E894" s="97"/>
      <c r="F894" s="97"/>
      <c r="G894" s="97"/>
      <c r="H894" s="97"/>
      <c r="I894" s="97"/>
      <c r="J894" s="97"/>
      <c r="K894" s="98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99"/>
      <c r="AE894" s="99"/>
      <c r="AF894" s="99"/>
      <c r="AG894" s="1"/>
      <c r="AH894" s="27"/>
      <c r="AI894" s="30"/>
      <c r="AJ894" s="1"/>
    </row>
    <row r="895" spans="1:36" ht="18" customHeight="1">
      <c r="A895" s="22"/>
      <c r="B895" s="27"/>
      <c r="C895" s="27"/>
      <c r="D895" s="97"/>
      <c r="E895" s="97"/>
      <c r="F895" s="97"/>
      <c r="G895" s="97"/>
      <c r="H895" s="97"/>
      <c r="I895" s="97"/>
      <c r="J895" s="97"/>
      <c r="K895" s="98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99"/>
      <c r="AE895" s="99"/>
      <c r="AF895" s="99"/>
      <c r="AG895" s="1"/>
      <c r="AH895" s="27"/>
      <c r="AI895" s="30"/>
      <c r="AJ895" s="1"/>
    </row>
    <row r="896" spans="1:36" ht="18" customHeight="1">
      <c r="A896" s="22"/>
      <c r="B896" s="27"/>
      <c r="C896" s="27"/>
      <c r="D896" s="97"/>
      <c r="E896" s="97"/>
      <c r="F896" s="97"/>
      <c r="G896" s="97"/>
      <c r="H896" s="97"/>
      <c r="I896" s="97"/>
      <c r="J896" s="97"/>
      <c r="K896" s="98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99"/>
      <c r="AE896" s="99"/>
      <c r="AF896" s="99"/>
      <c r="AG896" s="1"/>
      <c r="AH896" s="27"/>
      <c r="AI896" s="30"/>
      <c r="AJ896" s="1"/>
    </row>
    <row r="897" spans="1:36" ht="18" customHeight="1">
      <c r="A897" s="22"/>
      <c r="B897" s="27"/>
      <c r="C897" s="27"/>
      <c r="D897" s="97"/>
      <c r="E897" s="97"/>
      <c r="F897" s="97"/>
      <c r="G897" s="97"/>
      <c r="H897" s="97"/>
      <c r="I897" s="97"/>
      <c r="J897" s="97"/>
      <c r="K897" s="98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99"/>
      <c r="AE897" s="99"/>
      <c r="AF897" s="99"/>
      <c r="AG897" s="1"/>
      <c r="AH897" s="27"/>
      <c r="AI897" s="30"/>
      <c r="AJ897" s="1"/>
    </row>
    <row r="898" spans="1:36" ht="18" customHeight="1">
      <c r="A898" s="22"/>
      <c r="B898" s="27"/>
      <c r="C898" s="27"/>
      <c r="D898" s="97"/>
      <c r="E898" s="97"/>
      <c r="F898" s="97"/>
      <c r="G898" s="97"/>
      <c r="H898" s="97"/>
      <c r="I898" s="97"/>
      <c r="J898" s="97"/>
      <c r="K898" s="98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99"/>
      <c r="AE898" s="99"/>
      <c r="AF898" s="99"/>
      <c r="AG898" s="1"/>
      <c r="AH898" s="27"/>
      <c r="AI898" s="30"/>
      <c r="AJ898" s="1"/>
    </row>
    <row r="899" spans="1:36" ht="18" customHeight="1">
      <c r="A899" s="22"/>
      <c r="B899" s="27"/>
      <c r="C899" s="27"/>
      <c r="D899" s="97"/>
      <c r="E899" s="97"/>
      <c r="F899" s="97"/>
      <c r="G899" s="97"/>
      <c r="H899" s="97"/>
      <c r="I899" s="97"/>
      <c r="J899" s="97"/>
      <c r="K899" s="98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99"/>
      <c r="AE899" s="99"/>
      <c r="AF899" s="99"/>
      <c r="AG899" s="1"/>
      <c r="AH899" s="27"/>
      <c r="AI899" s="30"/>
      <c r="AJ899" s="1"/>
    </row>
    <row r="900" spans="1:36" ht="18" customHeight="1">
      <c r="A900" s="22"/>
      <c r="B900" s="27"/>
      <c r="C900" s="27"/>
      <c r="D900" s="97"/>
      <c r="E900" s="97"/>
      <c r="F900" s="97"/>
      <c r="G900" s="97"/>
      <c r="H900" s="97"/>
      <c r="I900" s="97"/>
      <c r="J900" s="97"/>
      <c r="K900" s="98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99"/>
      <c r="AE900" s="99"/>
      <c r="AF900" s="99"/>
      <c r="AG900" s="1"/>
      <c r="AH900" s="27"/>
      <c r="AI900" s="30"/>
      <c r="AJ900" s="1"/>
    </row>
    <row r="901" spans="1:36" ht="18" customHeight="1">
      <c r="A901" s="22"/>
      <c r="B901" s="27"/>
      <c r="C901" s="27"/>
      <c r="D901" s="97"/>
      <c r="E901" s="97"/>
      <c r="F901" s="97"/>
      <c r="G901" s="97"/>
      <c r="H901" s="97"/>
      <c r="I901" s="97"/>
      <c r="J901" s="97"/>
      <c r="K901" s="98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99"/>
      <c r="AE901" s="99"/>
      <c r="AF901" s="99"/>
      <c r="AG901" s="1"/>
      <c r="AH901" s="27"/>
      <c r="AI901" s="30"/>
      <c r="AJ901" s="1"/>
    </row>
    <row r="902" spans="1:36" ht="18" customHeight="1">
      <c r="A902" s="22"/>
      <c r="B902" s="27"/>
      <c r="C902" s="27"/>
      <c r="D902" s="97"/>
      <c r="E902" s="97"/>
      <c r="F902" s="97"/>
      <c r="G902" s="97"/>
      <c r="H902" s="97"/>
      <c r="I902" s="97"/>
      <c r="J902" s="97"/>
      <c r="K902" s="98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99"/>
      <c r="AE902" s="99"/>
      <c r="AF902" s="99"/>
      <c r="AG902" s="1"/>
      <c r="AH902" s="27"/>
      <c r="AI902" s="30"/>
      <c r="AJ902" s="1"/>
    </row>
    <row r="903" spans="1:36" ht="18" customHeight="1">
      <c r="A903" s="22"/>
      <c r="B903" s="27"/>
      <c r="C903" s="27"/>
      <c r="D903" s="97"/>
      <c r="E903" s="97"/>
      <c r="F903" s="97"/>
      <c r="G903" s="97"/>
      <c r="H903" s="97"/>
      <c r="I903" s="97"/>
      <c r="J903" s="97"/>
      <c r="K903" s="98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99"/>
      <c r="AE903" s="99"/>
      <c r="AF903" s="99"/>
      <c r="AG903" s="1"/>
      <c r="AH903" s="27"/>
      <c r="AI903" s="30"/>
      <c r="AJ903" s="1"/>
    </row>
    <row r="904" spans="1:36" ht="18" customHeight="1">
      <c r="A904" s="22"/>
      <c r="B904" s="27"/>
      <c r="C904" s="27"/>
      <c r="D904" s="97"/>
      <c r="E904" s="97"/>
      <c r="F904" s="97"/>
      <c r="G904" s="97"/>
      <c r="H904" s="97"/>
      <c r="I904" s="97"/>
      <c r="J904" s="97"/>
      <c r="K904" s="98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99"/>
      <c r="AE904" s="99"/>
      <c r="AF904" s="99"/>
      <c r="AG904" s="1"/>
      <c r="AH904" s="27"/>
      <c r="AI904" s="30"/>
      <c r="AJ904" s="1"/>
    </row>
    <row r="905" spans="1:36" ht="18" customHeight="1">
      <c r="A905" s="22"/>
      <c r="B905" s="27"/>
      <c r="C905" s="27"/>
      <c r="D905" s="97"/>
      <c r="E905" s="97"/>
      <c r="F905" s="97"/>
      <c r="G905" s="97"/>
      <c r="H905" s="97"/>
      <c r="I905" s="97"/>
      <c r="J905" s="97"/>
      <c r="K905" s="98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99"/>
      <c r="AE905" s="99"/>
      <c r="AF905" s="99"/>
      <c r="AG905" s="1"/>
      <c r="AH905" s="27"/>
      <c r="AI905" s="30"/>
      <c r="AJ905" s="1"/>
    </row>
    <row r="906" spans="1:36" ht="18" customHeight="1">
      <c r="A906" s="22"/>
      <c r="B906" s="27"/>
      <c r="C906" s="27"/>
      <c r="D906" s="97"/>
      <c r="E906" s="97"/>
      <c r="F906" s="97"/>
      <c r="G906" s="97"/>
      <c r="H906" s="97"/>
      <c r="I906" s="97"/>
      <c r="J906" s="97"/>
      <c r="K906" s="98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99"/>
      <c r="AE906" s="99"/>
      <c r="AF906" s="99"/>
      <c r="AG906" s="1"/>
      <c r="AH906" s="27"/>
      <c r="AI906" s="30"/>
      <c r="AJ906" s="1"/>
    </row>
    <row r="907" spans="1:36" ht="18" customHeight="1">
      <c r="A907" s="22"/>
      <c r="B907" s="27"/>
      <c r="C907" s="27"/>
      <c r="D907" s="97"/>
      <c r="E907" s="97"/>
      <c r="F907" s="97"/>
      <c r="G907" s="97"/>
      <c r="H907" s="97"/>
      <c r="I907" s="97"/>
      <c r="J907" s="97"/>
      <c r="K907" s="98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99"/>
      <c r="AE907" s="99"/>
      <c r="AF907" s="99"/>
      <c r="AG907" s="1"/>
      <c r="AH907" s="27"/>
      <c r="AI907" s="30"/>
      <c r="AJ907" s="1"/>
    </row>
    <row r="908" spans="1:36" ht="18" customHeight="1">
      <c r="A908" s="22"/>
      <c r="B908" s="27"/>
      <c r="C908" s="27"/>
      <c r="D908" s="97"/>
      <c r="E908" s="97"/>
      <c r="F908" s="97"/>
      <c r="G908" s="97"/>
      <c r="H908" s="97"/>
      <c r="I908" s="97"/>
      <c r="J908" s="97"/>
      <c r="K908" s="98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99"/>
      <c r="AE908" s="99"/>
      <c r="AF908" s="99"/>
      <c r="AG908" s="1"/>
      <c r="AH908" s="27"/>
      <c r="AI908" s="30"/>
      <c r="AJ908" s="1"/>
    </row>
    <row r="909" spans="1:36" ht="18" customHeight="1">
      <c r="A909" s="22"/>
      <c r="B909" s="27"/>
      <c r="C909" s="27"/>
      <c r="D909" s="97"/>
      <c r="E909" s="97"/>
      <c r="F909" s="97"/>
      <c r="G909" s="97"/>
      <c r="H909" s="97"/>
      <c r="I909" s="97"/>
      <c r="J909" s="97"/>
      <c r="K909" s="98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99"/>
      <c r="AE909" s="99"/>
      <c r="AF909" s="99"/>
      <c r="AG909" s="1"/>
      <c r="AH909" s="27"/>
      <c r="AI909" s="30"/>
      <c r="AJ909" s="1"/>
    </row>
    <row r="910" spans="1:36" ht="18" customHeight="1">
      <c r="A910" s="22"/>
      <c r="B910" s="27"/>
      <c r="C910" s="27"/>
      <c r="D910" s="97"/>
      <c r="E910" s="97"/>
      <c r="F910" s="97"/>
      <c r="G910" s="97"/>
      <c r="H910" s="97"/>
      <c r="I910" s="97"/>
      <c r="J910" s="97"/>
      <c r="K910" s="98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99"/>
      <c r="AE910" s="99"/>
      <c r="AF910" s="99"/>
      <c r="AG910" s="1"/>
      <c r="AH910" s="27"/>
      <c r="AI910" s="30"/>
      <c r="AJ910" s="1"/>
    </row>
    <row r="911" spans="1:36" ht="18" customHeight="1">
      <c r="A911" s="22"/>
      <c r="B911" s="27"/>
      <c r="C911" s="27"/>
      <c r="D911" s="97"/>
      <c r="E911" s="97"/>
      <c r="F911" s="97"/>
      <c r="G911" s="97"/>
      <c r="H911" s="97"/>
      <c r="I911" s="97"/>
      <c r="J911" s="97"/>
      <c r="K911" s="98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99"/>
      <c r="AE911" s="99"/>
      <c r="AF911" s="99"/>
      <c r="AG911" s="1"/>
      <c r="AH911" s="27"/>
      <c r="AI911" s="30"/>
      <c r="AJ911" s="1"/>
    </row>
    <row r="912" spans="1:36" ht="18" customHeight="1">
      <c r="A912" s="22"/>
      <c r="B912" s="27"/>
      <c r="C912" s="27"/>
      <c r="D912" s="97"/>
      <c r="E912" s="97"/>
      <c r="F912" s="97"/>
      <c r="G912" s="97"/>
      <c r="H912" s="97"/>
      <c r="I912" s="97"/>
      <c r="J912" s="97"/>
      <c r="K912" s="98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99"/>
      <c r="AE912" s="99"/>
      <c r="AF912" s="99"/>
      <c r="AG912" s="1"/>
      <c r="AH912" s="27"/>
      <c r="AI912" s="30"/>
      <c r="AJ912" s="1"/>
    </row>
    <row r="913" spans="1:36" ht="18" customHeight="1">
      <c r="A913" s="22"/>
      <c r="B913" s="27"/>
      <c r="C913" s="27"/>
      <c r="D913" s="97"/>
      <c r="E913" s="97"/>
      <c r="F913" s="97"/>
      <c r="G913" s="97"/>
      <c r="H913" s="97"/>
      <c r="I913" s="97"/>
      <c r="J913" s="97"/>
      <c r="K913" s="98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99"/>
      <c r="AE913" s="99"/>
      <c r="AF913" s="99"/>
      <c r="AG913" s="1"/>
      <c r="AH913" s="27"/>
      <c r="AI913" s="30"/>
      <c r="AJ913" s="1"/>
    </row>
    <row r="914" spans="1:36" ht="18" customHeight="1">
      <c r="A914" s="22"/>
      <c r="B914" s="27"/>
      <c r="C914" s="27"/>
      <c r="D914" s="97"/>
      <c r="E914" s="97"/>
      <c r="F914" s="97"/>
      <c r="G914" s="97"/>
      <c r="H914" s="97"/>
      <c r="I914" s="97"/>
      <c r="J914" s="97"/>
      <c r="K914" s="98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99"/>
      <c r="AE914" s="99"/>
      <c r="AF914" s="99"/>
      <c r="AG914" s="1"/>
      <c r="AH914" s="27"/>
      <c r="AI914" s="30"/>
      <c r="AJ914" s="1"/>
    </row>
    <row r="915" spans="1:36" ht="18" customHeight="1">
      <c r="A915" s="22"/>
      <c r="B915" s="27"/>
      <c r="C915" s="27"/>
      <c r="D915" s="97"/>
      <c r="E915" s="97"/>
      <c r="F915" s="97"/>
      <c r="G915" s="97"/>
      <c r="H915" s="97"/>
      <c r="I915" s="97"/>
      <c r="J915" s="97"/>
      <c r="K915" s="98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99"/>
      <c r="AE915" s="99"/>
      <c r="AF915" s="99"/>
      <c r="AG915" s="1"/>
      <c r="AH915" s="27"/>
      <c r="AI915" s="30"/>
      <c r="AJ915" s="1"/>
    </row>
    <row r="916" spans="1:36" ht="18" customHeight="1">
      <c r="A916" s="22"/>
      <c r="B916" s="27"/>
      <c r="C916" s="27"/>
      <c r="D916" s="97"/>
      <c r="E916" s="97"/>
      <c r="F916" s="97"/>
      <c r="G916" s="97"/>
      <c r="H916" s="97"/>
      <c r="I916" s="97"/>
      <c r="J916" s="97"/>
      <c r="K916" s="98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99"/>
      <c r="AE916" s="99"/>
      <c r="AF916" s="99"/>
      <c r="AG916" s="1"/>
      <c r="AH916" s="27"/>
      <c r="AI916" s="30"/>
      <c r="AJ916" s="1"/>
    </row>
    <row r="917" spans="1:36" ht="18" customHeight="1">
      <c r="A917" s="22"/>
      <c r="B917" s="27"/>
      <c r="C917" s="27"/>
      <c r="D917" s="97"/>
      <c r="E917" s="97"/>
      <c r="F917" s="97"/>
      <c r="G917" s="97"/>
      <c r="H917" s="97"/>
      <c r="I917" s="97"/>
      <c r="J917" s="97"/>
      <c r="K917" s="98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99"/>
      <c r="AE917" s="99"/>
      <c r="AF917" s="99"/>
      <c r="AG917" s="1"/>
      <c r="AH917" s="27"/>
      <c r="AI917" s="30"/>
      <c r="AJ917" s="1"/>
    </row>
    <row r="918" spans="1:36" ht="18" customHeight="1">
      <c r="A918" s="22"/>
      <c r="B918" s="27"/>
      <c r="C918" s="27"/>
      <c r="D918" s="97"/>
      <c r="E918" s="97"/>
      <c r="F918" s="97"/>
      <c r="G918" s="97"/>
      <c r="H918" s="97"/>
      <c r="I918" s="97"/>
      <c r="J918" s="97"/>
      <c r="K918" s="98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99"/>
      <c r="AE918" s="99"/>
      <c r="AF918" s="99"/>
      <c r="AG918" s="1"/>
      <c r="AH918" s="27"/>
      <c r="AI918" s="30"/>
      <c r="AJ918" s="1"/>
    </row>
    <row r="919" spans="1:36" ht="18" customHeight="1">
      <c r="A919" s="22"/>
      <c r="B919" s="27"/>
      <c r="C919" s="27"/>
      <c r="D919" s="97"/>
      <c r="E919" s="97"/>
      <c r="F919" s="97"/>
      <c r="G919" s="97"/>
      <c r="H919" s="97"/>
      <c r="I919" s="97"/>
      <c r="J919" s="97"/>
      <c r="K919" s="98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99"/>
      <c r="AE919" s="99"/>
      <c r="AF919" s="99"/>
      <c r="AG919" s="1"/>
      <c r="AH919" s="27"/>
      <c r="AI919" s="30"/>
      <c r="AJ919" s="1"/>
    </row>
    <row r="920" spans="1:36" ht="18" customHeight="1">
      <c r="A920" s="22"/>
      <c r="B920" s="27"/>
      <c r="C920" s="27"/>
      <c r="D920" s="97"/>
      <c r="E920" s="97"/>
      <c r="F920" s="97"/>
      <c r="G920" s="97"/>
      <c r="H920" s="97"/>
      <c r="I920" s="97"/>
      <c r="J920" s="97"/>
      <c r="K920" s="98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99"/>
      <c r="AE920" s="99"/>
      <c r="AF920" s="99"/>
      <c r="AG920" s="1"/>
      <c r="AH920" s="27"/>
      <c r="AI920" s="30"/>
      <c r="AJ920" s="1"/>
    </row>
    <row r="921" spans="1:36" ht="18" customHeight="1">
      <c r="A921" s="22"/>
      <c r="B921" s="27"/>
      <c r="C921" s="27"/>
      <c r="D921" s="97"/>
      <c r="E921" s="97"/>
      <c r="F921" s="97"/>
      <c r="G921" s="97"/>
      <c r="H921" s="97"/>
      <c r="I921" s="97"/>
      <c r="J921" s="97"/>
      <c r="K921" s="98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99"/>
      <c r="AE921" s="99"/>
      <c r="AF921" s="99"/>
      <c r="AG921" s="1"/>
      <c r="AH921" s="27"/>
      <c r="AI921" s="30"/>
      <c r="AJ921" s="1"/>
    </row>
    <row r="922" spans="1:36" ht="18" customHeight="1">
      <c r="A922" s="22"/>
      <c r="B922" s="27"/>
      <c r="C922" s="27"/>
      <c r="D922" s="97"/>
      <c r="E922" s="97"/>
      <c r="F922" s="97"/>
      <c r="G922" s="97"/>
      <c r="H922" s="97"/>
      <c r="I922" s="97"/>
      <c r="J922" s="97"/>
      <c r="K922" s="98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99"/>
      <c r="AE922" s="99"/>
      <c r="AF922" s="99"/>
      <c r="AG922" s="1"/>
      <c r="AH922" s="27"/>
      <c r="AI922" s="30"/>
      <c r="AJ922" s="1"/>
    </row>
    <row r="923" spans="1:36" ht="18" customHeight="1">
      <c r="A923" s="22"/>
      <c r="B923" s="27"/>
      <c r="C923" s="27"/>
      <c r="D923" s="97"/>
      <c r="E923" s="97"/>
      <c r="F923" s="97"/>
      <c r="G923" s="97"/>
      <c r="H923" s="97"/>
      <c r="I923" s="97"/>
      <c r="J923" s="97"/>
      <c r="K923" s="98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99"/>
      <c r="AE923" s="99"/>
      <c r="AF923" s="99"/>
      <c r="AG923" s="1"/>
      <c r="AH923" s="27"/>
      <c r="AI923" s="30"/>
      <c r="AJ923" s="1"/>
    </row>
    <row r="924" spans="1:36" ht="18" customHeight="1">
      <c r="A924" s="22"/>
      <c r="B924" s="27"/>
      <c r="C924" s="27"/>
      <c r="D924" s="97"/>
      <c r="E924" s="97"/>
      <c r="F924" s="97"/>
      <c r="G924" s="97"/>
      <c r="H924" s="97"/>
      <c r="I924" s="97"/>
      <c r="J924" s="97"/>
      <c r="K924" s="98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99"/>
      <c r="AE924" s="99"/>
      <c r="AF924" s="99"/>
      <c r="AG924" s="1"/>
      <c r="AH924" s="27"/>
      <c r="AI924" s="30"/>
      <c r="AJ924" s="1"/>
    </row>
    <row r="925" spans="1:36" ht="18" customHeight="1">
      <c r="A925" s="22"/>
      <c r="B925" s="27"/>
      <c r="C925" s="27"/>
      <c r="D925" s="97"/>
      <c r="E925" s="97"/>
      <c r="F925" s="97"/>
      <c r="G925" s="97"/>
      <c r="H925" s="97"/>
      <c r="I925" s="97"/>
      <c r="J925" s="97"/>
      <c r="K925" s="98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99"/>
      <c r="AE925" s="99"/>
      <c r="AF925" s="99"/>
      <c r="AG925" s="1"/>
      <c r="AH925" s="27"/>
      <c r="AI925" s="30"/>
      <c r="AJ925" s="1"/>
    </row>
    <row r="926" spans="1:36" ht="18" customHeight="1">
      <c r="A926" s="22"/>
      <c r="B926" s="27"/>
      <c r="C926" s="27"/>
      <c r="D926" s="97"/>
      <c r="E926" s="97"/>
      <c r="F926" s="97"/>
      <c r="G926" s="97"/>
      <c r="H926" s="97"/>
      <c r="I926" s="97"/>
      <c r="J926" s="97"/>
      <c r="K926" s="98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99"/>
      <c r="AE926" s="99"/>
      <c r="AF926" s="99"/>
      <c r="AG926" s="1"/>
      <c r="AH926" s="27"/>
      <c r="AI926" s="30"/>
      <c r="AJ926" s="1"/>
    </row>
    <row r="927" spans="1:36" ht="18" customHeight="1">
      <c r="A927" s="22"/>
      <c r="B927" s="27"/>
      <c r="C927" s="27"/>
      <c r="D927" s="97"/>
      <c r="E927" s="97"/>
      <c r="F927" s="97"/>
      <c r="G927" s="97"/>
      <c r="H927" s="97"/>
      <c r="I927" s="97"/>
      <c r="J927" s="97"/>
      <c r="K927" s="98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99"/>
      <c r="AE927" s="99"/>
      <c r="AF927" s="99"/>
      <c r="AG927" s="1"/>
      <c r="AH927" s="27"/>
      <c r="AI927" s="30"/>
      <c r="AJ927" s="1"/>
    </row>
    <row r="928" spans="1:36" ht="18" customHeight="1">
      <c r="A928" s="22"/>
      <c r="B928" s="27"/>
      <c r="C928" s="27"/>
      <c r="D928" s="97"/>
      <c r="E928" s="97"/>
      <c r="F928" s="97"/>
      <c r="G928" s="97"/>
      <c r="H928" s="97"/>
      <c r="I928" s="97"/>
      <c r="J928" s="97"/>
      <c r="K928" s="98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99"/>
      <c r="AE928" s="99"/>
      <c r="AF928" s="99"/>
      <c r="AG928" s="1"/>
      <c r="AH928" s="27"/>
      <c r="AI928" s="30"/>
      <c r="AJ928" s="1"/>
    </row>
    <row r="929" spans="1:36" ht="18" customHeight="1">
      <c r="A929" s="22"/>
      <c r="B929" s="27"/>
      <c r="C929" s="27"/>
      <c r="D929" s="97"/>
      <c r="E929" s="97"/>
      <c r="F929" s="97"/>
      <c r="G929" s="97"/>
      <c r="H929" s="97"/>
      <c r="I929" s="97"/>
      <c r="J929" s="97"/>
      <c r="K929" s="98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99"/>
      <c r="AE929" s="99"/>
      <c r="AF929" s="99"/>
      <c r="AG929" s="1"/>
      <c r="AH929" s="27"/>
      <c r="AI929" s="30"/>
      <c r="AJ929" s="1"/>
    </row>
    <row r="930" spans="1:36" ht="18" customHeight="1">
      <c r="A930" s="22"/>
      <c r="B930" s="27"/>
      <c r="C930" s="27"/>
      <c r="D930" s="97"/>
      <c r="E930" s="97"/>
      <c r="F930" s="97"/>
      <c r="G930" s="97"/>
      <c r="H930" s="97"/>
      <c r="I930" s="97"/>
      <c r="J930" s="97"/>
      <c r="K930" s="98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99"/>
      <c r="AE930" s="99"/>
      <c r="AF930" s="99"/>
      <c r="AG930" s="1"/>
      <c r="AH930" s="27"/>
      <c r="AI930" s="30"/>
      <c r="AJ930" s="1"/>
    </row>
    <row r="931" spans="1:36" ht="18" customHeight="1">
      <c r="A931" s="22"/>
      <c r="B931" s="27"/>
      <c r="C931" s="27"/>
      <c r="D931" s="97"/>
      <c r="E931" s="97"/>
      <c r="F931" s="97"/>
      <c r="G931" s="97"/>
      <c r="H931" s="97"/>
      <c r="I931" s="97"/>
      <c r="J931" s="97"/>
      <c r="K931" s="98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99"/>
      <c r="AE931" s="99"/>
      <c r="AF931" s="99"/>
      <c r="AG931" s="1"/>
      <c r="AH931" s="27"/>
      <c r="AI931" s="30"/>
      <c r="AJ931" s="1"/>
    </row>
    <row r="932" spans="1:36" ht="18" customHeight="1">
      <c r="A932" s="22"/>
      <c r="B932" s="27"/>
      <c r="C932" s="27"/>
      <c r="D932" s="97"/>
      <c r="E932" s="97"/>
      <c r="F932" s="97"/>
      <c r="G932" s="97"/>
      <c r="H932" s="97"/>
      <c r="I932" s="97"/>
      <c r="J932" s="97"/>
      <c r="K932" s="98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99"/>
      <c r="AE932" s="99"/>
      <c r="AF932" s="99"/>
      <c r="AG932" s="1"/>
      <c r="AH932" s="27"/>
      <c r="AI932" s="30"/>
      <c r="AJ932" s="1"/>
    </row>
    <row r="933" spans="1:36" ht="18" customHeight="1">
      <c r="A933" s="22"/>
      <c r="B933" s="27"/>
      <c r="C933" s="27"/>
      <c r="D933" s="97"/>
      <c r="E933" s="97"/>
      <c r="F933" s="97"/>
      <c r="G933" s="97"/>
      <c r="H933" s="97"/>
      <c r="I933" s="97"/>
      <c r="J933" s="97"/>
      <c r="K933" s="98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99"/>
      <c r="AE933" s="99"/>
      <c r="AF933" s="99"/>
      <c r="AG933" s="1"/>
      <c r="AH933" s="27"/>
      <c r="AI933" s="30"/>
      <c r="AJ933" s="1"/>
    </row>
    <row r="934" spans="1:36" ht="18" customHeight="1">
      <c r="A934" s="22"/>
      <c r="B934" s="27"/>
      <c r="C934" s="27"/>
      <c r="D934" s="97"/>
      <c r="E934" s="97"/>
      <c r="F934" s="97"/>
      <c r="G934" s="97"/>
      <c r="H934" s="97"/>
      <c r="I934" s="97"/>
      <c r="J934" s="97"/>
      <c r="K934" s="98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99"/>
      <c r="AE934" s="99"/>
      <c r="AF934" s="99"/>
      <c r="AG934" s="1"/>
      <c r="AH934" s="27"/>
      <c r="AI934" s="30"/>
      <c r="AJ934" s="1"/>
    </row>
    <row r="935" spans="1:36" ht="18" customHeight="1">
      <c r="A935" s="22"/>
      <c r="B935" s="27"/>
      <c r="C935" s="27"/>
      <c r="D935" s="97"/>
      <c r="E935" s="97"/>
      <c r="F935" s="97"/>
      <c r="G935" s="97"/>
      <c r="H935" s="97"/>
      <c r="I935" s="97"/>
      <c r="J935" s="97"/>
      <c r="K935" s="98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99"/>
      <c r="AE935" s="99"/>
      <c r="AF935" s="99"/>
      <c r="AG935" s="1"/>
      <c r="AH935" s="27"/>
      <c r="AI935" s="30"/>
      <c r="AJ935" s="1"/>
    </row>
    <row r="936" spans="1:36" ht="18" customHeight="1">
      <c r="A936" s="22"/>
      <c r="B936" s="27"/>
      <c r="C936" s="27"/>
      <c r="D936" s="97"/>
      <c r="E936" s="97"/>
      <c r="F936" s="97"/>
      <c r="G936" s="97"/>
      <c r="H936" s="97"/>
      <c r="I936" s="97"/>
      <c r="J936" s="97"/>
      <c r="K936" s="98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99"/>
      <c r="AE936" s="99"/>
      <c r="AF936" s="99"/>
      <c r="AG936" s="1"/>
      <c r="AH936" s="27"/>
      <c r="AI936" s="30"/>
      <c r="AJ936" s="1"/>
    </row>
    <row r="937" spans="1:36" ht="18" customHeight="1">
      <c r="A937" s="22"/>
      <c r="B937" s="27"/>
      <c r="C937" s="27"/>
      <c r="D937" s="97"/>
      <c r="E937" s="97"/>
      <c r="F937" s="97"/>
      <c r="G937" s="97"/>
      <c r="H937" s="97"/>
      <c r="I937" s="97"/>
      <c r="J937" s="97"/>
      <c r="K937" s="98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99"/>
      <c r="AE937" s="99"/>
      <c r="AF937" s="99"/>
      <c r="AG937" s="1"/>
      <c r="AH937" s="27"/>
      <c r="AI937" s="30"/>
      <c r="AJ937" s="1"/>
    </row>
    <row r="938" spans="1:36" ht="18" customHeight="1">
      <c r="A938" s="22"/>
      <c r="B938" s="27"/>
      <c r="C938" s="27"/>
      <c r="D938" s="97"/>
      <c r="E938" s="97"/>
      <c r="F938" s="97"/>
      <c r="G938" s="97"/>
      <c r="H938" s="97"/>
      <c r="I938" s="97"/>
      <c r="J938" s="97"/>
      <c r="K938" s="98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99"/>
      <c r="AE938" s="99"/>
      <c r="AF938" s="99"/>
      <c r="AG938" s="1"/>
      <c r="AH938" s="27"/>
      <c r="AI938" s="30"/>
      <c r="AJ938" s="1"/>
    </row>
    <row r="939" spans="1:36" ht="18" customHeight="1">
      <c r="A939" s="22"/>
      <c r="B939" s="27"/>
      <c r="C939" s="27"/>
      <c r="D939" s="97"/>
      <c r="E939" s="97"/>
      <c r="F939" s="97"/>
      <c r="G939" s="97"/>
      <c r="H939" s="97"/>
      <c r="I939" s="97"/>
      <c r="J939" s="97"/>
      <c r="K939" s="98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99"/>
      <c r="AE939" s="99"/>
      <c r="AF939" s="99"/>
      <c r="AG939" s="1"/>
      <c r="AH939" s="27"/>
      <c r="AI939" s="30"/>
      <c r="AJ939" s="1"/>
    </row>
    <row r="940" spans="1:36" ht="18" customHeight="1">
      <c r="A940" s="22"/>
      <c r="B940" s="27"/>
      <c r="C940" s="27"/>
      <c r="D940" s="97"/>
      <c r="E940" s="97"/>
      <c r="F940" s="97"/>
      <c r="G940" s="97"/>
      <c r="H940" s="97"/>
      <c r="I940" s="97"/>
      <c r="J940" s="97"/>
      <c r="K940" s="98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99"/>
      <c r="AE940" s="99"/>
      <c r="AF940" s="99"/>
      <c r="AG940" s="1"/>
      <c r="AH940" s="27"/>
      <c r="AI940" s="30"/>
      <c r="AJ940" s="1"/>
    </row>
    <row r="941" spans="1:36" ht="18" customHeight="1">
      <c r="A941" s="22"/>
      <c r="B941" s="27"/>
      <c r="C941" s="27"/>
      <c r="D941" s="97"/>
      <c r="E941" s="97"/>
      <c r="F941" s="97"/>
      <c r="G941" s="97"/>
      <c r="H941" s="97"/>
      <c r="I941" s="97"/>
      <c r="J941" s="97"/>
      <c r="K941" s="98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99"/>
      <c r="AE941" s="99"/>
      <c r="AF941" s="99"/>
      <c r="AG941" s="1"/>
      <c r="AH941" s="27"/>
      <c r="AI941" s="30"/>
      <c r="AJ941" s="1"/>
    </row>
    <row r="942" spans="1:36" ht="18" customHeight="1">
      <c r="A942" s="22"/>
      <c r="B942" s="27"/>
      <c r="C942" s="27"/>
      <c r="D942" s="97"/>
      <c r="E942" s="97"/>
      <c r="F942" s="97"/>
      <c r="G942" s="97"/>
      <c r="H942" s="97"/>
      <c r="I942" s="97"/>
      <c r="J942" s="97"/>
      <c r="K942" s="98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99"/>
      <c r="AE942" s="99"/>
      <c r="AF942" s="99"/>
      <c r="AG942" s="1"/>
      <c r="AH942" s="27"/>
      <c r="AI942" s="30"/>
      <c r="AJ942" s="1"/>
    </row>
    <row r="943" spans="1:36" ht="18" customHeight="1">
      <c r="A943" s="22"/>
      <c r="B943" s="27"/>
      <c r="C943" s="27"/>
      <c r="D943" s="97"/>
      <c r="E943" s="97"/>
      <c r="F943" s="97"/>
      <c r="G943" s="97"/>
      <c r="H943" s="97"/>
      <c r="I943" s="97"/>
      <c r="J943" s="97"/>
      <c r="K943" s="98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99"/>
      <c r="AE943" s="99"/>
      <c r="AF943" s="99"/>
      <c r="AG943" s="1"/>
      <c r="AH943" s="27"/>
      <c r="AI943" s="30"/>
      <c r="AJ943" s="1"/>
    </row>
    <row r="944" spans="1:36" ht="18" customHeight="1">
      <c r="A944" s="22"/>
      <c r="B944" s="27"/>
      <c r="C944" s="27"/>
      <c r="D944" s="97"/>
      <c r="E944" s="97"/>
      <c r="F944" s="97"/>
      <c r="G944" s="97"/>
      <c r="H944" s="97"/>
      <c r="I944" s="97"/>
      <c r="J944" s="97"/>
      <c r="K944" s="98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99"/>
      <c r="AE944" s="99"/>
      <c r="AF944" s="99"/>
      <c r="AG944" s="1"/>
      <c r="AH944" s="27"/>
      <c r="AI944" s="30"/>
      <c r="AJ944" s="1"/>
    </row>
    <row r="945" spans="1:36" ht="18" customHeight="1">
      <c r="A945" s="22"/>
      <c r="B945" s="27"/>
      <c r="C945" s="27"/>
      <c r="D945" s="97"/>
      <c r="E945" s="97"/>
      <c r="F945" s="97"/>
      <c r="G945" s="97"/>
      <c r="H945" s="97"/>
      <c r="I945" s="97"/>
      <c r="J945" s="97"/>
      <c r="K945" s="98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99"/>
      <c r="AE945" s="99"/>
      <c r="AF945" s="99"/>
      <c r="AG945" s="1"/>
      <c r="AH945" s="27"/>
      <c r="AI945" s="30"/>
      <c r="AJ945" s="1"/>
    </row>
    <row r="946" spans="1:36" ht="18" customHeight="1">
      <c r="A946" s="22"/>
      <c r="B946" s="27"/>
      <c r="C946" s="27"/>
      <c r="D946" s="97"/>
      <c r="E946" s="97"/>
      <c r="F946" s="97"/>
      <c r="G946" s="97"/>
      <c r="H946" s="97"/>
      <c r="I946" s="97"/>
      <c r="J946" s="97"/>
      <c r="K946" s="98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99"/>
      <c r="AE946" s="99"/>
      <c r="AF946" s="99"/>
      <c r="AG946" s="1"/>
      <c r="AH946" s="27"/>
      <c r="AI946" s="30"/>
      <c r="AJ946" s="1"/>
    </row>
    <row r="947" spans="1:36" ht="18" customHeight="1">
      <c r="A947" s="22"/>
      <c r="B947" s="27"/>
      <c r="C947" s="27"/>
      <c r="D947" s="97"/>
      <c r="E947" s="97"/>
      <c r="F947" s="97"/>
      <c r="G947" s="97"/>
      <c r="H947" s="97"/>
      <c r="I947" s="97"/>
      <c r="J947" s="97"/>
      <c r="K947" s="98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99"/>
      <c r="AE947" s="99"/>
      <c r="AF947" s="99"/>
      <c r="AG947" s="1"/>
      <c r="AH947" s="27"/>
      <c r="AI947" s="30"/>
      <c r="AJ947" s="1"/>
    </row>
    <row r="948" spans="1:36" ht="18" customHeight="1">
      <c r="A948" s="22"/>
      <c r="B948" s="27"/>
      <c r="C948" s="27"/>
      <c r="D948" s="97"/>
      <c r="E948" s="97"/>
      <c r="F948" s="97"/>
      <c r="G948" s="97"/>
      <c r="H948" s="97"/>
      <c r="I948" s="97"/>
      <c r="J948" s="97"/>
      <c r="K948" s="98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99"/>
      <c r="AE948" s="99"/>
      <c r="AF948" s="99"/>
      <c r="AG948" s="1"/>
      <c r="AH948" s="27"/>
      <c r="AI948" s="30"/>
      <c r="AJ948" s="1"/>
    </row>
    <row r="949" spans="1:36" ht="18" customHeight="1">
      <c r="A949" s="22"/>
      <c r="B949" s="27"/>
      <c r="C949" s="27"/>
      <c r="D949" s="97"/>
      <c r="E949" s="97"/>
      <c r="F949" s="97"/>
      <c r="G949" s="97"/>
      <c r="H949" s="97"/>
      <c r="I949" s="97"/>
      <c r="J949" s="97"/>
      <c r="K949" s="98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99"/>
      <c r="AE949" s="99"/>
      <c r="AF949" s="99"/>
      <c r="AG949" s="1"/>
      <c r="AH949" s="27"/>
      <c r="AI949" s="30"/>
      <c r="AJ949" s="1"/>
    </row>
    <row r="950" spans="1:36" ht="18" customHeight="1">
      <c r="A950" s="22"/>
      <c r="B950" s="27"/>
      <c r="C950" s="27"/>
      <c r="D950" s="97"/>
      <c r="E950" s="97"/>
      <c r="F950" s="97"/>
      <c r="G950" s="97"/>
      <c r="H950" s="97"/>
      <c r="I950" s="97"/>
      <c r="J950" s="97"/>
      <c r="K950" s="98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99"/>
      <c r="AE950" s="99"/>
      <c r="AF950" s="99"/>
      <c r="AG950" s="1"/>
      <c r="AH950" s="27"/>
      <c r="AI950" s="30"/>
      <c r="AJ950" s="1"/>
    </row>
    <row r="951" spans="1:36" ht="18" customHeight="1">
      <c r="A951" s="22"/>
      <c r="B951" s="27"/>
      <c r="C951" s="27"/>
      <c r="D951" s="97"/>
      <c r="E951" s="97"/>
      <c r="F951" s="97"/>
      <c r="G951" s="97"/>
      <c r="H951" s="97"/>
      <c r="I951" s="97"/>
      <c r="J951" s="97"/>
      <c r="K951" s="98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99"/>
      <c r="AE951" s="99"/>
      <c r="AF951" s="99"/>
      <c r="AG951" s="1"/>
      <c r="AH951" s="27"/>
      <c r="AI951" s="30"/>
      <c r="AJ951" s="1"/>
    </row>
    <row r="952" spans="1:36" ht="18" customHeight="1">
      <c r="A952" s="22"/>
      <c r="B952" s="27"/>
      <c r="C952" s="27"/>
      <c r="D952" s="97"/>
      <c r="E952" s="97"/>
      <c r="F952" s="97"/>
      <c r="G952" s="97"/>
      <c r="H952" s="97"/>
      <c r="I952" s="97"/>
      <c r="J952" s="97"/>
      <c r="K952" s="98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99"/>
      <c r="AE952" s="99"/>
      <c r="AF952" s="99"/>
      <c r="AG952" s="1"/>
      <c r="AH952" s="27"/>
      <c r="AI952" s="30"/>
      <c r="AJ952" s="1"/>
    </row>
    <row r="953" spans="1:36" ht="18" customHeight="1">
      <c r="A953" s="22"/>
      <c r="B953" s="27"/>
      <c r="C953" s="27"/>
      <c r="D953" s="97"/>
      <c r="E953" s="97"/>
      <c r="F953" s="97"/>
      <c r="G953" s="97"/>
      <c r="H953" s="97"/>
      <c r="I953" s="97"/>
      <c r="J953" s="97"/>
      <c r="K953" s="98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99"/>
      <c r="AE953" s="99"/>
      <c r="AF953" s="99"/>
      <c r="AG953" s="1"/>
      <c r="AH953" s="27"/>
      <c r="AI953" s="30"/>
      <c r="AJ953" s="1"/>
    </row>
    <row r="954" spans="1:36" ht="18" customHeight="1">
      <c r="A954" s="22"/>
      <c r="B954" s="27"/>
      <c r="C954" s="27"/>
      <c r="D954" s="97"/>
      <c r="E954" s="97"/>
      <c r="F954" s="97"/>
      <c r="G954" s="97"/>
      <c r="H954" s="97"/>
      <c r="I954" s="97"/>
      <c r="J954" s="97"/>
      <c r="K954" s="98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99"/>
      <c r="AE954" s="99"/>
      <c r="AF954" s="99"/>
      <c r="AG954" s="1"/>
      <c r="AH954" s="27"/>
      <c r="AI954" s="30"/>
      <c r="AJ954" s="1"/>
    </row>
    <row r="955" spans="1:36" ht="18" customHeight="1">
      <c r="A955" s="22"/>
      <c r="B955" s="27"/>
      <c r="C955" s="27"/>
      <c r="D955" s="97"/>
      <c r="E955" s="97"/>
      <c r="F955" s="97"/>
      <c r="G955" s="97"/>
      <c r="H955" s="97"/>
      <c r="I955" s="97"/>
      <c r="J955" s="97"/>
      <c r="K955" s="98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99"/>
      <c r="AE955" s="99"/>
      <c r="AF955" s="99"/>
      <c r="AG955" s="1"/>
      <c r="AH955" s="27"/>
      <c r="AI955" s="30"/>
      <c r="AJ955" s="1"/>
    </row>
    <row r="956" spans="1:36" ht="18" customHeight="1">
      <c r="A956" s="22"/>
      <c r="B956" s="27"/>
      <c r="C956" s="27"/>
      <c r="D956" s="97"/>
      <c r="E956" s="97"/>
      <c r="F956" s="97"/>
      <c r="G956" s="97"/>
      <c r="H956" s="97"/>
      <c r="I956" s="97"/>
      <c r="J956" s="97"/>
      <c r="K956" s="98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99"/>
      <c r="AE956" s="99"/>
      <c r="AF956" s="99"/>
      <c r="AG956" s="1"/>
      <c r="AH956" s="27"/>
      <c r="AI956" s="30"/>
      <c r="AJ956" s="1"/>
    </row>
    <row r="957" spans="1:36" ht="18" customHeight="1">
      <c r="A957" s="22"/>
      <c r="B957" s="27"/>
      <c r="C957" s="27"/>
      <c r="D957" s="97"/>
      <c r="E957" s="97"/>
      <c r="F957" s="97"/>
      <c r="G957" s="97"/>
      <c r="H957" s="97"/>
      <c r="I957" s="97"/>
      <c r="J957" s="97"/>
      <c r="K957" s="98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99"/>
      <c r="AE957" s="99"/>
      <c r="AF957" s="99"/>
      <c r="AG957" s="1"/>
      <c r="AH957" s="27"/>
      <c r="AI957" s="30"/>
      <c r="AJ957" s="1"/>
    </row>
    <row r="958" spans="1:36" ht="18" customHeight="1">
      <c r="A958" s="22"/>
      <c r="B958" s="27"/>
      <c r="C958" s="27"/>
      <c r="D958" s="97"/>
      <c r="E958" s="97"/>
      <c r="F958" s="97"/>
      <c r="G958" s="97"/>
      <c r="H958" s="97"/>
      <c r="I958" s="97"/>
      <c r="J958" s="97"/>
      <c r="K958" s="98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99"/>
      <c r="AE958" s="99"/>
      <c r="AF958" s="99"/>
      <c r="AG958" s="1"/>
      <c r="AH958" s="27"/>
      <c r="AI958" s="30"/>
      <c r="AJ958" s="1"/>
    </row>
    <row r="959" spans="1:36" ht="18" customHeight="1">
      <c r="A959" s="22"/>
      <c r="B959" s="27"/>
      <c r="C959" s="27"/>
      <c r="D959" s="97"/>
      <c r="E959" s="97"/>
      <c r="F959" s="97"/>
      <c r="G959" s="97"/>
      <c r="H959" s="97"/>
      <c r="I959" s="97"/>
      <c r="J959" s="97"/>
      <c r="K959" s="98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99"/>
      <c r="AE959" s="99"/>
      <c r="AF959" s="99"/>
      <c r="AG959" s="1"/>
      <c r="AH959" s="27"/>
      <c r="AI959" s="30"/>
      <c r="AJ959" s="1"/>
    </row>
    <row r="960" spans="1:36" ht="18" customHeight="1">
      <c r="A960" s="22"/>
      <c r="B960" s="27"/>
      <c r="C960" s="27"/>
      <c r="D960" s="97"/>
      <c r="E960" s="97"/>
      <c r="F960" s="97"/>
      <c r="G960" s="97"/>
      <c r="H960" s="97"/>
      <c r="I960" s="97"/>
      <c r="J960" s="97"/>
      <c r="K960" s="98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99"/>
      <c r="AE960" s="99"/>
      <c r="AF960" s="99"/>
      <c r="AG960" s="1"/>
      <c r="AH960" s="27"/>
      <c r="AI960" s="30"/>
      <c r="AJ960" s="1"/>
    </row>
    <row r="961" spans="1:36" ht="18" customHeight="1">
      <c r="A961" s="22"/>
      <c r="B961" s="27"/>
      <c r="C961" s="27"/>
      <c r="D961" s="97"/>
      <c r="E961" s="97"/>
      <c r="F961" s="97"/>
      <c r="G961" s="97"/>
      <c r="H961" s="97"/>
      <c r="I961" s="97"/>
      <c r="J961" s="97"/>
      <c r="K961" s="98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99"/>
      <c r="AE961" s="99"/>
      <c r="AF961" s="99"/>
      <c r="AG961" s="1"/>
      <c r="AH961" s="27"/>
      <c r="AI961" s="30"/>
      <c r="AJ961" s="1"/>
    </row>
    <row r="962" spans="1:36" ht="18" customHeight="1">
      <c r="A962" s="22"/>
      <c r="B962" s="27"/>
      <c r="C962" s="27"/>
      <c r="D962" s="97"/>
      <c r="E962" s="97"/>
      <c r="F962" s="97"/>
      <c r="G962" s="97"/>
      <c r="H962" s="97"/>
      <c r="I962" s="97"/>
      <c r="J962" s="97"/>
      <c r="K962" s="98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99"/>
      <c r="AE962" s="99"/>
      <c r="AF962" s="99"/>
      <c r="AG962" s="1"/>
      <c r="AH962" s="27"/>
      <c r="AI962" s="30"/>
      <c r="AJ962" s="1"/>
    </row>
    <row r="963" spans="1:36" ht="18" customHeight="1">
      <c r="A963" s="22"/>
      <c r="B963" s="27"/>
      <c r="C963" s="27"/>
      <c r="D963" s="97"/>
      <c r="E963" s="97"/>
      <c r="F963" s="97"/>
      <c r="G963" s="97"/>
      <c r="H963" s="97"/>
      <c r="I963" s="97"/>
      <c r="J963" s="97"/>
      <c r="K963" s="98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99"/>
      <c r="AE963" s="99"/>
      <c r="AF963" s="99"/>
      <c r="AG963" s="1"/>
      <c r="AH963" s="27"/>
      <c r="AI963" s="30"/>
      <c r="AJ963" s="1"/>
    </row>
    <row r="964" spans="1:36" ht="18" customHeight="1">
      <c r="A964" s="22"/>
      <c r="B964" s="27"/>
      <c r="C964" s="27"/>
      <c r="D964" s="97"/>
      <c r="E964" s="97"/>
      <c r="F964" s="97"/>
      <c r="G964" s="97"/>
      <c r="H964" s="97"/>
      <c r="I964" s="97"/>
      <c r="J964" s="97"/>
      <c r="K964" s="98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99"/>
      <c r="AE964" s="99"/>
      <c r="AF964" s="99"/>
      <c r="AG964" s="1"/>
      <c r="AH964" s="27"/>
      <c r="AI964" s="30"/>
      <c r="AJ964" s="1"/>
    </row>
    <row r="965" spans="1:36" ht="18" customHeight="1">
      <c r="A965" s="22"/>
      <c r="B965" s="27"/>
      <c r="C965" s="27"/>
      <c r="D965" s="97"/>
      <c r="E965" s="97"/>
      <c r="F965" s="97"/>
      <c r="G965" s="97"/>
      <c r="H965" s="97"/>
      <c r="I965" s="97"/>
      <c r="J965" s="97"/>
      <c r="K965" s="98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99"/>
      <c r="AE965" s="99"/>
      <c r="AF965" s="99"/>
      <c r="AG965" s="1"/>
      <c r="AH965" s="27"/>
      <c r="AI965" s="30"/>
      <c r="AJ965" s="1"/>
    </row>
    <row r="966" spans="1:36" ht="18" customHeight="1">
      <c r="A966" s="22"/>
      <c r="B966" s="27"/>
      <c r="C966" s="27"/>
      <c r="D966" s="97"/>
      <c r="E966" s="97"/>
      <c r="F966" s="97"/>
      <c r="G966" s="97"/>
      <c r="H966" s="97"/>
      <c r="I966" s="97"/>
      <c r="J966" s="97"/>
      <c r="K966" s="98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99"/>
      <c r="AE966" s="99"/>
      <c r="AF966" s="99"/>
      <c r="AG966" s="1"/>
      <c r="AH966" s="27"/>
      <c r="AI966" s="30"/>
      <c r="AJ966" s="1"/>
    </row>
    <row r="967" spans="1:36" ht="18" customHeight="1">
      <c r="A967" s="22"/>
      <c r="B967" s="27"/>
      <c r="C967" s="27"/>
      <c r="D967" s="97"/>
      <c r="E967" s="97"/>
      <c r="F967" s="97"/>
      <c r="G967" s="97"/>
      <c r="H967" s="97"/>
      <c r="I967" s="97"/>
      <c r="J967" s="97"/>
      <c r="K967" s="98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99"/>
      <c r="AE967" s="99"/>
      <c r="AF967" s="99"/>
      <c r="AG967" s="1"/>
      <c r="AH967" s="27"/>
      <c r="AI967" s="30"/>
      <c r="AJ967" s="1"/>
    </row>
    <row r="968" spans="1:36" ht="18" customHeight="1">
      <c r="A968" s="22"/>
      <c r="B968" s="27"/>
      <c r="C968" s="27"/>
      <c r="D968" s="97"/>
      <c r="E968" s="97"/>
      <c r="F968" s="97"/>
      <c r="G968" s="97"/>
      <c r="H968" s="97"/>
      <c r="I968" s="97"/>
      <c r="J968" s="97"/>
      <c r="K968" s="98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99"/>
      <c r="AE968" s="99"/>
      <c r="AF968" s="99"/>
      <c r="AG968" s="1"/>
      <c r="AH968" s="27"/>
      <c r="AI968" s="30"/>
      <c r="AJ968" s="1"/>
    </row>
    <row r="969" spans="1:36" ht="18" customHeight="1">
      <c r="A969" s="22"/>
      <c r="B969" s="27"/>
      <c r="C969" s="27"/>
      <c r="D969" s="97"/>
      <c r="E969" s="97"/>
      <c r="F969" s="97"/>
      <c r="G969" s="97"/>
      <c r="H969" s="97"/>
      <c r="I969" s="97"/>
      <c r="J969" s="97"/>
      <c r="K969" s="98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99"/>
      <c r="AE969" s="99"/>
      <c r="AF969" s="99"/>
      <c r="AG969" s="1"/>
      <c r="AH969" s="27"/>
      <c r="AI969" s="30"/>
      <c r="AJ969" s="1"/>
    </row>
    <row r="970" spans="1:36" ht="18" customHeight="1">
      <c r="A970" s="22"/>
      <c r="B970" s="27"/>
      <c r="C970" s="27"/>
      <c r="D970" s="97"/>
      <c r="E970" s="97"/>
      <c r="F970" s="97"/>
      <c r="G970" s="97"/>
      <c r="H970" s="97"/>
      <c r="I970" s="97"/>
      <c r="J970" s="97"/>
      <c r="K970" s="98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99"/>
      <c r="AE970" s="99"/>
      <c r="AF970" s="99"/>
      <c r="AG970" s="1"/>
      <c r="AH970" s="27"/>
      <c r="AI970" s="30"/>
      <c r="AJ970" s="1"/>
    </row>
    <row r="971" spans="1:36" ht="18" customHeight="1">
      <c r="A971" s="22"/>
      <c r="B971" s="27"/>
      <c r="C971" s="27"/>
      <c r="D971" s="97"/>
      <c r="E971" s="97"/>
      <c r="F971" s="97"/>
      <c r="G971" s="97"/>
      <c r="H971" s="97"/>
      <c r="I971" s="97"/>
      <c r="J971" s="97"/>
      <c r="K971" s="98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99"/>
      <c r="AE971" s="99"/>
      <c r="AF971" s="99"/>
      <c r="AG971" s="1"/>
      <c r="AH971" s="27"/>
      <c r="AI971" s="30"/>
      <c r="AJ971" s="1"/>
    </row>
    <row r="972" spans="1:36" ht="18" customHeight="1">
      <c r="A972" s="22"/>
      <c r="B972" s="27"/>
      <c r="C972" s="27"/>
      <c r="D972" s="97"/>
      <c r="E972" s="97"/>
      <c r="F972" s="97"/>
      <c r="G972" s="97"/>
      <c r="H972" s="97"/>
      <c r="I972" s="97"/>
      <c r="J972" s="97"/>
      <c r="K972" s="98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99"/>
      <c r="AE972" s="99"/>
      <c r="AF972" s="99"/>
      <c r="AG972" s="1"/>
      <c r="AH972" s="27"/>
      <c r="AI972" s="30"/>
      <c r="AJ972" s="1"/>
    </row>
    <row r="973" spans="1:36" ht="18" customHeight="1">
      <c r="A973" s="22"/>
      <c r="B973" s="27"/>
      <c r="C973" s="27"/>
      <c r="D973" s="97"/>
      <c r="E973" s="97"/>
      <c r="F973" s="97"/>
      <c r="G973" s="97"/>
      <c r="H973" s="97"/>
      <c r="I973" s="97"/>
      <c r="J973" s="97"/>
      <c r="K973" s="98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99"/>
      <c r="AE973" s="99"/>
      <c r="AF973" s="99"/>
      <c r="AG973" s="1"/>
      <c r="AH973" s="27"/>
      <c r="AI973" s="30"/>
      <c r="AJ973" s="1"/>
    </row>
    <row r="974" spans="1:36" ht="18" customHeight="1">
      <c r="A974" s="22"/>
      <c r="B974" s="27"/>
      <c r="C974" s="27"/>
      <c r="D974" s="97"/>
      <c r="E974" s="97"/>
      <c r="F974" s="97"/>
      <c r="G974" s="97"/>
      <c r="H974" s="97"/>
      <c r="I974" s="97"/>
      <c r="J974" s="97"/>
      <c r="K974" s="98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99"/>
      <c r="AE974" s="99"/>
      <c r="AF974" s="99"/>
      <c r="AG974" s="1"/>
      <c r="AH974" s="27"/>
      <c r="AI974" s="30"/>
      <c r="AJ974" s="1"/>
    </row>
    <row r="975" spans="1:36" ht="18" customHeight="1">
      <c r="A975" s="22"/>
      <c r="B975" s="27"/>
      <c r="C975" s="27"/>
      <c r="D975" s="97"/>
      <c r="E975" s="97"/>
      <c r="F975" s="97"/>
      <c r="G975" s="97"/>
      <c r="H975" s="97"/>
      <c r="I975" s="97"/>
      <c r="J975" s="97"/>
      <c r="K975" s="98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99"/>
      <c r="AE975" s="99"/>
      <c r="AF975" s="99"/>
      <c r="AG975" s="1"/>
      <c r="AH975" s="27"/>
      <c r="AI975" s="30"/>
      <c r="AJ975" s="1"/>
    </row>
    <row r="976" spans="1:36" ht="18" customHeight="1">
      <c r="A976" s="22"/>
      <c r="B976" s="27"/>
      <c r="C976" s="27"/>
      <c r="D976" s="97"/>
      <c r="E976" s="97"/>
      <c r="F976" s="97"/>
      <c r="G976" s="97"/>
      <c r="H976" s="97"/>
      <c r="I976" s="97"/>
      <c r="J976" s="97"/>
      <c r="K976" s="98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99"/>
      <c r="AE976" s="99"/>
      <c r="AF976" s="99"/>
      <c r="AG976" s="1"/>
      <c r="AH976" s="27"/>
      <c r="AI976" s="30"/>
      <c r="AJ976" s="1"/>
    </row>
    <row r="977" spans="1:36" ht="18" customHeight="1">
      <c r="A977" s="22"/>
      <c r="B977" s="27"/>
      <c r="C977" s="27"/>
      <c r="D977" s="97"/>
      <c r="E977" s="97"/>
      <c r="F977" s="97"/>
      <c r="G977" s="97"/>
      <c r="H977" s="97"/>
      <c r="I977" s="97"/>
      <c r="J977" s="97"/>
      <c r="K977" s="98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99"/>
      <c r="AE977" s="99"/>
      <c r="AF977" s="99"/>
      <c r="AG977" s="1"/>
      <c r="AH977" s="27"/>
      <c r="AI977" s="30"/>
      <c r="AJ977" s="1"/>
    </row>
    <row r="978" spans="1:36" ht="18" customHeight="1">
      <c r="A978" s="22"/>
      <c r="B978" s="27"/>
      <c r="C978" s="27"/>
      <c r="D978" s="97"/>
      <c r="E978" s="97"/>
      <c r="F978" s="97"/>
      <c r="G978" s="97"/>
      <c r="H978" s="97"/>
      <c r="I978" s="97"/>
      <c r="J978" s="97"/>
      <c r="K978" s="98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99"/>
      <c r="AE978" s="99"/>
      <c r="AF978" s="99"/>
      <c r="AG978" s="1"/>
      <c r="AH978" s="27"/>
      <c r="AI978" s="30"/>
      <c r="AJ978" s="1"/>
    </row>
    <row r="979" spans="1:36" ht="18" customHeight="1">
      <c r="A979" s="22"/>
      <c r="B979" s="27"/>
      <c r="C979" s="27"/>
      <c r="D979" s="97"/>
      <c r="E979" s="97"/>
      <c r="F979" s="97"/>
      <c r="G979" s="97"/>
      <c r="H979" s="97"/>
      <c r="I979" s="97"/>
      <c r="J979" s="97"/>
      <c r="K979" s="98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99"/>
      <c r="AE979" s="99"/>
      <c r="AF979" s="99"/>
      <c r="AG979" s="1"/>
      <c r="AH979" s="27"/>
      <c r="AI979" s="30"/>
      <c r="AJ979" s="1"/>
    </row>
    <row r="980" spans="1:36" ht="18" customHeight="1">
      <c r="A980" s="22"/>
      <c r="B980" s="27"/>
      <c r="C980" s="27"/>
      <c r="D980" s="97"/>
      <c r="E980" s="97"/>
      <c r="F980" s="97"/>
      <c r="G980" s="97"/>
      <c r="H980" s="97"/>
      <c r="I980" s="97"/>
      <c r="J980" s="97"/>
      <c r="K980" s="98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99"/>
      <c r="AE980" s="99"/>
      <c r="AF980" s="99"/>
      <c r="AG980" s="1"/>
      <c r="AH980" s="27"/>
      <c r="AI980" s="30"/>
      <c r="AJ980" s="1"/>
    </row>
    <row r="981" spans="1:36" ht="18" customHeight="1">
      <c r="A981" s="22"/>
      <c r="B981" s="27"/>
      <c r="C981" s="27"/>
      <c r="D981" s="97"/>
      <c r="E981" s="97"/>
      <c r="F981" s="97"/>
      <c r="G981" s="97"/>
      <c r="H981" s="97"/>
      <c r="I981" s="97"/>
      <c r="J981" s="97"/>
      <c r="K981" s="98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99"/>
      <c r="AE981" s="99"/>
      <c r="AF981" s="99"/>
      <c r="AG981" s="1"/>
      <c r="AH981" s="27"/>
      <c r="AI981" s="30"/>
      <c r="AJ981" s="1"/>
    </row>
    <row r="982" spans="1:36" ht="18" customHeight="1">
      <c r="A982" s="22"/>
      <c r="B982" s="27"/>
      <c r="C982" s="27"/>
      <c r="D982" s="97"/>
      <c r="E982" s="97"/>
      <c r="F982" s="97"/>
      <c r="G982" s="97"/>
      <c r="H982" s="97"/>
      <c r="I982" s="97"/>
      <c r="J982" s="97"/>
      <c r="K982" s="98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99"/>
      <c r="AE982" s="99"/>
      <c r="AF982" s="99"/>
      <c r="AG982" s="1"/>
      <c r="AH982" s="27"/>
      <c r="AI982" s="30"/>
      <c r="AJ982" s="1"/>
    </row>
    <row r="983" spans="1:36" ht="18" customHeight="1">
      <c r="A983" s="22"/>
      <c r="B983" s="27"/>
      <c r="C983" s="27"/>
      <c r="D983" s="97"/>
      <c r="E983" s="97"/>
      <c r="F983" s="97"/>
      <c r="G983" s="97"/>
      <c r="H983" s="97"/>
      <c r="I983" s="97"/>
      <c r="J983" s="97"/>
      <c r="K983" s="98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99"/>
      <c r="AE983" s="99"/>
      <c r="AF983" s="99"/>
      <c r="AG983" s="1"/>
      <c r="AH983" s="27"/>
      <c r="AI983" s="30"/>
      <c r="AJ983" s="1"/>
    </row>
    <row r="984" spans="1:36" ht="18" customHeight="1">
      <c r="A984" s="22"/>
      <c r="B984" s="27"/>
      <c r="C984" s="27"/>
      <c r="D984" s="97"/>
      <c r="E984" s="97"/>
      <c r="F984" s="97"/>
      <c r="G984" s="97"/>
      <c r="H984" s="97"/>
      <c r="I984" s="97"/>
      <c r="J984" s="97"/>
      <c r="K984" s="98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99"/>
      <c r="AE984" s="99"/>
      <c r="AF984" s="99"/>
      <c r="AG984" s="1"/>
      <c r="AH984" s="27"/>
      <c r="AI984" s="30"/>
      <c r="AJ984" s="1"/>
    </row>
    <row r="985" spans="1:36" ht="18" customHeight="1">
      <c r="A985" s="22"/>
      <c r="B985" s="27"/>
      <c r="C985" s="27"/>
      <c r="D985" s="97"/>
      <c r="E985" s="97"/>
      <c r="F985" s="97"/>
      <c r="G985" s="97"/>
      <c r="H985" s="97"/>
      <c r="I985" s="97"/>
      <c r="J985" s="97"/>
      <c r="K985" s="98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99"/>
      <c r="AE985" s="99"/>
      <c r="AF985" s="99"/>
      <c r="AG985" s="1"/>
      <c r="AH985" s="27"/>
      <c r="AI985" s="30"/>
      <c r="AJ985" s="1"/>
    </row>
    <row r="986" spans="1:36" ht="18" customHeight="1">
      <c r="A986" s="22"/>
      <c r="B986" s="27"/>
      <c r="C986" s="27"/>
      <c r="D986" s="97"/>
      <c r="E986" s="97"/>
      <c r="F986" s="97"/>
      <c r="G986" s="97"/>
      <c r="H986" s="97"/>
      <c r="I986" s="97"/>
      <c r="J986" s="97"/>
      <c r="K986" s="98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99"/>
      <c r="AE986" s="99"/>
      <c r="AF986" s="99"/>
      <c r="AG986" s="1"/>
      <c r="AH986" s="27"/>
      <c r="AI986" s="30"/>
      <c r="AJ986" s="1"/>
    </row>
    <row r="987" spans="1:36" ht="18" customHeight="1">
      <c r="A987" s="22"/>
      <c r="B987" s="27"/>
      <c r="C987" s="27"/>
      <c r="D987" s="97"/>
      <c r="E987" s="97"/>
      <c r="F987" s="97"/>
      <c r="G987" s="97"/>
      <c r="H987" s="97"/>
      <c r="I987" s="97"/>
      <c r="J987" s="97"/>
      <c r="K987" s="98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99"/>
      <c r="AE987" s="99"/>
      <c r="AF987" s="99"/>
      <c r="AG987" s="1"/>
      <c r="AH987" s="27"/>
      <c r="AI987" s="30"/>
      <c r="AJ987" s="1"/>
    </row>
    <row r="988" spans="1:36" ht="18" customHeight="1">
      <c r="A988" s="22"/>
      <c r="B988" s="27"/>
      <c r="C988" s="27"/>
      <c r="D988" s="97"/>
      <c r="E988" s="97"/>
      <c r="F988" s="97"/>
      <c r="G988" s="97"/>
      <c r="H988" s="97"/>
      <c r="I988" s="97"/>
      <c r="J988" s="97"/>
      <c r="K988" s="98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99"/>
      <c r="AE988" s="99"/>
      <c r="AF988" s="99"/>
      <c r="AG988" s="1"/>
      <c r="AH988" s="27"/>
      <c r="AI988" s="30"/>
      <c r="AJ988" s="1"/>
    </row>
    <row r="989" spans="1:36" ht="18" customHeight="1">
      <c r="A989" s="22"/>
      <c r="B989" s="27"/>
      <c r="C989" s="27"/>
      <c r="D989" s="97"/>
      <c r="E989" s="97"/>
      <c r="F989" s="97"/>
      <c r="G989" s="97"/>
      <c r="H989" s="97"/>
      <c r="I989" s="97"/>
      <c r="J989" s="97"/>
      <c r="K989" s="98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99"/>
      <c r="AE989" s="99"/>
      <c r="AF989" s="99"/>
      <c r="AG989" s="1"/>
      <c r="AH989" s="27"/>
      <c r="AI989" s="30"/>
      <c r="AJ989" s="1"/>
    </row>
    <row r="990" spans="1:36" ht="18" customHeight="1">
      <c r="A990" s="22"/>
      <c r="B990" s="27"/>
      <c r="C990" s="27"/>
      <c r="D990" s="97"/>
      <c r="E990" s="97"/>
      <c r="F990" s="97"/>
      <c r="G990" s="97"/>
      <c r="H990" s="97"/>
      <c r="I990" s="97"/>
      <c r="J990" s="97"/>
      <c r="K990" s="98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99"/>
      <c r="AE990" s="99"/>
      <c r="AF990" s="99"/>
      <c r="AG990" s="1"/>
      <c r="AH990" s="27"/>
      <c r="AI990" s="30"/>
      <c r="AJ990" s="1"/>
    </row>
    <row r="991" spans="1:36" ht="18" customHeight="1">
      <c r="A991" s="22"/>
      <c r="B991" s="27"/>
      <c r="C991" s="27"/>
      <c r="D991" s="97"/>
      <c r="E991" s="97"/>
      <c r="F991" s="97"/>
      <c r="G991" s="97"/>
      <c r="H991" s="97"/>
      <c r="I991" s="97"/>
      <c r="J991" s="97"/>
      <c r="K991" s="98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99"/>
      <c r="AE991" s="99"/>
      <c r="AF991" s="99"/>
      <c r="AG991" s="1"/>
      <c r="AH991" s="27"/>
      <c r="AI991" s="30"/>
      <c r="AJ991" s="1"/>
    </row>
    <row r="992" spans="1:36" ht="18" customHeight="1">
      <c r="A992" s="22"/>
      <c r="B992" s="27"/>
      <c r="C992" s="27"/>
      <c r="D992" s="97"/>
      <c r="E992" s="97"/>
      <c r="F992" s="97"/>
      <c r="G992" s="97"/>
      <c r="H992" s="97"/>
      <c r="I992" s="97"/>
      <c r="J992" s="97"/>
      <c r="K992" s="98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99"/>
      <c r="AE992" s="99"/>
      <c r="AF992" s="99"/>
      <c r="AG992" s="1"/>
      <c r="AH992" s="27"/>
      <c r="AI992" s="30"/>
      <c r="AJ992" s="1"/>
    </row>
    <row r="993" spans="1:36" ht="18" customHeight="1">
      <c r="A993" s="22"/>
      <c r="B993" s="27"/>
      <c r="C993" s="27"/>
      <c r="D993" s="97"/>
      <c r="E993" s="97"/>
      <c r="F993" s="97"/>
      <c r="G993" s="97"/>
      <c r="H993" s="97"/>
      <c r="I993" s="97"/>
      <c r="J993" s="97"/>
      <c r="K993" s="98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99"/>
      <c r="AE993" s="99"/>
      <c r="AF993" s="99"/>
      <c r="AG993" s="1"/>
      <c r="AH993" s="27"/>
      <c r="AI993" s="30"/>
      <c r="AJ993" s="1"/>
    </row>
    <row r="994" spans="1:36" ht="18" customHeight="1">
      <c r="A994" s="22"/>
      <c r="B994" s="27"/>
      <c r="C994" s="27"/>
      <c r="D994" s="97"/>
      <c r="E994" s="97"/>
      <c r="F994" s="97"/>
      <c r="G994" s="97"/>
      <c r="H994" s="97"/>
      <c r="I994" s="97"/>
      <c r="J994" s="97"/>
      <c r="K994" s="98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99"/>
      <c r="AE994" s="99"/>
      <c r="AF994" s="99"/>
      <c r="AG994" s="1"/>
      <c r="AH994" s="27"/>
      <c r="AI994" s="30"/>
      <c r="AJ994" s="1"/>
    </row>
    <row r="995" spans="1:36" ht="18" customHeight="1">
      <c r="A995" s="22"/>
      <c r="B995" s="27"/>
      <c r="C995" s="27"/>
      <c r="D995" s="97"/>
      <c r="E995" s="97"/>
      <c r="F995" s="97"/>
      <c r="G995" s="97"/>
      <c r="H995" s="97"/>
      <c r="I995" s="97"/>
      <c r="J995" s="97"/>
      <c r="K995" s="98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99"/>
      <c r="AE995" s="99"/>
      <c r="AF995" s="99"/>
      <c r="AG995" s="1"/>
      <c r="AH995" s="27"/>
      <c r="AI995" s="30"/>
      <c r="AJ995" s="1"/>
    </row>
    <row r="996" spans="1:36" ht="18" customHeight="1">
      <c r="A996" s="22"/>
      <c r="B996" s="27"/>
      <c r="C996" s="27"/>
      <c r="D996" s="97"/>
      <c r="E996" s="97"/>
      <c r="F996" s="97"/>
      <c r="G996" s="97"/>
      <c r="H996" s="97"/>
      <c r="I996" s="97"/>
      <c r="J996" s="97"/>
      <c r="K996" s="98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99"/>
      <c r="AE996" s="99"/>
      <c r="AF996" s="99"/>
      <c r="AG996" s="1"/>
      <c r="AH996" s="27"/>
      <c r="AI996" s="30"/>
      <c r="AJ996" s="1"/>
    </row>
    <row r="997" spans="1:36" ht="18" customHeight="1">
      <c r="A997" s="22"/>
      <c r="B997" s="27"/>
      <c r="C997" s="27"/>
      <c r="D997" s="97"/>
      <c r="E997" s="97"/>
      <c r="F997" s="97"/>
      <c r="G997" s="97"/>
      <c r="H997" s="97"/>
      <c r="I997" s="97"/>
      <c r="J997" s="97"/>
      <c r="K997" s="98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99"/>
      <c r="AE997" s="99"/>
      <c r="AF997" s="99"/>
      <c r="AG997" s="1"/>
      <c r="AH997" s="27"/>
      <c r="AI997" s="30"/>
      <c r="AJ997" s="1"/>
    </row>
    <row r="998" spans="1:36" ht="18" customHeight="1">
      <c r="A998" s="22"/>
      <c r="B998" s="27"/>
      <c r="C998" s="27"/>
      <c r="D998" s="97"/>
      <c r="E998" s="97"/>
      <c r="F998" s="97"/>
      <c r="G998" s="97"/>
      <c r="H998" s="97"/>
      <c r="I998" s="97"/>
      <c r="J998" s="97"/>
      <c r="K998" s="98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99"/>
      <c r="AE998" s="99"/>
      <c r="AF998" s="99"/>
      <c r="AG998" s="1"/>
      <c r="AH998" s="27"/>
      <c r="AI998" s="30"/>
      <c r="AJ998" s="1"/>
    </row>
    <row r="999" spans="1:36" ht="18" customHeight="1">
      <c r="A999" s="22"/>
      <c r="B999" s="27"/>
      <c r="C999" s="27"/>
      <c r="D999" s="97"/>
      <c r="E999" s="97"/>
      <c r="F999" s="97"/>
      <c r="G999" s="97"/>
      <c r="H999" s="97"/>
      <c r="I999" s="97"/>
      <c r="J999" s="97"/>
      <c r="K999" s="98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99"/>
      <c r="AE999" s="99"/>
      <c r="AF999" s="99"/>
      <c r="AG999" s="1"/>
      <c r="AH999" s="27"/>
      <c r="AI999" s="30"/>
      <c r="AJ999" s="1"/>
    </row>
    <row r="1000" spans="1:36" ht="18" customHeight="1">
      <c r="A1000" s="22"/>
      <c r="B1000" s="27"/>
      <c r="C1000" s="27"/>
      <c r="D1000" s="97"/>
      <c r="E1000" s="97"/>
      <c r="F1000" s="97"/>
      <c r="G1000" s="97"/>
      <c r="H1000" s="97"/>
      <c r="I1000" s="97"/>
      <c r="J1000" s="97"/>
      <c r="K1000" s="98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99"/>
      <c r="AE1000" s="99"/>
      <c r="AF1000" s="99"/>
      <c r="AG1000" s="1"/>
      <c r="AH1000" s="27"/>
      <c r="AI1000" s="30"/>
      <c r="AJ1000" s="1"/>
    </row>
    <row r="1001" spans="1:36" ht="18" customHeight="1">
      <c r="A1001" s="22"/>
      <c r="B1001" s="27"/>
      <c r="C1001" s="27"/>
      <c r="D1001" s="97"/>
      <c r="E1001" s="97"/>
      <c r="F1001" s="97"/>
      <c r="G1001" s="97"/>
      <c r="H1001" s="97"/>
      <c r="I1001" s="97"/>
      <c r="J1001" s="97"/>
      <c r="K1001" s="98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99"/>
      <c r="AE1001" s="99"/>
      <c r="AF1001" s="99"/>
      <c r="AG1001" s="1"/>
      <c r="AH1001" s="27"/>
      <c r="AI1001" s="30"/>
      <c r="AJ1001" s="1"/>
    </row>
    <row r="1002" spans="1:36" ht="18" customHeight="1">
      <c r="A1002" s="22"/>
      <c r="B1002" s="27"/>
      <c r="C1002" s="27"/>
      <c r="D1002" s="97"/>
      <c r="E1002" s="97"/>
      <c r="F1002" s="97"/>
      <c r="G1002" s="97"/>
      <c r="H1002" s="97"/>
      <c r="I1002" s="97"/>
      <c r="J1002" s="97"/>
      <c r="K1002" s="98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99"/>
      <c r="AE1002" s="99"/>
      <c r="AF1002" s="99"/>
      <c r="AG1002" s="1"/>
      <c r="AH1002" s="27"/>
      <c r="AI1002" s="30"/>
      <c r="AJ1002" s="1"/>
    </row>
    <row r="1003" spans="1:36" ht="18" customHeight="1">
      <c r="A1003" s="22"/>
      <c r="B1003" s="27"/>
      <c r="C1003" s="27"/>
      <c r="D1003" s="97"/>
      <c r="E1003" s="97"/>
      <c r="F1003" s="97"/>
      <c r="G1003" s="97"/>
      <c r="H1003" s="97"/>
      <c r="I1003" s="97"/>
      <c r="J1003" s="97"/>
      <c r="K1003" s="98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99"/>
      <c r="AE1003" s="99"/>
      <c r="AF1003" s="99"/>
      <c r="AG1003" s="1"/>
      <c r="AH1003" s="27"/>
      <c r="AI1003" s="30"/>
      <c r="AJ1003" s="1"/>
    </row>
    <row r="1004" spans="1:36" ht="18" customHeight="1">
      <c r="A1004" s="22"/>
      <c r="B1004" s="27"/>
      <c r="C1004" s="27"/>
      <c r="D1004" s="97"/>
      <c r="E1004" s="97"/>
      <c r="F1004" s="97"/>
      <c r="G1004" s="97"/>
      <c r="H1004" s="97"/>
      <c r="I1004" s="97"/>
      <c r="J1004" s="97"/>
      <c r="K1004" s="98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99"/>
      <c r="AE1004" s="99"/>
      <c r="AF1004" s="99"/>
      <c r="AG1004" s="1"/>
      <c r="AH1004" s="27"/>
      <c r="AI1004" s="30"/>
      <c r="AJ1004" s="1"/>
    </row>
    <row r="1005" spans="1:36" ht="18" customHeight="1">
      <c r="A1005" s="22"/>
      <c r="B1005" s="27"/>
      <c r="C1005" s="27"/>
      <c r="D1005" s="97"/>
      <c r="E1005" s="97"/>
      <c r="F1005" s="97"/>
      <c r="G1005" s="97"/>
      <c r="H1005" s="97"/>
      <c r="I1005" s="97"/>
      <c r="J1005" s="97"/>
      <c r="K1005" s="98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99"/>
      <c r="AE1005" s="99"/>
      <c r="AF1005" s="99"/>
      <c r="AG1005" s="1"/>
      <c r="AH1005" s="27"/>
      <c r="AI1005" s="30"/>
      <c r="AJ1005" s="1"/>
    </row>
    <row r="1006" spans="1:36" ht="18" customHeight="1">
      <c r="A1006" s="22"/>
      <c r="B1006" s="27"/>
      <c r="C1006" s="27"/>
      <c r="D1006" s="97"/>
      <c r="E1006" s="97"/>
      <c r="F1006" s="97"/>
      <c r="G1006" s="97"/>
      <c r="H1006" s="97"/>
      <c r="I1006" s="97"/>
      <c r="J1006" s="97"/>
      <c r="K1006" s="98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99"/>
      <c r="AE1006" s="99"/>
      <c r="AF1006" s="99"/>
      <c r="AG1006" s="1"/>
      <c r="AH1006" s="27"/>
      <c r="AI1006" s="30"/>
      <c r="AJ1006" s="1"/>
    </row>
    <row r="1007" spans="1:36" ht="18" customHeight="1">
      <c r="A1007" s="22"/>
      <c r="B1007" s="27"/>
      <c r="C1007" s="27"/>
      <c r="D1007" s="97"/>
      <c r="E1007" s="97"/>
      <c r="F1007" s="97"/>
      <c r="G1007" s="97"/>
      <c r="H1007" s="97"/>
      <c r="I1007" s="97"/>
      <c r="J1007" s="97"/>
      <c r="K1007" s="98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99"/>
      <c r="AE1007" s="99"/>
      <c r="AF1007" s="99"/>
      <c r="AG1007" s="1"/>
      <c r="AH1007" s="27"/>
      <c r="AI1007" s="30"/>
      <c r="AJ1007" s="1"/>
    </row>
    <row r="1008" spans="1:36" ht="18" customHeight="1">
      <c r="A1008" s="22"/>
      <c r="B1008" s="27"/>
      <c r="C1008" s="27"/>
      <c r="D1008" s="97"/>
      <c r="E1008" s="97"/>
      <c r="F1008" s="97"/>
      <c r="G1008" s="97"/>
      <c r="H1008" s="97"/>
      <c r="I1008" s="97"/>
      <c r="J1008" s="97"/>
      <c r="K1008" s="98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99"/>
      <c r="AE1008" s="99"/>
      <c r="AF1008" s="99"/>
      <c r="AG1008" s="1"/>
      <c r="AH1008" s="27"/>
      <c r="AI1008" s="30"/>
      <c r="AJ1008" s="1"/>
    </row>
    <row r="1009" spans="1:36" ht="18" customHeight="1">
      <c r="A1009" s="22"/>
      <c r="B1009" s="27"/>
      <c r="C1009" s="27"/>
      <c r="D1009" s="97"/>
      <c r="E1009" s="97"/>
      <c r="F1009" s="97"/>
      <c r="G1009" s="97"/>
      <c r="H1009" s="97"/>
      <c r="I1009" s="97"/>
      <c r="J1009" s="97"/>
      <c r="K1009" s="98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99"/>
      <c r="AE1009" s="99"/>
      <c r="AF1009" s="99"/>
      <c r="AG1009" s="1"/>
      <c r="AH1009" s="27"/>
      <c r="AI1009" s="30"/>
      <c r="AJ1009" s="1"/>
    </row>
    <row r="1010" spans="1:36" ht="18" customHeight="1">
      <c r="A1010" s="22"/>
      <c r="B1010" s="27"/>
      <c r="C1010" s="27"/>
      <c r="D1010" s="97"/>
      <c r="E1010" s="97"/>
      <c r="F1010" s="97"/>
      <c r="G1010" s="97"/>
      <c r="H1010" s="97"/>
      <c r="I1010" s="97"/>
      <c r="J1010" s="97"/>
      <c r="K1010" s="98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99"/>
      <c r="AE1010" s="99"/>
      <c r="AF1010" s="99"/>
      <c r="AG1010" s="1"/>
      <c r="AH1010" s="27"/>
      <c r="AI1010" s="30"/>
      <c r="AJ1010" s="1"/>
    </row>
    <row r="1011" spans="1:36" ht="18" customHeight="1">
      <c r="A1011" s="22"/>
      <c r="B1011" s="27"/>
      <c r="C1011" s="27"/>
      <c r="D1011" s="97"/>
      <c r="E1011" s="97"/>
      <c r="F1011" s="97"/>
      <c r="G1011" s="97"/>
      <c r="H1011" s="97"/>
      <c r="I1011" s="97"/>
      <c r="J1011" s="97"/>
      <c r="K1011" s="98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99"/>
      <c r="AE1011" s="99"/>
      <c r="AF1011" s="99"/>
      <c r="AG1011" s="1"/>
      <c r="AH1011" s="27"/>
      <c r="AI1011" s="30"/>
      <c r="AJ1011" s="1"/>
    </row>
    <row r="1012" spans="1:36" ht="18" customHeight="1">
      <c r="A1012" s="22"/>
      <c r="B1012" s="27"/>
      <c r="C1012" s="27"/>
      <c r="D1012" s="97"/>
      <c r="E1012" s="97"/>
      <c r="F1012" s="97"/>
      <c r="G1012" s="97"/>
      <c r="H1012" s="97"/>
      <c r="I1012" s="97"/>
      <c r="J1012" s="97"/>
      <c r="K1012" s="98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99"/>
      <c r="AE1012" s="99"/>
      <c r="AF1012" s="99"/>
      <c r="AG1012" s="1"/>
      <c r="AH1012" s="27"/>
      <c r="AI1012" s="30"/>
      <c r="AJ1012" s="1"/>
    </row>
    <row r="1013" spans="1:36" ht="18" customHeight="1">
      <c r="A1013" s="22"/>
      <c r="B1013" s="27"/>
      <c r="C1013" s="27"/>
      <c r="D1013" s="97"/>
      <c r="E1013" s="97"/>
      <c r="F1013" s="97"/>
      <c r="G1013" s="97"/>
      <c r="H1013" s="97"/>
      <c r="I1013" s="97"/>
      <c r="J1013" s="97"/>
      <c r="K1013" s="98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99"/>
      <c r="AE1013" s="99"/>
      <c r="AF1013" s="99"/>
      <c r="AG1013" s="1"/>
      <c r="AH1013" s="27"/>
      <c r="AI1013" s="30"/>
      <c r="AJ1013" s="1"/>
    </row>
    <row r="1014" spans="1:36" ht="18" customHeight="1">
      <c r="A1014" s="22"/>
      <c r="B1014" s="27"/>
      <c r="C1014" s="27"/>
      <c r="D1014" s="97"/>
      <c r="E1014" s="97"/>
      <c r="F1014" s="97"/>
      <c r="G1014" s="97"/>
      <c r="H1014" s="97"/>
      <c r="I1014" s="97"/>
      <c r="J1014" s="97"/>
      <c r="K1014" s="98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99"/>
      <c r="AE1014" s="99"/>
      <c r="AF1014" s="99"/>
      <c r="AG1014" s="1"/>
      <c r="AH1014" s="27"/>
      <c r="AI1014" s="30"/>
      <c r="AJ1014" s="1"/>
    </row>
    <row r="1015" spans="1:36" ht="18" customHeight="1">
      <c r="A1015" s="22"/>
      <c r="B1015" s="27"/>
      <c r="C1015" s="27"/>
      <c r="D1015" s="97"/>
      <c r="E1015" s="97"/>
      <c r="F1015" s="97"/>
      <c r="G1015" s="97"/>
      <c r="H1015" s="97"/>
      <c r="I1015" s="97"/>
      <c r="J1015" s="97"/>
      <c r="K1015" s="98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99"/>
      <c r="AE1015" s="99"/>
      <c r="AF1015" s="99"/>
      <c r="AG1015" s="1"/>
      <c r="AH1015" s="27"/>
      <c r="AI1015" s="30"/>
      <c r="AJ1015" s="1"/>
    </row>
    <row r="1016" spans="1:36" ht="18" customHeight="1">
      <c r="A1016" s="22"/>
      <c r="B1016" s="27"/>
      <c r="C1016" s="27"/>
      <c r="D1016" s="97"/>
      <c r="E1016" s="97"/>
      <c r="F1016" s="97"/>
      <c r="G1016" s="97"/>
      <c r="H1016" s="97"/>
      <c r="I1016" s="97"/>
      <c r="J1016" s="97"/>
      <c r="K1016" s="98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99"/>
      <c r="AE1016" s="99"/>
      <c r="AF1016" s="99"/>
      <c r="AG1016" s="1"/>
      <c r="AH1016" s="27"/>
      <c r="AI1016" s="30"/>
      <c r="AJ1016" s="1"/>
    </row>
    <row r="1017" spans="1:36" ht="18" customHeight="1">
      <c r="A1017" s="22"/>
      <c r="B1017" s="27"/>
      <c r="C1017" s="27"/>
      <c r="D1017" s="97"/>
      <c r="E1017" s="97"/>
      <c r="F1017" s="97"/>
      <c r="G1017" s="97"/>
      <c r="H1017" s="97"/>
      <c r="I1017" s="97"/>
      <c r="J1017" s="97"/>
      <c r="K1017" s="98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99"/>
      <c r="AE1017" s="99"/>
      <c r="AF1017" s="99"/>
      <c r="AG1017" s="1"/>
      <c r="AH1017" s="27"/>
      <c r="AI1017" s="30"/>
      <c r="AJ1017" s="1"/>
    </row>
    <row r="1018" spans="1:36" ht="18" customHeight="1">
      <c r="A1018" s="22"/>
      <c r="B1018" s="27"/>
      <c r="C1018" s="27"/>
      <c r="D1018" s="97"/>
      <c r="E1018" s="97"/>
      <c r="F1018" s="97"/>
      <c r="G1018" s="97"/>
      <c r="H1018" s="97"/>
      <c r="I1018" s="97"/>
      <c r="J1018" s="97"/>
      <c r="K1018" s="98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99"/>
      <c r="AE1018" s="99"/>
      <c r="AF1018" s="99"/>
      <c r="AG1018" s="1"/>
      <c r="AH1018" s="27"/>
      <c r="AI1018" s="30"/>
      <c r="AJ1018" s="1"/>
    </row>
    <row r="1019" spans="1:36" ht="18" customHeight="1">
      <c r="A1019" s="22"/>
      <c r="B1019" s="27"/>
      <c r="C1019" s="27"/>
      <c r="D1019" s="97"/>
      <c r="E1019" s="97"/>
      <c r="F1019" s="97"/>
      <c r="G1019" s="97"/>
      <c r="H1019" s="97"/>
      <c r="I1019" s="97"/>
      <c r="J1019" s="97"/>
      <c r="K1019" s="98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99"/>
      <c r="AE1019" s="99"/>
      <c r="AF1019" s="99"/>
      <c r="AG1019" s="1"/>
      <c r="AH1019" s="27"/>
      <c r="AI1019" s="30"/>
      <c r="AJ1019" s="1"/>
    </row>
    <row r="1020" spans="1:36" ht="18" customHeight="1">
      <c r="A1020" s="22"/>
      <c r="B1020" s="27"/>
      <c r="C1020" s="27"/>
      <c r="D1020" s="97"/>
      <c r="E1020" s="97"/>
      <c r="F1020" s="97"/>
      <c r="G1020" s="97"/>
      <c r="H1020" s="97"/>
      <c r="I1020" s="97"/>
      <c r="J1020" s="97"/>
      <c r="K1020" s="98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99"/>
      <c r="AE1020" s="99"/>
      <c r="AF1020" s="99"/>
      <c r="AG1020" s="1"/>
      <c r="AH1020" s="27"/>
      <c r="AI1020" s="30"/>
      <c r="AJ1020" s="1"/>
    </row>
    <row r="1021" spans="1:36" ht="18" customHeight="1">
      <c r="A1021" s="22"/>
      <c r="B1021" s="27"/>
      <c r="C1021" s="27"/>
      <c r="D1021" s="97"/>
      <c r="E1021" s="97"/>
      <c r="F1021" s="97"/>
      <c r="G1021" s="97"/>
      <c r="H1021" s="97"/>
      <c r="I1021" s="97"/>
      <c r="J1021" s="97"/>
      <c r="K1021" s="98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99"/>
      <c r="AE1021" s="99"/>
      <c r="AF1021" s="99"/>
      <c r="AG1021" s="1"/>
      <c r="AH1021" s="27"/>
      <c r="AI1021" s="30"/>
      <c r="AJ1021" s="1"/>
    </row>
    <row r="1022" spans="1:36" ht="18" customHeight="1">
      <c r="A1022" s="22"/>
      <c r="B1022" s="27"/>
      <c r="C1022" s="27"/>
      <c r="D1022" s="97"/>
      <c r="E1022" s="97"/>
      <c r="F1022" s="97"/>
      <c r="G1022" s="97"/>
      <c r="H1022" s="97"/>
      <c r="I1022" s="97"/>
      <c r="J1022" s="97"/>
      <c r="K1022" s="98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99"/>
      <c r="AE1022" s="99"/>
      <c r="AF1022" s="99"/>
      <c r="AG1022" s="1"/>
      <c r="AH1022" s="27"/>
      <c r="AI1022" s="30"/>
      <c r="AJ1022" s="1"/>
    </row>
    <row r="1023" spans="1:36" ht="18" customHeight="1">
      <c r="A1023" s="22"/>
      <c r="B1023" s="27"/>
      <c r="C1023" s="27"/>
      <c r="D1023" s="97"/>
      <c r="E1023" s="97"/>
      <c r="F1023" s="97"/>
      <c r="G1023" s="97"/>
      <c r="H1023" s="97"/>
      <c r="I1023" s="97"/>
      <c r="J1023" s="97"/>
      <c r="K1023" s="98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99"/>
      <c r="AE1023" s="99"/>
      <c r="AF1023" s="99"/>
      <c r="AG1023" s="1"/>
      <c r="AH1023" s="27"/>
      <c r="AI1023" s="30"/>
      <c r="AJ1023" s="1"/>
    </row>
    <row r="1024" spans="1:36" ht="18" customHeight="1">
      <c r="A1024" s="22"/>
      <c r="B1024" s="27"/>
      <c r="C1024" s="27"/>
      <c r="D1024" s="97"/>
      <c r="E1024" s="97"/>
      <c r="F1024" s="97"/>
      <c r="G1024" s="97"/>
      <c r="H1024" s="97"/>
      <c r="I1024" s="97"/>
      <c r="J1024" s="97"/>
      <c r="K1024" s="98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99"/>
      <c r="AE1024" s="99"/>
      <c r="AF1024" s="99"/>
      <c r="AG1024" s="1"/>
      <c r="AH1024" s="27"/>
      <c r="AI1024" s="30"/>
      <c r="AJ1024" s="1"/>
    </row>
    <row r="1025" spans="1:36" ht="18" customHeight="1">
      <c r="A1025" s="22"/>
      <c r="B1025" s="27"/>
      <c r="C1025" s="27"/>
      <c r="D1025" s="97"/>
      <c r="E1025" s="97"/>
      <c r="F1025" s="97"/>
      <c r="G1025" s="97"/>
      <c r="H1025" s="97"/>
      <c r="I1025" s="97"/>
      <c r="J1025" s="97"/>
      <c r="K1025" s="98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99"/>
      <c r="AE1025" s="99"/>
      <c r="AF1025" s="99"/>
      <c r="AG1025" s="1"/>
      <c r="AH1025" s="27"/>
      <c r="AI1025" s="30"/>
      <c r="AJ1025" s="1"/>
    </row>
    <row r="1026" spans="1:36" ht="18" customHeight="1">
      <c r="A1026" s="22"/>
      <c r="B1026" s="27"/>
      <c r="C1026" s="27"/>
      <c r="D1026" s="97"/>
      <c r="E1026" s="97"/>
      <c r="F1026" s="97"/>
      <c r="G1026" s="97"/>
      <c r="H1026" s="97"/>
      <c r="I1026" s="97"/>
      <c r="J1026" s="97"/>
      <c r="K1026" s="98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99"/>
      <c r="AE1026" s="99"/>
      <c r="AF1026" s="99"/>
      <c r="AG1026" s="1"/>
      <c r="AH1026" s="27"/>
      <c r="AI1026" s="30"/>
      <c r="AJ1026" s="1"/>
    </row>
    <row r="1027" spans="1:36" ht="18" customHeight="1">
      <c r="A1027" s="22"/>
      <c r="B1027" s="27"/>
      <c r="C1027" s="27"/>
      <c r="D1027" s="97"/>
      <c r="E1027" s="97"/>
      <c r="F1027" s="97"/>
      <c r="G1027" s="97"/>
      <c r="H1027" s="97"/>
      <c r="I1027" s="97"/>
      <c r="J1027" s="97"/>
      <c r="K1027" s="98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99"/>
      <c r="AE1027" s="99"/>
      <c r="AF1027" s="99"/>
      <c r="AG1027" s="1"/>
      <c r="AH1027" s="27"/>
      <c r="AI1027" s="30"/>
      <c r="AJ1027" s="1"/>
    </row>
    <row r="1028" spans="1:36" ht="18" customHeight="1">
      <c r="A1028" s="22"/>
      <c r="B1028" s="27"/>
      <c r="C1028" s="27"/>
      <c r="D1028" s="97"/>
      <c r="E1028" s="97"/>
      <c r="F1028" s="97"/>
      <c r="G1028" s="97"/>
      <c r="H1028" s="97"/>
      <c r="I1028" s="97"/>
      <c r="J1028" s="97"/>
      <c r="K1028" s="98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99"/>
      <c r="AE1028" s="99"/>
      <c r="AF1028" s="99"/>
      <c r="AG1028" s="1"/>
      <c r="AH1028" s="27"/>
      <c r="AI1028" s="30"/>
      <c r="AJ1028" s="1"/>
    </row>
    <row r="1029" spans="1:36" ht="18" customHeight="1">
      <c r="A1029" s="22"/>
      <c r="B1029" s="27"/>
      <c r="C1029" s="27"/>
      <c r="D1029" s="97"/>
      <c r="E1029" s="97"/>
      <c r="F1029" s="97"/>
      <c r="G1029" s="97"/>
      <c r="H1029" s="97"/>
      <c r="I1029" s="97"/>
      <c r="J1029" s="97"/>
      <c r="K1029" s="98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99"/>
      <c r="AE1029" s="99"/>
      <c r="AF1029" s="99"/>
      <c r="AG1029" s="1"/>
      <c r="AH1029" s="27"/>
      <c r="AI1029" s="30"/>
      <c r="AJ1029" s="1"/>
    </row>
    <row r="1030" spans="1:36" ht="18" customHeight="1">
      <c r="A1030" s="22"/>
      <c r="B1030" s="27"/>
      <c r="C1030" s="27"/>
      <c r="D1030" s="97"/>
      <c r="E1030" s="97"/>
      <c r="F1030" s="97"/>
      <c r="G1030" s="97"/>
      <c r="H1030" s="97"/>
      <c r="I1030" s="97"/>
      <c r="J1030" s="97"/>
      <c r="K1030" s="98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99"/>
      <c r="AE1030" s="99"/>
      <c r="AF1030" s="99"/>
      <c r="AG1030" s="1"/>
      <c r="AH1030" s="27"/>
      <c r="AI1030" s="30"/>
      <c r="AJ1030" s="1"/>
    </row>
    <row r="1031" spans="1:36" ht="18" customHeight="1">
      <c r="A1031" s="22"/>
      <c r="B1031" s="27"/>
      <c r="C1031" s="27"/>
      <c r="D1031" s="97"/>
      <c r="E1031" s="97"/>
      <c r="F1031" s="97"/>
      <c r="G1031" s="97"/>
      <c r="H1031" s="97"/>
      <c r="I1031" s="97"/>
      <c r="J1031" s="97"/>
      <c r="K1031" s="98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99"/>
      <c r="AE1031" s="99"/>
      <c r="AF1031" s="99"/>
      <c r="AG1031" s="1"/>
      <c r="AH1031" s="27"/>
      <c r="AI1031" s="30"/>
      <c r="AJ1031" s="1"/>
    </row>
    <row r="1032" spans="1:36" ht="18" customHeight="1">
      <c r="A1032" s="22"/>
      <c r="B1032" s="27"/>
      <c r="C1032" s="27"/>
      <c r="D1032" s="97"/>
      <c r="E1032" s="97"/>
      <c r="F1032" s="97"/>
      <c r="G1032" s="97"/>
      <c r="H1032" s="97"/>
      <c r="I1032" s="97"/>
      <c r="J1032" s="97"/>
      <c r="K1032" s="98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99"/>
      <c r="AE1032" s="99"/>
      <c r="AF1032" s="99"/>
      <c r="AG1032" s="1"/>
      <c r="AH1032" s="27"/>
      <c r="AI1032" s="30"/>
      <c r="AJ1032" s="1"/>
    </row>
    <row r="1033" spans="1:36" ht="18" customHeight="1">
      <c r="A1033" s="22"/>
      <c r="B1033" s="27"/>
      <c r="C1033" s="27"/>
      <c r="D1033" s="97"/>
      <c r="E1033" s="97"/>
      <c r="F1033" s="97"/>
      <c r="G1033" s="97"/>
      <c r="H1033" s="97"/>
      <c r="I1033" s="97"/>
      <c r="J1033" s="97"/>
      <c r="K1033" s="98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99"/>
      <c r="AE1033" s="99"/>
      <c r="AF1033" s="99"/>
      <c r="AG1033" s="1"/>
      <c r="AH1033" s="27"/>
      <c r="AI1033" s="30"/>
      <c r="AJ1033" s="1"/>
    </row>
    <row r="1034" spans="1:36" ht="18" customHeight="1">
      <c r="A1034" s="22"/>
      <c r="B1034" s="27"/>
      <c r="C1034" s="27"/>
      <c r="D1034" s="97"/>
      <c r="E1034" s="97"/>
      <c r="F1034" s="97"/>
      <c r="G1034" s="97"/>
      <c r="H1034" s="97"/>
      <c r="I1034" s="97"/>
      <c r="J1034" s="97"/>
      <c r="K1034" s="98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99"/>
      <c r="AE1034" s="99"/>
      <c r="AF1034" s="99"/>
      <c r="AG1034" s="1"/>
      <c r="AH1034" s="27"/>
      <c r="AI1034" s="30"/>
      <c r="AJ1034" s="1"/>
    </row>
    <row r="1035" spans="1:36" ht="18" customHeight="1">
      <c r="A1035" s="22"/>
      <c r="B1035" s="27"/>
      <c r="C1035" s="27"/>
      <c r="D1035" s="97"/>
      <c r="E1035" s="97"/>
      <c r="F1035" s="97"/>
      <c r="G1035" s="97"/>
      <c r="H1035" s="97"/>
      <c r="I1035" s="97"/>
      <c r="J1035" s="97"/>
      <c r="K1035" s="98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99"/>
      <c r="AE1035" s="99"/>
      <c r="AF1035" s="99"/>
      <c r="AG1035" s="1"/>
      <c r="AH1035" s="27"/>
      <c r="AI1035" s="30"/>
      <c r="AJ1035" s="1"/>
    </row>
    <row r="1036" spans="1:36" ht="18" customHeight="1">
      <c r="A1036" s="22"/>
      <c r="B1036" s="27"/>
      <c r="C1036" s="27"/>
      <c r="D1036" s="97"/>
      <c r="E1036" s="97"/>
      <c r="F1036" s="97"/>
      <c r="G1036" s="97"/>
      <c r="H1036" s="97"/>
      <c r="I1036" s="97"/>
      <c r="J1036" s="97"/>
      <c r="K1036" s="98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99"/>
      <c r="AE1036" s="99"/>
      <c r="AF1036" s="99"/>
      <c r="AG1036" s="1"/>
      <c r="AH1036" s="27"/>
      <c r="AI1036" s="30"/>
      <c r="AJ1036" s="1"/>
    </row>
    <row r="1037" spans="1:36" ht="18" customHeight="1">
      <c r="A1037" s="22"/>
      <c r="B1037" s="27"/>
      <c r="C1037" s="27"/>
      <c r="D1037" s="97"/>
      <c r="E1037" s="97"/>
      <c r="F1037" s="97"/>
      <c r="G1037" s="97"/>
      <c r="H1037" s="97"/>
      <c r="I1037" s="97"/>
      <c r="J1037" s="97"/>
      <c r="K1037" s="98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99"/>
      <c r="AE1037" s="99"/>
      <c r="AF1037" s="99"/>
      <c r="AG1037" s="1"/>
      <c r="AH1037" s="27"/>
      <c r="AI1037" s="30"/>
      <c r="AJ1037" s="1"/>
    </row>
    <row r="1038" spans="1:36" ht="18" customHeight="1">
      <c r="A1038" s="22"/>
      <c r="B1038" s="27"/>
      <c r="C1038" s="27"/>
      <c r="D1038" s="97"/>
      <c r="E1038" s="97"/>
      <c r="F1038" s="97"/>
      <c r="G1038" s="97"/>
      <c r="H1038" s="97"/>
      <c r="I1038" s="97"/>
      <c r="J1038" s="97"/>
      <c r="K1038" s="98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99"/>
      <c r="AE1038" s="99"/>
      <c r="AF1038" s="99"/>
      <c r="AG1038" s="1"/>
      <c r="AH1038" s="27"/>
      <c r="AI1038" s="30"/>
      <c r="AJ1038" s="1"/>
    </row>
    <row r="1039" spans="1:36" ht="18" customHeight="1">
      <c r="A1039" s="22"/>
      <c r="B1039" s="27"/>
      <c r="C1039" s="27"/>
      <c r="D1039" s="97"/>
      <c r="E1039" s="97"/>
      <c r="F1039" s="97"/>
      <c r="G1039" s="97"/>
      <c r="H1039" s="97"/>
      <c r="I1039" s="97"/>
      <c r="J1039" s="97"/>
      <c r="K1039" s="98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99"/>
      <c r="AE1039" s="99"/>
      <c r="AF1039" s="99"/>
      <c r="AG1039" s="1"/>
      <c r="AH1039" s="27"/>
      <c r="AI1039" s="30"/>
      <c r="AJ1039" s="1"/>
    </row>
    <row r="1040" spans="1:36" ht="18" customHeight="1">
      <c r="A1040" s="22"/>
      <c r="B1040" s="27"/>
      <c r="C1040" s="27"/>
      <c r="D1040" s="97"/>
      <c r="E1040" s="97"/>
      <c r="F1040" s="97"/>
      <c r="G1040" s="97"/>
      <c r="H1040" s="97"/>
      <c r="I1040" s="97"/>
      <c r="J1040" s="97"/>
      <c r="K1040" s="98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99"/>
      <c r="AE1040" s="99"/>
      <c r="AF1040" s="99"/>
      <c r="AG1040" s="1"/>
      <c r="AH1040" s="27"/>
      <c r="AI1040" s="30"/>
      <c r="AJ1040" s="1"/>
    </row>
    <row r="1041" spans="1:36" ht="18" customHeight="1">
      <c r="A1041" s="22"/>
      <c r="B1041" s="27"/>
      <c r="C1041" s="27"/>
      <c r="D1041" s="97"/>
      <c r="E1041" s="97"/>
      <c r="F1041" s="97"/>
      <c r="G1041" s="97"/>
      <c r="H1041" s="97"/>
      <c r="I1041" s="97"/>
      <c r="J1041" s="97"/>
      <c r="K1041" s="98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99"/>
      <c r="AE1041" s="99"/>
      <c r="AF1041" s="99"/>
      <c r="AG1041" s="1"/>
      <c r="AH1041" s="27"/>
      <c r="AI1041" s="30"/>
      <c r="AJ1041" s="1"/>
    </row>
    <row r="1042" spans="1:36" ht="18" customHeight="1">
      <c r="A1042" s="22"/>
      <c r="B1042" s="27"/>
      <c r="C1042" s="27"/>
      <c r="D1042" s="97"/>
      <c r="E1042" s="97"/>
      <c r="F1042" s="97"/>
      <c r="G1042" s="97"/>
      <c r="H1042" s="97"/>
      <c r="I1042" s="97"/>
      <c r="J1042" s="97"/>
      <c r="K1042" s="98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99"/>
      <c r="AE1042" s="99"/>
      <c r="AF1042" s="99"/>
      <c r="AG1042" s="1"/>
      <c r="AH1042" s="27"/>
      <c r="AI1042" s="30"/>
      <c r="AJ1042" s="1"/>
    </row>
    <row r="1043" spans="1:36" ht="18" customHeight="1">
      <c r="A1043" s="22"/>
      <c r="B1043" s="27"/>
      <c r="C1043" s="27"/>
      <c r="D1043" s="97"/>
      <c r="E1043" s="97"/>
      <c r="F1043" s="97"/>
      <c r="G1043" s="97"/>
      <c r="H1043" s="97"/>
      <c r="I1043" s="97"/>
      <c r="J1043" s="97"/>
      <c r="K1043" s="98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99"/>
      <c r="AE1043" s="99"/>
      <c r="AF1043" s="99"/>
      <c r="AG1043" s="1"/>
      <c r="AH1043" s="27"/>
      <c r="AI1043" s="30"/>
      <c r="AJ1043" s="1"/>
    </row>
    <row r="1044" spans="1:36" ht="18" customHeight="1">
      <c r="A1044" s="22"/>
      <c r="B1044" s="27"/>
      <c r="C1044" s="27"/>
      <c r="D1044" s="97"/>
      <c r="E1044" s="97"/>
      <c r="F1044" s="97"/>
      <c r="G1044" s="97"/>
      <c r="H1044" s="97"/>
      <c r="I1044" s="97"/>
      <c r="J1044" s="97"/>
      <c r="K1044" s="98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99"/>
      <c r="AE1044" s="99"/>
      <c r="AF1044" s="99"/>
      <c r="AG1044" s="1"/>
      <c r="AH1044" s="27"/>
      <c r="AI1044" s="30"/>
      <c r="AJ1044" s="1"/>
    </row>
    <row r="1045" spans="1:36" ht="18" customHeight="1">
      <c r="A1045" s="22"/>
      <c r="B1045" s="27"/>
      <c r="C1045" s="27"/>
      <c r="D1045" s="97"/>
      <c r="E1045" s="97"/>
      <c r="F1045" s="97"/>
      <c r="G1045" s="97"/>
      <c r="H1045" s="97"/>
      <c r="I1045" s="97"/>
      <c r="J1045" s="97"/>
      <c r="K1045" s="98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99"/>
      <c r="AE1045" s="99"/>
      <c r="AF1045" s="99"/>
      <c r="AG1045" s="1"/>
      <c r="AH1045" s="27"/>
      <c r="AI1045" s="30"/>
      <c r="AJ1045" s="1"/>
    </row>
    <row r="1046" spans="1:36" ht="18" customHeight="1">
      <c r="A1046" s="22"/>
      <c r="B1046" s="27"/>
      <c r="C1046" s="27"/>
      <c r="D1046" s="97"/>
      <c r="E1046" s="97"/>
      <c r="F1046" s="97"/>
      <c r="G1046" s="97"/>
      <c r="H1046" s="97"/>
      <c r="I1046" s="97"/>
      <c r="J1046" s="97"/>
      <c r="K1046" s="98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99"/>
      <c r="AE1046" s="99"/>
      <c r="AF1046" s="99"/>
      <c r="AG1046" s="1"/>
      <c r="AH1046" s="27"/>
      <c r="AI1046" s="30"/>
      <c r="AJ1046" s="1"/>
    </row>
    <row r="1047" spans="1:36" ht="18" customHeight="1">
      <c r="A1047" s="22"/>
      <c r="B1047" s="27"/>
      <c r="C1047" s="27"/>
      <c r="D1047" s="97"/>
      <c r="E1047" s="97"/>
      <c r="F1047" s="97"/>
      <c r="G1047" s="97"/>
      <c r="H1047" s="97"/>
      <c r="I1047" s="97"/>
      <c r="J1047" s="97"/>
      <c r="K1047" s="98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99"/>
      <c r="AE1047" s="99"/>
      <c r="AF1047" s="99"/>
      <c r="AG1047" s="1"/>
      <c r="AH1047" s="27"/>
      <c r="AI1047" s="30"/>
      <c r="AJ1047" s="1"/>
    </row>
    <row r="1048" spans="1:36" ht="18" customHeight="1">
      <c r="A1048" s="22"/>
      <c r="B1048" s="27"/>
      <c r="C1048" s="27"/>
      <c r="D1048" s="97"/>
      <c r="E1048" s="97"/>
      <c r="F1048" s="97"/>
      <c r="G1048" s="97"/>
      <c r="H1048" s="97"/>
      <c r="I1048" s="97"/>
      <c r="J1048" s="97"/>
      <c r="K1048" s="98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99"/>
      <c r="AE1048" s="99"/>
      <c r="AF1048" s="99"/>
      <c r="AG1048" s="1"/>
      <c r="AH1048" s="27"/>
      <c r="AI1048" s="30"/>
      <c r="AJ1048" s="1"/>
    </row>
    <row r="1049" spans="1:36" ht="18" customHeight="1">
      <c r="A1049" s="22"/>
      <c r="B1049" s="27"/>
      <c r="C1049" s="27"/>
      <c r="D1049" s="97"/>
      <c r="E1049" s="97"/>
      <c r="F1049" s="97"/>
      <c r="G1049" s="97"/>
      <c r="H1049" s="97"/>
      <c r="I1049" s="97"/>
      <c r="J1049" s="97"/>
      <c r="K1049" s="98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99"/>
      <c r="AE1049" s="99"/>
      <c r="AF1049" s="99"/>
      <c r="AG1049" s="1"/>
      <c r="AH1049" s="27"/>
      <c r="AI1049" s="30"/>
      <c r="AJ1049" s="1"/>
    </row>
    <row r="1050" spans="1:36" ht="18" customHeight="1">
      <c r="A1050" s="22"/>
      <c r="B1050" s="27"/>
      <c r="C1050" s="27"/>
      <c r="D1050" s="97"/>
      <c r="E1050" s="97"/>
      <c r="F1050" s="97"/>
      <c r="G1050" s="97"/>
      <c r="H1050" s="97"/>
      <c r="I1050" s="97"/>
      <c r="J1050" s="97"/>
      <c r="K1050" s="98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99"/>
      <c r="AE1050" s="99"/>
      <c r="AF1050" s="99"/>
      <c r="AG1050" s="1"/>
      <c r="AH1050" s="27"/>
      <c r="AI1050" s="30"/>
      <c r="AJ1050" s="1"/>
    </row>
    <row r="1051" spans="1:36" ht="18" customHeight="1">
      <c r="A1051" s="22"/>
      <c r="B1051" s="27"/>
      <c r="C1051" s="27"/>
      <c r="D1051" s="97"/>
      <c r="E1051" s="97"/>
      <c r="F1051" s="97"/>
      <c r="G1051" s="97"/>
      <c r="H1051" s="97"/>
      <c r="I1051" s="97"/>
      <c r="J1051" s="97"/>
      <c r="K1051" s="98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99"/>
      <c r="AE1051" s="99"/>
      <c r="AF1051" s="99"/>
      <c r="AG1051" s="1"/>
      <c r="AH1051" s="27"/>
      <c r="AI1051" s="30"/>
      <c r="AJ1051" s="1"/>
    </row>
    <row r="1052" spans="1:36" ht="18" customHeight="1">
      <c r="A1052" s="22"/>
      <c r="B1052" s="27"/>
      <c r="C1052" s="27"/>
      <c r="D1052" s="97"/>
      <c r="E1052" s="97"/>
      <c r="F1052" s="97"/>
      <c r="G1052" s="97"/>
      <c r="H1052" s="97"/>
      <c r="I1052" s="97"/>
      <c r="J1052" s="97"/>
      <c r="K1052" s="98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99"/>
      <c r="AE1052" s="99"/>
      <c r="AF1052" s="99"/>
      <c r="AG1052" s="1"/>
      <c r="AH1052" s="27"/>
      <c r="AI1052" s="30"/>
      <c r="AJ1052" s="1"/>
    </row>
    <row r="1053" spans="1:36" ht="18" customHeight="1">
      <c r="A1053" s="22"/>
      <c r="B1053" s="27"/>
      <c r="C1053" s="27"/>
      <c r="D1053" s="97"/>
      <c r="E1053" s="97"/>
      <c r="F1053" s="97"/>
      <c r="G1053" s="97"/>
      <c r="H1053" s="97"/>
      <c r="I1053" s="97"/>
      <c r="J1053" s="97"/>
      <c r="K1053" s="98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99"/>
      <c r="AE1053" s="99"/>
      <c r="AF1053" s="99"/>
      <c r="AG1053" s="1"/>
      <c r="AH1053" s="27"/>
      <c r="AI1053" s="30"/>
      <c r="AJ1053" s="1"/>
    </row>
    <row r="1054" spans="1:36" ht="18" customHeight="1">
      <c r="A1054" s="22"/>
      <c r="B1054" s="27"/>
      <c r="C1054" s="27"/>
      <c r="D1054" s="97"/>
      <c r="E1054" s="97"/>
      <c r="F1054" s="97"/>
      <c r="G1054" s="97"/>
      <c r="H1054" s="97"/>
      <c r="I1054" s="97"/>
      <c r="J1054" s="97"/>
      <c r="K1054" s="98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99"/>
      <c r="AE1054" s="99"/>
      <c r="AF1054" s="99"/>
      <c r="AG1054" s="1"/>
      <c r="AH1054" s="27"/>
      <c r="AI1054" s="30"/>
      <c r="AJ1054" s="1"/>
    </row>
    <row r="1055" spans="1:36" ht="18" customHeight="1">
      <c r="A1055" s="22"/>
      <c r="B1055" s="27"/>
      <c r="C1055" s="27"/>
      <c r="D1055" s="97"/>
      <c r="E1055" s="97"/>
      <c r="F1055" s="97"/>
      <c r="G1055" s="97"/>
      <c r="H1055" s="97"/>
      <c r="I1055" s="97"/>
      <c r="J1055" s="97"/>
      <c r="K1055" s="98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99"/>
      <c r="AE1055" s="99"/>
      <c r="AF1055" s="99"/>
      <c r="AG1055" s="1"/>
      <c r="AH1055" s="27"/>
      <c r="AI1055" s="30"/>
      <c r="AJ1055" s="1"/>
    </row>
    <row r="1056" spans="1:36" ht="18" customHeight="1">
      <c r="A1056" s="22"/>
      <c r="B1056" s="27"/>
      <c r="C1056" s="27"/>
      <c r="D1056" s="97"/>
      <c r="E1056" s="97"/>
      <c r="F1056" s="97"/>
      <c r="G1056" s="97"/>
      <c r="H1056" s="97"/>
      <c r="I1056" s="97"/>
      <c r="J1056" s="97"/>
      <c r="K1056" s="98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99"/>
      <c r="AE1056" s="99"/>
      <c r="AF1056" s="99"/>
      <c r="AG1056" s="1"/>
      <c r="AH1056" s="27"/>
      <c r="AI1056" s="30"/>
      <c r="AJ1056" s="1"/>
    </row>
    <row r="1057" spans="1:36" ht="18" customHeight="1">
      <c r="A1057" s="22"/>
      <c r="B1057" s="27"/>
      <c r="C1057" s="27"/>
      <c r="D1057" s="97"/>
      <c r="E1057" s="97"/>
      <c r="F1057" s="97"/>
      <c r="G1057" s="97"/>
      <c r="H1057" s="97"/>
      <c r="I1057" s="97"/>
      <c r="J1057" s="97"/>
      <c r="K1057" s="98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99"/>
      <c r="AE1057" s="99"/>
      <c r="AF1057" s="99"/>
      <c r="AG1057" s="1"/>
      <c r="AH1057" s="27"/>
      <c r="AI1057" s="30"/>
      <c r="AJ1057" s="1"/>
    </row>
    <row r="1058" spans="1:36" ht="18" customHeight="1">
      <c r="A1058" s="22"/>
      <c r="B1058" s="27"/>
      <c r="C1058" s="27"/>
      <c r="D1058" s="97"/>
      <c r="E1058" s="97"/>
      <c r="F1058" s="97"/>
      <c r="G1058" s="97"/>
      <c r="H1058" s="97"/>
      <c r="I1058" s="97"/>
      <c r="J1058" s="97"/>
      <c r="K1058" s="98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99"/>
      <c r="AE1058" s="99"/>
      <c r="AF1058" s="99"/>
      <c r="AG1058" s="1"/>
      <c r="AH1058" s="27"/>
      <c r="AI1058" s="30"/>
      <c r="AJ1058" s="1"/>
    </row>
    <row r="1059" spans="1:36" ht="18" customHeight="1">
      <c r="A1059" s="22"/>
      <c r="B1059" s="27"/>
      <c r="C1059" s="27"/>
      <c r="D1059" s="97"/>
      <c r="E1059" s="97"/>
      <c r="F1059" s="97"/>
      <c r="G1059" s="97"/>
      <c r="H1059" s="97"/>
      <c r="I1059" s="97"/>
      <c r="J1059" s="97"/>
      <c r="K1059" s="98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99"/>
      <c r="AE1059" s="99"/>
      <c r="AF1059" s="99"/>
      <c r="AG1059" s="1"/>
      <c r="AH1059" s="27"/>
      <c r="AI1059" s="30"/>
      <c r="AJ1059" s="1"/>
    </row>
    <row r="1060" spans="1:36" ht="18" customHeight="1">
      <c r="A1060" s="22"/>
      <c r="B1060" s="27"/>
      <c r="C1060" s="27"/>
      <c r="D1060" s="97"/>
      <c r="E1060" s="97"/>
      <c r="F1060" s="97"/>
      <c r="G1060" s="97"/>
      <c r="H1060" s="97"/>
      <c r="I1060" s="97"/>
      <c r="J1060" s="97"/>
      <c r="K1060" s="98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99"/>
      <c r="AE1060" s="99"/>
      <c r="AF1060" s="99"/>
      <c r="AG1060" s="1"/>
      <c r="AH1060" s="27"/>
      <c r="AI1060" s="30"/>
      <c r="AJ1060" s="1"/>
    </row>
    <row r="1061" spans="1:36" ht="18" customHeight="1">
      <c r="A1061" s="22"/>
      <c r="B1061" s="27"/>
      <c r="C1061" s="27"/>
      <c r="D1061" s="97"/>
      <c r="E1061" s="97"/>
      <c r="F1061" s="97"/>
      <c r="G1061" s="97"/>
      <c r="H1061" s="97"/>
      <c r="I1061" s="97"/>
      <c r="J1061" s="97"/>
      <c r="K1061" s="98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99"/>
      <c r="AE1061" s="99"/>
      <c r="AF1061" s="99"/>
      <c r="AG1061" s="1"/>
      <c r="AH1061" s="27"/>
      <c r="AI1061" s="30"/>
      <c r="AJ1061" s="1"/>
    </row>
    <row r="1062" spans="1:36" ht="18" customHeight="1">
      <c r="A1062" s="22"/>
      <c r="B1062" s="27"/>
      <c r="C1062" s="27"/>
      <c r="D1062" s="97"/>
      <c r="E1062" s="97"/>
      <c r="F1062" s="97"/>
      <c r="G1062" s="97"/>
      <c r="H1062" s="97"/>
      <c r="I1062" s="97"/>
      <c r="J1062" s="97"/>
      <c r="K1062" s="98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99"/>
      <c r="AE1062" s="99"/>
      <c r="AF1062" s="99"/>
      <c r="AG1062" s="1"/>
      <c r="AH1062" s="27"/>
      <c r="AI1062" s="30"/>
      <c r="AJ1062" s="1"/>
    </row>
    <row r="1063" spans="1:36" ht="18" customHeight="1">
      <c r="A1063" s="22"/>
      <c r="B1063" s="27"/>
      <c r="C1063" s="27"/>
      <c r="D1063" s="97"/>
      <c r="E1063" s="97"/>
      <c r="F1063" s="97"/>
      <c r="G1063" s="97"/>
      <c r="H1063" s="97"/>
      <c r="I1063" s="97"/>
      <c r="J1063" s="97"/>
      <c r="K1063" s="98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99"/>
      <c r="AE1063" s="99"/>
      <c r="AF1063" s="99"/>
      <c r="AG1063" s="1"/>
      <c r="AH1063" s="27"/>
      <c r="AI1063" s="30"/>
      <c r="AJ1063" s="1"/>
    </row>
    <row r="1064" spans="1:36" ht="18" customHeight="1">
      <c r="A1064" s="22"/>
      <c r="B1064" s="27"/>
      <c r="C1064" s="27"/>
      <c r="D1064" s="97"/>
      <c r="E1064" s="97"/>
      <c r="F1064" s="97"/>
      <c r="G1064" s="97"/>
      <c r="H1064" s="97"/>
      <c r="I1064" s="97"/>
      <c r="J1064" s="97"/>
      <c r="K1064" s="98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99"/>
      <c r="AE1064" s="99"/>
      <c r="AF1064" s="99"/>
      <c r="AG1064" s="1"/>
      <c r="AH1064" s="27"/>
      <c r="AI1064" s="30"/>
      <c r="AJ1064" s="1"/>
    </row>
    <row r="1065" spans="1:36" ht="18" customHeight="1">
      <c r="A1065" s="22"/>
      <c r="B1065" s="27"/>
      <c r="C1065" s="27"/>
      <c r="D1065" s="97"/>
      <c r="E1065" s="97"/>
      <c r="F1065" s="97"/>
      <c r="G1065" s="97"/>
      <c r="H1065" s="97"/>
      <c r="I1065" s="97"/>
      <c r="J1065" s="97"/>
      <c r="K1065" s="98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99"/>
      <c r="AE1065" s="99"/>
      <c r="AF1065" s="99"/>
      <c r="AG1065" s="1"/>
      <c r="AH1065" s="27"/>
      <c r="AI1065" s="30"/>
      <c r="AJ1065" s="1"/>
    </row>
    <row r="1066" spans="1:36" ht="18" customHeight="1">
      <c r="A1066" s="22"/>
      <c r="B1066" s="27"/>
      <c r="C1066" s="27"/>
      <c r="D1066" s="97"/>
      <c r="E1066" s="97"/>
      <c r="F1066" s="97"/>
      <c r="G1066" s="97"/>
      <c r="H1066" s="97"/>
      <c r="I1066" s="97"/>
      <c r="J1066" s="97"/>
      <c r="K1066" s="98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99"/>
      <c r="AE1066" s="99"/>
      <c r="AF1066" s="99"/>
      <c r="AG1066" s="1"/>
      <c r="AH1066" s="27"/>
      <c r="AI1066" s="30"/>
      <c r="AJ1066" s="1"/>
    </row>
    <row r="1067" spans="1:36" ht="18" customHeight="1">
      <c r="A1067" s="22"/>
      <c r="B1067" s="27"/>
      <c r="C1067" s="27"/>
      <c r="D1067" s="97"/>
      <c r="E1067" s="97"/>
      <c r="F1067" s="97"/>
      <c r="G1067" s="97"/>
      <c r="H1067" s="97"/>
      <c r="I1067" s="97"/>
      <c r="J1067" s="97"/>
      <c r="K1067" s="98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99"/>
      <c r="AE1067" s="99"/>
      <c r="AF1067" s="99"/>
      <c r="AG1067" s="1"/>
      <c r="AH1067" s="27"/>
      <c r="AI1067" s="30"/>
      <c r="AJ1067" s="1"/>
    </row>
    <row r="1068" spans="1:36" ht="18" customHeight="1">
      <c r="A1068" s="22"/>
      <c r="B1068" s="27"/>
      <c r="C1068" s="27"/>
      <c r="D1068" s="97"/>
      <c r="E1068" s="97"/>
      <c r="F1068" s="97"/>
      <c r="G1068" s="97"/>
      <c r="H1068" s="97"/>
      <c r="I1068" s="97"/>
      <c r="J1068" s="97"/>
      <c r="K1068" s="98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99"/>
      <c r="AE1068" s="99"/>
      <c r="AF1068" s="99"/>
      <c r="AG1068" s="1"/>
      <c r="AH1068" s="27"/>
      <c r="AI1068" s="30"/>
      <c r="AJ1068" s="1"/>
    </row>
    <row r="1069" spans="1:36" ht="18" customHeight="1">
      <c r="A1069" s="22"/>
      <c r="B1069" s="27"/>
      <c r="C1069" s="27"/>
      <c r="D1069" s="97"/>
      <c r="E1069" s="97"/>
      <c r="F1069" s="97"/>
      <c r="G1069" s="97"/>
      <c r="H1069" s="97"/>
      <c r="I1069" s="97"/>
      <c r="J1069" s="97"/>
      <c r="K1069" s="98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99"/>
      <c r="AE1069" s="99"/>
      <c r="AF1069" s="99"/>
      <c r="AG1069" s="1"/>
      <c r="AH1069" s="27"/>
      <c r="AI1069" s="30"/>
      <c r="AJ1069" s="1"/>
    </row>
    <row r="1070" spans="1:36" ht="18" customHeight="1">
      <c r="A1070" s="22"/>
      <c r="B1070" s="27"/>
      <c r="C1070" s="27"/>
      <c r="D1070" s="97"/>
      <c r="E1070" s="97"/>
      <c r="F1070" s="97"/>
      <c r="G1070" s="97"/>
      <c r="H1070" s="97"/>
      <c r="I1070" s="97"/>
      <c r="J1070" s="97"/>
      <c r="K1070" s="98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99"/>
      <c r="AE1070" s="99"/>
      <c r="AF1070" s="99"/>
      <c r="AG1070" s="1"/>
      <c r="AH1070" s="27"/>
      <c r="AI1070" s="30"/>
      <c r="AJ1070" s="1"/>
    </row>
    <row r="1071" spans="1:36" ht="18" customHeight="1">
      <c r="A1071" s="22"/>
      <c r="B1071" s="27"/>
      <c r="C1071" s="27"/>
      <c r="D1071" s="97"/>
      <c r="E1071" s="97"/>
      <c r="F1071" s="97"/>
      <c r="G1071" s="97"/>
      <c r="H1071" s="97"/>
      <c r="I1071" s="97"/>
      <c r="J1071" s="97"/>
      <c r="K1071" s="98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99"/>
      <c r="AE1071" s="99"/>
      <c r="AF1071" s="99"/>
      <c r="AG1071" s="1"/>
      <c r="AH1071" s="27"/>
      <c r="AI1071" s="30"/>
      <c r="AJ1071" s="1"/>
    </row>
    <row r="1072" spans="1:36" ht="18" customHeight="1">
      <c r="A1072" s="22"/>
      <c r="B1072" s="27"/>
      <c r="C1072" s="27"/>
      <c r="D1072" s="97"/>
      <c r="E1072" s="97"/>
      <c r="F1072" s="97"/>
      <c r="G1072" s="97"/>
      <c r="H1072" s="97"/>
      <c r="I1072" s="97"/>
      <c r="J1072" s="97"/>
      <c r="K1072" s="98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99"/>
      <c r="AE1072" s="99"/>
      <c r="AF1072" s="99"/>
      <c r="AG1072" s="1"/>
      <c r="AH1072" s="27"/>
      <c r="AI1072" s="30"/>
      <c r="AJ1072" s="1"/>
    </row>
    <row r="1073" spans="1:36" ht="18" customHeight="1">
      <c r="A1073" s="22"/>
      <c r="B1073" s="27"/>
      <c r="C1073" s="27"/>
      <c r="D1073" s="97"/>
      <c r="E1073" s="97"/>
      <c r="F1073" s="97"/>
      <c r="G1073" s="97"/>
      <c r="H1073" s="97"/>
      <c r="I1073" s="97"/>
      <c r="J1073" s="97"/>
      <c r="K1073" s="98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99"/>
      <c r="AE1073" s="99"/>
      <c r="AF1073" s="99"/>
      <c r="AG1073" s="1"/>
      <c r="AH1073" s="27"/>
      <c r="AI1073" s="30"/>
      <c r="AJ1073" s="1"/>
    </row>
    <row r="1074" spans="1:36" ht="18" customHeight="1">
      <c r="A1074" s="22"/>
      <c r="B1074" s="27"/>
      <c r="C1074" s="27"/>
      <c r="D1074" s="97"/>
      <c r="E1074" s="97"/>
      <c r="F1074" s="97"/>
      <c r="G1074" s="97"/>
      <c r="H1074" s="97"/>
      <c r="I1074" s="97"/>
      <c r="J1074" s="97"/>
      <c r="K1074" s="98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99"/>
      <c r="AE1074" s="99"/>
      <c r="AF1074" s="99"/>
      <c r="AG1074" s="1"/>
      <c r="AH1074" s="27"/>
      <c r="AI1074" s="30"/>
      <c r="AJ1074" s="1"/>
    </row>
    <row r="1075" spans="1:36" ht="18" customHeight="1">
      <c r="A1075" s="22"/>
      <c r="B1075" s="27"/>
      <c r="C1075" s="27"/>
      <c r="D1075" s="97"/>
      <c r="E1075" s="97"/>
      <c r="F1075" s="97"/>
      <c r="G1075" s="97"/>
      <c r="H1075" s="97"/>
      <c r="I1075" s="97"/>
      <c r="J1075" s="97"/>
      <c r="K1075" s="98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99"/>
      <c r="AE1075" s="99"/>
      <c r="AF1075" s="99"/>
      <c r="AG1075" s="1"/>
      <c r="AH1075" s="27"/>
      <c r="AI1075" s="30"/>
      <c r="AJ1075" s="1"/>
    </row>
    <row r="1076" spans="1:36" ht="18" customHeight="1">
      <c r="A1076" s="22"/>
      <c r="B1076" s="27"/>
      <c r="C1076" s="27"/>
      <c r="D1076" s="97"/>
      <c r="E1076" s="97"/>
      <c r="F1076" s="97"/>
      <c r="G1076" s="97"/>
      <c r="H1076" s="97"/>
      <c r="I1076" s="97"/>
      <c r="J1076" s="97"/>
      <c r="K1076" s="98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99"/>
      <c r="AE1076" s="99"/>
      <c r="AF1076" s="99"/>
      <c r="AG1076" s="1"/>
      <c r="AH1076" s="27"/>
      <c r="AI1076" s="30"/>
      <c r="AJ1076" s="1"/>
    </row>
    <row r="1077" spans="1:36" ht="18" customHeight="1">
      <c r="A1077" s="22"/>
      <c r="B1077" s="27"/>
      <c r="C1077" s="27"/>
      <c r="D1077" s="97"/>
      <c r="E1077" s="97"/>
      <c r="F1077" s="97"/>
      <c r="G1077" s="97"/>
      <c r="H1077" s="97"/>
      <c r="I1077" s="97"/>
      <c r="J1077" s="97"/>
      <c r="K1077" s="98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99"/>
      <c r="AE1077" s="99"/>
      <c r="AF1077" s="99"/>
      <c r="AG1077" s="1"/>
      <c r="AH1077" s="27"/>
      <c r="AI1077" s="30"/>
      <c r="AJ1077" s="1"/>
    </row>
    <row r="1078" spans="1:36" ht="18" customHeight="1">
      <c r="A1078" s="22"/>
      <c r="B1078" s="27"/>
      <c r="C1078" s="27"/>
      <c r="D1078" s="97"/>
      <c r="E1078" s="97"/>
      <c r="F1078" s="97"/>
      <c r="G1078" s="97"/>
      <c r="H1078" s="97"/>
      <c r="I1078" s="97"/>
      <c r="J1078" s="97"/>
      <c r="K1078" s="98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99"/>
      <c r="AE1078" s="99"/>
      <c r="AF1078" s="99"/>
      <c r="AG1078" s="1"/>
      <c r="AH1078" s="27"/>
      <c r="AI1078" s="30"/>
      <c r="AJ1078" s="1"/>
    </row>
    <row r="1079" spans="1:36" ht="18" customHeight="1">
      <c r="A1079" s="22"/>
      <c r="B1079" s="27"/>
      <c r="C1079" s="27"/>
      <c r="D1079" s="97"/>
      <c r="E1079" s="97"/>
      <c r="F1079" s="97"/>
      <c r="G1079" s="97"/>
      <c r="H1079" s="97"/>
      <c r="I1079" s="97"/>
      <c r="J1079" s="97"/>
      <c r="K1079" s="98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99"/>
      <c r="AE1079" s="99"/>
      <c r="AF1079" s="99"/>
      <c r="AG1079" s="1"/>
      <c r="AH1079" s="27"/>
      <c r="AI1079" s="30"/>
      <c r="AJ1079" s="1"/>
    </row>
    <row r="1080" spans="1:36" ht="18" customHeight="1">
      <c r="A1080" s="22"/>
      <c r="B1080" s="27"/>
      <c r="C1080" s="27"/>
      <c r="D1080" s="97"/>
      <c r="E1080" s="97"/>
      <c r="F1080" s="97"/>
      <c r="G1080" s="97"/>
      <c r="H1080" s="97"/>
      <c r="I1080" s="97"/>
      <c r="J1080" s="97"/>
      <c r="K1080" s="98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99"/>
      <c r="AE1080" s="99"/>
      <c r="AF1080" s="99"/>
      <c r="AG1080" s="1"/>
      <c r="AH1080" s="27"/>
      <c r="AI1080" s="30"/>
      <c r="AJ1080" s="1"/>
    </row>
    <row r="1081" spans="1:36" ht="18" customHeight="1">
      <c r="A1081" s="22"/>
      <c r="B1081" s="27"/>
      <c r="C1081" s="27"/>
      <c r="D1081" s="97"/>
      <c r="E1081" s="97"/>
      <c r="F1081" s="97"/>
      <c r="G1081" s="97"/>
      <c r="H1081" s="97"/>
      <c r="I1081" s="97"/>
      <c r="J1081" s="97"/>
      <c r="K1081" s="98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99"/>
      <c r="AE1081" s="99"/>
      <c r="AF1081" s="99"/>
      <c r="AG1081" s="1"/>
      <c r="AH1081" s="27"/>
      <c r="AI1081" s="30"/>
      <c r="AJ1081" s="1"/>
    </row>
    <row r="1082" spans="1:36" ht="18" customHeight="1">
      <c r="A1082" s="22"/>
      <c r="B1082" s="27"/>
      <c r="C1082" s="27"/>
      <c r="D1082" s="97"/>
      <c r="E1082" s="97"/>
      <c r="F1082" s="97"/>
      <c r="G1082" s="97"/>
      <c r="H1082" s="97"/>
      <c r="I1082" s="97"/>
      <c r="J1082" s="97"/>
      <c r="K1082" s="98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99"/>
      <c r="AE1082" s="99"/>
      <c r="AF1082" s="99"/>
      <c r="AG1082" s="1"/>
      <c r="AH1082" s="27"/>
      <c r="AI1082" s="30"/>
      <c r="AJ1082" s="1"/>
    </row>
    <row r="1083" spans="1:36" ht="18" customHeight="1">
      <c r="A1083" s="22"/>
      <c r="B1083" s="27"/>
      <c r="C1083" s="27"/>
      <c r="D1083" s="97"/>
      <c r="E1083" s="97"/>
      <c r="F1083" s="97"/>
      <c r="G1083" s="97"/>
      <c r="H1083" s="97"/>
      <c r="I1083" s="97"/>
      <c r="J1083" s="97"/>
      <c r="K1083" s="98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99"/>
      <c r="AE1083" s="99"/>
      <c r="AF1083" s="99"/>
      <c r="AG1083" s="1"/>
      <c r="AH1083" s="27"/>
      <c r="AI1083" s="30"/>
      <c r="AJ1083" s="1"/>
    </row>
    <row r="1084" spans="1:36" ht="18" customHeight="1">
      <c r="A1084" s="22"/>
      <c r="B1084" s="27"/>
      <c r="C1084" s="27"/>
      <c r="D1084" s="97"/>
      <c r="E1084" s="97"/>
      <c r="F1084" s="97"/>
      <c r="G1084" s="97"/>
      <c r="H1084" s="97"/>
      <c r="I1084" s="97"/>
      <c r="J1084" s="97"/>
      <c r="K1084" s="98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99"/>
      <c r="AE1084" s="99"/>
      <c r="AF1084" s="99"/>
      <c r="AG1084" s="1"/>
      <c r="AH1084" s="27"/>
      <c r="AI1084" s="30"/>
      <c r="AJ1084" s="1"/>
    </row>
    <row r="1085" spans="1:36" ht="18" customHeight="1">
      <c r="A1085" s="22"/>
      <c r="B1085" s="27"/>
      <c r="C1085" s="27"/>
      <c r="D1085" s="97"/>
      <c r="E1085" s="97"/>
      <c r="F1085" s="97"/>
      <c r="G1085" s="97"/>
      <c r="H1085" s="97"/>
      <c r="I1085" s="97"/>
      <c r="J1085" s="97"/>
      <c r="K1085" s="98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99"/>
      <c r="AE1085" s="99"/>
      <c r="AF1085" s="99"/>
      <c r="AG1085" s="1"/>
      <c r="AH1085" s="27"/>
      <c r="AI1085" s="30"/>
      <c r="AJ1085" s="1"/>
    </row>
    <row r="1086" spans="1:36" ht="18" customHeight="1">
      <c r="A1086" s="22"/>
      <c r="B1086" s="27"/>
      <c r="C1086" s="27"/>
      <c r="D1086" s="97"/>
      <c r="E1086" s="97"/>
      <c r="F1086" s="97"/>
      <c r="G1086" s="97"/>
      <c r="H1086" s="97"/>
      <c r="I1086" s="97"/>
      <c r="J1086" s="97"/>
      <c r="K1086" s="98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99"/>
      <c r="AE1086" s="99"/>
      <c r="AF1086" s="99"/>
      <c r="AG1086" s="1"/>
      <c r="AH1086" s="27"/>
      <c r="AI1086" s="30"/>
      <c r="AJ1086" s="1"/>
    </row>
    <row r="1087" spans="1:36" ht="18" customHeight="1">
      <c r="A1087" s="22"/>
      <c r="B1087" s="27"/>
      <c r="C1087" s="27"/>
      <c r="D1087" s="97"/>
      <c r="E1087" s="97"/>
      <c r="F1087" s="97"/>
      <c r="G1087" s="97"/>
      <c r="H1087" s="97"/>
      <c r="I1087" s="97"/>
      <c r="J1087" s="97"/>
      <c r="K1087" s="98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99"/>
      <c r="AE1087" s="99"/>
      <c r="AF1087" s="99"/>
      <c r="AG1087" s="1"/>
      <c r="AH1087" s="27"/>
      <c r="AI1087" s="30"/>
      <c r="AJ1087" s="1"/>
    </row>
    <row r="1088" spans="1:36" ht="18" customHeight="1">
      <c r="A1088" s="22"/>
      <c r="B1088" s="27"/>
      <c r="C1088" s="27"/>
      <c r="D1088" s="97"/>
      <c r="E1088" s="97"/>
      <c r="F1088" s="97"/>
      <c r="G1088" s="97"/>
      <c r="H1088" s="97"/>
      <c r="I1088" s="97"/>
      <c r="J1088" s="97"/>
      <c r="K1088" s="98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99"/>
      <c r="AE1088" s="99"/>
      <c r="AF1088" s="99"/>
      <c r="AG1088" s="1"/>
      <c r="AH1088" s="27"/>
      <c r="AI1088" s="30"/>
      <c r="AJ1088" s="1"/>
    </row>
    <row r="1089" spans="1:36" ht="18" customHeight="1">
      <c r="A1089" s="22"/>
      <c r="B1089" s="27"/>
      <c r="C1089" s="27"/>
      <c r="D1089" s="97"/>
      <c r="E1089" s="97"/>
      <c r="F1089" s="97"/>
      <c r="G1089" s="97"/>
      <c r="H1089" s="97"/>
      <c r="I1089" s="97"/>
      <c r="J1089" s="97"/>
      <c r="K1089" s="98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99"/>
      <c r="AE1089" s="99"/>
      <c r="AF1089" s="99"/>
      <c r="AG1089" s="1"/>
      <c r="AH1089" s="27"/>
      <c r="AI1089" s="30"/>
      <c r="AJ1089" s="1"/>
    </row>
    <row r="1090" spans="1:36" ht="18" customHeight="1">
      <c r="A1090" s="22"/>
      <c r="B1090" s="27"/>
      <c r="C1090" s="27"/>
      <c r="D1090" s="97"/>
      <c r="E1090" s="97"/>
      <c r="F1090" s="97"/>
      <c r="G1090" s="97"/>
      <c r="H1090" s="97"/>
      <c r="I1090" s="97"/>
      <c r="J1090" s="97"/>
      <c r="K1090" s="98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99"/>
      <c r="AE1090" s="99"/>
      <c r="AF1090" s="99"/>
      <c r="AG1090" s="1"/>
      <c r="AH1090" s="27"/>
      <c r="AI1090" s="30"/>
      <c r="AJ1090" s="1"/>
    </row>
    <row r="1091" spans="1:36" ht="18" customHeight="1">
      <c r="A1091" s="22"/>
      <c r="B1091" s="27"/>
      <c r="C1091" s="27"/>
      <c r="D1091" s="97"/>
      <c r="E1091" s="97"/>
      <c r="F1091" s="97"/>
      <c r="G1091" s="97"/>
      <c r="H1091" s="97"/>
      <c r="I1091" s="97"/>
      <c r="J1091" s="97"/>
      <c r="K1091" s="98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99"/>
      <c r="AE1091" s="99"/>
      <c r="AF1091" s="99"/>
      <c r="AG1091" s="1"/>
      <c r="AH1091" s="27"/>
      <c r="AI1091" s="30"/>
      <c r="AJ1091" s="1"/>
    </row>
    <row r="1092" spans="1:36" ht="18" customHeight="1">
      <c r="A1092" s="22"/>
      <c r="B1092" s="27"/>
      <c r="C1092" s="27"/>
      <c r="D1092" s="97"/>
      <c r="E1092" s="97"/>
      <c r="F1092" s="97"/>
      <c r="G1092" s="97"/>
      <c r="H1092" s="97"/>
      <c r="I1092" s="97"/>
      <c r="J1092" s="97"/>
      <c r="K1092" s="98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99"/>
      <c r="AE1092" s="99"/>
      <c r="AF1092" s="99"/>
      <c r="AG1092" s="1"/>
      <c r="AH1092" s="27"/>
      <c r="AI1092" s="30"/>
      <c r="AJ1092" s="1"/>
    </row>
    <row r="1093" spans="1:36" ht="18" customHeight="1">
      <c r="A1093" s="22"/>
      <c r="B1093" s="27"/>
      <c r="C1093" s="27"/>
      <c r="D1093" s="97"/>
      <c r="E1093" s="97"/>
      <c r="F1093" s="97"/>
      <c r="G1093" s="97"/>
      <c r="H1093" s="97"/>
      <c r="I1093" s="97"/>
      <c r="J1093" s="97"/>
      <c r="K1093" s="98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99"/>
      <c r="AE1093" s="99"/>
      <c r="AF1093" s="99"/>
      <c r="AG1093" s="1"/>
      <c r="AH1093" s="27"/>
      <c r="AI1093" s="30"/>
      <c r="AJ1093" s="1"/>
    </row>
    <row r="1094" spans="1:36" ht="18" customHeight="1">
      <c r="A1094" s="22"/>
      <c r="B1094" s="27"/>
      <c r="C1094" s="27"/>
      <c r="D1094" s="97"/>
      <c r="E1094" s="97"/>
      <c r="F1094" s="97"/>
      <c r="G1094" s="97"/>
      <c r="H1094" s="97"/>
      <c r="I1094" s="97"/>
      <c r="J1094" s="97"/>
      <c r="K1094" s="98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99"/>
      <c r="AE1094" s="99"/>
      <c r="AF1094" s="99"/>
      <c r="AG1094" s="1"/>
      <c r="AH1094" s="27"/>
      <c r="AI1094" s="30"/>
      <c r="AJ1094" s="1"/>
    </row>
    <row r="1095" spans="1:36" ht="18" customHeight="1">
      <c r="A1095" s="22"/>
      <c r="B1095" s="27"/>
      <c r="C1095" s="27"/>
      <c r="D1095" s="97"/>
      <c r="E1095" s="97"/>
      <c r="F1095" s="97"/>
      <c r="G1095" s="97"/>
      <c r="H1095" s="97"/>
      <c r="I1095" s="97"/>
      <c r="J1095" s="97"/>
      <c r="K1095" s="98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99"/>
      <c r="AE1095" s="99"/>
      <c r="AF1095" s="99"/>
      <c r="AG1095" s="1"/>
      <c r="AH1095" s="27"/>
      <c r="AI1095" s="30"/>
      <c r="AJ1095" s="1"/>
    </row>
    <row r="1096" spans="1:36" ht="18" customHeight="1">
      <c r="A1096" s="22"/>
      <c r="B1096" s="27"/>
      <c r="C1096" s="27"/>
      <c r="D1096" s="97"/>
      <c r="E1096" s="97"/>
      <c r="F1096" s="97"/>
      <c r="G1096" s="97"/>
      <c r="H1096" s="97"/>
      <c r="I1096" s="97"/>
      <c r="J1096" s="97"/>
      <c r="K1096" s="98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99"/>
      <c r="AE1096" s="99"/>
      <c r="AF1096" s="99"/>
      <c r="AG1096" s="1"/>
      <c r="AH1096" s="27"/>
      <c r="AI1096" s="30"/>
      <c r="AJ1096" s="1"/>
    </row>
    <row r="1097" spans="1:36" ht="18" customHeight="1">
      <c r="A1097" s="22"/>
      <c r="B1097" s="27"/>
      <c r="C1097" s="27"/>
      <c r="D1097" s="97"/>
      <c r="E1097" s="97"/>
      <c r="F1097" s="97"/>
      <c r="G1097" s="97"/>
      <c r="H1097" s="97"/>
      <c r="I1097" s="97"/>
      <c r="J1097" s="97"/>
      <c r="K1097" s="98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99"/>
      <c r="AE1097" s="99"/>
      <c r="AF1097" s="99"/>
      <c r="AG1097" s="1"/>
      <c r="AH1097" s="27"/>
      <c r="AI1097" s="30"/>
      <c r="AJ1097" s="1"/>
    </row>
    <row r="1098" spans="1:36" ht="18" customHeight="1">
      <c r="A1098" s="22"/>
      <c r="B1098" s="27"/>
      <c r="C1098" s="27"/>
      <c r="D1098" s="97"/>
      <c r="E1098" s="97"/>
      <c r="F1098" s="97"/>
      <c r="G1098" s="97"/>
      <c r="H1098" s="97"/>
      <c r="I1098" s="97"/>
      <c r="J1098" s="97"/>
      <c r="K1098" s="98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99"/>
      <c r="AE1098" s="99"/>
      <c r="AF1098" s="99"/>
      <c r="AG1098" s="1"/>
      <c r="AH1098" s="27"/>
      <c r="AI1098" s="30"/>
      <c r="AJ1098" s="1"/>
    </row>
    <row r="1099" spans="1:36" ht="18" customHeight="1">
      <c r="A1099" s="22"/>
      <c r="B1099" s="27"/>
      <c r="C1099" s="27"/>
      <c r="D1099" s="97"/>
      <c r="E1099" s="97"/>
      <c r="F1099" s="97"/>
      <c r="G1099" s="97"/>
      <c r="H1099" s="97"/>
      <c r="I1099" s="97"/>
      <c r="J1099" s="97"/>
      <c r="K1099" s="98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99"/>
      <c r="AE1099" s="99"/>
      <c r="AF1099" s="99"/>
      <c r="AG1099" s="1"/>
      <c r="AH1099" s="27"/>
      <c r="AI1099" s="30"/>
      <c r="AJ1099" s="1"/>
    </row>
    <row r="1100" spans="1:36" ht="18" customHeight="1">
      <c r="A1100" s="22"/>
      <c r="B1100" s="27"/>
      <c r="C1100" s="27"/>
      <c r="D1100" s="97"/>
      <c r="E1100" s="97"/>
      <c r="F1100" s="97"/>
      <c r="G1100" s="97"/>
      <c r="H1100" s="97"/>
      <c r="I1100" s="97"/>
      <c r="J1100" s="97"/>
      <c r="K1100" s="98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99"/>
      <c r="AE1100" s="99"/>
      <c r="AF1100" s="99"/>
      <c r="AG1100" s="1"/>
      <c r="AH1100" s="27"/>
      <c r="AI1100" s="30"/>
      <c r="AJ1100" s="1"/>
    </row>
    <row r="1101" spans="1:36" ht="18" customHeight="1">
      <c r="A1101" s="22"/>
      <c r="B1101" s="27"/>
      <c r="C1101" s="27"/>
      <c r="D1101" s="97"/>
      <c r="E1101" s="97"/>
      <c r="F1101" s="97"/>
      <c r="G1101" s="97"/>
      <c r="H1101" s="97"/>
      <c r="I1101" s="97"/>
      <c r="J1101" s="97"/>
      <c r="K1101" s="98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99"/>
      <c r="AE1101" s="99"/>
      <c r="AF1101" s="99"/>
      <c r="AG1101" s="1"/>
      <c r="AH1101" s="27"/>
      <c r="AI1101" s="30"/>
      <c r="AJ1101" s="1"/>
    </row>
    <row r="1102" spans="1:36" ht="18" customHeight="1">
      <c r="A1102" s="22"/>
      <c r="B1102" s="27"/>
      <c r="C1102" s="27"/>
      <c r="D1102" s="97"/>
      <c r="E1102" s="97"/>
      <c r="F1102" s="97"/>
      <c r="G1102" s="97"/>
      <c r="H1102" s="97"/>
      <c r="I1102" s="97"/>
      <c r="J1102" s="97"/>
      <c r="K1102" s="98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99"/>
      <c r="AE1102" s="99"/>
      <c r="AF1102" s="99"/>
      <c r="AG1102" s="1"/>
      <c r="AH1102" s="27"/>
      <c r="AI1102" s="30"/>
      <c r="AJ1102" s="1"/>
    </row>
    <row r="1103" spans="1:36" ht="18" customHeight="1">
      <c r="A1103" s="22"/>
      <c r="B1103" s="27"/>
      <c r="C1103" s="27"/>
      <c r="D1103" s="97"/>
      <c r="E1103" s="97"/>
      <c r="F1103" s="97"/>
      <c r="G1103" s="97"/>
      <c r="H1103" s="97"/>
      <c r="I1103" s="97"/>
      <c r="J1103" s="97"/>
      <c r="K1103" s="98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99"/>
      <c r="AE1103" s="99"/>
      <c r="AF1103" s="99"/>
      <c r="AG1103" s="1"/>
      <c r="AH1103" s="27"/>
      <c r="AI1103" s="30"/>
      <c r="AJ1103" s="1"/>
    </row>
    <row r="1104" spans="1:36" ht="18" customHeight="1">
      <c r="A1104" s="22"/>
      <c r="B1104" s="27"/>
      <c r="C1104" s="27"/>
      <c r="D1104" s="97"/>
      <c r="E1104" s="97"/>
      <c r="F1104" s="97"/>
      <c r="G1104" s="97"/>
      <c r="H1104" s="97"/>
      <c r="I1104" s="97"/>
      <c r="J1104" s="97"/>
      <c r="K1104" s="98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99"/>
      <c r="AE1104" s="99"/>
      <c r="AF1104" s="99"/>
      <c r="AG1104" s="1"/>
      <c r="AH1104" s="27"/>
      <c r="AI1104" s="30"/>
      <c r="AJ1104" s="1"/>
    </row>
    <row r="1105" spans="1:36" ht="18" customHeight="1">
      <c r="A1105" s="22"/>
      <c r="B1105" s="27"/>
      <c r="C1105" s="27"/>
      <c r="D1105" s="97"/>
      <c r="E1105" s="97"/>
      <c r="F1105" s="97"/>
      <c r="G1105" s="97"/>
      <c r="H1105" s="97"/>
      <c r="I1105" s="97"/>
      <c r="J1105" s="97"/>
      <c r="K1105" s="98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99"/>
      <c r="AE1105" s="99"/>
      <c r="AF1105" s="99"/>
      <c r="AG1105" s="1"/>
      <c r="AH1105" s="27"/>
      <c r="AI1105" s="30"/>
      <c r="AJ1105" s="1"/>
    </row>
    <row r="1106" spans="1:36" ht="18" customHeight="1">
      <c r="A1106" s="22"/>
      <c r="B1106" s="27"/>
      <c r="C1106" s="27"/>
      <c r="D1106" s="97"/>
      <c r="E1106" s="97"/>
      <c r="F1106" s="97"/>
      <c r="G1106" s="97"/>
      <c r="H1106" s="97"/>
      <c r="I1106" s="97"/>
      <c r="J1106" s="97"/>
      <c r="K1106" s="98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99"/>
      <c r="AE1106" s="99"/>
      <c r="AF1106" s="99"/>
      <c r="AG1106" s="1"/>
      <c r="AH1106" s="27"/>
      <c r="AI1106" s="30"/>
      <c r="AJ1106" s="1"/>
    </row>
    <row r="1107" spans="1:36" ht="18" customHeight="1">
      <c r="A1107" s="22"/>
      <c r="B1107" s="27"/>
      <c r="C1107" s="27"/>
      <c r="D1107" s="97"/>
      <c r="E1107" s="97"/>
      <c r="F1107" s="97"/>
      <c r="G1107" s="97"/>
      <c r="H1107" s="97"/>
      <c r="I1107" s="97"/>
      <c r="J1107" s="97"/>
      <c r="K1107" s="98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99"/>
      <c r="AE1107" s="99"/>
      <c r="AF1107" s="99"/>
      <c r="AG1107" s="1"/>
      <c r="AH1107" s="27"/>
      <c r="AI1107" s="30"/>
      <c r="AJ1107" s="1"/>
    </row>
    <row r="1108" spans="1:36" ht="18" customHeight="1">
      <c r="A1108" s="22"/>
      <c r="B1108" s="27"/>
      <c r="C1108" s="27"/>
      <c r="D1108" s="97"/>
      <c r="E1108" s="97"/>
      <c r="F1108" s="97"/>
      <c r="G1108" s="97"/>
      <c r="H1108" s="97"/>
      <c r="I1108" s="97"/>
      <c r="J1108" s="97"/>
      <c r="K1108" s="98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99"/>
      <c r="AE1108" s="99"/>
      <c r="AF1108" s="99"/>
      <c r="AG1108" s="1"/>
      <c r="AH1108" s="27"/>
      <c r="AI1108" s="30"/>
      <c r="AJ1108" s="1"/>
    </row>
    <row r="1109" spans="1:36" ht="18" customHeight="1">
      <c r="A1109" s="22"/>
      <c r="B1109" s="27"/>
      <c r="C1109" s="27"/>
      <c r="D1109" s="97"/>
      <c r="E1109" s="97"/>
      <c r="F1109" s="97"/>
      <c r="G1109" s="97"/>
      <c r="H1109" s="97"/>
      <c r="I1109" s="97"/>
      <c r="J1109" s="97"/>
      <c r="K1109" s="98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99"/>
      <c r="AE1109" s="99"/>
      <c r="AF1109" s="99"/>
      <c r="AG1109" s="1"/>
      <c r="AH1109" s="27"/>
      <c r="AI1109" s="30"/>
      <c r="AJ1109" s="1"/>
    </row>
    <row r="1110" spans="1:36" ht="18" customHeight="1">
      <c r="A1110" s="22"/>
      <c r="B1110" s="27"/>
      <c r="C1110" s="27"/>
      <c r="D1110" s="97"/>
      <c r="E1110" s="97"/>
      <c r="F1110" s="97"/>
      <c r="G1110" s="97"/>
      <c r="H1110" s="97"/>
      <c r="I1110" s="97"/>
      <c r="J1110" s="97"/>
      <c r="K1110" s="98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99"/>
      <c r="AE1110" s="99"/>
      <c r="AF1110" s="99"/>
      <c r="AG1110" s="1"/>
      <c r="AH1110" s="27"/>
      <c r="AI1110" s="30"/>
      <c r="AJ1110" s="1"/>
    </row>
    <row r="1111" spans="1:36" ht="18" customHeight="1">
      <c r="A1111" s="22"/>
      <c r="B1111" s="27"/>
      <c r="C1111" s="27"/>
      <c r="D1111" s="97"/>
      <c r="E1111" s="97"/>
      <c r="F1111" s="97"/>
      <c r="G1111" s="97"/>
      <c r="H1111" s="97"/>
      <c r="I1111" s="97"/>
      <c r="J1111" s="97"/>
      <c r="K1111" s="98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99"/>
      <c r="AE1111" s="99"/>
      <c r="AF1111" s="99"/>
      <c r="AG1111" s="1"/>
      <c r="AH1111" s="27"/>
      <c r="AI1111" s="30"/>
      <c r="AJ1111" s="1"/>
    </row>
    <row r="1112" spans="1:36" ht="18" customHeight="1">
      <c r="A1112" s="22"/>
      <c r="B1112" s="27"/>
      <c r="C1112" s="27"/>
      <c r="D1112" s="97"/>
      <c r="E1112" s="97"/>
      <c r="F1112" s="97"/>
      <c r="G1112" s="97"/>
      <c r="H1112" s="97"/>
      <c r="I1112" s="97"/>
      <c r="J1112" s="97"/>
      <c r="K1112" s="98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99"/>
      <c r="AE1112" s="99"/>
      <c r="AF1112" s="99"/>
      <c r="AG1112" s="1"/>
      <c r="AH1112" s="27"/>
      <c r="AI1112" s="30"/>
      <c r="AJ1112" s="1"/>
    </row>
    <row r="1113" spans="1:36" ht="18" customHeight="1">
      <c r="A1113" s="22"/>
      <c r="B1113" s="27"/>
      <c r="C1113" s="27"/>
      <c r="D1113" s="97"/>
      <c r="E1113" s="97"/>
      <c r="F1113" s="97"/>
      <c r="G1113" s="97"/>
      <c r="H1113" s="97"/>
      <c r="I1113" s="97"/>
      <c r="J1113" s="97"/>
      <c r="K1113" s="98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99"/>
      <c r="AE1113" s="99"/>
      <c r="AF1113" s="99"/>
      <c r="AG1113" s="1"/>
      <c r="AH1113" s="27"/>
      <c r="AI1113" s="30"/>
      <c r="AJ1113" s="1"/>
    </row>
    <row r="1114" spans="1:36" ht="18" customHeight="1">
      <c r="A1114" s="22"/>
      <c r="B1114" s="27"/>
      <c r="C1114" s="27"/>
      <c r="D1114" s="97"/>
      <c r="E1114" s="97"/>
      <c r="F1114" s="97"/>
      <c r="G1114" s="97"/>
      <c r="H1114" s="97"/>
      <c r="I1114" s="97"/>
      <c r="J1114" s="97"/>
      <c r="K1114" s="98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99"/>
      <c r="AE1114" s="99"/>
      <c r="AF1114" s="99"/>
      <c r="AG1114" s="1"/>
      <c r="AH1114" s="27"/>
      <c r="AI1114" s="30"/>
      <c r="AJ1114" s="1"/>
    </row>
    <row r="1115" spans="1:36" ht="18" customHeight="1">
      <c r="A1115" s="22"/>
      <c r="B1115" s="27"/>
      <c r="C1115" s="27"/>
      <c r="D1115" s="97"/>
      <c r="E1115" s="97"/>
      <c r="F1115" s="97"/>
      <c r="G1115" s="97"/>
      <c r="H1115" s="97"/>
      <c r="I1115" s="97"/>
      <c r="J1115" s="97"/>
      <c r="K1115" s="98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99"/>
      <c r="AE1115" s="99"/>
      <c r="AF1115" s="99"/>
      <c r="AG1115" s="1"/>
      <c r="AH1115" s="27"/>
      <c r="AI1115" s="30"/>
      <c r="AJ1115" s="1"/>
    </row>
    <row r="1116" spans="1:36" ht="18" customHeight="1">
      <c r="A1116" s="22"/>
      <c r="B1116" s="27"/>
      <c r="C1116" s="27"/>
      <c r="D1116" s="97"/>
      <c r="E1116" s="97"/>
      <c r="F1116" s="97"/>
      <c r="G1116" s="97"/>
      <c r="H1116" s="97"/>
      <c r="I1116" s="97"/>
      <c r="J1116" s="97"/>
      <c r="K1116" s="98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99"/>
      <c r="AE1116" s="99"/>
      <c r="AF1116" s="99"/>
      <c r="AG1116" s="1"/>
      <c r="AH1116" s="27"/>
      <c r="AI1116" s="30"/>
      <c r="AJ1116" s="1"/>
    </row>
    <row r="1117" spans="1:36" ht="18" customHeight="1">
      <c r="A1117" s="22"/>
      <c r="B1117" s="27"/>
      <c r="C1117" s="27"/>
      <c r="D1117" s="97"/>
      <c r="E1117" s="97"/>
      <c r="F1117" s="97"/>
      <c r="G1117" s="97"/>
      <c r="H1117" s="97"/>
      <c r="I1117" s="97"/>
      <c r="J1117" s="97"/>
      <c r="K1117" s="98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99"/>
      <c r="AE1117" s="99"/>
      <c r="AF1117" s="99"/>
      <c r="AG1117" s="1"/>
      <c r="AH1117" s="27"/>
      <c r="AI1117" s="30"/>
      <c r="AJ1117" s="1"/>
    </row>
    <row r="1118" spans="1:36" ht="18" customHeight="1">
      <c r="A1118" s="22"/>
      <c r="B1118" s="27"/>
      <c r="C1118" s="27"/>
      <c r="D1118" s="97"/>
      <c r="E1118" s="97"/>
      <c r="F1118" s="97"/>
      <c r="G1118" s="97"/>
      <c r="H1118" s="97"/>
      <c r="I1118" s="97"/>
      <c r="J1118" s="97"/>
      <c r="K1118" s="98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99"/>
      <c r="AE1118" s="99"/>
      <c r="AF1118" s="99"/>
      <c r="AG1118" s="1"/>
      <c r="AH1118" s="27"/>
      <c r="AI1118" s="30"/>
      <c r="AJ1118" s="1"/>
    </row>
    <row r="1119" spans="1:36" ht="18" customHeight="1">
      <c r="A1119" s="22"/>
      <c r="B1119" s="27"/>
      <c r="C1119" s="27"/>
      <c r="D1119" s="97"/>
      <c r="E1119" s="97"/>
      <c r="F1119" s="97"/>
      <c r="G1119" s="97"/>
      <c r="H1119" s="97"/>
      <c r="I1119" s="97"/>
      <c r="J1119" s="97"/>
      <c r="K1119" s="98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99"/>
      <c r="AE1119" s="99"/>
      <c r="AF1119" s="99"/>
      <c r="AG1119" s="1"/>
      <c r="AH1119" s="27"/>
      <c r="AI1119" s="30"/>
      <c r="AJ1119" s="1"/>
    </row>
    <row r="1120" spans="1:36" ht="18" customHeight="1">
      <c r="A1120" s="22"/>
      <c r="B1120" s="27"/>
      <c r="C1120" s="27"/>
      <c r="D1120" s="97"/>
      <c r="E1120" s="97"/>
      <c r="F1120" s="97"/>
      <c r="G1120" s="97"/>
      <c r="H1120" s="97"/>
      <c r="I1120" s="97"/>
      <c r="J1120" s="97"/>
      <c r="K1120" s="98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99"/>
      <c r="AE1120" s="99"/>
      <c r="AF1120" s="99"/>
      <c r="AG1120" s="1"/>
      <c r="AH1120" s="27"/>
      <c r="AI1120" s="30"/>
      <c r="AJ1120" s="1"/>
    </row>
    <row r="1121" spans="1:36" ht="18" customHeight="1">
      <c r="A1121" s="22"/>
      <c r="B1121" s="27"/>
      <c r="C1121" s="27"/>
      <c r="D1121" s="97"/>
      <c r="E1121" s="97"/>
      <c r="F1121" s="97"/>
      <c r="G1121" s="97"/>
      <c r="H1121" s="97"/>
      <c r="I1121" s="97"/>
      <c r="J1121" s="97"/>
      <c r="K1121" s="98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99"/>
      <c r="AE1121" s="99"/>
      <c r="AF1121" s="99"/>
      <c r="AG1121" s="1"/>
      <c r="AH1121" s="27"/>
      <c r="AI1121" s="30"/>
      <c r="AJ1121" s="1"/>
    </row>
    <row r="1122" spans="1:36" ht="18" customHeight="1">
      <c r="A1122" s="22"/>
      <c r="B1122" s="27"/>
      <c r="C1122" s="27"/>
      <c r="D1122" s="97"/>
      <c r="E1122" s="97"/>
      <c r="F1122" s="97"/>
      <c r="G1122" s="97"/>
      <c r="H1122" s="97"/>
      <c r="I1122" s="97"/>
      <c r="J1122" s="97"/>
      <c r="K1122" s="98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99"/>
      <c r="AE1122" s="99"/>
      <c r="AF1122" s="99"/>
      <c r="AG1122" s="1"/>
      <c r="AH1122" s="27"/>
      <c r="AI1122" s="30"/>
      <c r="AJ1122" s="1"/>
    </row>
    <row r="1123" spans="1:36" ht="18" customHeight="1">
      <c r="A1123" s="22"/>
      <c r="B1123" s="27"/>
      <c r="C1123" s="27"/>
      <c r="D1123" s="97"/>
      <c r="E1123" s="97"/>
      <c r="F1123" s="97"/>
      <c r="G1123" s="97"/>
      <c r="H1123" s="97"/>
      <c r="I1123" s="97"/>
      <c r="J1123" s="97"/>
      <c r="K1123" s="98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99"/>
      <c r="AE1123" s="99"/>
      <c r="AF1123" s="99"/>
      <c r="AG1123" s="1"/>
      <c r="AH1123" s="27"/>
      <c r="AI1123" s="30"/>
      <c r="AJ1123" s="1"/>
    </row>
    <row r="1124" spans="1:36" ht="18" customHeight="1">
      <c r="A1124" s="22"/>
      <c r="B1124" s="27"/>
      <c r="C1124" s="27"/>
      <c r="D1124" s="97"/>
      <c r="E1124" s="97"/>
      <c r="F1124" s="97"/>
      <c r="G1124" s="97"/>
      <c r="H1124" s="97"/>
      <c r="I1124" s="97"/>
      <c r="J1124" s="97"/>
      <c r="K1124" s="98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99"/>
      <c r="AE1124" s="99"/>
      <c r="AF1124" s="99"/>
      <c r="AG1124" s="1"/>
      <c r="AH1124" s="27"/>
      <c r="AI1124" s="30"/>
      <c r="AJ1124" s="1"/>
    </row>
    <row r="1125" spans="1:36" ht="18" customHeight="1">
      <c r="A1125" s="22"/>
      <c r="B1125" s="27"/>
      <c r="C1125" s="27"/>
      <c r="D1125" s="97"/>
      <c r="E1125" s="97"/>
      <c r="F1125" s="97"/>
      <c r="G1125" s="97"/>
      <c r="H1125" s="97"/>
      <c r="I1125" s="97"/>
      <c r="J1125" s="97"/>
      <c r="K1125" s="98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99"/>
      <c r="AE1125" s="99"/>
      <c r="AF1125" s="99"/>
      <c r="AG1125" s="1"/>
      <c r="AH1125" s="27"/>
      <c r="AI1125" s="30"/>
      <c r="AJ1125" s="1"/>
    </row>
    <row r="1126" spans="1:36" ht="18" customHeight="1">
      <c r="A1126" s="22"/>
      <c r="B1126" s="27"/>
      <c r="C1126" s="27"/>
      <c r="D1126" s="97"/>
      <c r="E1126" s="97"/>
      <c r="F1126" s="97"/>
      <c r="G1126" s="97"/>
      <c r="H1126" s="97"/>
      <c r="I1126" s="97"/>
      <c r="J1126" s="97"/>
      <c r="K1126" s="98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99"/>
      <c r="AE1126" s="99"/>
      <c r="AF1126" s="99"/>
      <c r="AG1126" s="1"/>
      <c r="AH1126" s="27"/>
      <c r="AI1126" s="30"/>
      <c r="AJ1126" s="1"/>
    </row>
    <row r="1127" spans="1:36" ht="18" customHeight="1">
      <c r="A1127" s="22"/>
      <c r="B1127" s="27"/>
      <c r="C1127" s="27"/>
      <c r="D1127" s="97"/>
      <c r="E1127" s="97"/>
      <c r="F1127" s="97"/>
      <c r="G1127" s="97"/>
      <c r="H1127" s="97"/>
      <c r="I1127" s="97"/>
      <c r="J1127" s="97"/>
      <c r="K1127" s="98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99"/>
      <c r="AE1127" s="99"/>
      <c r="AF1127" s="99"/>
      <c r="AG1127" s="1"/>
      <c r="AH1127" s="27"/>
      <c r="AI1127" s="30"/>
      <c r="AJ1127" s="1"/>
    </row>
    <row r="1128" spans="1:36" ht="18" customHeight="1">
      <c r="A1128" s="22"/>
      <c r="B1128" s="27"/>
      <c r="C1128" s="27"/>
      <c r="D1128" s="97"/>
      <c r="E1128" s="97"/>
      <c r="F1128" s="97"/>
      <c r="G1128" s="97"/>
      <c r="H1128" s="97"/>
      <c r="I1128" s="97"/>
      <c r="J1128" s="97"/>
      <c r="K1128" s="98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99"/>
      <c r="AE1128" s="99"/>
      <c r="AF1128" s="99"/>
      <c r="AG1128" s="1"/>
      <c r="AH1128" s="27"/>
      <c r="AI1128" s="30"/>
      <c r="AJ1128" s="1"/>
    </row>
    <row r="1129" spans="1:36" ht="18" customHeight="1">
      <c r="A1129" s="22"/>
      <c r="B1129" s="27"/>
      <c r="C1129" s="27"/>
      <c r="D1129" s="97"/>
      <c r="E1129" s="97"/>
      <c r="F1129" s="97"/>
      <c r="G1129" s="97"/>
      <c r="H1129" s="97"/>
      <c r="I1129" s="97"/>
      <c r="J1129" s="97"/>
      <c r="K1129" s="98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99"/>
      <c r="AE1129" s="99"/>
      <c r="AF1129" s="99"/>
      <c r="AG1129" s="1"/>
      <c r="AH1129" s="27"/>
      <c r="AI1129" s="30"/>
      <c r="AJ1129" s="1"/>
    </row>
    <row r="1130" spans="1:36" ht="18" customHeight="1">
      <c r="A1130" s="22"/>
      <c r="B1130" s="27"/>
      <c r="C1130" s="27"/>
      <c r="D1130" s="97"/>
      <c r="E1130" s="97"/>
      <c r="F1130" s="97"/>
      <c r="G1130" s="97"/>
      <c r="H1130" s="97"/>
      <c r="I1130" s="97"/>
      <c r="J1130" s="97"/>
      <c r="K1130" s="98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99"/>
      <c r="AE1130" s="99"/>
      <c r="AF1130" s="99"/>
      <c r="AG1130" s="1"/>
      <c r="AH1130" s="27"/>
      <c r="AI1130" s="30"/>
      <c r="AJ1130" s="1"/>
    </row>
    <row r="1131" spans="1:36" ht="18" customHeight="1">
      <c r="A1131" s="22"/>
      <c r="B1131" s="27"/>
      <c r="C1131" s="27"/>
      <c r="D1131" s="97"/>
      <c r="E1131" s="97"/>
      <c r="F1131" s="97"/>
      <c r="G1131" s="97"/>
      <c r="H1131" s="97"/>
      <c r="I1131" s="97"/>
      <c r="J1131" s="97"/>
      <c r="K1131" s="98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99"/>
      <c r="AE1131" s="99"/>
      <c r="AF1131" s="99"/>
      <c r="AG1131" s="1"/>
      <c r="AH1131" s="27"/>
      <c r="AI1131" s="30"/>
      <c r="AJ1131" s="1"/>
    </row>
    <row r="1132" spans="1:36" ht="18" customHeight="1">
      <c r="A1132" s="22"/>
      <c r="B1132" s="27"/>
      <c r="C1132" s="27"/>
      <c r="D1132" s="97"/>
      <c r="E1132" s="97"/>
      <c r="F1132" s="97"/>
      <c r="G1132" s="97"/>
      <c r="H1132" s="97"/>
      <c r="I1132" s="97"/>
      <c r="J1132" s="97"/>
      <c r="K1132" s="98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99"/>
      <c r="AE1132" s="99"/>
      <c r="AF1132" s="99"/>
      <c r="AG1132" s="1"/>
      <c r="AH1132" s="27"/>
      <c r="AI1132" s="30"/>
      <c r="AJ1132" s="1"/>
    </row>
    <row r="1133" spans="1:36" ht="18" customHeight="1">
      <c r="A1133" s="22"/>
      <c r="B1133" s="27"/>
      <c r="C1133" s="27"/>
      <c r="D1133" s="97"/>
      <c r="E1133" s="97"/>
      <c r="F1133" s="97"/>
      <c r="G1133" s="97"/>
      <c r="H1133" s="97"/>
      <c r="I1133" s="97"/>
      <c r="J1133" s="97"/>
      <c r="K1133" s="98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99"/>
      <c r="AE1133" s="99"/>
      <c r="AF1133" s="99"/>
      <c r="AG1133" s="1"/>
      <c r="AH1133" s="27"/>
      <c r="AI1133" s="30"/>
      <c r="AJ1133" s="1"/>
    </row>
    <row r="1134" spans="1:36" ht="18" customHeight="1">
      <c r="A1134" s="22"/>
      <c r="B1134" s="27"/>
      <c r="C1134" s="27"/>
      <c r="D1134" s="97"/>
      <c r="E1134" s="97"/>
      <c r="F1134" s="97"/>
      <c r="G1134" s="97"/>
      <c r="H1134" s="97"/>
      <c r="I1134" s="97"/>
      <c r="J1134" s="97"/>
      <c r="K1134" s="98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99"/>
      <c r="AE1134" s="99"/>
      <c r="AF1134" s="99"/>
      <c r="AG1134" s="1"/>
      <c r="AH1134" s="27"/>
      <c r="AI1134" s="30"/>
      <c r="AJ1134" s="1"/>
    </row>
    <row r="1135" spans="1:36" ht="18" customHeight="1">
      <c r="A1135" s="22"/>
      <c r="B1135" s="27"/>
      <c r="C1135" s="27"/>
      <c r="D1135" s="97"/>
      <c r="E1135" s="97"/>
      <c r="F1135" s="97"/>
      <c r="G1135" s="97"/>
      <c r="H1135" s="97"/>
      <c r="I1135" s="97"/>
      <c r="J1135" s="97"/>
      <c r="K1135" s="98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99"/>
      <c r="AE1135" s="99"/>
      <c r="AF1135" s="99"/>
      <c r="AG1135" s="1"/>
      <c r="AH1135" s="27"/>
      <c r="AI1135" s="30"/>
      <c r="AJ1135" s="1"/>
    </row>
    <row r="1136" spans="1:36" ht="18" customHeight="1">
      <c r="A1136" s="22"/>
      <c r="B1136" s="27"/>
      <c r="C1136" s="27"/>
      <c r="D1136" s="97"/>
      <c r="E1136" s="97"/>
      <c r="F1136" s="97"/>
      <c r="G1136" s="97"/>
      <c r="H1136" s="97"/>
      <c r="I1136" s="97"/>
      <c r="J1136" s="97"/>
      <c r="K1136" s="98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99"/>
      <c r="AE1136" s="99"/>
      <c r="AF1136" s="99"/>
      <c r="AG1136" s="1"/>
      <c r="AH1136" s="27"/>
      <c r="AI1136" s="30"/>
      <c r="AJ1136" s="1"/>
    </row>
    <row r="1137" spans="1:36" ht="18" customHeight="1">
      <c r="A1137" s="22"/>
      <c r="B1137" s="27"/>
      <c r="C1137" s="27"/>
      <c r="D1137" s="97"/>
      <c r="E1137" s="97"/>
      <c r="F1137" s="97"/>
      <c r="G1137" s="97"/>
      <c r="H1137" s="97"/>
      <c r="I1137" s="97"/>
      <c r="J1137" s="97"/>
      <c r="K1137" s="98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99"/>
      <c r="AE1137" s="99"/>
      <c r="AF1137" s="99"/>
      <c r="AG1137" s="1"/>
      <c r="AH1137" s="27"/>
      <c r="AI1137" s="30"/>
      <c r="AJ1137" s="1"/>
    </row>
    <row r="1138" spans="1:36" ht="18" customHeight="1">
      <c r="A1138" s="22"/>
      <c r="B1138" s="27"/>
      <c r="C1138" s="27"/>
      <c r="D1138" s="97"/>
      <c r="E1138" s="97"/>
      <c r="F1138" s="97"/>
      <c r="G1138" s="97"/>
      <c r="H1138" s="97"/>
      <c r="I1138" s="97"/>
      <c r="J1138" s="97"/>
      <c r="K1138" s="98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99"/>
      <c r="AE1138" s="99"/>
      <c r="AF1138" s="99"/>
      <c r="AG1138" s="1"/>
      <c r="AH1138" s="27"/>
      <c r="AI1138" s="30"/>
      <c r="AJ1138" s="1"/>
    </row>
    <row r="1139" spans="1:36" ht="18" customHeight="1">
      <c r="A1139" s="22"/>
      <c r="B1139" s="27"/>
      <c r="C1139" s="27"/>
      <c r="D1139" s="97"/>
      <c r="E1139" s="97"/>
      <c r="F1139" s="97"/>
      <c r="G1139" s="97"/>
      <c r="H1139" s="97"/>
      <c r="I1139" s="97"/>
      <c r="J1139" s="97"/>
      <c r="K1139" s="98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99"/>
      <c r="AE1139" s="99"/>
      <c r="AF1139" s="99"/>
      <c r="AG1139" s="1"/>
      <c r="AH1139" s="27"/>
      <c r="AI1139" s="30"/>
      <c r="AJ1139" s="1"/>
    </row>
    <row r="1140" spans="1:36" ht="18" customHeight="1">
      <c r="A1140" s="22"/>
      <c r="B1140" s="27"/>
      <c r="C1140" s="27"/>
      <c r="D1140" s="97"/>
      <c r="E1140" s="97"/>
      <c r="F1140" s="97"/>
      <c r="G1140" s="97"/>
      <c r="H1140" s="97"/>
      <c r="I1140" s="97"/>
      <c r="J1140" s="97"/>
      <c r="K1140" s="98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99"/>
      <c r="AE1140" s="99"/>
      <c r="AF1140" s="99"/>
      <c r="AG1140" s="1"/>
      <c r="AH1140" s="27"/>
      <c r="AI1140" s="30"/>
      <c r="AJ1140" s="1"/>
    </row>
    <row r="1141" spans="1:36" ht="18" customHeight="1">
      <c r="A1141" s="22"/>
      <c r="B1141" s="27"/>
      <c r="C1141" s="27"/>
      <c r="D1141" s="97"/>
      <c r="E1141" s="97"/>
      <c r="F1141" s="97"/>
      <c r="G1141" s="97"/>
      <c r="H1141" s="97"/>
      <c r="I1141" s="97"/>
      <c r="J1141" s="97"/>
      <c r="K1141" s="98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99"/>
      <c r="AE1141" s="99"/>
      <c r="AF1141" s="99"/>
      <c r="AG1141" s="1"/>
      <c r="AH1141" s="27"/>
      <c r="AI1141" s="30"/>
      <c r="AJ1141" s="1"/>
    </row>
    <row r="1142" spans="1:36" ht="18" customHeight="1">
      <c r="A1142" s="22"/>
      <c r="B1142" s="27"/>
      <c r="C1142" s="27"/>
      <c r="D1142" s="97"/>
      <c r="E1142" s="97"/>
      <c r="F1142" s="97"/>
      <c r="G1142" s="97"/>
      <c r="H1142" s="97"/>
      <c r="I1142" s="97"/>
      <c r="J1142" s="97"/>
      <c r="K1142" s="98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99"/>
      <c r="AE1142" s="99"/>
      <c r="AF1142" s="99"/>
      <c r="AG1142" s="1"/>
      <c r="AH1142" s="27"/>
      <c r="AI1142" s="30"/>
      <c r="AJ1142" s="1"/>
    </row>
    <row r="1143" spans="1:36" ht="18" customHeight="1">
      <c r="A1143" s="22"/>
      <c r="B1143" s="27"/>
      <c r="C1143" s="27"/>
      <c r="D1143" s="97"/>
      <c r="E1143" s="97"/>
      <c r="F1143" s="97"/>
      <c r="G1143" s="97"/>
      <c r="H1143" s="97"/>
      <c r="I1143" s="97"/>
      <c r="J1143" s="97"/>
      <c r="K1143" s="98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99"/>
      <c r="AE1143" s="99"/>
      <c r="AF1143" s="99"/>
      <c r="AG1143" s="1"/>
      <c r="AH1143" s="27"/>
      <c r="AI1143" s="30"/>
      <c r="AJ1143" s="1"/>
    </row>
    <row r="1144" spans="1:36" ht="18" customHeight="1">
      <c r="A1144" s="22"/>
      <c r="B1144" s="27"/>
      <c r="C1144" s="27"/>
      <c r="D1144" s="97"/>
      <c r="E1144" s="97"/>
      <c r="F1144" s="97"/>
      <c r="G1144" s="97"/>
      <c r="H1144" s="97"/>
      <c r="I1144" s="97"/>
      <c r="J1144" s="97"/>
      <c r="K1144" s="98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99"/>
      <c r="AE1144" s="99"/>
      <c r="AF1144" s="99"/>
      <c r="AG1144" s="1"/>
      <c r="AH1144" s="27"/>
      <c r="AI1144" s="30"/>
      <c r="AJ1144" s="1"/>
    </row>
    <row r="1145" spans="1:36" ht="18" customHeight="1">
      <c r="A1145" s="22"/>
      <c r="B1145" s="27"/>
      <c r="C1145" s="27"/>
      <c r="D1145" s="97"/>
      <c r="E1145" s="97"/>
      <c r="F1145" s="97"/>
      <c r="G1145" s="97"/>
      <c r="H1145" s="97"/>
      <c r="I1145" s="97"/>
      <c r="J1145" s="97"/>
      <c r="K1145" s="98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99"/>
      <c r="AE1145" s="99"/>
      <c r="AF1145" s="99"/>
      <c r="AG1145" s="1"/>
      <c r="AH1145" s="27"/>
      <c r="AI1145" s="30"/>
      <c r="AJ1145" s="1"/>
    </row>
    <row r="1146" spans="1:36" ht="18" customHeight="1">
      <c r="A1146" s="22"/>
      <c r="B1146" s="27"/>
      <c r="C1146" s="27"/>
      <c r="D1146" s="97"/>
      <c r="E1146" s="97"/>
      <c r="F1146" s="97"/>
      <c r="G1146" s="97"/>
      <c r="H1146" s="97"/>
      <c r="I1146" s="97"/>
      <c r="J1146" s="97"/>
      <c r="K1146" s="98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99"/>
      <c r="AE1146" s="99"/>
      <c r="AF1146" s="99"/>
      <c r="AG1146" s="1"/>
      <c r="AH1146" s="27"/>
      <c r="AI1146" s="30"/>
      <c r="AJ1146" s="1"/>
    </row>
    <row r="1147" spans="1:36" ht="18" customHeight="1">
      <c r="A1147" s="22"/>
      <c r="B1147" s="27"/>
      <c r="C1147" s="27"/>
      <c r="D1147" s="97"/>
      <c r="E1147" s="97"/>
      <c r="F1147" s="97"/>
      <c r="G1147" s="97"/>
      <c r="H1147" s="97"/>
      <c r="I1147" s="97"/>
      <c r="J1147" s="97"/>
      <c r="K1147" s="98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99"/>
      <c r="AE1147" s="99"/>
      <c r="AF1147" s="99"/>
      <c r="AG1147" s="1"/>
      <c r="AH1147" s="27"/>
      <c r="AI1147" s="30"/>
      <c r="AJ1147" s="1"/>
    </row>
    <row r="1148" spans="1:36" ht="18" customHeight="1">
      <c r="A1148" s="22"/>
      <c r="B1148" s="27"/>
      <c r="C1148" s="27"/>
      <c r="D1148" s="97"/>
      <c r="E1148" s="97"/>
      <c r="F1148" s="97"/>
      <c r="G1148" s="97"/>
      <c r="H1148" s="97"/>
      <c r="I1148" s="97"/>
      <c r="J1148" s="97"/>
      <c r="K1148" s="98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99"/>
      <c r="AE1148" s="99"/>
      <c r="AF1148" s="99"/>
      <c r="AG1148" s="1"/>
      <c r="AH1148" s="27"/>
      <c r="AI1148" s="30"/>
      <c r="AJ1148" s="1"/>
    </row>
    <row r="1149" spans="1:36" ht="18" customHeight="1">
      <c r="A1149" s="22"/>
      <c r="B1149" s="27"/>
      <c r="C1149" s="27"/>
      <c r="D1149" s="97"/>
      <c r="E1149" s="97"/>
      <c r="F1149" s="97"/>
      <c r="G1149" s="97"/>
      <c r="H1149" s="97"/>
      <c r="I1149" s="97"/>
      <c r="J1149" s="97"/>
      <c r="K1149" s="98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99"/>
      <c r="AE1149" s="99"/>
      <c r="AF1149" s="99"/>
      <c r="AG1149" s="1"/>
      <c r="AH1149" s="27"/>
      <c r="AI1149" s="30"/>
      <c r="AJ1149" s="1"/>
    </row>
    <row r="1150" spans="1:36" ht="18" customHeight="1">
      <c r="A1150" s="22"/>
      <c r="B1150" s="27"/>
      <c r="C1150" s="27"/>
      <c r="D1150" s="97"/>
      <c r="E1150" s="97"/>
      <c r="F1150" s="97"/>
      <c r="G1150" s="97"/>
      <c r="H1150" s="97"/>
      <c r="I1150" s="97"/>
      <c r="J1150" s="97"/>
      <c r="K1150" s="98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99"/>
      <c r="AE1150" s="99"/>
      <c r="AF1150" s="99"/>
      <c r="AG1150" s="1"/>
      <c r="AH1150" s="27"/>
      <c r="AI1150" s="30"/>
      <c r="AJ1150" s="1"/>
    </row>
    <row r="1151" spans="1:36" ht="18" customHeight="1">
      <c r="A1151" s="22"/>
      <c r="B1151" s="27"/>
      <c r="C1151" s="27"/>
      <c r="D1151" s="97"/>
      <c r="E1151" s="97"/>
      <c r="F1151" s="97"/>
      <c r="G1151" s="97"/>
      <c r="H1151" s="97"/>
      <c r="I1151" s="97"/>
      <c r="J1151" s="97"/>
      <c r="K1151" s="98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99"/>
      <c r="AE1151" s="99"/>
      <c r="AF1151" s="99"/>
      <c r="AG1151" s="1"/>
      <c r="AH1151" s="27"/>
      <c r="AI1151" s="30"/>
      <c r="AJ1151" s="1"/>
    </row>
    <row r="1152" spans="1:36" ht="18" customHeight="1">
      <c r="A1152" s="22"/>
      <c r="B1152" s="27"/>
      <c r="C1152" s="27"/>
      <c r="D1152" s="97"/>
      <c r="E1152" s="97"/>
      <c r="F1152" s="97"/>
      <c r="G1152" s="97"/>
      <c r="H1152" s="97"/>
      <c r="I1152" s="97"/>
      <c r="J1152" s="97"/>
      <c r="K1152" s="98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99"/>
      <c r="AE1152" s="99"/>
      <c r="AF1152" s="99"/>
      <c r="AG1152" s="1"/>
      <c r="AH1152" s="27"/>
      <c r="AI1152" s="30"/>
      <c r="AJ1152" s="1"/>
    </row>
    <row r="1153" spans="1:36" ht="18" customHeight="1">
      <c r="A1153" s="22"/>
      <c r="B1153" s="27"/>
      <c r="C1153" s="27"/>
      <c r="D1153" s="97"/>
      <c r="E1153" s="97"/>
      <c r="F1153" s="97"/>
      <c r="G1153" s="97"/>
      <c r="H1153" s="97"/>
      <c r="I1153" s="97"/>
      <c r="J1153" s="97"/>
      <c r="K1153" s="98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99"/>
      <c r="AE1153" s="99"/>
      <c r="AF1153" s="99"/>
      <c r="AG1153" s="1"/>
      <c r="AH1153" s="27"/>
      <c r="AI1153" s="30"/>
      <c r="AJ1153" s="1"/>
    </row>
    <row r="1154" spans="1:36" ht="18" customHeight="1">
      <c r="A1154" s="22"/>
      <c r="B1154" s="27"/>
      <c r="C1154" s="27"/>
      <c r="D1154" s="97"/>
      <c r="E1154" s="97"/>
      <c r="F1154" s="97"/>
      <c r="G1154" s="97"/>
      <c r="H1154" s="97"/>
      <c r="I1154" s="97"/>
      <c r="J1154" s="97"/>
      <c r="K1154" s="98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99"/>
      <c r="AE1154" s="99"/>
      <c r="AF1154" s="99"/>
      <c r="AG1154" s="1"/>
      <c r="AH1154" s="27"/>
      <c r="AI1154" s="30"/>
      <c r="AJ1154" s="1"/>
    </row>
    <row r="1155" spans="1:36" ht="18" customHeight="1">
      <c r="A1155" s="22"/>
      <c r="B1155" s="27"/>
      <c r="C1155" s="27"/>
      <c r="D1155" s="97"/>
      <c r="E1155" s="97"/>
      <c r="F1155" s="97"/>
      <c r="G1155" s="97"/>
      <c r="H1155" s="97"/>
      <c r="I1155" s="97"/>
      <c r="J1155" s="97"/>
      <c r="K1155" s="98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99"/>
      <c r="AE1155" s="99"/>
      <c r="AF1155" s="99"/>
      <c r="AG1155" s="1"/>
      <c r="AH1155" s="27"/>
      <c r="AI1155" s="30"/>
      <c r="AJ1155" s="1"/>
    </row>
    <row r="1156" spans="1:36" ht="18" customHeight="1">
      <c r="A1156" s="22"/>
      <c r="B1156" s="27"/>
      <c r="C1156" s="27"/>
      <c r="D1156" s="97"/>
      <c r="E1156" s="97"/>
      <c r="F1156" s="97"/>
      <c r="G1156" s="97"/>
      <c r="H1156" s="97"/>
      <c r="I1156" s="97"/>
      <c r="J1156" s="97"/>
      <c r="K1156" s="98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99"/>
      <c r="AE1156" s="99"/>
      <c r="AF1156" s="99"/>
      <c r="AG1156" s="1"/>
      <c r="AH1156" s="27"/>
      <c r="AI1156" s="30"/>
      <c r="AJ1156" s="1"/>
    </row>
    <row r="1157" spans="1:36" ht="18" customHeight="1">
      <c r="A1157" s="22"/>
      <c r="B1157" s="27"/>
      <c r="C1157" s="27"/>
      <c r="D1157" s="97"/>
      <c r="E1157" s="97"/>
      <c r="F1157" s="97"/>
      <c r="G1157" s="97"/>
      <c r="H1157" s="97"/>
      <c r="I1157" s="97"/>
      <c r="J1157" s="97"/>
      <c r="K1157" s="98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99"/>
      <c r="AE1157" s="99"/>
      <c r="AF1157" s="99"/>
      <c r="AG1157" s="1"/>
      <c r="AH1157" s="27"/>
      <c r="AI1157" s="30"/>
      <c r="AJ1157" s="1"/>
    </row>
    <row r="1158" spans="1:36" ht="18" customHeight="1">
      <c r="A1158" s="22"/>
      <c r="B1158" s="27"/>
      <c r="C1158" s="27"/>
      <c r="D1158" s="97"/>
      <c r="E1158" s="97"/>
      <c r="F1158" s="97"/>
      <c r="G1158" s="97"/>
      <c r="H1158" s="97"/>
      <c r="I1158" s="97"/>
      <c r="J1158" s="97"/>
      <c r="K1158" s="98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99"/>
      <c r="AE1158" s="99"/>
      <c r="AF1158" s="99"/>
      <c r="AG1158" s="1"/>
      <c r="AH1158" s="27"/>
      <c r="AI1158" s="30"/>
      <c r="AJ1158" s="1"/>
    </row>
    <row r="1159" spans="1:36" ht="18" customHeight="1">
      <c r="A1159" s="22"/>
      <c r="B1159" s="27"/>
      <c r="C1159" s="27"/>
      <c r="D1159" s="97"/>
      <c r="E1159" s="97"/>
      <c r="F1159" s="97"/>
      <c r="G1159" s="97"/>
      <c r="H1159" s="97"/>
      <c r="I1159" s="97"/>
      <c r="J1159" s="97"/>
      <c r="K1159" s="98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99"/>
      <c r="AE1159" s="99"/>
      <c r="AF1159" s="99"/>
      <c r="AG1159" s="1"/>
      <c r="AH1159" s="27"/>
      <c r="AI1159" s="30"/>
      <c r="AJ1159" s="1"/>
    </row>
    <row r="1160" spans="1:36" ht="18" customHeight="1">
      <c r="A1160" s="22"/>
      <c r="B1160" s="27"/>
      <c r="C1160" s="27"/>
      <c r="D1160" s="97"/>
      <c r="E1160" s="97"/>
      <c r="F1160" s="97"/>
      <c r="G1160" s="97"/>
      <c r="H1160" s="97"/>
      <c r="I1160" s="97"/>
      <c r="J1160" s="97"/>
      <c r="K1160" s="98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99"/>
      <c r="AE1160" s="99"/>
      <c r="AF1160" s="99"/>
      <c r="AG1160" s="1"/>
      <c r="AH1160" s="27"/>
      <c r="AI1160" s="30"/>
      <c r="AJ1160" s="1"/>
    </row>
    <row r="1161" spans="1:36" ht="18" customHeight="1">
      <c r="A1161" s="22"/>
      <c r="B1161" s="27"/>
      <c r="C1161" s="27"/>
      <c r="D1161" s="97"/>
      <c r="E1161" s="97"/>
      <c r="F1161" s="97"/>
      <c r="G1161" s="97"/>
      <c r="H1161" s="97"/>
      <c r="I1161" s="97"/>
      <c r="J1161" s="97"/>
      <c r="K1161" s="98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99"/>
      <c r="AE1161" s="99"/>
      <c r="AF1161" s="99"/>
      <c r="AG1161" s="1"/>
      <c r="AH1161" s="27"/>
      <c r="AI1161" s="30"/>
      <c r="AJ1161" s="1"/>
    </row>
    <row r="1162" spans="1:36" ht="18" customHeight="1">
      <c r="A1162" s="22"/>
      <c r="B1162" s="27"/>
      <c r="C1162" s="27"/>
      <c r="D1162" s="97"/>
      <c r="E1162" s="97"/>
      <c r="F1162" s="97"/>
      <c r="G1162" s="97"/>
      <c r="H1162" s="97"/>
      <c r="I1162" s="97"/>
      <c r="J1162" s="97"/>
      <c r="K1162" s="98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99"/>
      <c r="AE1162" s="99"/>
      <c r="AF1162" s="99"/>
      <c r="AG1162" s="1"/>
      <c r="AH1162" s="27"/>
      <c r="AI1162" s="30"/>
      <c r="AJ1162" s="1"/>
    </row>
    <row r="1163" spans="1:36" ht="18" customHeight="1">
      <c r="A1163" s="22"/>
      <c r="B1163" s="27"/>
      <c r="C1163" s="27"/>
      <c r="D1163" s="97"/>
      <c r="E1163" s="97"/>
      <c r="F1163" s="97"/>
      <c r="G1163" s="97"/>
      <c r="H1163" s="97"/>
      <c r="I1163" s="97"/>
      <c r="J1163" s="97"/>
      <c r="K1163" s="98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99"/>
      <c r="AE1163" s="99"/>
      <c r="AF1163" s="99"/>
      <c r="AG1163" s="1"/>
      <c r="AH1163" s="27"/>
      <c r="AI1163" s="30"/>
      <c r="AJ1163" s="1"/>
    </row>
    <row r="1164" spans="1:36" ht="18" customHeight="1">
      <c r="A1164" s="22"/>
      <c r="B1164" s="27"/>
      <c r="C1164" s="27"/>
      <c r="D1164" s="97"/>
      <c r="E1164" s="97"/>
      <c r="F1164" s="97"/>
      <c r="G1164" s="97"/>
      <c r="H1164" s="97"/>
      <c r="I1164" s="97"/>
      <c r="J1164" s="97"/>
      <c r="K1164" s="98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99"/>
      <c r="AE1164" s="99"/>
      <c r="AF1164" s="99"/>
      <c r="AG1164" s="1"/>
      <c r="AH1164" s="27"/>
      <c r="AI1164" s="30"/>
      <c r="AJ1164" s="1"/>
    </row>
    <row r="1165" spans="1:36" ht="18" customHeight="1">
      <c r="A1165" s="22"/>
      <c r="B1165" s="27"/>
      <c r="C1165" s="27"/>
      <c r="D1165" s="97"/>
      <c r="E1165" s="97"/>
      <c r="F1165" s="97"/>
      <c r="G1165" s="97"/>
      <c r="H1165" s="97"/>
      <c r="I1165" s="97"/>
      <c r="J1165" s="97"/>
      <c r="K1165" s="98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99"/>
      <c r="AE1165" s="99"/>
      <c r="AF1165" s="99"/>
      <c r="AG1165" s="1"/>
      <c r="AH1165" s="27"/>
      <c r="AI1165" s="30"/>
      <c r="AJ1165" s="1"/>
    </row>
    <row r="1166" spans="1:36" ht="18" customHeight="1">
      <c r="A1166" s="22"/>
      <c r="B1166" s="27"/>
      <c r="C1166" s="27"/>
      <c r="D1166" s="97"/>
      <c r="E1166" s="97"/>
      <c r="F1166" s="97"/>
      <c r="G1166" s="97"/>
      <c r="H1166" s="97"/>
      <c r="I1166" s="97"/>
      <c r="J1166" s="97"/>
      <c r="K1166" s="98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99"/>
      <c r="AE1166" s="99"/>
      <c r="AF1166" s="99"/>
      <c r="AG1166" s="1"/>
      <c r="AH1166" s="27"/>
      <c r="AI1166" s="30"/>
      <c r="AJ1166" s="1"/>
    </row>
    <row r="1167" spans="1:36" ht="18" customHeight="1">
      <c r="A1167" s="22"/>
      <c r="B1167" s="27"/>
      <c r="C1167" s="27"/>
      <c r="D1167" s="97"/>
      <c r="E1167" s="97"/>
      <c r="F1167" s="97"/>
      <c r="G1167" s="97"/>
      <c r="H1167" s="97"/>
      <c r="I1167" s="97"/>
      <c r="J1167" s="97"/>
      <c r="K1167" s="98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99"/>
      <c r="AE1167" s="99"/>
      <c r="AF1167" s="99"/>
      <c r="AG1167" s="1"/>
      <c r="AH1167" s="27"/>
      <c r="AI1167" s="30"/>
      <c r="AJ1167" s="1"/>
    </row>
    <row r="1168" spans="1:36" ht="18" customHeight="1">
      <c r="A1168" s="22"/>
      <c r="B1168" s="27"/>
      <c r="C1168" s="27"/>
      <c r="D1168" s="97"/>
      <c r="E1168" s="97"/>
      <c r="F1168" s="97"/>
      <c r="G1168" s="97"/>
      <c r="H1168" s="97"/>
      <c r="I1168" s="97"/>
      <c r="J1168" s="97"/>
      <c r="K1168" s="98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99"/>
      <c r="AE1168" s="99"/>
      <c r="AF1168" s="99"/>
      <c r="AG1168" s="1"/>
      <c r="AH1168" s="27"/>
      <c r="AI1168" s="30"/>
      <c r="AJ1168" s="1"/>
    </row>
    <row r="1169" spans="1:36" ht="18" customHeight="1">
      <c r="A1169" s="22"/>
      <c r="B1169" s="27"/>
      <c r="C1169" s="27"/>
      <c r="D1169" s="97"/>
      <c r="E1169" s="97"/>
      <c r="F1169" s="97"/>
      <c r="G1169" s="97"/>
      <c r="H1169" s="97"/>
      <c r="I1169" s="97"/>
      <c r="J1169" s="97"/>
      <c r="K1169" s="98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99"/>
      <c r="AE1169" s="99"/>
      <c r="AF1169" s="99"/>
      <c r="AG1169" s="1"/>
      <c r="AH1169" s="27"/>
      <c r="AI1169" s="30"/>
      <c r="AJ1169" s="1"/>
    </row>
    <row r="1170" spans="1:36" ht="18" customHeight="1">
      <c r="A1170" s="22"/>
      <c r="B1170" s="27"/>
      <c r="C1170" s="27"/>
      <c r="D1170" s="97"/>
      <c r="E1170" s="97"/>
      <c r="F1170" s="97"/>
      <c r="G1170" s="97"/>
      <c r="H1170" s="97"/>
      <c r="I1170" s="97"/>
      <c r="J1170" s="97"/>
      <c r="K1170" s="98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99"/>
      <c r="AE1170" s="99"/>
      <c r="AF1170" s="99"/>
      <c r="AG1170" s="1"/>
      <c r="AH1170" s="27"/>
      <c r="AI1170" s="30"/>
      <c r="AJ1170" s="1"/>
    </row>
    <row r="1171" spans="1:36" ht="18" customHeight="1">
      <c r="A1171" s="22"/>
      <c r="B1171" s="27"/>
      <c r="C1171" s="27"/>
      <c r="D1171" s="97"/>
      <c r="E1171" s="97"/>
      <c r="F1171" s="97"/>
      <c r="G1171" s="97"/>
      <c r="H1171" s="97"/>
      <c r="I1171" s="97"/>
      <c r="J1171" s="97"/>
      <c r="K1171" s="98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99"/>
      <c r="AE1171" s="99"/>
      <c r="AF1171" s="99"/>
      <c r="AG1171" s="1"/>
      <c r="AH1171" s="27"/>
      <c r="AI1171" s="30"/>
      <c r="AJ1171" s="1"/>
    </row>
    <row r="1172" spans="1:36" ht="18" customHeight="1">
      <c r="A1172" s="22"/>
      <c r="B1172" s="27"/>
      <c r="C1172" s="27"/>
      <c r="D1172" s="97"/>
      <c r="E1172" s="97"/>
      <c r="F1172" s="97"/>
      <c r="G1172" s="97"/>
      <c r="H1172" s="97"/>
      <c r="I1172" s="97"/>
      <c r="J1172" s="97"/>
      <c r="K1172" s="98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99"/>
      <c r="AE1172" s="99"/>
      <c r="AF1172" s="99"/>
      <c r="AG1172" s="1"/>
      <c r="AH1172" s="27"/>
      <c r="AI1172" s="30"/>
      <c r="AJ1172" s="1"/>
    </row>
    <row r="1173" spans="1:36" ht="18" customHeight="1">
      <c r="A1173" s="22"/>
      <c r="B1173" s="27"/>
      <c r="C1173" s="27"/>
      <c r="D1173" s="97"/>
      <c r="E1173" s="97"/>
      <c r="F1173" s="97"/>
      <c r="G1173" s="97"/>
      <c r="H1173" s="97"/>
      <c r="I1173" s="97"/>
      <c r="J1173" s="97"/>
      <c r="K1173" s="98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99"/>
      <c r="AE1173" s="99"/>
      <c r="AF1173" s="99"/>
      <c r="AG1173" s="1"/>
      <c r="AH1173" s="27"/>
      <c r="AI1173" s="30"/>
      <c r="AJ1173" s="1"/>
    </row>
    <row r="1174" spans="1:36" ht="18" customHeight="1">
      <c r="A1174" s="22"/>
      <c r="B1174" s="27"/>
      <c r="C1174" s="27"/>
      <c r="D1174" s="97"/>
      <c r="E1174" s="97"/>
      <c r="F1174" s="97"/>
      <c r="G1174" s="97"/>
      <c r="H1174" s="97"/>
      <c r="I1174" s="97"/>
      <c r="J1174" s="97"/>
      <c r="K1174" s="98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99"/>
      <c r="AE1174" s="99"/>
      <c r="AF1174" s="99"/>
      <c r="AG1174" s="1"/>
      <c r="AH1174" s="27"/>
      <c r="AI1174" s="30"/>
      <c r="AJ1174" s="1"/>
    </row>
    <row r="1175" spans="1:36" ht="18" customHeight="1">
      <c r="A1175" s="22"/>
      <c r="B1175" s="27"/>
      <c r="C1175" s="27"/>
      <c r="D1175" s="97"/>
      <c r="E1175" s="97"/>
      <c r="F1175" s="97"/>
      <c r="G1175" s="97"/>
      <c r="H1175" s="97"/>
      <c r="I1175" s="97"/>
      <c r="J1175" s="97"/>
      <c r="K1175" s="98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99"/>
      <c r="AE1175" s="99"/>
      <c r="AF1175" s="99"/>
      <c r="AG1175" s="1"/>
      <c r="AH1175" s="27"/>
      <c r="AI1175" s="30"/>
      <c r="AJ1175" s="1"/>
    </row>
    <row r="1176" spans="1:36" ht="18" customHeight="1">
      <c r="A1176" s="22"/>
      <c r="B1176" s="27"/>
      <c r="C1176" s="27"/>
      <c r="D1176" s="97"/>
      <c r="E1176" s="97"/>
      <c r="F1176" s="97"/>
      <c r="G1176" s="97"/>
      <c r="H1176" s="97"/>
      <c r="I1176" s="97"/>
      <c r="J1176" s="97"/>
      <c r="K1176" s="98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99"/>
      <c r="AE1176" s="99"/>
      <c r="AF1176" s="99"/>
      <c r="AG1176" s="1"/>
      <c r="AH1176" s="27"/>
      <c r="AI1176" s="30"/>
      <c r="AJ1176" s="1"/>
    </row>
    <row r="1177" spans="1:36" ht="18" customHeight="1">
      <c r="A1177" s="22"/>
      <c r="B1177" s="27"/>
      <c r="C1177" s="27"/>
      <c r="D1177" s="97"/>
      <c r="E1177" s="97"/>
      <c r="F1177" s="97"/>
      <c r="G1177" s="97"/>
      <c r="H1177" s="97"/>
      <c r="I1177" s="97"/>
      <c r="J1177" s="97"/>
      <c r="K1177" s="98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99"/>
      <c r="AE1177" s="99"/>
      <c r="AF1177" s="99"/>
      <c r="AG1177" s="1"/>
      <c r="AH1177" s="27"/>
      <c r="AI1177" s="30"/>
      <c r="AJ1177" s="1"/>
    </row>
    <row r="1178" spans="1:36" ht="18" customHeight="1">
      <c r="A1178" s="22"/>
      <c r="B1178" s="27"/>
      <c r="C1178" s="27"/>
      <c r="D1178" s="97"/>
      <c r="E1178" s="97"/>
      <c r="F1178" s="97"/>
      <c r="G1178" s="97"/>
      <c r="H1178" s="97"/>
      <c r="I1178" s="97"/>
      <c r="J1178" s="97"/>
      <c r="K1178" s="98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99"/>
      <c r="AE1178" s="99"/>
      <c r="AF1178" s="99"/>
      <c r="AG1178" s="1"/>
      <c r="AH1178" s="27"/>
      <c r="AI1178" s="30"/>
      <c r="AJ1178" s="1"/>
    </row>
    <row r="1179" spans="1:36" ht="18" customHeight="1">
      <c r="A1179" s="22"/>
      <c r="B1179" s="27"/>
      <c r="C1179" s="27"/>
      <c r="D1179" s="97"/>
      <c r="E1179" s="97"/>
      <c r="F1179" s="97"/>
      <c r="G1179" s="97"/>
      <c r="H1179" s="97"/>
      <c r="I1179" s="97"/>
      <c r="J1179" s="97"/>
      <c r="K1179" s="98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99"/>
      <c r="AE1179" s="99"/>
      <c r="AF1179" s="99"/>
      <c r="AG1179" s="1"/>
      <c r="AH1179" s="27"/>
      <c r="AI1179" s="30"/>
      <c r="AJ1179" s="1"/>
    </row>
    <row r="1180" spans="1:36" ht="18" customHeight="1">
      <c r="A1180" s="22"/>
      <c r="B1180" s="27"/>
      <c r="C1180" s="27"/>
      <c r="D1180" s="97"/>
      <c r="E1180" s="97"/>
      <c r="F1180" s="97"/>
      <c r="G1180" s="97"/>
      <c r="H1180" s="97"/>
      <c r="I1180" s="97"/>
      <c r="J1180" s="97"/>
      <c r="K1180" s="98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99"/>
      <c r="AE1180" s="99"/>
      <c r="AF1180" s="99"/>
      <c r="AG1180" s="1"/>
      <c r="AH1180" s="27"/>
      <c r="AI1180" s="30"/>
      <c r="AJ1180" s="1"/>
    </row>
    <row r="1181" spans="1:36" ht="18" customHeight="1">
      <c r="A1181" s="22"/>
      <c r="B1181" s="27"/>
      <c r="C1181" s="27"/>
      <c r="D1181" s="97"/>
      <c r="E1181" s="97"/>
      <c r="F1181" s="97"/>
      <c r="G1181" s="97"/>
      <c r="H1181" s="97"/>
      <c r="I1181" s="97"/>
      <c r="J1181" s="97"/>
      <c r="K1181" s="98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99"/>
      <c r="AE1181" s="99"/>
      <c r="AF1181" s="99"/>
      <c r="AG1181" s="1"/>
      <c r="AH1181" s="27"/>
      <c r="AI1181" s="30"/>
      <c r="AJ1181" s="1"/>
    </row>
    <row r="1182" spans="1:36" ht="18" customHeight="1">
      <c r="A1182" s="22"/>
      <c r="B1182" s="27"/>
      <c r="C1182" s="27"/>
      <c r="D1182" s="97"/>
      <c r="E1182" s="97"/>
      <c r="F1182" s="97"/>
      <c r="G1182" s="97"/>
      <c r="H1182" s="97"/>
      <c r="I1182" s="97"/>
      <c r="J1182" s="97"/>
      <c r="K1182" s="98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99"/>
      <c r="AE1182" s="99"/>
      <c r="AF1182" s="99"/>
      <c r="AG1182" s="1"/>
      <c r="AH1182" s="27"/>
      <c r="AI1182" s="30"/>
      <c r="AJ1182" s="1"/>
    </row>
    <row r="1183" spans="1:36" ht="18" customHeight="1">
      <c r="A1183" s="22"/>
      <c r="B1183" s="27"/>
      <c r="C1183" s="27"/>
      <c r="D1183" s="97"/>
      <c r="E1183" s="97"/>
      <c r="F1183" s="97"/>
      <c r="G1183" s="97"/>
      <c r="H1183" s="97"/>
      <c r="I1183" s="97"/>
      <c r="J1183" s="97"/>
      <c r="K1183" s="98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99"/>
      <c r="AE1183" s="99"/>
      <c r="AF1183" s="99"/>
      <c r="AG1183" s="1"/>
      <c r="AH1183" s="27"/>
      <c r="AI1183" s="30"/>
      <c r="AJ1183" s="1"/>
    </row>
    <row r="1184" spans="1:36" ht="18" customHeight="1">
      <c r="A1184" s="22"/>
      <c r="B1184" s="27"/>
      <c r="C1184" s="27"/>
      <c r="D1184" s="97"/>
      <c r="E1184" s="97"/>
      <c r="F1184" s="97"/>
      <c r="G1184" s="97"/>
      <c r="H1184" s="97"/>
      <c r="I1184" s="97"/>
      <c r="J1184" s="97"/>
      <c r="K1184" s="98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99"/>
      <c r="AE1184" s="99"/>
      <c r="AF1184" s="99"/>
      <c r="AG1184" s="1"/>
      <c r="AH1184" s="27"/>
      <c r="AI1184" s="30"/>
      <c r="AJ1184" s="1"/>
    </row>
    <row r="1185" spans="1:36" ht="18" customHeight="1">
      <c r="A1185" s="22"/>
      <c r="B1185" s="27"/>
      <c r="C1185" s="27"/>
      <c r="D1185" s="97"/>
      <c r="E1185" s="97"/>
      <c r="F1185" s="97"/>
      <c r="G1185" s="97"/>
      <c r="H1185" s="97"/>
      <c r="I1185" s="97"/>
      <c r="J1185" s="97"/>
      <c r="K1185" s="98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99"/>
      <c r="AE1185" s="99"/>
      <c r="AF1185" s="99"/>
      <c r="AG1185" s="1"/>
      <c r="AH1185" s="27"/>
      <c r="AI1185" s="30"/>
      <c r="AJ1185" s="1"/>
    </row>
    <row r="1186" spans="1:36" ht="18" customHeight="1">
      <c r="A1186" s="22"/>
      <c r="B1186" s="27"/>
      <c r="C1186" s="27"/>
      <c r="D1186" s="97"/>
      <c r="E1186" s="97"/>
      <c r="F1186" s="97"/>
      <c r="G1186" s="97"/>
      <c r="H1186" s="97"/>
      <c r="I1186" s="97"/>
      <c r="J1186" s="97"/>
      <c r="K1186" s="98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99"/>
      <c r="AE1186" s="99"/>
      <c r="AF1186" s="99"/>
      <c r="AG1186" s="1"/>
      <c r="AH1186" s="27"/>
      <c r="AI1186" s="30"/>
      <c r="AJ1186" s="1"/>
    </row>
    <row r="1187" spans="1:36" ht="18" customHeight="1">
      <c r="A1187" s="22"/>
      <c r="B1187" s="27"/>
      <c r="C1187" s="27"/>
      <c r="D1187" s="97"/>
      <c r="E1187" s="97"/>
      <c r="F1187" s="97"/>
      <c r="G1187" s="97"/>
      <c r="H1187" s="97"/>
      <c r="I1187" s="97"/>
      <c r="J1187" s="97"/>
      <c r="K1187" s="98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99"/>
      <c r="AE1187" s="99"/>
      <c r="AF1187" s="99"/>
      <c r="AG1187" s="1"/>
      <c r="AH1187" s="27"/>
      <c r="AI1187" s="30"/>
      <c r="AJ1187" s="1"/>
    </row>
    <row r="1188" spans="1:36" ht="18" customHeight="1">
      <c r="A1188" s="22"/>
      <c r="B1188" s="27"/>
      <c r="C1188" s="27"/>
      <c r="D1188" s="97"/>
      <c r="E1188" s="97"/>
      <c r="F1188" s="97"/>
      <c r="G1188" s="97"/>
      <c r="H1188" s="97"/>
      <c r="I1188" s="97"/>
      <c r="J1188" s="97"/>
      <c r="K1188" s="98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99"/>
      <c r="AE1188" s="99"/>
      <c r="AF1188" s="99"/>
      <c r="AG1188" s="1"/>
      <c r="AH1188" s="27"/>
      <c r="AI1188" s="30"/>
      <c r="AJ1188" s="1"/>
    </row>
    <row r="1189" spans="1:36" ht="18" customHeight="1">
      <c r="A1189" s="22"/>
      <c r="B1189" s="27"/>
      <c r="C1189" s="27"/>
      <c r="D1189" s="97"/>
      <c r="E1189" s="97"/>
      <c r="F1189" s="97"/>
      <c r="G1189" s="97"/>
      <c r="H1189" s="97"/>
      <c r="I1189" s="97"/>
      <c r="J1189" s="97"/>
      <c r="K1189" s="98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99"/>
      <c r="AE1189" s="99"/>
      <c r="AF1189" s="99"/>
      <c r="AG1189" s="1"/>
      <c r="AH1189" s="27"/>
      <c r="AI1189" s="30"/>
      <c r="AJ1189" s="1"/>
    </row>
    <row r="1190" spans="1:36" ht="18" customHeight="1">
      <c r="A1190" s="22"/>
      <c r="B1190" s="27"/>
      <c r="C1190" s="27"/>
      <c r="D1190" s="97"/>
      <c r="E1190" s="97"/>
      <c r="F1190" s="97"/>
      <c r="G1190" s="97"/>
      <c r="H1190" s="97"/>
      <c r="I1190" s="97"/>
      <c r="J1190" s="97"/>
      <c r="K1190" s="98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99"/>
      <c r="AE1190" s="99"/>
      <c r="AF1190" s="99"/>
      <c r="AG1190" s="1"/>
      <c r="AH1190" s="27"/>
      <c r="AI1190" s="30"/>
      <c r="AJ1190" s="1"/>
    </row>
    <row r="1191" spans="1:36" ht="18" customHeight="1">
      <c r="A1191" s="22"/>
      <c r="B1191" s="27"/>
      <c r="C1191" s="27"/>
      <c r="D1191" s="97"/>
      <c r="E1191" s="97"/>
      <c r="F1191" s="97"/>
      <c r="G1191" s="97"/>
      <c r="H1191" s="97"/>
      <c r="I1191" s="97"/>
      <c r="J1191" s="97"/>
      <c r="K1191" s="98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99"/>
      <c r="AE1191" s="99"/>
      <c r="AF1191" s="99"/>
      <c r="AG1191" s="1"/>
      <c r="AH1191" s="27"/>
      <c r="AI1191" s="30"/>
      <c r="AJ1191" s="1"/>
    </row>
    <row r="1192" spans="1:36" ht="18" customHeight="1">
      <c r="A1192" s="22"/>
      <c r="B1192" s="27"/>
      <c r="C1192" s="27"/>
      <c r="D1192" s="97"/>
      <c r="E1192" s="97"/>
      <c r="F1192" s="97"/>
      <c r="G1192" s="97"/>
      <c r="H1192" s="97"/>
      <c r="I1192" s="97"/>
      <c r="J1192" s="97"/>
      <c r="K1192" s="98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99"/>
      <c r="AE1192" s="99"/>
      <c r="AF1192" s="99"/>
      <c r="AG1192" s="1"/>
      <c r="AH1192" s="27"/>
      <c r="AI1192" s="30"/>
      <c r="AJ1192" s="1"/>
    </row>
    <row r="1193" spans="1:36" ht="18" customHeight="1">
      <c r="A1193" s="22"/>
      <c r="B1193" s="27"/>
      <c r="C1193" s="27"/>
      <c r="D1193" s="97"/>
      <c r="E1193" s="97"/>
      <c r="F1193" s="97"/>
      <c r="G1193" s="97"/>
      <c r="H1193" s="97"/>
      <c r="I1193" s="97"/>
      <c r="J1193" s="97"/>
      <c r="K1193" s="98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99"/>
      <c r="AE1193" s="99"/>
      <c r="AF1193" s="99"/>
      <c r="AG1193" s="1"/>
      <c r="AH1193" s="27"/>
      <c r="AI1193" s="30"/>
      <c r="AJ1193" s="1"/>
    </row>
    <row r="1194" spans="1:36" ht="18" customHeight="1">
      <c r="A1194" s="22"/>
      <c r="B1194" s="27"/>
      <c r="C1194" s="27"/>
      <c r="D1194" s="97"/>
      <c r="E1194" s="97"/>
      <c r="F1194" s="97"/>
      <c r="G1194" s="97"/>
      <c r="H1194" s="97"/>
      <c r="I1194" s="97"/>
      <c r="J1194" s="97"/>
      <c r="K1194" s="98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99"/>
      <c r="AE1194" s="99"/>
      <c r="AF1194" s="99"/>
      <c r="AG1194" s="1"/>
      <c r="AH1194" s="27"/>
      <c r="AI1194" s="30"/>
      <c r="AJ1194" s="1"/>
    </row>
    <row r="1195" spans="1:36" ht="18" customHeight="1">
      <c r="A1195" s="22"/>
      <c r="B1195" s="27"/>
      <c r="C1195" s="27"/>
      <c r="D1195" s="97"/>
      <c r="E1195" s="97"/>
      <c r="F1195" s="97"/>
      <c r="G1195" s="97"/>
      <c r="H1195" s="97"/>
      <c r="I1195" s="97"/>
      <c r="J1195" s="97"/>
      <c r="K1195" s="98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99"/>
      <c r="AE1195" s="99"/>
      <c r="AF1195" s="99"/>
      <c r="AG1195" s="1"/>
      <c r="AH1195" s="27"/>
      <c r="AI1195" s="30"/>
      <c r="AJ1195" s="1"/>
    </row>
    <row r="1196" spans="1:36" ht="18" customHeight="1">
      <c r="A1196" s="22"/>
      <c r="B1196" s="27"/>
      <c r="C1196" s="27"/>
      <c r="D1196" s="97"/>
      <c r="E1196" s="97"/>
      <c r="F1196" s="97"/>
      <c r="G1196" s="97"/>
      <c r="H1196" s="97"/>
      <c r="I1196" s="97"/>
      <c r="J1196" s="97"/>
      <c r="K1196" s="98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99"/>
      <c r="AE1196" s="99"/>
      <c r="AF1196" s="99"/>
      <c r="AG1196" s="1"/>
      <c r="AH1196" s="27"/>
      <c r="AI1196" s="30"/>
      <c r="AJ1196" s="1"/>
    </row>
    <row r="1197" spans="1:36" ht="18" customHeight="1">
      <c r="A1197" s="22"/>
      <c r="B1197" s="27"/>
      <c r="C1197" s="27"/>
      <c r="D1197" s="97"/>
      <c r="E1197" s="97"/>
      <c r="F1197" s="97"/>
      <c r="G1197" s="97"/>
      <c r="H1197" s="97"/>
      <c r="I1197" s="97"/>
      <c r="J1197" s="97"/>
      <c r="K1197" s="98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99"/>
      <c r="AE1197" s="99"/>
      <c r="AF1197" s="99"/>
      <c r="AG1197" s="1"/>
      <c r="AH1197" s="27"/>
      <c r="AI1197" s="30"/>
      <c r="AJ1197" s="1"/>
    </row>
    <row r="1198" spans="1:36" ht="18" customHeight="1">
      <c r="A1198" s="22"/>
      <c r="B1198" s="27"/>
      <c r="C1198" s="27"/>
      <c r="D1198" s="97"/>
      <c r="E1198" s="97"/>
      <c r="F1198" s="97"/>
      <c r="G1198" s="97"/>
      <c r="H1198" s="97"/>
      <c r="I1198" s="97"/>
      <c r="J1198" s="97"/>
      <c r="K1198" s="98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99"/>
      <c r="AE1198" s="99"/>
      <c r="AF1198" s="99"/>
      <c r="AG1198" s="1"/>
      <c r="AH1198" s="27"/>
      <c r="AI1198" s="30"/>
      <c r="AJ1198" s="1"/>
    </row>
    <row r="1199" spans="1:36" ht="18" customHeight="1">
      <c r="A1199" s="22"/>
      <c r="B1199" s="27"/>
      <c r="C1199" s="27"/>
      <c r="D1199" s="97"/>
      <c r="E1199" s="97"/>
      <c r="F1199" s="97"/>
      <c r="G1199" s="97"/>
      <c r="H1199" s="97"/>
      <c r="I1199" s="97"/>
      <c r="J1199" s="97"/>
      <c r="K1199" s="98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99"/>
      <c r="AE1199" s="99"/>
      <c r="AF1199" s="99"/>
      <c r="AG1199" s="1"/>
      <c r="AH1199" s="27"/>
      <c r="AI1199" s="30"/>
      <c r="AJ1199" s="1"/>
    </row>
    <row r="1200" spans="1:36" ht="18" customHeight="1">
      <c r="A1200" s="22"/>
      <c r="B1200" s="27"/>
      <c r="C1200" s="27"/>
      <c r="D1200" s="97"/>
      <c r="E1200" s="97"/>
      <c r="F1200" s="97"/>
      <c r="G1200" s="97"/>
      <c r="H1200" s="97"/>
      <c r="I1200" s="97"/>
      <c r="J1200" s="97"/>
      <c r="K1200" s="98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99"/>
      <c r="AE1200" s="99"/>
      <c r="AF1200" s="99"/>
      <c r="AG1200" s="1"/>
      <c r="AH1200" s="27"/>
      <c r="AI1200" s="30"/>
      <c r="AJ1200" s="1"/>
    </row>
    <row r="1201" spans="1:36" ht="18" customHeight="1">
      <c r="A1201" s="22"/>
      <c r="B1201" s="27"/>
      <c r="C1201" s="27"/>
      <c r="D1201" s="97"/>
      <c r="E1201" s="97"/>
      <c r="F1201" s="97"/>
      <c r="G1201" s="97"/>
      <c r="H1201" s="97"/>
      <c r="I1201" s="97"/>
      <c r="J1201" s="97"/>
      <c r="K1201" s="98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99"/>
      <c r="AE1201" s="99"/>
      <c r="AF1201" s="99"/>
      <c r="AG1201" s="1"/>
      <c r="AH1201" s="27"/>
      <c r="AI1201" s="30"/>
      <c r="AJ1201" s="1"/>
    </row>
    <row r="1202" spans="1:36" ht="18" customHeight="1">
      <c r="A1202" s="22"/>
      <c r="B1202" s="27"/>
      <c r="C1202" s="27"/>
      <c r="D1202" s="97"/>
      <c r="E1202" s="97"/>
      <c r="F1202" s="97"/>
      <c r="G1202" s="97"/>
      <c r="H1202" s="97"/>
      <c r="I1202" s="97"/>
      <c r="J1202" s="97"/>
      <c r="K1202" s="98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99"/>
      <c r="AE1202" s="99"/>
      <c r="AF1202" s="99"/>
      <c r="AG1202" s="1"/>
      <c r="AH1202" s="27"/>
      <c r="AI1202" s="30"/>
      <c r="AJ1202" s="1"/>
    </row>
    <row r="1203" spans="1:36" ht="18" customHeight="1">
      <c r="A1203" s="22"/>
      <c r="B1203" s="27"/>
      <c r="C1203" s="27"/>
      <c r="D1203" s="97"/>
      <c r="E1203" s="97"/>
      <c r="F1203" s="97"/>
      <c r="G1203" s="97"/>
      <c r="H1203" s="97"/>
      <c r="I1203" s="97"/>
      <c r="J1203" s="97"/>
      <c r="K1203" s="98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99"/>
      <c r="AE1203" s="99"/>
      <c r="AF1203" s="99"/>
      <c r="AG1203" s="1"/>
      <c r="AH1203" s="27"/>
      <c r="AI1203" s="30"/>
      <c r="AJ1203" s="1"/>
    </row>
    <row r="1204" spans="1:36" ht="18" customHeight="1">
      <c r="A1204" s="22"/>
      <c r="B1204" s="27"/>
      <c r="C1204" s="27"/>
      <c r="D1204" s="97"/>
      <c r="E1204" s="97"/>
      <c r="F1204" s="97"/>
      <c r="G1204" s="97"/>
      <c r="H1204" s="97"/>
      <c r="I1204" s="97"/>
      <c r="J1204" s="97"/>
      <c r="K1204" s="98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99"/>
      <c r="AE1204" s="99"/>
      <c r="AF1204" s="99"/>
      <c r="AG1204" s="1"/>
      <c r="AH1204" s="27"/>
      <c r="AI1204" s="30"/>
      <c r="AJ1204" s="1"/>
    </row>
    <row r="1205" spans="1:36" ht="18" customHeight="1">
      <c r="A1205" s="22"/>
      <c r="B1205" s="27"/>
      <c r="C1205" s="27"/>
      <c r="D1205" s="97"/>
      <c r="E1205" s="97"/>
      <c r="F1205" s="97"/>
      <c r="G1205" s="97"/>
      <c r="H1205" s="97"/>
      <c r="I1205" s="97"/>
      <c r="J1205" s="97"/>
      <c r="K1205" s="98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99"/>
      <c r="AE1205" s="99"/>
      <c r="AF1205" s="99"/>
      <c r="AG1205" s="1"/>
      <c r="AH1205" s="27"/>
      <c r="AI1205" s="30"/>
      <c r="AJ1205" s="1"/>
    </row>
    <row r="1206" spans="1:36" ht="18" customHeight="1">
      <c r="A1206" s="22"/>
      <c r="B1206" s="27"/>
      <c r="C1206" s="27"/>
      <c r="D1206" s="97"/>
      <c r="E1206" s="97"/>
      <c r="F1206" s="97"/>
      <c r="G1206" s="97"/>
      <c r="H1206" s="97"/>
      <c r="I1206" s="97"/>
      <c r="J1206" s="97"/>
      <c r="K1206" s="98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99"/>
      <c r="AE1206" s="99"/>
      <c r="AF1206" s="99"/>
      <c r="AG1206" s="1"/>
      <c r="AH1206" s="27"/>
      <c r="AI1206" s="30"/>
      <c r="AJ1206" s="1"/>
    </row>
    <row r="1207" spans="1:36" ht="18" customHeight="1">
      <c r="A1207" s="22"/>
      <c r="B1207" s="27"/>
      <c r="C1207" s="27"/>
      <c r="D1207" s="97"/>
      <c r="E1207" s="97"/>
      <c r="F1207" s="97"/>
      <c r="G1207" s="97"/>
      <c r="H1207" s="97"/>
      <c r="I1207" s="97"/>
      <c r="J1207" s="97"/>
      <c r="K1207" s="98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99"/>
      <c r="AE1207" s="99"/>
      <c r="AF1207" s="99"/>
      <c r="AG1207" s="1"/>
      <c r="AH1207" s="27"/>
      <c r="AI1207" s="30"/>
      <c r="AJ1207" s="1"/>
    </row>
    <row r="1208" spans="1:36" ht="18" customHeight="1">
      <c r="A1208" s="22"/>
      <c r="B1208" s="27"/>
      <c r="C1208" s="27"/>
      <c r="D1208" s="97"/>
      <c r="E1208" s="97"/>
      <c r="F1208" s="97"/>
      <c r="G1208" s="97"/>
      <c r="H1208" s="97"/>
      <c r="I1208" s="97"/>
      <c r="J1208" s="97"/>
      <c r="K1208" s="98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99"/>
      <c r="AE1208" s="99"/>
      <c r="AF1208" s="99"/>
      <c r="AG1208" s="1"/>
      <c r="AH1208" s="27"/>
      <c r="AI1208" s="30"/>
      <c r="AJ1208" s="1"/>
    </row>
    <row r="1209" spans="1:36" ht="18" customHeight="1">
      <c r="A1209" s="22"/>
      <c r="B1209" s="27"/>
      <c r="C1209" s="27"/>
      <c r="D1209" s="97"/>
      <c r="E1209" s="97"/>
      <c r="F1209" s="97"/>
      <c r="G1209" s="97"/>
      <c r="H1209" s="97"/>
      <c r="I1209" s="97"/>
      <c r="J1209" s="97"/>
      <c r="K1209" s="98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99"/>
      <c r="AE1209" s="99"/>
      <c r="AF1209" s="99"/>
      <c r="AG1209" s="1"/>
      <c r="AH1209" s="27"/>
      <c r="AI1209" s="30"/>
      <c r="AJ1209" s="1"/>
    </row>
    <row r="1210" spans="1:36" ht="18" customHeight="1">
      <c r="A1210" s="22"/>
      <c r="B1210" s="27"/>
      <c r="C1210" s="27"/>
      <c r="D1210" s="97"/>
      <c r="E1210" s="97"/>
      <c r="F1210" s="97"/>
      <c r="G1210" s="97"/>
      <c r="H1210" s="97"/>
      <c r="I1210" s="97"/>
      <c r="J1210" s="97"/>
      <c r="K1210" s="98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99"/>
      <c r="AE1210" s="99"/>
      <c r="AF1210" s="99"/>
      <c r="AG1210" s="1"/>
      <c r="AH1210" s="27"/>
      <c r="AI1210" s="30"/>
      <c r="AJ1210" s="1"/>
    </row>
    <row r="1211" spans="1:36" ht="18" customHeight="1">
      <c r="A1211" s="22"/>
      <c r="B1211" s="27"/>
      <c r="C1211" s="27"/>
      <c r="D1211" s="97"/>
      <c r="E1211" s="97"/>
      <c r="F1211" s="97"/>
      <c r="G1211" s="97"/>
      <c r="H1211" s="97"/>
      <c r="I1211" s="97"/>
      <c r="J1211" s="97"/>
      <c r="K1211" s="98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99"/>
      <c r="AE1211" s="99"/>
      <c r="AF1211" s="99"/>
      <c r="AG1211" s="1"/>
      <c r="AH1211" s="27"/>
      <c r="AI1211" s="30"/>
      <c r="AJ1211" s="1"/>
    </row>
    <row r="1212" spans="1:36" ht="18" customHeight="1">
      <c r="A1212" s="22"/>
      <c r="B1212" s="27"/>
      <c r="C1212" s="27"/>
      <c r="D1212" s="97"/>
      <c r="E1212" s="97"/>
      <c r="F1212" s="97"/>
      <c r="G1212" s="97"/>
      <c r="H1212" s="97"/>
      <c r="I1212" s="97"/>
      <c r="J1212" s="97"/>
      <c r="K1212" s="98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99"/>
      <c r="AE1212" s="99"/>
      <c r="AF1212" s="99"/>
      <c r="AG1212" s="1"/>
      <c r="AH1212" s="27"/>
      <c r="AI1212" s="30"/>
      <c r="AJ1212" s="1"/>
    </row>
    <row r="1213" spans="1:36" ht="18" customHeight="1">
      <c r="A1213" s="22"/>
      <c r="B1213" s="27"/>
      <c r="C1213" s="27"/>
      <c r="D1213" s="97"/>
      <c r="E1213" s="97"/>
      <c r="F1213" s="97"/>
      <c r="G1213" s="97"/>
      <c r="H1213" s="97"/>
      <c r="I1213" s="97"/>
      <c r="J1213" s="97"/>
      <c r="K1213" s="98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99"/>
      <c r="AE1213" s="99"/>
      <c r="AF1213" s="99"/>
      <c r="AG1213" s="1"/>
      <c r="AH1213" s="27"/>
      <c r="AI1213" s="30"/>
      <c r="AJ1213" s="1"/>
    </row>
    <row r="1214" spans="1:36" ht="18" customHeight="1">
      <c r="A1214" s="22"/>
      <c r="B1214" s="27"/>
      <c r="C1214" s="27"/>
      <c r="D1214" s="97"/>
      <c r="E1214" s="97"/>
      <c r="F1214" s="97"/>
      <c r="G1214" s="97"/>
      <c r="H1214" s="97"/>
      <c r="I1214" s="97"/>
      <c r="J1214" s="97"/>
      <c r="K1214" s="98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99"/>
      <c r="AE1214" s="99"/>
      <c r="AF1214" s="99"/>
      <c r="AG1214" s="1"/>
      <c r="AH1214" s="27"/>
      <c r="AI1214" s="30"/>
      <c r="AJ1214" s="1"/>
    </row>
    <row r="1215" spans="1:36" ht="18" customHeight="1">
      <c r="A1215" s="22"/>
      <c r="B1215" s="27"/>
      <c r="C1215" s="27"/>
      <c r="D1215" s="97"/>
      <c r="E1215" s="97"/>
      <c r="F1215" s="97"/>
      <c r="G1215" s="97"/>
      <c r="H1215" s="97"/>
      <c r="I1215" s="97"/>
      <c r="J1215" s="97"/>
      <c r="K1215" s="98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99"/>
      <c r="AE1215" s="99"/>
      <c r="AF1215" s="99"/>
      <c r="AG1215" s="1"/>
      <c r="AH1215" s="27"/>
      <c r="AI1215" s="30"/>
      <c r="AJ1215" s="1"/>
    </row>
    <row r="1216" spans="1:36" ht="18" customHeight="1">
      <c r="A1216" s="22"/>
      <c r="B1216" s="27"/>
      <c r="C1216" s="27"/>
      <c r="D1216" s="97"/>
      <c r="E1216" s="97"/>
      <c r="F1216" s="97"/>
      <c r="G1216" s="97"/>
      <c r="H1216" s="97"/>
      <c r="I1216" s="97"/>
      <c r="J1216" s="97"/>
      <c r="K1216" s="98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99"/>
      <c r="AE1216" s="99"/>
      <c r="AF1216" s="99"/>
      <c r="AG1216" s="1"/>
      <c r="AH1216" s="27"/>
      <c r="AI1216" s="30"/>
      <c r="AJ1216" s="1"/>
    </row>
    <row r="1217" spans="1:36" ht="18" customHeight="1">
      <c r="A1217" s="22"/>
      <c r="B1217" s="27"/>
      <c r="C1217" s="27"/>
      <c r="D1217" s="97"/>
      <c r="E1217" s="97"/>
      <c r="F1217" s="97"/>
      <c r="G1217" s="97"/>
      <c r="H1217" s="97"/>
      <c r="I1217" s="97"/>
      <c r="J1217" s="97"/>
      <c r="K1217" s="98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99"/>
      <c r="AE1217" s="99"/>
      <c r="AF1217" s="99"/>
      <c r="AG1217" s="1"/>
      <c r="AH1217" s="27"/>
      <c r="AI1217" s="30"/>
      <c r="AJ1217" s="1"/>
    </row>
    <row r="1218" spans="1:36" ht="18" customHeight="1">
      <c r="A1218" s="22"/>
      <c r="B1218" s="27"/>
      <c r="C1218" s="27"/>
      <c r="D1218" s="97"/>
      <c r="E1218" s="97"/>
      <c r="F1218" s="97"/>
      <c r="G1218" s="97"/>
      <c r="H1218" s="97"/>
      <c r="I1218" s="97"/>
      <c r="J1218" s="97"/>
      <c r="K1218" s="98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99"/>
      <c r="AE1218" s="99"/>
      <c r="AF1218" s="99"/>
      <c r="AG1218" s="1"/>
      <c r="AH1218" s="27"/>
      <c r="AI1218" s="30"/>
      <c r="AJ1218" s="1"/>
    </row>
    <row r="1219" spans="1:36" ht="18" customHeight="1">
      <c r="A1219" s="22"/>
      <c r="B1219" s="27"/>
      <c r="C1219" s="27"/>
      <c r="D1219" s="97"/>
      <c r="E1219" s="97"/>
      <c r="F1219" s="97"/>
      <c r="G1219" s="97"/>
      <c r="H1219" s="97"/>
      <c r="I1219" s="97"/>
      <c r="J1219" s="97"/>
      <c r="K1219" s="98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99"/>
      <c r="AE1219" s="99"/>
      <c r="AF1219" s="99"/>
      <c r="AG1219" s="1"/>
      <c r="AH1219" s="27"/>
      <c r="AI1219" s="30"/>
      <c r="AJ1219" s="1"/>
    </row>
    <row r="1220" spans="1:36" ht="18" customHeight="1">
      <c r="A1220" s="22"/>
      <c r="B1220" s="27"/>
      <c r="C1220" s="27"/>
      <c r="D1220" s="97"/>
      <c r="E1220" s="97"/>
      <c r="F1220" s="97"/>
      <c r="G1220" s="97"/>
      <c r="H1220" s="97"/>
      <c r="I1220" s="97"/>
      <c r="J1220" s="97"/>
      <c r="K1220" s="98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99"/>
      <c r="AE1220" s="99"/>
      <c r="AF1220" s="99"/>
      <c r="AG1220" s="1"/>
      <c r="AH1220" s="27"/>
      <c r="AI1220" s="30"/>
      <c r="AJ1220" s="1"/>
    </row>
    <row r="1221" spans="1:36" ht="18" customHeight="1">
      <c r="A1221" s="22"/>
      <c r="B1221" s="27"/>
      <c r="C1221" s="27"/>
      <c r="D1221" s="97"/>
      <c r="E1221" s="97"/>
      <c r="F1221" s="97"/>
      <c r="G1221" s="97"/>
      <c r="H1221" s="97"/>
      <c r="I1221" s="97"/>
      <c r="J1221" s="97"/>
      <c r="K1221" s="98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99"/>
      <c r="AE1221" s="99"/>
      <c r="AF1221" s="99"/>
      <c r="AG1221" s="1"/>
      <c r="AH1221" s="27"/>
      <c r="AI1221" s="30"/>
      <c r="AJ1221" s="1"/>
    </row>
    <row r="1222" spans="1:36" ht="18" customHeight="1">
      <c r="A1222" s="22"/>
      <c r="B1222" s="27"/>
      <c r="C1222" s="27"/>
      <c r="D1222" s="97"/>
      <c r="E1222" s="97"/>
      <c r="F1222" s="97"/>
      <c r="G1222" s="97"/>
      <c r="H1222" s="97"/>
      <c r="I1222" s="97"/>
      <c r="J1222" s="97"/>
      <c r="K1222" s="98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99"/>
      <c r="AE1222" s="99"/>
      <c r="AF1222" s="99"/>
      <c r="AG1222" s="1"/>
      <c r="AH1222" s="27"/>
      <c r="AI1222" s="30"/>
      <c r="AJ1222" s="1"/>
    </row>
    <row r="1223" spans="1:36" ht="18" customHeight="1">
      <c r="A1223" s="22"/>
      <c r="B1223" s="27"/>
      <c r="C1223" s="27"/>
      <c r="D1223" s="97"/>
      <c r="E1223" s="97"/>
      <c r="F1223" s="97"/>
      <c r="G1223" s="97"/>
      <c r="H1223" s="97"/>
      <c r="I1223" s="97"/>
      <c r="J1223" s="97"/>
      <c r="K1223" s="98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99"/>
      <c r="AE1223" s="99"/>
      <c r="AF1223" s="99"/>
      <c r="AG1223" s="1"/>
      <c r="AH1223" s="27"/>
      <c r="AI1223" s="30"/>
      <c r="AJ1223" s="1"/>
    </row>
    <row r="1224" spans="1:36" ht="18" customHeight="1">
      <c r="A1224" s="22"/>
      <c r="B1224" s="27"/>
      <c r="C1224" s="27"/>
      <c r="D1224" s="97"/>
      <c r="E1224" s="97"/>
      <c r="F1224" s="97"/>
      <c r="G1224" s="97"/>
      <c r="H1224" s="97"/>
      <c r="I1224" s="97"/>
      <c r="J1224" s="97"/>
      <c r="K1224" s="98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99"/>
      <c r="AE1224" s="99"/>
      <c r="AF1224" s="99"/>
      <c r="AG1224" s="1"/>
      <c r="AH1224" s="27"/>
      <c r="AI1224" s="30"/>
      <c r="AJ1224" s="1"/>
    </row>
    <row r="1225" spans="1:36" ht="18" customHeight="1">
      <c r="A1225" s="22"/>
      <c r="B1225" s="27"/>
      <c r="C1225" s="27"/>
      <c r="D1225" s="97"/>
      <c r="E1225" s="97"/>
      <c r="F1225" s="97"/>
      <c r="G1225" s="97"/>
      <c r="H1225" s="97"/>
      <c r="I1225" s="97"/>
      <c r="J1225" s="97"/>
      <c r="K1225" s="98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99"/>
      <c r="AE1225" s="99"/>
      <c r="AF1225" s="99"/>
      <c r="AG1225" s="1"/>
      <c r="AH1225" s="27"/>
      <c r="AI1225" s="30"/>
      <c r="AJ1225" s="1"/>
    </row>
    <row r="1226" spans="1:36" ht="18" customHeight="1">
      <c r="A1226" s="22"/>
      <c r="B1226" s="27"/>
      <c r="C1226" s="27"/>
      <c r="D1226" s="97"/>
      <c r="E1226" s="97"/>
      <c r="F1226" s="97"/>
      <c r="G1226" s="97"/>
      <c r="H1226" s="97"/>
      <c r="I1226" s="97"/>
      <c r="J1226" s="97"/>
      <c r="K1226" s="98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99"/>
      <c r="AE1226" s="99"/>
      <c r="AF1226" s="99"/>
      <c r="AG1226" s="1"/>
      <c r="AH1226" s="27"/>
      <c r="AI1226" s="30"/>
      <c r="AJ1226" s="1"/>
    </row>
    <row r="1227" spans="1:36" ht="18" customHeight="1">
      <c r="A1227" s="22"/>
      <c r="B1227" s="27"/>
      <c r="C1227" s="27"/>
      <c r="D1227" s="97"/>
      <c r="E1227" s="97"/>
      <c r="F1227" s="97"/>
      <c r="G1227" s="97"/>
      <c r="H1227" s="97"/>
      <c r="I1227" s="97"/>
      <c r="J1227" s="97"/>
      <c r="K1227" s="98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99"/>
      <c r="AE1227" s="99"/>
      <c r="AF1227" s="99"/>
      <c r="AG1227" s="1"/>
      <c r="AH1227" s="27"/>
      <c r="AI1227" s="30"/>
      <c r="AJ1227" s="1"/>
    </row>
    <row r="1228" spans="1:36" ht="18" customHeight="1">
      <c r="A1228" s="22"/>
      <c r="B1228" s="27"/>
      <c r="C1228" s="27"/>
      <c r="D1228" s="97"/>
      <c r="E1228" s="97"/>
      <c r="F1228" s="97"/>
      <c r="G1228" s="97"/>
      <c r="H1228" s="97"/>
      <c r="I1228" s="97"/>
      <c r="J1228" s="97"/>
      <c r="K1228" s="98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99"/>
      <c r="AE1228" s="99"/>
      <c r="AF1228" s="99"/>
      <c r="AG1228" s="1"/>
      <c r="AH1228" s="27"/>
      <c r="AI1228" s="30"/>
      <c r="AJ1228" s="1"/>
    </row>
    <row r="1229" spans="1:36" ht="18" customHeight="1">
      <c r="A1229" s="22"/>
      <c r="B1229" s="27"/>
      <c r="C1229" s="27"/>
      <c r="D1229" s="97"/>
      <c r="E1229" s="97"/>
      <c r="F1229" s="97"/>
      <c r="G1229" s="97"/>
      <c r="H1229" s="97"/>
      <c r="I1229" s="97"/>
      <c r="J1229" s="97"/>
      <c r="K1229" s="98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99"/>
      <c r="AE1229" s="99"/>
      <c r="AF1229" s="99"/>
      <c r="AG1229" s="1"/>
      <c r="AH1229" s="27"/>
      <c r="AI1229" s="30"/>
      <c r="AJ1229" s="1"/>
    </row>
    <row r="1230" spans="1:36" ht="18" customHeight="1">
      <c r="A1230" s="22"/>
      <c r="B1230" s="27"/>
      <c r="C1230" s="27"/>
      <c r="D1230" s="97"/>
      <c r="E1230" s="97"/>
      <c r="F1230" s="97"/>
      <c r="G1230" s="97"/>
      <c r="H1230" s="97"/>
      <c r="I1230" s="97"/>
      <c r="J1230" s="97"/>
      <c r="K1230" s="98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99"/>
      <c r="AE1230" s="99"/>
      <c r="AF1230" s="99"/>
      <c r="AG1230" s="1"/>
      <c r="AH1230" s="27"/>
      <c r="AI1230" s="30"/>
      <c r="AJ1230" s="1"/>
    </row>
    <row r="1231" spans="1:36" ht="18" customHeight="1">
      <c r="A1231" s="22"/>
      <c r="B1231" s="27"/>
      <c r="C1231" s="27"/>
      <c r="D1231" s="97"/>
      <c r="E1231" s="97"/>
      <c r="F1231" s="97"/>
      <c r="G1231" s="97"/>
      <c r="H1231" s="97"/>
      <c r="I1231" s="97"/>
      <c r="J1231" s="97"/>
      <c r="K1231" s="98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99"/>
      <c r="AE1231" s="99"/>
      <c r="AF1231" s="99"/>
      <c r="AG1231" s="1"/>
      <c r="AH1231" s="27"/>
      <c r="AI1231" s="30"/>
      <c r="AJ1231" s="1"/>
    </row>
    <row r="1232" spans="1:36" ht="18" customHeight="1">
      <c r="A1232" s="22"/>
      <c r="B1232" s="27"/>
      <c r="C1232" s="27"/>
      <c r="D1232" s="97"/>
      <c r="E1232" s="97"/>
      <c r="F1232" s="97"/>
      <c r="G1232" s="97"/>
      <c r="H1232" s="97"/>
      <c r="I1232" s="97"/>
      <c r="J1232" s="97"/>
      <c r="K1232" s="98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99"/>
      <c r="AE1232" s="99"/>
      <c r="AF1232" s="99"/>
      <c r="AG1232" s="1"/>
      <c r="AH1232" s="27"/>
      <c r="AI1232" s="30"/>
      <c r="AJ1232" s="1"/>
    </row>
    <row r="1233" spans="1:36" ht="18" customHeight="1">
      <c r="A1233" s="22"/>
      <c r="B1233" s="27"/>
      <c r="C1233" s="27"/>
      <c r="D1233" s="97"/>
      <c r="E1233" s="97"/>
      <c r="F1233" s="97"/>
      <c r="G1233" s="97"/>
      <c r="H1233" s="97"/>
      <c r="I1233" s="97"/>
      <c r="J1233" s="97"/>
      <c r="K1233" s="98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99"/>
      <c r="AE1233" s="99"/>
      <c r="AF1233" s="99"/>
      <c r="AG1233" s="1"/>
      <c r="AH1233" s="27"/>
      <c r="AI1233" s="30"/>
      <c r="AJ1233" s="1"/>
    </row>
    <row r="1234" spans="1:36" ht="18" customHeight="1">
      <c r="A1234" s="22"/>
      <c r="B1234" s="27"/>
      <c r="C1234" s="27"/>
      <c r="D1234" s="97"/>
      <c r="E1234" s="97"/>
      <c r="F1234" s="97"/>
      <c r="G1234" s="97"/>
      <c r="H1234" s="97"/>
      <c r="I1234" s="97"/>
      <c r="J1234" s="97"/>
      <c r="K1234" s="98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99"/>
      <c r="AE1234" s="99"/>
      <c r="AF1234" s="99"/>
      <c r="AG1234" s="1"/>
      <c r="AH1234" s="27"/>
      <c r="AI1234" s="30"/>
      <c r="AJ1234" s="1"/>
    </row>
    <row r="1235" spans="1:36" ht="18" customHeight="1">
      <c r="A1235" s="22"/>
      <c r="B1235" s="27"/>
      <c r="C1235" s="27"/>
      <c r="D1235" s="97"/>
      <c r="E1235" s="97"/>
      <c r="F1235" s="97"/>
      <c r="G1235" s="97"/>
      <c r="H1235" s="97"/>
      <c r="I1235" s="97"/>
      <c r="J1235" s="97"/>
      <c r="K1235" s="98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99"/>
      <c r="AE1235" s="99"/>
      <c r="AF1235" s="99"/>
      <c r="AG1235" s="1"/>
      <c r="AH1235" s="27"/>
      <c r="AI1235" s="30"/>
      <c r="AJ1235" s="1"/>
    </row>
    <row r="1236" spans="1:36" ht="18" customHeight="1">
      <c r="A1236" s="22"/>
      <c r="B1236" s="27"/>
      <c r="C1236" s="27"/>
      <c r="D1236" s="97"/>
      <c r="E1236" s="97"/>
      <c r="F1236" s="97"/>
      <c r="G1236" s="97"/>
      <c r="H1236" s="97"/>
      <c r="I1236" s="97"/>
      <c r="J1236" s="97"/>
      <c r="K1236" s="98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99"/>
      <c r="AE1236" s="99"/>
      <c r="AF1236" s="99"/>
      <c r="AG1236" s="1"/>
      <c r="AH1236" s="27"/>
      <c r="AI1236" s="30"/>
      <c r="AJ1236" s="1"/>
    </row>
    <row r="1237" spans="1:36" ht="18" customHeight="1">
      <c r="A1237" s="22"/>
      <c r="B1237" s="27"/>
      <c r="C1237" s="27"/>
      <c r="D1237" s="97"/>
      <c r="E1237" s="97"/>
      <c r="F1237" s="97"/>
      <c r="G1237" s="97"/>
      <c r="H1237" s="97"/>
      <c r="I1237" s="97"/>
      <c r="J1237" s="97"/>
      <c r="K1237" s="98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99"/>
      <c r="AE1237" s="99"/>
      <c r="AF1237" s="99"/>
      <c r="AG1237" s="1"/>
      <c r="AH1237" s="27"/>
      <c r="AI1237" s="30"/>
      <c r="AJ1237" s="1"/>
    </row>
    <row r="1238" spans="1:36" ht="18" customHeight="1">
      <c r="A1238" s="22"/>
      <c r="B1238" s="27"/>
      <c r="C1238" s="27"/>
      <c r="D1238" s="97"/>
      <c r="E1238" s="97"/>
      <c r="F1238" s="97"/>
      <c r="G1238" s="97"/>
      <c r="H1238" s="97"/>
      <c r="I1238" s="97"/>
      <c r="J1238" s="97"/>
      <c r="K1238" s="98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99"/>
      <c r="AE1238" s="99"/>
      <c r="AF1238" s="99"/>
      <c r="AG1238" s="1"/>
      <c r="AH1238" s="27"/>
      <c r="AI1238" s="30"/>
      <c r="AJ1238" s="1"/>
    </row>
    <row r="1239" spans="1:36" ht="18" customHeight="1">
      <c r="A1239" s="22"/>
      <c r="B1239" s="27"/>
      <c r="C1239" s="27"/>
      <c r="D1239" s="97"/>
      <c r="E1239" s="97"/>
      <c r="F1239" s="97"/>
      <c r="G1239" s="97"/>
      <c r="H1239" s="97"/>
      <c r="I1239" s="97"/>
      <c r="J1239" s="97"/>
      <c r="K1239" s="98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99"/>
      <c r="AE1239" s="99"/>
      <c r="AF1239" s="99"/>
      <c r="AG1239" s="1"/>
      <c r="AH1239" s="27"/>
      <c r="AI1239" s="30"/>
      <c r="AJ1239" s="1"/>
    </row>
    <row r="1240" spans="1:36" ht="18" customHeight="1">
      <c r="A1240" s="22"/>
      <c r="B1240" s="27"/>
      <c r="C1240" s="27"/>
      <c r="D1240" s="97"/>
      <c r="E1240" s="97"/>
      <c r="F1240" s="97"/>
      <c r="G1240" s="97"/>
      <c r="H1240" s="97"/>
      <c r="I1240" s="97"/>
      <c r="J1240" s="97"/>
      <c r="K1240" s="98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99"/>
      <c r="AE1240" s="99"/>
      <c r="AF1240" s="99"/>
      <c r="AG1240" s="1"/>
      <c r="AH1240" s="27"/>
      <c r="AI1240" s="30"/>
      <c r="AJ1240" s="1"/>
    </row>
    <row r="1241" spans="1:36" ht="18" customHeight="1">
      <c r="A1241" s="22"/>
      <c r="B1241" s="27"/>
      <c r="C1241" s="27"/>
      <c r="D1241" s="97"/>
      <c r="E1241" s="97"/>
      <c r="F1241" s="97"/>
      <c r="G1241" s="97"/>
      <c r="H1241" s="97"/>
      <c r="I1241" s="97"/>
      <c r="J1241" s="97"/>
      <c r="K1241" s="98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99"/>
      <c r="AE1241" s="99"/>
      <c r="AF1241" s="99"/>
      <c r="AG1241" s="1"/>
      <c r="AH1241" s="27"/>
      <c r="AI1241" s="30"/>
      <c r="AJ1241" s="1"/>
    </row>
    <row r="1242" spans="1:36" ht="18" customHeight="1">
      <c r="A1242" s="22"/>
      <c r="B1242" s="27"/>
      <c r="C1242" s="27"/>
      <c r="D1242" s="97"/>
      <c r="E1242" s="97"/>
      <c r="F1242" s="97"/>
      <c r="G1242" s="97"/>
      <c r="H1242" s="97"/>
      <c r="I1242" s="97"/>
      <c r="J1242" s="97"/>
      <c r="K1242" s="98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99"/>
      <c r="AE1242" s="99"/>
      <c r="AF1242" s="99"/>
      <c r="AG1242" s="1"/>
      <c r="AH1242" s="27"/>
      <c r="AI1242" s="30"/>
      <c r="AJ1242" s="1"/>
    </row>
    <row r="1243" spans="1:36" ht="18" customHeight="1">
      <c r="A1243" s="22"/>
      <c r="B1243" s="27"/>
      <c r="C1243" s="27"/>
      <c r="D1243" s="97"/>
      <c r="E1243" s="97"/>
      <c r="F1243" s="97"/>
      <c r="G1243" s="97"/>
      <c r="H1243" s="97"/>
      <c r="I1243" s="97"/>
      <c r="J1243" s="97"/>
      <c r="K1243" s="98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99"/>
      <c r="AE1243" s="99"/>
      <c r="AF1243" s="99"/>
      <c r="AG1243" s="1"/>
      <c r="AH1243" s="27"/>
      <c r="AI1243" s="30"/>
      <c r="AJ1243" s="1"/>
    </row>
    <row r="1244" spans="1:36" ht="18" customHeight="1">
      <c r="A1244" s="22"/>
      <c r="B1244" s="27"/>
      <c r="C1244" s="27"/>
      <c r="D1244" s="97"/>
      <c r="E1244" s="97"/>
      <c r="F1244" s="97"/>
      <c r="G1244" s="97"/>
      <c r="H1244" s="97"/>
      <c r="I1244" s="97"/>
      <c r="J1244" s="97"/>
      <c r="K1244" s="98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99"/>
      <c r="AE1244" s="99"/>
      <c r="AF1244" s="99"/>
      <c r="AG1244" s="1"/>
      <c r="AH1244" s="27"/>
      <c r="AI1244" s="30"/>
      <c r="AJ1244" s="1"/>
    </row>
    <row r="1245" spans="1:36" ht="18" customHeight="1">
      <c r="A1245" s="22"/>
      <c r="B1245" s="27"/>
      <c r="C1245" s="27"/>
      <c r="D1245" s="97"/>
      <c r="E1245" s="97"/>
      <c r="F1245" s="97"/>
      <c r="G1245" s="97"/>
      <c r="H1245" s="97"/>
      <c r="I1245" s="97"/>
      <c r="J1245" s="97"/>
      <c r="K1245" s="98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99"/>
      <c r="AE1245" s="99"/>
      <c r="AF1245" s="99"/>
      <c r="AG1245" s="1"/>
      <c r="AH1245" s="27"/>
      <c r="AI1245" s="30"/>
      <c r="AJ1245" s="1"/>
    </row>
    <row r="1246" spans="1:36" ht="18" customHeight="1">
      <c r="A1246" s="22"/>
      <c r="B1246" s="27"/>
      <c r="C1246" s="27"/>
      <c r="D1246" s="97"/>
      <c r="E1246" s="97"/>
      <c r="F1246" s="97"/>
      <c r="G1246" s="97"/>
      <c r="H1246" s="97"/>
      <c r="I1246" s="97"/>
      <c r="J1246" s="97"/>
      <c r="K1246" s="98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99"/>
      <c r="AE1246" s="99"/>
      <c r="AF1246" s="99"/>
      <c r="AG1246" s="1"/>
      <c r="AH1246" s="27"/>
      <c r="AI1246" s="30"/>
      <c r="AJ1246" s="1"/>
    </row>
    <row r="1247" spans="1:36" ht="18" customHeight="1">
      <c r="A1247" s="22"/>
      <c r="B1247" s="27"/>
      <c r="C1247" s="27"/>
      <c r="D1247" s="97"/>
      <c r="E1247" s="97"/>
      <c r="F1247" s="97"/>
      <c r="G1247" s="97"/>
      <c r="H1247" s="97"/>
      <c r="I1247" s="97"/>
      <c r="J1247" s="97"/>
      <c r="K1247" s="98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99"/>
      <c r="AE1247" s="99"/>
      <c r="AF1247" s="99"/>
      <c r="AG1247" s="1"/>
      <c r="AH1247" s="27"/>
      <c r="AI1247" s="30"/>
      <c r="AJ1247" s="1"/>
    </row>
    <row r="1248" spans="1:36" ht="18" customHeight="1">
      <c r="A1248" s="22"/>
      <c r="B1248" s="27"/>
      <c r="C1248" s="27"/>
      <c r="D1248" s="97"/>
      <c r="E1248" s="97"/>
      <c r="F1248" s="97"/>
      <c r="G1248" s="97"/>
      <c r="H1248" s="97"/>
      <c r="I1248" s="97"/>
      <c r="J1248" s="97"/>
      <c r="K1248" s="98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99"/>
      <c r="AE1248" s="99"/>
      <c r="AF1248" s="99"/>
      <c r="AG1248" s="1"/>
      <c r="AH1248" s="27"/>
      <c r="AI1248" s="30"/>
      <c r="AJ1248" s="1"/>
    </row>
    <row r="1249" spans="1:36" ht="18" customHeight="1">
      <c r="A1249" s="22"/>
      <c r="B1249" s="27"/>
      <c r="C1249" s="27"/>
      <c r="D1249" s="97"/>
      <c r="E1249" s="97"/>
      <c r="F1249" s="97"/>
      <c r="G1249" s="97"/>
      <c r="H1249" s="97"/>
      <c r="I1249" s="97"/>
      <c r="J1249" s="97"/>
      <c r="K1249" s="98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99"/>
      <c r="AE1249" s="99"/>
      <c r="AF1249" s="99"/>
      <c r="AG1249" s="1"/>
      <c r="AH1249" s="27"/>
      <c r="AI1249" s="30"/>
      <c r="AJ1249" s="1"/>
    </row>
    <row r="1250" spans="1:36" ht="18" customHeight="1">
      <c r="A1250" s="22"/>
      <c r="B1250" s="27"/>
      <c r="C1250" s="27"/>
      <c r="D1250" s="97"/>
      <c r="E1250" s="97"/>
      <c r="F1250" s="97"/>
      <c r="G1250" s="97"/>
      <c r="H1250" s="97"/>
      <c r="I1250" s="97"/>
      <c r="J1250" s="97"/>
      <c r="K1250" s="98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99"/>
      <c r="AE1250" s="99"/>
      <c r="AF1250" s="99"/>
      <c r="AG1250" s="1"/>
      <c r="AH1250" s="27"/>
      <c r="AI1250" s="30"/>
      <c r="AJ1250" s="1"/>
    </row>
    <row r="1251" spans="1:36" ht="18" customHeight="1">
      <c r="A1251" s="22"/>
      <c r="B1251" s="27"/>
      <c r="C1251" s="27"/>
      <c r="D1251" s="97"/>
      <c r="E1251" s="97"/>
      <c r="F1251" s="97"/>
      <c r="G1251" s="97"/>
      <c r="H1251" s="97"/>
      <c r="I1251" s="97"/>
      <c r="J1251" s="97"/>
      <c r="K1251" s="98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99"/>
      <c r="AE1251" s="99"/>
      <c r="AF1251" s="99"/>
      <c r="AG1251" s="1"/>
      <c r="AH1251" s="27"/>
      <c r="AI1251" s="30"/>
      <c r="AJ1251" s="1"/>
    </row>
    <row r="1252" spans="1:36" ht="18" customHeight="1">
      <c r="A1252" s="22"/>
      <c r="B1252" s="27"/>
      <c r="C1252" s="27"/>
      <c r="D1252" s="97"/>
      <c r="E1252" s="97"/>
      <c r="F1252" s="97"/>
      <c r="G1252" s="97"/>
      <c r="H1252" s="97"/>
      <c r="I1252" s="97"/>
      <c r="J1252" s="97"/>
      <c r="K1252" s="98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99"/>
      <c r="AE1252" s="99"/>
      <c r="AF1252" s="99"/>
      <c r="AG1252" s="1"/>
      <c r="AH1252" s="27"/>
      <c r="AI1252" s="30"/>
      <c r="AJ1252" s="1"/>
    </row>
    <row r="1253" spans="1:36" ht="18" customHeight="1">
      <c r="A1253" s="22"/>
      <c r="B1253" s="27"/>
      <c r="C1253" s="27"/>
      <c r="D1253" s="97"/>
      <c r="E1253" s="97"/>
      <c r="F1253" s="97"/>
      <c r="G1253" s="97"/>
      <c r="H1253" s="97"/>
      <c r="I1253" s="97"/>
      <c r="J1253" s="97"/>
      <c r="K1253" s="98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99"/>
      <c r="AE1253" s="99"/>
      <c r="AF1253" s="99"/>
      <c r="AG1253" s="1"/>
      <c r="AH1253" s="27"/>
      <c r="AI1253" s="30"/>
      <c r="AJ1253" s="1"/>
    </row>
    <row r="1254" spans="1:36" ht="18" customHeight="1">
      <c r="A1254" s="22"/>
      <c r="B1254" s="27"/>
      <c r="C1254" s="27"/>
      <c r="D1254" s="97"/>
      <c r="E1254" s="97"/>
      <c r="F1254" s="97"/>
      <c r="G1254" s="97"/>
      <c r="H1254" s="97"/>
      <c r="I1254" s="97"/>
      <c r="J1254" s="97"/>
      <c r="K1254" s="98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99"/>
      <c r="AE1254" s="99"/>
      <c r="AF1254" s="99"/>
      <c r="AG1254" s="1"/>
      <c r="AH1254" s="27"/>
      <c r="AI1254" s="30"/>
      <c r="AJ1254" s="1"/>
    </row>
    <row r="1255" spans="1:36" ht="18" customHeight="1">
      <c r="A1255" s="22"/>
      <c r="B1255" s="27"/>
      <c r="C1255" s="27"/>
      <c r="D1255" s="97"/>
      <c r="E1255" s="97"/>
      <c r="F1255" s="97"/>
      <c r="G1255" s="97"/>
      <c r="H1255" s="97"/>
      <c r="I1255" s="97"/>
      <c r="J1255" s="97"/>
      <c r="K1255" s="98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99"/>
      <c r="AE1255" s="99"/>
      <c r="AF1255" s="99"/>
      <c r="AG1255" s="1"/>
      <c r="AH1255" s="27"/>
      <c r="AI1255" s="30"/>
      <c r="AJ1255" s="1"/>
    </row>
    <row r="1256" spans="1:36" ht="18" customHeight="1">
      <c r="A1256" s="22"/>
      <c r="B1256" s="27"/>
      <c r="C1256" s="27"/>
      <c r="D1256" s="97"/>
      <c r="E1256" s="97"/>
      <c r="F1256" s="97"/>
      <c r="G1256" s="97"/>
      <c r="H1256" s="97"/>
      <c r="I1256" s="97"/>
      <c r="J1256" s="97"/>
      <c r="K1256" s="98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99"/>
      <c r="AE1256" s="99"/>
      <c r="AF1256" s="99"/>
      <c r="AG1256" s="1"/>
      <c r="AH1256" s="27"/>
      <c r="AI1256" s="30"/>
      <c r="AJ1256" s="1"/>
    </row>
    <row r="1257" spans="1:36" ht="18" customHeight="1">
      <c r="A1257" s="22"/>
      <c r="B1257" s="27"/>
      <c r="C1257" s="27"/>
      <c r="D1257" s="97"/>
      <c r="E1257" s="97"/>
      <c r="F1257" s="97"/>
      <c r="G1257" s="97"/>
      <c r="H1257" s="97"/>
      <c r="I1257" s="97"/>
      <c r="J1257" s="97"/>
      <c r="K1257" s="98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99"/>
      <c r="AE1257" s="99"/>
      <c r="AF1257" s="99"/>
      <c r="AG1257" s="1"/>
      <c r="AH1257" s="27"/>
      <c r="AI1257" s="30"/>
      <c r="AJ1257" s="1"/>
    </row>
    <row r="1258" spans="1:36" ht="18" customHeight="1">
      <c r="A1258" s="22"/>
      <c r="B1258" s="27"/>
      <c r="C1258" s="27"/>
      <c r="D1258" s="97"/>
      <c r="E1258" s="97"/>
      <c r="F1258" s="97"/>
      <c r="G1258" s="97"/>
      <c r="H1258" s="97"/>
      <c r="I1258" s="97"/>
      <c r="J1258" s="97"/>
      <c r="K1258" s="98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99"/>
      <c r="AE1258" s="99"/>
      <c r="AF1258" s="99"/>
      <c r="AG1258" s="1"/>
      <c r="AH1258" s="27"/>
      <c r="AI1258" s="30"/>
      <c r="AJ1258" s="1"/>
    </row>
    <row r="1259" spans="1:36" ht="18" customHeight="1">
      <c r="A1259" s="22"/>
      <c r="B1259" s="27"/>
      <c r="C1259" s="27"/>
      <c r="D1259" s="97"/>
      <c r="E1259" s="97"/>
      <c r="F1259" s="97"/>
      <c r="G1259" s="97"/>
      <c r="H1259" s="97"/>
      <c r="I1259" s="97"/>
      <c r="J1259" s="97"/>
      <c r="K1259" s="98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99"/>
      <c r="AE1259" s="99"/>
      <c r="AF1259" s="99"/>
      <c r="AG1259" s="1"/>
      <c r="AH1259" s="27"/>
      <c r="AI1259" s="30"/>
      <c r="AJ1259" s="1"/>
    </row>
    <row r="1260" spans="1:36" ht="18" customHeight="1">
      <c r="A1260" s="22"/>
      <c r="B1260" s="27"/>
      <c r="C1260" s="27"/>
      <c r="D1260" s="97"/>
      <c r="E1260" s="97"/>
      <c r="F1260" s="97"/>
      <c r="G1260" s="97"/>
      <c r="H1260" s="97"/>
      <c r="I1260" s="97"/>
      <c r="J1260" s="97"/>
      <c r="K1260" s="98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99"/>
      <c r="AE1260" s="99"/>
      <c r="AF1260" s="99"/>
      <c r="AG1260" s="1"/>
      <c r="AH1260" s="27"/>
      <c r="AI1260" s="30"/>
      <c r="AJ1260" s="1"/>
    </row>
    <row r="1261" spans="1:36" ht="18" customHeight="1">
      <c r="A1261" s="22"/>
      <c r="B1261" s="27"/>
      <c r="C1261" s="27"/>
      <c r="D1261" s="97"/>
      <c r="E1261" s="97"/>
      <c r="F1261" s="97"/>
      <c r="G1261" s="97"/>
      <c r="H1261" s="97"/>
      <c r="I1261" s="97"/>
      <c r="J1261" s="97"/>
      <c r="K1261" s="98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99"/>
      <c r="AE1261" s="99"/>
      <c r="AF1261" s="99"/>
      <c r="AG1261" s="1"/>
      <c r="AH1261" s="27"/>
      <c r="AI1261" s="30"/>
      <c r="AJ1261" s="1"/>
    </row>
    <row r="1262" spans="1:36" ht="18" customHeight="1">
      <c r="A1262" s="22"/>
      <c r="B1262" s="27"/>
      <c r="C1262" s="27"/>
      <c r="D1262" s="97"/>
      <c r="E1262" s="97"/>
      <c r="F1262" s="97"/>
      <c r="G1262" s="97"/>
      <c r="H1262" s="97"/>
      <c r="I1262" s="97"/>
      <c r="J1262" s="97"/>
      <c r="K1262" s="98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99"/>
      <c r="AE1262" s="99"/>
      <c r="AF1262" s="99"/>
      <c r="AG1262" s="1"/>
      <c r="AH1262" s="27"/>
      <c r="AI1262" s="30"/>
      <c r="AJ1262" s="1"/>
    </row>
    <row r="1263" spans="1:36" ht="18" customHeight="1">
      <c r="A1263" s="22"/>
      <c r="B1263" s="27"/>
      <c r="C1263" s="27"/>
      <c r="D1263" s="97"/>
      <c r="E1263" s="97"/>
      <c r="F1263" s="97"/>
      <c r="G1263" s="97"/>
      <c r="H1263" s="97"/>
      <c r="I1263" s="97"/>
      <c r="J1263" s="97"/>
      <c r="K1263" s="98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99"/>
      <c r="AE1263" s="99"/>
      <c r="AF1263" s="99"/>
      <c r="AG1263" s="1"/>
      <c r="AH1263" s="27"/>
      <c r="AI1263" s="30"/>
      <c r="AJ1263" s="1"/>
    </row>
    <row r="1264" spans="1:36" ht="18" customHeight="1">
      <c r="A1264" s="22"/>
      <c r="B1264" s="27"/>
      <c r="C1264" s="27"/>
      <c r="D1264" s="97"/>
      <c r="E1264" s="97"/>
      <c r="F1264" s="97"/>
      <c r="G1264" s="97"/>
      <c r="H1264" s="97"/>
      <c r="I1264" s="97"/>
      <c r="J1264" s="97"/>
      <c r="K1264" s="98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99"/>
      <c r="AE1264" s="99"/>
      <c r="AF1264" s="99"/>
      <c r="AG1264" s="1"/>
      <c r="AH1264" s="27"/>
      <c r="AI1264" s="30"/>
      <c r="AJ1264" s="1"/>
    </row>
    <row r="1265" spans="1:36" ht="18" customHeight="1">
      <c r="A1265" s="22"/>
      <c r="B1265" s="27"/>
      <c r="C1265" s="27"/>
      <c r="D1265" s="97"/>
      <c r="E1265" s="97"/>
      <c r="F1265" s="97"/>
      <c r="G1265" s="97"/>
      <c r="H1265" s="97"/>
      <c r="I1265" s="97"/>
      <c r="J1265" s="97"/>
      <c r="K1265" s="98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99"/>
      <c r="AE1265" s="99"/>
      <c r="AF1265" s="99"/>
      <c r="AG1265" s="1"/>
      <c r="AH1265" s="27"/>
      <c r="AI1265" s="30"/>
      <c r="AJ1265" s="1"/>
    </row>
    <row r="1266" spans="1:36" ht="18" customHeight="1">
      <c r="A1266" s="22"/>
      <c r="B1266" s="27"/>
      <c r="C1266" s="27"/>
      <c r="D1266" s="97"/>
      <c r="E1266" s="97"/>
      <c r="F1266" s="97"/>
      <c r="G1266" s="97"/>
      <c r="H1266" s="97"/>
      <c r="I1266" s="97"/>
      <c r="J1266" s="97"/>
      <c r="K1266" s="98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99"/>
      <c r="AE1266" s="99"/>
      <c r="AF1266" s="99"/>
      <c r="AG1266" s="1"/>
      <c r="AH1266" s="27"/>
      <c r="AI1266" s="30"/>
      <c r="AJ1266" s="1"/>
    </row>
    <row r="1267" spans="1:36" ht="18" customHeight="1">
      <c r="A1267" s="22"/>
      <c r="B1267" s="27"/>
      <c r="C1267" s="27"/>
      <c r="D1267" s="97"/>
      <c r="E1267" s="97"/>
      <c r="F1267" s="97"/>
      <c r="G1267" s="97"/>
      <c r="H1267" s="97"/>
      <c r="I1267" s="97"/>
      <c r="J1267" s="97"/>
      <c r="K1267" s="98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99"/>
      <c r="AE1267" s="99"/>
      <c r="AF1267" s="99"/>
      <c r="AG1267" s="1"/>
      <c r="AH1267" s="27"/>
      <c r="AI1267" s="30"/>
      <c r="AJ1267" s="1"/>
    </row>
    <row r="1268" spans="1:36" ht="18" customHeight="1">
      <c r="A1268" s="22"/>
      <c r="B1268" s="27"/>
      <c r="C1268" s="27"/>
      <c r="D1268" s="97"/>
      <c r="E1268" s="97"/>
      <c r="F1268" s="97"/>
      <c r="G1268" s="97"/>
      <c r="H1268" s="97"/>
      <c r="I1268" s="97"/>
      <c r="J1268" s="97"/>
      <c r="K1268" s="98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99"/>
      <c r="AE1268" s="99"/>
      <c r="AF1268" s="99"/>
      <c r="AG1268" s="1"/>
      <c r="AH1268" s="27"/>
      <c r="AI1268" s="30"/>
      <c r="AJ1268" s="1"/>
    </row>
    <row r="1269" spans="1:36" ht="18" customHeight="1">
      <c r="A1269" s="22"/>
      <c r="B1269" s="27"/>
      <c r="C1269" s="27"/>
      <c r="D1269" s="97"/>
      <c r="E1269" s="97"/>
      <c r="F1269" s="97"/>
      <c r="G1269" s="97"/>
      <c r="H1269" s="97"/>
      <c r="I1269" s="97"/>
      <c r="J1269" s="97"/>
      <c r="K1269" s="98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99"/>
      <c r="AE1269" s="99"/>
      <c r="AF1269" s="99"/>
      <c r="AG1269" s="1"/>
      <c r="AH1269" s="27"/>
      <c r="AI1269" s="30"/>
      <c r="AJ1269" s="1"/>
    </row>
    <row r="1270" spans="1:36" ht="18" customHeight="1">
      <c r="A1270" s="22"/>
      <c r="B1270" s="27"/>
      <c r="C1270" s="27"/>
      <c r="D1270" s="97"/>
      <c r="E1270" s="97"/>
      <c r="F1270" s="97"/>
      <c r="G1270" s="97"/>
      <c r="H1270" s="97"/>
      <c r="I1270" s="97"/>
      <c r="J1270" s="97"/>
      <c r="K1270" s="98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99"/>
      <c r="AE1270" s="99"/>
      <c r="AF1270" s="99"/>
      <c r="AG1270" s="1"/>
      <c r="AH1270" s="27"/>
      <c r="AI1270" s="30"/>
      <c r="AJ1270" s="1"/>
    </row>
    <row r="1271" spans="1:36" ht="18" customHeight="1">
      <c r="A1271" s="22"/>
      <c r="B1271" s="27"/>
      <c r="C1271" s="27"/>
      <c r="D1271" s="97"/>
      <c r="E1271" s="97"/>
      <c r="F1271" s="97"/>
      <c r="G1271" s="97"/>
      <c r="H1271" s="97"/>
      <c r="I1271" s="97"/>
      <c r="J1271" s="97"/>
      <c r="K1271" s="98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99"/>
      <c r="AE1271" s="99"/>
      <c r="AF1271" s="99"/>
      <c r="AG1271" s="1"/>
      <c r="AH1271" s="27"/>
      <c r="AI1271" s="30"/>
      <c r="AJ1271" s="1"/>
    </row>
    <row r="1272" spans="1:36" ht="18" customHeight="1">
      <c r="A1272" s="22"/>
      <c r="B1272" s="27"/>
      <c r="C1272" s="27"/>
      <c r="D1272" s="97"/>
      <c r="E1272" s="97"/>
      <c r="F1272" s="97"/>
      <c r="G1272" s="97"/>
      <c r="H1272" s="97"/>
      <c r="I1272" s="97"/>
      <c r="J1272" s="97"/>
      <c r="K1272" s="98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99"/>
      <c r="AE1272" s="99"/>
      <c r="AF1272" s="99"/>
      <c r="AG1272" s="1"/>
      <c r="AH1272" s="27"/>
      <c r="AI1272" s="30"/>
      <c r="AJ1272" s="1"/>
    </row>
    <row r="1273" spans="1:36" ht="18" customHeight="1">
      <c r="A1273" s="22"/>
      <c r="B1273" s="27"/>
      <c r="C1273" s="27"/>
      <c r="D1273" s="97"/>
      <c r="E1273" s="97"/>
      <c r="F1273" s="97"/>
      <c r="G1273" s="97"/>
      <c r="H1273" s="97"/>
      <c r="I1273" s="97"/>
      <c r="J1273" s="97"/>
      <c r="K1273" s="98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99"/>
      <c r="AE1273" s="99"/>
      <c r="AF1273" s="99"/>
      <c r="AG1273" s="1"/>
      <c r="AH1273" s="27"/>
      <c r="AI1273" s="30"/>
      <c r="AJ1273" s="1"/>
    </row>
    <row r="1274" spans="1:36" ht="18" customHeight="1">
      <c r="A1274" s="22"/>
      <c r="B1274" s="27"/>
      <c r="C1274" s="27"/>
      <c r="D1274" s="97"/>
      <c r="E1274" s="97"/>
      <c r="F1274" s="97"/>
      <c r="G1274" s="97"/>
      <c r="H1274" s="97"/>
      <c r="I1274" s="97"/>
      <c r="J1274" s="97"/>
      <c r="K1274" s="98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99"/>
      <c r="AE1274" s="99"/>
      <c r="AF1274" s="99"/>
      <c r="AG1274" s="1"/>
      <c r="AH1274" s="27"/>
      <c r="AI1274" s="30"/>
      <c r="AJ1274" s="1"/>
    </row>
    <row r="1275" spans="1:36" ht="18" customHeight="1">
      <c r="A1275" s="22"/>
      <c r="B1275" s="27"/>
      <c r="C1275" s="27"/>
      <c r="D1275" s="97"/>
      <c r="E1275" s="97"/>
      <c r="F1275" s="97"/>
      <c r="G1275" s="97"/>
      <c r="H1275" s="97"/>
      <c r="I1275" s="97"/>
      <c r="J1275" s="97"/>
      <c r="K1275" s="98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99"/>
      <c r="AE1275" s="99"/>
      <c r="AF1275" s="99"/>
      <c r="AG1275" s="1"/>
      <c r="AH1275" s="27"/>
      <c r="AI1275" s="30"/>
      <c r="AJ1275" s="1"/>
    </row>
    <row r="1276" spans="1:36" ht="18" customHeight="1">
      <c r="A1276" s="22"/>
      <c r="B1276" s="27"/>
      <c r="C1276" s="27"/>
      <c r="D1276" s="97"/>
      <c r="E1276" s="97"/>
      <c r="F1276" s="97"/>
      <c r="G1276" s="97"/>
      <c r="H1276" s="97"/>
      <c r="I1276" s="97"/>
      <c r="J1276" s="97"/>
      <c r="K1276" s="98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99"/>
      <c r="AE1276" s="99"/>
      <c r="AF1276" s="99"/>
      <c r="AG1276" s="1"/>
      <c r="AH1276" s="27"/>
      <c r="AI1276" s="30"/>
      <c r="AJ1276" s="1"/>
    </row>
    <row r="1277" spans="1:36" ht="18" customHeight="1">
      <c r="A1277" s="22"/>
      <c r="B1277" s="27"/>
      <c r="C1277" s="27"/>
      <c r="D1277" s="97"/>
      <c r="E1277" s="97"/>
      <c r="F1277" s="97"/>
      <c r="G1277" s="97"/>
      <c r="H1277" s="97"/>
      <c r="I1277" s="97"/>
      <c r="J1277" s="97"/>
      <c r="K1277" s="98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99"/>
      <c r="AE1277" s="99"/>
      <c r="AF1277" s="99"/>
      <c r="AG1277" s="1"/>
      <c r="AH1277" s="27"/>
      <c r="AI1277" s="30"/>
      <c r="AJ1277" s="1"/>
    </row>
    <row r="1278" spans="1:36" ht="18" customHeight="1">
      <c r="A1278" s="22"/>
      <c r="B1278" s="27"/>
      <c r="C1278" s="27"/>
      <c r="D1278" s="97"/>
      <c r="E1278" s="97"/>
      <c r="F1278" s="97"/>
      <c r="G1278" s="97"/>
      <c r="H1278" s="97"/>
      <c r="I1278" s="97"/>
      <c r="J1278" s="97"/>
      <c r="K1278" s="98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99"/>
      <c r="AE1278" s="99"/>
      <c r="AF1278" s="99"/>
      <c r="AG1278" s="1"/>
      <c r="AH1278" s="27"/>
      <c r="AI1278" s="30"/>
      <c r="AJ1278" s="1"/>
    </row>
    <row r="1279" spans="1:36" ht="18" customHeight="1">
      <c r="A1279" s="22"/>
      <c r="B1279" s="27"/>
      <c r="C1279" s="27"/>
      <c r="D1279" s="97"/>
      <c r="E1279" s="97"/>
      <c r="F1279" s="97"/>
      <c r="G1279" s="97"/>
      <c r="H1279" s="97"/>
      <c r="I1279" s="97"/>
      <c r="J1279" s="97"/>
      <c r="K1279" s="98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99"/>
      <c r="AE1279" s="99"/>
      <c r="AF1279" s="99"/>
      <c r="AG1279" s="1"/>
      <c r="AH1279" s="27"/>
      <c r="AI1279" s="30"/>
      <c r="AJ1279" s="1"/>
    </row>
    <row r="1280" spans="1:36" ht="18" customHeight="1">
      <c r="A1280" s="22"/>
      <c r="B1280" s="27"/>
      <c r="C1280" s="27"/>
      <c r="D1280" s="97"/>
      <c r="E1280" s="97"/>
      <c r="F1280" s="97"/>
      <c r="G1280" s="97"/>
      <c r="H1280" s="97"/>
      <c r="I1280" s="97"/>
      <c r="J1280" s="97"/>
      <c r="K1280" s="98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99"/>
      <c r="AE1280" s="99"/>
      <c r="AF1280" s="99"/>
      <c r="AG1280" s="1"/>
      <c r="AH1280" s="27"/>
      <c r="AI1280" s="30"/>
      <c r="AJ1280" s="1"/>
    </row>
    <row r="1281" spans="1:36" ht="18" customHeight="1">
      <c r="A1281" s="22"/>
      <c r="B1281" s="27"/>
      <c r="C1281" s="27"/>
      <c r="D1281" s="97"/>
      <c r="E1281" s="97"/>
      <c r="F1281" s="97"/>
      <c r="G1281" s="97"/>
      <c r="H1281" s="97"/>
      <c r="I1281" s="97"/>
      <c r="J1281" s="97"/>
      <c r="K1281" s="98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99"/>
      <c r="AE1281" s="99"/>
      <c r="AF1281" s="99"/>
      <c r="AG1281" s="1"/>
      <c r="AH1281" s="27"/>
      <c r="AI1281" s="30"/>
      <c r="AJ1281" s="1"/>
    </row>
    <row r="1282" spans="1:36" ht="18" customHeight="1">
      <c r="A1282" s="22"/>
      <c r="B1282" s="27"/>
      <c r="C1282" s="27"/>
      <c r="D1282" s="97"/>
      <c r="E1282" s="97"/>
      <c r="F1282" s="97"/>
      <c r="G1282" s="97"/>
      <c r="H1282" s="97"/>
      <c r="I1282" s="97"/>
      <c r="J1282" s="97"/>
      <c r="K1282" s="98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99"/>
      <c r="AE1282" s="99"/>
      <c r="AF1282" s="99"/>
      <c r="AG1282" s="1"/>
      <c r="AH1282" s="27"/>
      <c r="AI1282" s="30"/>
      <c r="AJ1282" s="1"/>
    </row>
    <row r="1283" spans="1:36" ht="18" customHeight="1">
      <c r="A1283" s="22"/>
      <c r="B1283" s="27"/>
      <c r="C1283" s="27"/>
      <c r="D1283" s="97"/>
      <c r="E1283" s="97"/>
      <c r="F1283" s="97"/>
      <c r="G1283" s="97"/>
      <c r="H1283" s="97"/>
      <c r="I1283" s="97"/>
      <c r="J1283" s="97"/>
      <c r="K1283" s="98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99"/>
      <c r="AE1283" s="99"/>
      <c r="AF1283" s="99"/>
      <c r="AG1283" s="1"/>
      <c r="AH1283" s="27"/>
      <c r="AI1283" s="30"/>
      <c r="AJ1283" s="1"/>
    </row>
    <row r="1284" spans="1:36" ht="18" customHeight="1">
      <c r="A1284" s="22"/>
      <c r="B1284" s="27"/>
      <c r="C1284" s="27"/>
      <c r="D1284" s="97"/>
      <c r="E1284" s="97"/>
      <c r="F1284" s="97"/>
      <c r="G1284" s="97"/>
      <c r="H1284" s="97"/>
      <c r="I1284" s="97"/>
      <c r="J1284" s="97"/>
      <c r="K1284" s="98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99"/>
      <c r="AE1284" s="99"/>
      <c r="AF1284" s="99"/>
      <c r="AG1284" s="1"/>
      <c r="AH1284" s="27"/>
      <c r="AI1284" s="30"/>
      <c r="AJ1284" s="1"/>
    </row>
    <row r="1285" spans="1:36" ht="18" customHeight="1">
      <c r="A1285" s="22"/>
      <c r="B1285" s="27"/>
      <c r="C1285" s="27"/>
      <c r="D1285" s="97"/>
      <c r="E1285" s="97"/>
      <c r="F1285" s="97"/>
      <c r="G1285" s="97"/>
      <c r="H1285" s="97"/>
      <c r="I1285" s="97"/>
      <c r="J1285" s="97"/>
      <c r="K1285" s="98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99"/>
      <c r="AE1285" s="99"/>
      <c r="AF1285" s="99"/>
      <c r="AG1285" s="1"/>
      <c r="AH1285" s="27"/>
      <c r="AI1285" s="30"/>
      <c r="AJ1285" s="1"/>
    </row>
    <row r="1286" spans="1:36" ht="18" customHeight="1">
      <c r="A1286" s="22"/>
      <c r="B1286" s="27"/>
      <c r="C1286" s="27"/>
      <c r="D1286" s="97"/>
      <c r="E1286" s="97"/>
      <c r="F1286" s="97"/>
      <c r="G1286" s="97"/>
      <c r="H1286" s="97"/>
      <c r="I1286" s="97"/>
      <c r="J1286" s="97"/>
      <c r="K1286" s="98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99"/>
      <c r="AE1286" s="99"/>
      <c r="AF1286" s="99"/>
      <c r="AG1286" s="1"/>
      <c r="AH1286" s="27"/>
      <c r="AI1286" s="30"/>
      <c r="AJ1286" s="1"/>
    </row>
    <row r="1287" spans="1:36" ht="18" customHeight="1">
      <c r="A1287" s="22"/>
      <c r="B1287" s="27"/>
      <c r="C1287" s="27"/>
      <c r="D1287" s="97"/>
      <c r="E1287" s="97"/>
      <c r="F1287" s="97"/>
      <c r="G1287" s="97"/>
      <c r="H1287" s="97"/>
      <c r="I1287" s="97"/>
      <c r="J1287" s="97"/>
      <c r="K1287" s="98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99"/>
      <c r="AE1287" s="99"/>
      <c r="AF1287" s="99"/>
      <c r="AG1287" s="1"/>
      <c r="AH1287" s="27"/>
      <c r="AI1287" s="30"/>
      <c r="AJ1287" s="1"/>
    </row>
    <row r="1288" spans="1:36" ht="18" customHeight="1">
      <c r="A1288" s="22"/>
      <c r="B1288" s="27"/>
      <c r="C1288" s="27"/>
      <c r="D1288" s="97"/>
      <c r="E1288" s="97"/>
      <c r="F1288" s="97"/>
      <c r="G1288" s="97"/>
      <c r="H1288" s="97"/>
      <c r="I1288" s="97"/>
      <c r="J1288" s="97"/>
      <c r="K1288" s="98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99"/>
      <c r="AE1288" s="99"/>
      <c r="AF1288" s="99"/>
      <c r="AG1288" s="1"/>
      <c r="AH1288" s="27"/>
      <c r="AI1288" s="30"/>
      <c r="AJ1288" s="1"/>
    </row>
    <row r="1289" spans="1:36" ht="18" customHeight="1">
      <c r="A1289" s="22"/>
      <c r="B1289" s="27"/>
      <c r="C1289" s="27"/>
      <c r="D1289" s="97"/>
      <c r="E1289" s="97"/>
      <c r="F1289" s="97"/>
      <c r="G1289" s="97"/>
      <c r="H1289" s="97"/>
      <c r="I1289" s="97"/>
      <c r="J1289" s="97"/>
      <c r="K1289" s="98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99"/>
      <c r="AE1289" s="99"/>
      <c r="AF1289" s="99"/>
      <c r="AG1289" s="1"/>
      <c r="AH1289" s="27"/>
      <c r="AI1289" s="30"/>
      <c r="AJ1289" s="1"/>
    </row>
    <row r="1290" spans="1:36" ht="18" customHeight="1">
      <c r="A1290" s="22"/>
      <c r="B1290" s="27"/>
      <c r="C1290" s="27"/>
      <c r="D1290" s="97"/>
      <c r="E1290" s="97"/>
      <c r="F1290" s="97"/>
      <c r="G1290" s="97"/>
      <c r="H1290" s="97"/>
      <c r="I1290" s="97"/>
      <c r="J1290" s="97"/>
      <c r="K1290" s="98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99"/>
      <c r="AE1290" s="99"/>
      <c r="AF1290" s="99"/>
      <c r="AG1290" s="1"/>
      <c r="AH1290" s="27"/>
      <c r="AI1290" s="30"/>
      <c r="AJ1290" s="1"/>
    </row>
    <row r="1291" spans="1:36" ht="18" customHeight="1">
      <c r="A1291" s="22"/>
      <c r="B1291" s="27"/>
      <c r="C1291" s="27"/>
      <c r="D1291" s="97"/>
      <c r="E1291" s="97"/>
      <c r="F1291" s="97"/>
      <c r="G1291" s="97"/>
      <c r="H1291" s="97"/>
      <c r="I1291" s="97"/>
      <c r="J1291" s="97"/>
      <c r="K1291" s="98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99"/>
      <c r="AE1291" s="99"/>
      <c r="AF1291" s="99"/>
      <c r="AG1291" s="1"/>
      <c r="AH1291" s="27"/>
      <c r="AI1291" s="30"/>
      <c r="AJ1291" s="1"/>
    </row>
    <row r="1292" spans="1:36" ht="18" customHeight="1">
      <c r="A1292" s="22"/>
      <c r="B1292" s="27"/>
      <c r="C1292" s="27"/>
      <c r="D1292" s="97"/>
      <c r="E1292" s="97"/>
      <c r="F1292" s="97"/>
      <c r="G1292" s="97"/>
      <c r="H1292" s="97"/>
      <c r="I1292" s="97"/>
      <c r="J1292" s="97"/>
      <c r="K1292" s="98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99"/>
      <c r="AE1292" s="99"/>
      <c r="AF1292" s="99"/>
      <c r="AG1292" s="1"/>
      <c r="AH1292" s="27"/>
      <c r="AI1292" s="30"/>
      <c r="AJ1292" s="1"/>
    </row>
    <row r="1293" spans="1:36" ht="18" customHeight="1">
      <c r="A1293" s="22"/>
      <c r="B1293" s="27"/>
      <c r="C1293" s="27"/>
      <c r="D1293" s="97"/>
      <c r="E1293" s="97"/>
      <c r="F1293" s="97"/>
      <c r="G1293" s="97"/>
      <c r="H1293" s="97"/>
      <c r="I1293" s="97"/>
      <c r="J1293" s="97"/>
      <c r="K1293" s="98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99"/>
      <c r="AE1293" s="99"/>
      <c r="AF1293" s="99"/>
      <c r="AG1293" s="1"/>
      <c r="AH1293" s="27"/>
      <c r="AI1293" s="30"/>
      <c r="AJ1293" s="1"/>
    </row>
    <row r="1294" spans="1:36" ht="18" customHeight="1">
      <c r="A1294" s="22"/>
      <c r="B1294" s="27"/>
      <c r="C1294" s="27"/>
      <c r="D1294" s="97"/>
      <c r="E1294" s="97"/>
      <c r="F1294" s="97"/>
      <c r="G1294" s="97"/>
      <c r="H1294" s="97"/>
      <c r="I1294" s="97"/>
      <c r="J1294" s="97"/>
      <c r="K1294" s="98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99"/>
      <c r="AE1294" s="99"/>
      <c r="AF1294" s="99"/>
      <c r="AG1294" s="1"/>
      <c r="AH1294" s="27"/>
      <c r="AI1294" s="30"/>
      <c r="AJ1294" s="1"/>
    </row>
    <row r="1295" spans="1:36" ht="18" customHeight="1">
      <c r="A1295" s="22"/>
      <c r="B1295" s="27"/>
      <c r="C1295" s="27"/>
      <c r="D1295" s="97"/>
      <c r="E1295" s="97"/>
      <c r="F1295" s="97"/>
      <c r="G1295" s="97"/>
      <c r="H1295" s="97"/>
      <c r="I1295" s="97"/>
      <c r="J1295" s="97"/>
      <c r="K1295" s="98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99"/>
      <c r="AE1295" s="99"/>
      <c r="AF1295" s="99"/>
      <c r="AG1295" s="1"/>
      <c r="AH1295" s="27"/>
      <c r="AI1295" s="30"/>
      <c r="AJ1295" s="1"/>
    </row>
    <row r="1296" spans="1:36" ht="18" customHeight="1">
      <c r="A1296" s="22"/>
      <c r="B1296" s="27"/>
      <c r="C1296" s="27"/>
      <c r="D1296" s="97"/>
      <c r="E1296" s="97"/>
      <c r="F1296" s="97"/>
      <c r="G1296" s="97"/>
      <c r="H1296" s="97"/>
      <c r="I1296" s="97"/>
      <c r="J1296" s="97"/>
      <c r="K1296" s="98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99"/>
      <c r="AE1296" s="99"/>
      <c r="AF1296" s="99"/>
      <c r="AG1296" s="1"/>
      <c r="AH1296" s="27"/>
      <c r="AI1296" s="30"/>
      <c r="AJ1296" s="1"/>
    </row>
    <row r="1297" spans="1:36" ht="18" customHeight="1">
      <c r="A1297" s="22"/>
      <c r="B1297" s="27"/>
      <c r="C1297" s="27"/>
      <c r="D1297" s="97"/>
      <c r="E1297" s="97"/>
      <c r="F1297" s="97"/>
      <c r="G1297" s="97"/>
      <c r="H1297" s="97"/>
      <c r="I1297" s="97"/>
      <c r="J1297" s="97"/>
      <c r="K1297" s="98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99"/>
      <c r="AE1297" s="99"/>
      <c r="AF1297" s="99"/>
      <c r="AG1297" s="1"/>
      <c r="AH1297" s="27"/>
      <c r="AI1297" s="30"/>
      <c r="AJ1297" s="1"/>
    </row>
    <row r="1298" spans="1:36" ht="18" customHeight="1">
      <c r="A1298" s="22"/>
      <c r="B1298" s="27"/>
      <c r="C1298" s="27"/>
      <c r="D1298" s="97"/>
      <c r="E1298" s="97"/>
      <c r="F1298" s="97"/>
      <c r="G1298" s="97"/>
      <c r="H1298" s="97"/>
      <c r="I1298" s="97"/>
      <c r="J1298" s="97"/>
      <c r="K1298" s="98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99"/>
      <c r="AE1298" s="99"/>
      <c r="AF1298" s="99"/>
      <c r="AG1298" s="1"/>
      <c r="AH1298" s="27"/>
      <c r="AI1298" s="30"/>
      <c r="AJ1298" s="1"/>
    </row>
    <row r="1299" spans="1:36" ht="18" customHeight="1">
      <c r="A1299" s="22"/>
      <c r="B1299" s="27"/>
      <c r="C1299" s="27"/>
      <c r="D1299" s="97"/>
      <c r="E1299" s="97"/>
      <c r="F1299" s="97"/>
      <c r="G1299" s="97"/>
      <c r="H1299" s="97"/>
      <c r="I1299" s="97"/>
      <c r="J1299" s="97"/>
      <c r="K1299" s="98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99"/>
      <c r="AE1299" s="99"/>
      <c r="AF1299" s="99"/>
      <c r="AG1299" s="1"/>
      <c r="AH1299" s="27"/>
      <c r="AI1299" s="30"/>
      <c r="AJ1299" s="1"/>
    </row>
    <row r="1300" spans="1:36" ht="18" customHeight="1">
      <c r="A1300" s="22"/>
      <c r="B1300" s="27"/>
      <c r="C1300" s="27"/>
      <c r="D1300" s="97"/>
      <c r="E1300" s="97"/>
      <c r="F1300" s="97"/>
      <c r="G1300" s="97"/>
      <c r="H1300" s="97"/>
      <c r="I1300" s="97"/>
      <c r="J1300" s="97"/>
      <c r="K1300" s="98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99"/>
      <c r="AE1300" s="99"/>
      <c r="AF1300" s="99"/>
      <c r="AG1300" s="1"/>
      <c r="AH1300" s="27"/>
      <c r="AI1300" s="30"/>
      <c r="AJ1300" s="1"/>
    </row>
    <row r="1301" spans="1:36" ht="18" customHeight="1">
      <c r="A1301" s="22"/>
      <c r="B1301" s="27"/>
      <c r="C1301" s="27"/>
      <c r="D1301" s="97"/>
      <c r="E1301" s="97"/>
      <c r="F1301" s="97"/>
      <c r="G1301" s="97"/>
      <c r="H1301" s="97"/>
      <c r="I1301" s="97"/>
      <c r="J1301" s="97"/>
      <c r="K1301" s="98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99"/>
      <c r="AE1301" s="99"/>
      <c r="AF1301" s="99"/>
      <c r="AG1301" s="1"/>
      <c r="AH1301" s="27"/>
      <c r="AI1301" s="30"/>
      <c r="AJ1301" s="1"/>
    </row>
    <row r="1302" spans="1:36" ht="18" customHeight="1">
      <c r="A1302" s="22"/>
      <c r="B1302" s="27"/>
      <c r="C1302" s="27"/>
      <c r="D1302" s="97"/>
      <c r="E1302" s="97"/>
      <c r="F1302" s="97"/>
      <c r="G1302" s="97"/>
      <c r="H1302" s="97"/>
      <c r="I1302" s="97"/>
      <c r="J1302" s="97"/>
      <c r="K1302" s="98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99"/>
      <c r="AE1302" s="99"/>
      <c r="AF1302" s="99"/>
      <c r="AG1302" s="1"/>
      <c r="AH1302" s="27"/>
      <c r="AI1302" s="30"/>
      <c r="AJ1302" s="1"/>
    </row>
    <row r="1303" spans="1:36" ht="18" customHeight="1">
      <c r="A1303" s="22"/>
      <c r="B1303" s="27"/>
      <c r="C1303" s="27"/>
      <c r="D1303" s="97"/>
      <c r="E1303" s="97"/>
      <c r="F1303" s="97"/>
      <c r="G1303" s="97"/>
      <c r="H1303" s="97"/>
      <c r="I1303" s="97"/>
      <c r="J1303" s="97"/>
      <c r="K1303" s="98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99"/>
      <c r="AE1303" s="99"/>
      <c r="AF1303" s="99"/>
      <c r="AG1303" s="1"/>
      <c r="AH1303" s="27"/>
      <c r="AI1303" s="30"/>
      <c r="AJ1303" s="1"/>
    </row>
    <row r="1304" spans="1:36" ht="18" customHeight="1">
      <c r="A1304" s="22"/>
      <c r="B1304" s="27"/>
      <c r="C1304" s="27"/>
      <c r="D1304" s="97"/>
      <c r="E1304" s="97"/>
      <c r="F1304" s="97"/>
      <c r="G1304" s="97"/>
      <c r="H1304" s="97"/>
      <c r="I1304" s="97"/>
      <c r="J1304" s="97"/>
      <c r="K1304" s="98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99"/>
      <c r="AE1304" s="99"/>
      <c r="AF1304" s="99"/>
      <c r="AG1304" s="1"/>
      <c r="AH1304" s="27"/>
      <c r="AI1304" s="30"/>
      <c r="AJ1304" s="1"/>
    </row>
    <row r="1305" spans="1:36" ht="18" customHeight="1">
      <c r="A1305" s="22"/>
      <c r="B1305" s="27"/>
      <c r="C1305" s="27"/>
      <c r="D1305" s="97"/>
      <c r="E1305" s="97"/>
      <c r="F1305" s="97"/>
      <c r="G1305" s="97"/>
      <c r="H1305" s="97"/>
      <c r="I1305" s="97"/>
      <c r="J1305" s="97"/>
      <c r="K1305" s="98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99"/>
      <c r="AE1305" s="99"/>
      <c r="AF1305" s="99"/>
      <c r="AG1305" s="1"/>
      <c r="AH1305" s="27"/>
      <c r="AI1305" s="30"/>
      <c r="AJ1305" s="1"/>
    </row>
    <row r="1306" spans="1:36" ht="18" customHeight="1">
      <c r="A1306" s="22"/>
      <c r="B1306" s="27"/>
      <c r="C1306" s="27"/>
      <c r="D1306" s="97"/>
      <c r="E1306" s="97"/>
      <c r="F1306" s="97"/>
      <c r="G1306" s="97"/>
      <c r="H1306" s="97"/>
      <c r="I1306" s="97"/>
      <c r="J1306" s="97"/>
      <c r="K1306" s="98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99"/>
      <c r="AE1306" s="99"/>
      <c r="AF1306" s="99"/>
      <c r="AG1306" s="1"/>
      <c r="AH1306" s="27"/>
      <c r="AI1306" s="30"/>
      <c r="AJ1306" s="1"/>
    </row>
    <row r="1307" spans="1:36" ht="18" customHeight="1">
      <c r="A1307" s="22"/>
      <c r="B1307" s="27"/>
      <c r="C1307" s="27"/>
      <c r="D1307" s="97"/>
      <c r="E1307" s="97"/>
      <c r="F1307" s="97"/>
      <c r="G1307" s="97"/>
      <c r="H1307" s="97"/>
      <c r="I1307" s="97"/>
      <c r="J1307" s="97"/>
      <c r="K1307" s="98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99"/>
      <c r="AE1307" s="99"/>
      <c r="AF1307" s="99"/>
      <c r="AG1307" s="1"/>
      <c r="AH1307" s="27"/>
      <c r="AI1307" s="30"/>
      <c r="AJ1307" s="1"/>
    </row>
    <row r="1308" spans="1:36" ht="18" customHeight="1">
      <c r="A1308" s="22"/>
      <c r="B1308" s="27"/>
      <c r="C1308" s="27"/>
      <c r="D1308" s="97"/>
      <c r="E1308" s="97"/>
      <c r="F1308" s="97"/>
      <c r="G1308" s="97"/>
      <c r="H1308" s="97"/>
      <c r="I1308" s="97"/>
      <c r="J1308" s="97"/>
      <c r="K1308" s="98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99"/>
      <c r="AE1308" s="99"/>
      <c r="AF1308" s="99"/>
      <c r="AG1308" s="1"/>
      <c r="AH1308" s="27"/>
      <c r="AI1308" s="30"/>
      <c r="AJ1308" s="1"/>
    </row>
    <row r="1309" spans="1:36" ht="18" customHeight="1">
      <c r="A1309" s="22"/>
      <c r="B1309" s="27"/>
      <c r="C1309" s="27"/>
      <c r="D1309" s="97"/>
      <c r="E1309" s="97"/>
      <c r="F1309" s="97"/>
      <c r="G1309" s="97"/>
      <c r="H1309" s="97"/>
      <c r="I1309" s="97"/>
      <c r="J1309" s="97"/>
      <c r="K1309" s="98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99"/>
      <c r="AE1309" s="99"/>
      <c r="AF1309" s="99"/>
      <c r="AG1309" s="1"/>
      <c r="AH1309" s="27"/>
      <c r="AI1309" s="30"/>
      <c r="AJ1309" s="1"/>
    </row>
    <row r="1310" spans="1:36" ht="18" customHeight="1">
      <c r="A1310" s="22"/>
      <c r="B1310" s="27"/>
      <c r="C1310" s="27"/>
      <c r="D1310" s="97"/>
      <c r="E1310" s="97"/>
      <c r="F1310" s="97"/>
      <c r="G1310" s="97"/>
      <c r="H1310" s="97"/>
      <c r="I1310" s="97"/>
      <c r="J1310" s="97"/>
      <c r="K1310" s="98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99"/>
      <c r="AE1310" s="99"/>
      <c r="AF1310" s="99"/>
      <c r="AG1310" s="1"/>
      <c r="AH1310" s="27"/>
      <c r="AI1310" s="30"/>
      <c r="AJ1310" s="1"/>
    </row>
    <row r="1311" spans="1:36" ht="18" customHeight="1">
      <c r="A1311" s="22"/>
      <c r="B1311" s="27"/>
      <c r="C1311" s="27"/>
      <c r="D1311" s="97"/>
      <c r="E1311" s="97"/>
      <c r="F1311" s="97"/>
      <c r="G1311" s="97"/>
      <c r="H1311" s="97"/>
      <c r="I1311" s="97"/>
      <c r="J1311" s="97"/>
      <c r="K1311" s="98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99"/>
      <c r="AE1311" s="99"/>
      <c r="AF1311" s="99"/>
      <c r="AG1311" s="1"/>
      <c r="AH1311" s="27"/>
      <c r="AI1311" s="30"/>
      <c r="AJ1311" s="1"/>
    </row>
    <row r="1312" spans="1:36" ht="18" customHeight="1">
      <c r="A1312" s="22"/>
      <c r="B1312" s="27"/>
      <c r="C1312" s="27"/>
      <c r="D1312" s="97"/>
      <c r="E1312" s="97"/>
      <c r="F1312" s="97"/>
      <c r="G1312" s="97"/>
      <c r="H1312" s="97"/>
      <c r="I1312" s="97"/>
      <c r="J1312" s="97"/>
      <c r="K1312" s="98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99"/>
      <c r="AE1312" s="99"/>
      <c r="AF1312" s="99"/>
      <c r="AG1312" s="1"/>
      <c r="AH1312" s="27"/>
      <c r="AI1312" s="30"/>
      <c r="AJ1312" s="1"/>
    </row>
    <row r="1313" spans="1:36" ht="18" customHeight="1">
      <c r="A1313" s="22"/>
      <c r="B1313" s="27"/>
      <c r="C1313" s="27"/>
      <c r="D1313" s="97"/>
      <c r="E1313" s="97"/>
      <c r="F1313" s="97"/>
      <c r="G1313" s="97"/>
      <c r="H1313" s="97"/>
      <c r="I1313" s="97"/>
      <c r="J1313" s="97"/>
      <c r="K1313" s="98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99"/>
      <c r="AE1313" s="99"/>
      <c r="AF1313" s="99"/>
      <c r="AG1313" s="1"/>
      <c r="AH1313" s="27"/>
      <c r="AI1313" s="30"/>
      <c r="AJ1313" s="1"/>
    </row>
    <row r="1314" spans="1:36" ht="18" customHeight="1">
      <c r="A1314" s="22"/>
      <c r="B1314" s="27"/>
      <c r="C1314" s="27"/>
      <c r="D1314" s="97"/>
      <c r="E1314" s="97"/>
      <c r="F1314" s="97"/>
      <c r="G1314" s="97"/>
      <c r="H1314" s="97"/>
      <c r="I1314" s="97"/>
      <c r="J1314" s="97"/>
      <c r="K1314" s="98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99"/>
      <c r="AE1314" s="99"/>
      <c r="AF1314" s="99"/>
      <c r="AG1314" s="1"/>
      <c r="AH1314" s="27"/>
      <c r="AI1314" s="30"/>
      <c r="AJ1314" s="1"/>
    </row>
    <row r="1315" spans="1:36" ht="18" customHeight="1">
      <c r="A1315" s="22"/>
      <c r="B1315" s="27"/>
      <c r="C1315" s="27"/>
      <c r="D1315" s="97"/>
      <c r="E1315" s="97"/>
      <c r="F1315" s="97"/>
      <c r="G1315" s="97"/>
      <c r="H1315" s="97"/>
      <c r="I1315" s="97"/>
      <c r="J1315" s="97"/>
      <c r="K1315" s="98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99"/>
      <c r="AE1315" s="99"/>
      <c r="AF1315" s="99"/>
      <c r="AG1315" s="1"/>
      <c r="AH1315" s="27"/>
      <c r="AI1315" s="30"/>
      <c r="AJ1315" s="1"/>
    </row>
    <row r="1316" spans="1:36" ht="18" customHeight="1">
      <c r="A1316" s="22"/>
      <c r="B1316" s="27"/>
      <c r="C1316" s="27"/>
      <c r="D1316" s="97"/>
      <c r="E1316" s="97"/>
      <c r="F1316" s="97"/>
      <c r="G1316" s="97"/>
      <c r="H1316" s="97"/>
      <c r="I1316" s="97"/>
      <c r="J1316" s="97"/>
      <c r="K1316" s="98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99"/>
      <c r="AE1316" s="99"/>
      <c r="AF1316" s="99"/>
      <c r="AG1316" s="1"/>
      <c r="AH1316" s="27"/>
      <c r="AI1316" s="30"/>
      <c r="AJ1316" s="1"/>
    </row>
    <row r="1317" spans="1:36" ht="18" customHeight="1">
      <c r="A1317" s="22"/>
      <c r="B1317" s="27"/>
      <c r="C1317" s="27"/>
      <c r="D1317" s="97"/>
      <c r="E1317" s="97"/>
      <c r="F1317" s="97"/>
      <c r="G1317" s="97"/>
      <c r="H1317" s="97"/>
      <c r="I1317" s="97"/>
      <c r="J1317" s="97"/>
      <c r="K1317" s="98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99"/>
      <c r="AE1317" s="99"/>
      <c r="AF1317" s="99"/>
      <c r="AG1317" s="1"/>
      <c r="AH1317" s="27"/>
      <c r="AI1317" s="30"/>
      <c r="AJ1317" s="1"/>
    </row>
    <row r="1318" spans="1:36" ht="18" customHeight="1">
      <c r="A1318" s="22"/>
      <c r="B1318" s="27"/>
      <c r="C1318" s="27"/>
      <c r="D1318" s="97"/>
      <c r="E1318" s="97"/>
      <c r="F1318" s="97"/>
      <c r="G1318" s="97"/>
      <c r="H1318" s="97"/>
      <c r="I1318" s="97"/>
      <c r="J1318" s="97"/>
      <c r="K1318" s="98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99"/>
      <c r="AE1318" s="99"/>
      <c r="AF1318" s="99"/>
      <c r="AG1318" s="1"/>
      <c r="AH1318" s="27"/>
      <c r="AI1318" s="30"/>
      <c r="AJ1318" s="1"/>
    </row>
    <row r="1319" spans="1:36" ht="18" customHeight="1">
      <c r="A1319" s="22"/>
      <c r="B1319" s="27"/>
      <c r="C1319" s="27"/>
      <c r="D1319" s="97"/>
      <c r="E1319" s="97"/>
      <c r="F1319" s="97"/>
      <c r="G1319" s="97"/>
      <c r="H1319" s="97"/>
      <c r="I1319" s="97"/>
      <c r="J1319" s="97"/>
      <c r="K1319" s="98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99"/>
      <c r="AE1319" s="99"/>
      <c r="AF1319" s="99"/>
      <c r="AG1319" s="1"/>
      <c r="AH1319" s="27"/>
      <c r="AI1319" s="30"/>
      <c r="AJ1319" s="1"/>
    </row>
    <row r="1320" spans="1:36" ht="18" customHeight="1">
      <c r="A1320" s="22"/>
      <c r="B1320" s="27"/>
      <c r="C1320" s="27"/>
      <c r="D1320" s="97"/>
      <c r="E1320" s="97"/>
      <c r="F1320" s="97"/>
      <c r="G1320" s="97"/>
      <c r="H1320" s="97"/>
      <c r="I1320" s="97"/>
      <c r="J1320" s="97"/>
      <c r="K1320" s="98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99"/>
      <c r="AE1320" s="99"/>
      <c r="AF1320" s="99"/>
      <c r="AG1320" s="1"/>
      <c r="AH1320" s="27"/>
      <c r="AI1320" s="30"/>
      <c r="AJ1320" s="1"/>
    </row>
    <row r="1321" spans="1:36" ht="18" customHeight="1">
      <c r="A1321" s="22"/>
      <c r="B1321" s="27"/>
      <c r="C1321" s="27"/>
      <c r="D1321" s="97"/>
      <c r="E1321" s="97"/>
      <c r="F1321" s="97"/>
      <c r="G1321" s="97"/>
      <c r="H1321" s="97"/>
      <c r="I1321" s="97"/>
      <c r="J1321" s="97"/>
      <c r="K1321" s="98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99"/>
      <c r="AE1321" s="99"/>
      <c r="AF1321" s="99"/>
      <c r="AG1321" s="1"/>
      <c r="AH1321" s="27"/>
      <c r="AI1321" s="30"/>
      <c r="AJ1321" s="1"/>
    </row>
    <row r="1322" spans="1:36" ht="18" customHeight="1">
      <c r="A1322" s="22"/>
      <c r="B1322" s="27"/>
      <c r="C1322" s="27"/>
      <c r="D1322" s="97"/>
      <c r="E1322" s="97"/>
      <c r="F1322" s="97"/>
      <c r="G1322" s="97"/>
      <c r="H1322" s="97"/>
      <c r="I1322" s="97"/>
      <c r="J1322" s="97"/>
      <c r="K1322" s="98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99"/>
      <c r="AE1322" s="99"/>
      <c r="AF1322" s="99"/>
      <c r="AG1322" s="1"/>
      <c r="AH1322" s="27"/>
      <c r="AI1322" s="30"/>
      <c r="AJ1322" s="1"/>
    </row>
    <row r="1323" spans="1:36" ht="18" customHeight="1">
      <c r="A1323" s="22"/>
      <c r="B1323" s="27"/>
      <c r="C1323" s="27"/>
      <c r="D1323" s="97"/>
      <c r="E1323" s="97"/>
      <c r="F1323" s="97"/>
      <c r="G1323" s="97"/>
      <c r="H1323" s="97"/>
      <c r="I1323" s="97"/>
      <c r="J1323" s="97"/>
      <c r="K1323" s="98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99"/>
      <c r="AE1323" s="99"/>
      <c r="AF1323" s="99"/>
      <c r="AG1323" s="1"/>
      <c r="AH1323" s="27"/>
      <c r="AI1323" s="30"/>
      <c r="AJ1323" s="1"/>
    </row>
    <row r="1324" spans="1:36" ht="18" customHeight="1">
      <c r="A1324" s="22"/>
      <c r="B1324" s="27"/>
      <c r="C1324" s="27"/>
      <c r="D1324" s="97"/>
      <c r="E1324" s="97"/>
      <c r="F1324" s="97"/>
      <c r="G1324" s="97"/>
      <c r="H1324" s="97"/>
      <c r="I1324" s="97"/>
      <c r="J1324" s="97"/>
      <c r="K1324" s="98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99"/>
      <c r="AE1324" s="99"/>
      <c r="AF1324" s="99"/>
      <c r="AG1324" s="1"/>
      <c r="AH1324" s="27"/>
      <c r="AI1324" s="30"/>
      <c r="AJ1324" s="1"/>
    </row>
    <row r="1325" spans="1:36" ht="18" customHeight="1">
      <c r="A1325" s="22"/>
      <c r="B1325" s="27"/>
      <c r="C1325" s="27"/>
      <c r="D1325" s="97"/>
      <c r="E1325" s="97"/>
      <c r="F1325" s="97"/>
      <c r="G1325" s="97"/>
      <c r="H1325" s="97"/>
      <c r="I1325" s="97"/>
      <c r="J1325" s="97"/>
      <c r="K1325" s="98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99"/>
      <c r="AE1325" s="99"/>
      <c r="AF1325" s="99"/>
      <c r="AG1325" s="1"/>
      <c r="AH1325" s="27"/>
      <c r="AI1325" s="30"/>
      <c r="AJ1325" s="1"/>
    </row>
    <row r="1326" spans="1:36" ht="18" customHeight="1">
      <c r="A1326" s="22"/>
      <c r="B1326" s="27"/>
      <c r="C1326" s="27"/>
      <c r="D1326" s="97"/>
      <c r="E1326" s="97"/>
      <c r="F1326" s="97"/>
      <c r="G1326" s="97"/>
      <c r="H1326" s="97"/>
      <c r="I1326" s="97"/>
      <c r="J1326" s="97"/>
      <c r="K1326" s="98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99"/>
      <c r="AE1326" s="99"/>
      <c r="AF1326" s="99"/>
      <c r="AG1326" s="1"/>
      <c r="AH1326" s="27"/>
      <c r="AI1326" s="30"/>
      <c r="AJ1326" s="1"/>
    </row>
    <row r="1327" spans="1:36" ht="18" customHeight="1">
      <c r="A1327" s="22"/>
      <c r="B1327" s="27"/>
      <c r="C1327" s="27"/>
      <c r="D1327" s="97"/>
      <c r="E1327" s="97"/>
      <c r="F1327" s="97"/>
      <c r="G1327" s="97"/>
      <c r="H1327" s="97"/>
      <c r="I1327" s="97"/>
      <c r="J1327" s="97"/>
      <c r="K1327" s="98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99"/>
      <c r="AE1327" s="99"/>
      <c r="AF1327" s="99"/>
      <c r="AG1327" s="1"/>
      <c r="AH1327" s="27"/>
      <c r="AI1327" s="30"/>
      <c r="AJ1327" s="1"/>
    </row>
    <row r="1328" spans="1:36" ht="18" customHeight="1">
      <c r="A1328" s="22"/>
      <c r="B1328" s="27"/>
      <c r="C1328" s="27"/>
      <c r="D1328" s="97"/>
      <c r="E1328" s="97"/>
      <c r="F1328" s="97"/>
      <c r="G1328" s="97"/>
      <c r="H1328" s="97"/>
      <c r="I1328" s="97"/>
      <c r="J1328" s="97"/>
      <c r="K1328" s="98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99"/>
      <c r="AE1328" s="99"/>
      <c r="AF1328" s="99"/>
      <c r="AG1328" s="1"/>
      <c r="AH1328" s="27"/>
      <c r="AI1328" s="30"/>
      <c r="AJ1328" s="1"/>
    </row>
    <row r="1329" spans="1:36" ht="18" customHeight="1">
      <c r="A1329" s="22"/>
      <c r="B1329" s="27"/>
      <c r="C1329" s="27"/>
      <c r="D1329" s="97"/>
      <c r="E1329" s="97"/>
      <c r="F1329" s="97"/>
      <c r="G1329" s="97"/>
      <c r="H1329" s="97"/>
      <c r="I1329" s="97"/>
      <c r="J1329" s="97"/>
      <c r="K1329" s="98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99"/>
      <c r="AE1329" s="99"/>
      <c r="AF1329" s="99"/>
      <c r="AG1329" s="1"/>
      <c r="AH1329" s="27"/>
      <c r="AI1329" s="30"/>
      <c r="AJ1329" s="1"/>
    </row>
    <row r="1330" spans="1:36" ht="18" customHeight="1">
      <c r="A1330" s="22"/>
      <c r="B1330" s="27"/>
      <c r="C1330" s="27"/>
      <c r="D1330" s="97"/>
      <c r="E1330" s="97"/>
      <c r="F1330" s="97"/>
      <c r="G1330" s="97"/>
      <c r="H1330" s="97"/>
      <c r="I1330" s="97"/>
      <c r="J1330" s="97"/>
      <c r="K1330" s="98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99"/>
      <c r="AE1330" s="99"/>
      <c r="AF1330" s="99"/>
      <c r="AG1330" s="1"/>
      <c r="AH1330" s="27"/>
      <c r="AI1330" s="30"/>
      <c r="AJ1330" s="1"/>
    </row>
    <row r="1331" spans="1:36" ht="18" customHeight="1">
      <c r="A1331" s="22"/>
      <c r="B1331" s="27"/>
      <c r="C1331" s="27"/>
      <c r="D1331" s="97"/>
      <c r="E1331" s="97"/>
      <c r="F1331" s="97"/>
      <c r="G1331" s="97"/>
      <c r="H1331" s="97"/>
      <c r="I1331" s="97"/>
      <c r="J1331" s="97"/>
      <c r="K1331" s="98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99"/>
      <c r="AE1331" s="99"/>
      <c r="AF1331" s="99"/>
      <c r="AG1331" s="1"/>
      <c r="AH1331" s="27"/>
      <c r="AI1331" s="30"/>
      <c r="AJ1331" s="1"/>
    </row>
    <row r="1332" spans="1:36" ht="18" customHeight="1">
      <c r="A1332" s="22"/>
      <c r="B1332" s="27"/>
      <c r="C1332" s="27"/>
      <c r="D1332" s="97"/>
      <c r="E1332" s="97"/>
      <c r="F1332" s="97"/>
      <c r="G1332" s="97"/>
      <c r="H1332" s="97"/>
      <c r="I1332" s="97"/>
      <c r="J1332" s="97"/>
      <c r="K1332" s="98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99"/>
      <c r="AE1332" s="99"/>
      <c r="AF1332" s="99"/>
      <c r="AG1332" s="1"/>
      <c r="AH1332" s="27"/>
      <c r="AI1332" s="30"/>
      <c r="AJ1332" s="1"/>
    </row>
    <row r="1333" spans="1:36" ht="18" customHeight="1">
      <c r="A1333" s="22"/>
      <c r="B1333" s="27"/>
      <c r="C1333" s="27"/>
      <c r="D1333" s="97"/>
      <c r="E1333" s="97"/>
      <c r="F1333" s="97"/>
      <c r="G1333" s="97"/>
      <c r="H1333" s="97"/>
      <c r="I1333" s="97"/>
      <c r="J1333" s="97"/>
      <c r="K1333" s="98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99"/>
      <c r="AE1333" s="99"/>
      <c r="AF1333" s="99"/>
      <c r="AG1333" s="1"/>
      <c r="AH1333" s="27"/>
      <c r="AI1333" s="30"/>
      <c r="AJ1333" s="1"/>
    </row>
    <row r="1334" spans="1:36" ht="18" customHeight="1">
      <c r="A1334" s="22"/>
      <c r="B1334" s="27"/>
      <c r="C1334" s="27"/>
      <c r="D1334" s="97"/>
      <c r="E1334" s="97"/>
      <c r="F1334" s="97"/>
      <c r="G1334" s="97"/>
      <c r="H1334" s="97"/>
      <c r="I1334" s="97"/>
      <c r="J1334" s="97"/>
      <c r="K1334" s="98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99"/>
      <c r="AE1334" s="99"/>
      <c r="AF1334" s="99"/>
      <c r="AG1334" s="1"/>
      <c r="AH1334" s="27"/>
      <c r="AI1334" s="30"/>
      <c r="AJ1334" s="1"/>
    </row>
    <row r="1335" spans="1:36" ht="18" customHeight="1">
      <c r="A1335" s="22"/>
      <c r="B1335" s="27"/>
      <c r="C1335" s="27"/>
      <c r="D1335" s="97"/>
      <c r="E1335" s="97"/>
      <c r="F1335" s="97"/>
      <c r="G1335" s="97"/>
      <c r="H1335" s="97"/>
      <c r="I1335" s="97"/>
      <c r="J1335" s="97"/>
      <c r="K1335" s="98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99"/>
      <c r="AE1335" s="99"/>
      <c r="AF1335" s="99"/>
      <c r="AG1335" s="1"/>
      <c r="AH1335" s="27"/>
      <c r="AI1335" s="30"/>
      <c r="AJ1335" s="1"/>
    </row>
    <row r="1336" spans="1:36" ht="18" customHeight="1">
      <c r="A1336" s="22"/>
      <c r="B1336" s="27"/>
      <c r="C1336" s="27"/>
      <c r="D1336" s="97"/>
      <c r="E1336" s="97"/>
      <c r="F1336" s="97"/>
      <c r="G1336" s="97"/>
      <c r="H1336" s="97"/>
      <c r="I1336" s="97"/>
      <c r="J1336" s="97"/>
      <c r="K1336" s="98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99"/>
      <c r="AE1336" s="99"/>
      <c r="AF1336" s="99"/>
      <c r="AG1336" s="1"/>
      <c r="AH1336" s="27"/>
      <c r="AI1336" s="30"/>
      <c r="AJ1336" s="1"/>
    </row>
    <row r="1337" spans="1:36" ht="18" customHeight="1">
      <c r="A1337" s="22"/>
      <c r="B1337" s="27"/>
      <c r="C1337" s="27"/>
      <c r="D1337" s="97"/>
      <c r="E1337" s="97"/>
      <c r="F1337" s="97"/>
      <c r="G1337" s="97"/>
      <c r="H1337" s="97"/>
      <c r="I1337" s="97"/>
      <c r="J1337" s="97"/>
      <c r="K1337" s="98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99"/>
      <c r="AE1337" s="99"/>
      <c r="AF1337" s="99"/>
      <c r="AG1337" s="1"/>
      <c r="AH1337" s="27"/>
      <c r="AI1337" s="30"/>
      <c r="AJ1337" s="1"/>
    </row>
    <row r="1338" spans="1:36" ht="18" customHeight="1">
      <c r="A1338" s="22"/>
      <c r="B1338" s="27"/>
      <c r="C1338" s="27"/>
      <c r="D1338" s="97"/>
      <c r="E1338" s="97"/>
      <c r="F1338" s="97"/>
      <c r="G1338" s="97"/>
      <c r="H1338" s="97"/>
      <c r="I1338" s="97"/>
      <c r="J1338" s="97"/>
      <c r="K1338" s="98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99"/>
      <c r="AE1338" s="99"/>
      <c r="AF1338" s="99"/>
      <c r="AG1338" s="1"/>
      <c r="AH1338" s="27"/>
      <c r="AI1338" s="30"/>
      <c r="AJ1338" s="1"/>
    </row>
    <row r="1339" spans="1:36" ht="18" customHeight="1">
      <c r="A1339" s="22"/>
      <c r="B1339" s="27"/>
      <c r="C1339" s="27"/>
      <c r="D1339" s="97"/>
      <c r="E1339" s="97"/>
      <c r="F1339" s="97"/>
      <c r="G1339" s="97"/>
      <c r="H1339" s="97"/>
      <c r="I1339" s="97"/>
      <c r="J1339" s="97"/>
      <c r="K1339" s="98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99"/>
      <c r="AE1339" s="99"/>
      <c r="AF1339" s="99"/>
      <c r="AG1339" s="1"/>
      <c r="AH1339" s="27"/>
      <c r="AI1339" s="30"/>
      <c r="AJ1339" s="1"/>
    </row>
    <row r="1340" spans="1:36" ht="18" customHeight="1">
      <c r="A1340" s="22"/>
      <c r="B1340" s="27"/>
      <c r="C1340" s="27"/>
      <c r="D1340" s="97"/>
      <c r="E1340" s="97"/>
      <c r="F1340" s="97"/>
      <c r="G1340" s="97"/>
      <c r="H1340" s="97"/>
      <c r="I1340" s="97"/>
      <c r="J1340" s="97"/>
      <c r="K1340" s="98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99"/>
      <c r="AE1340" s="99"/>
      <c r="AF1340" s="99"/>
      <c r="AG1340" s="1"/>
      <c r="AH1340" s="27"/>
      <c r="AI1340" s="30"/>
      <c r="AJ1340" s="1"/>
    </row>
    <row r="1341" spans="1:36" ht="18" customHeight="1">
      <c r="A1341" s="22"/>
      <c r="B1341" s="27"/>
      <c r="C1341" s="27"/>
      <c r="D1341" s="97"/>
      <c r="E1341" s="97"/>
      <c r="F1341" s="97"/>
      <c r="G1341" s="97"/>
      <c r="H1341" s="97"/>
      <c r="I1341" s="97"/>
      <c r="J1341" s="97"/>
      <c r="K1341" s="98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99"/>
      <c r="AE1341" s="99"/>
      <c r="AF1341" s="99"/>
      <c r="AG1341" s="1"/>
      <c r="AH1341" s="27"/>
      <c r="AI1341" s="30"/>
      <c r="AJ1341" s="1"/>
    </row>
    <row r="1342" spans="1:36" ht="18" customHeight="1">
      <c r="A1342" s="22"/>
      <c r="B1342" s="27"/>
      <c r="C1342" s="27"/>
      <c r="D1342" s="97"/>
      <c r="E1342" s="97"/>
      <c r="F1342" s="97"/>
      <c r="G1342" s="97"/>
      <c r="H1342" s="97"/>
      <c r="I1342" s="97"/>
      <c r="J1342" s="97"/>
      <c r="K1342" s="98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99"/>
      <c r="AE1342" s="99"/>
      <c r="AF1342" s="99"/>
      <c r="AG1342" s="1"/>
      <c r="AH1342" s="27"/>
      <c r="AI1342" s="30"/>
      <c r="AJ1342" s="1"/>
    </row>
    <row r="1343" spans="1:36" ht="18" customHeight="1">
      <c r="A1343" s="22"/>
      <c r="B1343" s="27"/>
      <c r="C1343" s="27"/>
      <c r="D1343" s="97"/>
      <c r="E1343" s="97"/>
      <c r="F1343" s="97"/>
      <c r="G1343" s="97"/>
      <c r="H1343" s="97"/>
      <c r="I1343" s="97"/>
      <c r="J1343" s="97"/>
      <c r="K1343" s="98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99"/>
      <c r="AE1343" s="99"/>
      <c r="AF1343" s="99"/>
      <c r="AG1343" s="1"/>
      <c r="AH1343" s="27"/>
      <c r="AI1343" s="30"/>
      <c r="AJ1343" s="1"/>
    </row>
    <row r="1344" spans="1:36" ht="18" customHeight="1">
      <c r="A1344" s="22"/>
      <c r="B1344" s="27"/>
      <c r="C1344" s="27"/>
      <c r="D1344" s="97"/>
      <c r="E1344" s="97"/>
      <c r="F1344" s="97"/>
      <c r="G1344" s="97"/>
      <c r="H1344" s="97"/>
      <c r="I1344" s="97"/>
      <c r="J1344" s="97"/>
      <c r="K1344" s="98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99"/>
      <c r="AE1344" s="99"/>
      <c r="AF1344" s="99"/>
      <c r="AG1344" s="1"/>
      <c r="AH1344" s="27"/>
      <c r="AI1344" s="30"/>
      <c r="AJ1344" s="1"/>
    </row>
    <row r="1345" spans="1:36" ht="18" customHeight="1">
      <c r="A1345" s="22"/>
      <c r="B1345" s="27"/>
      <c r="C1345" s="27"/>
      <c r="D1345" s="97"/>
      <c r="E1345" s="97"/>
      <c r="F1345" s="97"/>
      <c r="G1345" s="97"/>
      <c r="H1345" s="97"/>
      <c r="I1345" s="97"/>
      <c r="J1345" s="97"/>
      <c r="K1345" s="98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99"/>
      <c r="AE1345" s="99"/>
      <c r="AF1345" s="99"/>
      <c r="AG1345" s="1"/>
      <c r="AH1345" s="27"/>
      <c r="AI1345" s="30"/>
      <c r="AJ1345" s="1"/>
    </row>
    <row r="1346" spans="1:36" ht="18" customHeight="1">
      <c r="A1346" s="22"/>
      <c r="B1346" s="27"/>
      <c r="C1346" s="27"/>
      <c r="D1346" s="97"/>
      <c r="E1346" s="97"/>
      <c r="F1346" s="97"/>
      <c r="G1346" s="97"/>
      <c r="H1346" s="97"/>
      <c r="I1346" s="97"/>
      <c r="J1346" s="97"/>
      <c r="K1346" s="98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99"/>
      <c r="AE1346" s="99"/>
      <c r="AF1346" s="99"/>
      <c r="AG1346" s="1"/>
      <c r="AH1346" s="27"/>
      <c r="AI1346" s="30"/>
      <c r="AJ1346" s="1"/>
    </row>
    <row r="1347" spans="1:36" ht="18" customHeight="1">
      <c r="A1347" s="22"/>
      <c r="B1347" s="27"/>
      <c r="C1347" s="27"/>
      <c r="D1347" s="97"/>
      <c r="E1347" s="97"/>
      <c r="F1347" s="97"/>
      <c r="G1347" s="97"/>
      <c r="H1347" s="97"/>
      <c r="I1347" s="97"/>
      <c r="J1347" s="97"/>
      <c r="K1347" s="98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99"/>
      <c r="AE1347" s="99"/>
      <c r="AF1347" s="99"/>
      <c r="AG1347" s="1"/>
      <c r="AH1347" s="27"/>
      <c r="AI1347" s="30"/>
      <c r="AJ1347" s="1"/>
    </row>
    <row r="1348" spans="1:36" ht="18" customHeight="1">
      <c r="A1348" s="22"/>
      <c r="B1348" s="27"/>
      <c r="C1348" s="27"/>
      <c r="D1348" s="97"/>
      <c r="E1348" s="97"/>
      <c r="F1348" s="97"/>
      <c r="G1348" s="97"/>
      <c r="H1348" s="97"/>
      <c r="I1348" s="97"/>
      <c r="J1348" s="97"/>
      <c r="K1348" s="98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99"/>
      <c r="AE1348" s="99"/>
      <c r="AF1348" s="99"/>
      <c r="AG1348" s="1"/>
      <c r="AH1348" s="27"/>
      <c r="AI1348" s="30"/>
      <c r="AJ1348" s="1"/>
    </row>
    <row r="1349" spans="1:36" ht="18" customHeight="1">
      <c r="A1349" s="22"/>
      <c r="B1349" s="27"/>
      <c r="C1349" s="27"/>
      <c r="D1349" s="97"/>
      <c r="E1349" s="97"/>
      <c r="F1349" s="97"/>
      <c r="G1349" s="97"/>
      <c r="H1349" s="97"/>
      <c r="I1349" s="97"/>
      <c r="J1349" s="97"/>
      <c r="K1349" s="98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99"/>
      <c r="AE1349" s="99"/>
      <c r="AF1349" s="99"/>
      <c r="AG1349" s="1"/>
      <c r="AH1349" s="27"/>
      <c r="AI1349" s="30"/>
      <c r="AJ1349" s="1"/>
    </row>
    <row r="1350" spans="1:36" ht="18" customHeight="1">
      <c r="A1350" s="22"/>
      <c r="B1350" s="27"/>
      <c r="C1350" s="27"/>
      <c r="D1350" s="97"/>
      <c r="E1350" s="97"/>
      <c r="F1350" s="97"/>
      <c r="G1350" s="97"/>
      <c r="H1350" s="97"/>
      <c r="I1350" s="97"/>
      <c r="J1350" s="97"/>
      <c r="K1350" s="98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99"/>
      <c r="AE1350" s="99"/>
      <c r="AF1350" s="99"/>
      <c r="AG1350" s="1"/>
      <c r="AH1350" s="27"/>
      <c r="AI1350" s="30"/>
      <c r="AJ1350" s="1"/>
    </row>
    <row r="1351" spans="1:36" ht="18" customHeight="1">
      <c r="A1351" s="22"/>
      <c r="B1351" s="27"/>
      <c r="C1351" s="27"/>
      <c r="D1351" s="97"/>
      <c r="E1351" s="97"/>
      <c r="F1351" s="97"/>
      <c r="G1351" s="97"/>
      <c r="H1351" s="97"/>
      <c r="I1351" s="97"/>
      <c r="J1351" s="97"/>
      <c r="K1351" s="98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99"/>
      <c r="AE1351" s="99"/>
      <c r="AF1351" s="99"/>
      <c r="AG1351" s="1"/>
      <c r="AH1351" s="27"/>
      <c r="AI1351" s="30"/>
      <c r="AJ1351" s="1"/>
    </row>
    <row r="1352" spans="1:36" ht="18" customHeight="1">
      <c r="A1352" s="22"/>
      <c r="B1352" s="27"/>
      <c r="C1352" s="27"/>
      <c r="D1352" s="97"/>
      <c r="E1352" s="97"/>
      <c r="F1352" s="97"/>
      <c r="G1352" s="97"/>
      <c r="H1352" s="97"/>
      <c r="I1352" s="97"/>
      <c r="J1352" s="97"/>
      <c r="K1352" s="98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99"/>
      <c r="AE1352" s="99"/>
      <c r="AF1352" s="99"/>
      <c r="AG1352" s="1"/>
      <c r="AH1352" s="27"/>
      <c r="AI1352" s="30"/>
      <c r="AJ1352" s="1"/>
    </row>
    <row r="1353" spans="1:36" ht="18" customHeight="1">
      <c r="A1353" s="22"/>
      <c r="B1353" s="27"/>
      <c r="C1353" s="27"/>
      <c r="D1353" s="97"/>
      <c r="E1353" s="97"/>
      <c r="F1353" s="97"/>
      <c r="G1353" s="97"/>
      <c r="H1353" s="97"/>
      <c r="I1353" s="97"/>
      <c r="J1353" s="97"/>
      <c r="K1353" s="98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99"/>
      <c r="AE1353" s="99"/>
      <c r="AF1353" s="99"/>
      <c r="AG1353" s="1"/>
      <c r="AH1353" s="27"/>
      <c r="AI1353" s="30"/>
      <c r="AJ1353" s="1"/>
    </row>
    <row r="1354" spans="1:36" ht="18" customHeight="1">
      <c r="A1354" s="22"/>
      <c r="B1354" s="27"/>
      <c r="C1354" s="27"/>
      <c r="D1354" s="97"/>
      <c r="E1354" s="97"/>
      <c r="F1354" s="97"/>
      <c r="G1354" s="97"/>
      <c r="H1354" s="97"/>
      <c r="I1354" s="97"/>
      <c r="J1354" s="97"/>
      <c r="K1354" s="98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99"/>
      <c r="AE1354" s="99"/>
      <c r="AF1354" s="99"/>
      <c r="AG1354" s="1"/>
      <c r="AH1354" s="27"/>
      <c r="AI1354" s="30"/>
      <c r="AJ1354" s="1"/>
    </row>
    <row r="1355" spans="1:36" ht="18" customHeight="1">
      <c r="A1355" s="22"/>
      <c r="B1355" s="27"/>
      <c r="C1355" s="27"/>
      <c r="D1355" s="97"/>
      <c r="E1355" s="97"/>
      <c r="F1355" s="97"/>
      <c r="G1355" s="97"/>
      <c r="H1355" s="97"/>
      <c r="I1355" s="97"/>
      <c r="J1355" s="97"/>
      <c r="K1355" s="98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99"/>
      <c r="AE1355" s="99"/>
      <c r="AF1355" s="99"/>
      <c r="AG1355" s="1"/>
      <c r="AH1355" s="27"/>
      <c r="AI1355" s="30"/>
      <c r="AJ1355" s="1"/>
    </row>
    <row r="1356" spans="1:36" ht="18" customHeight="1">
      <c r="A1356" s="22"/>
      <c r="B1356" s="27"/>
      <c r="C1356" s="27"/>
      <c r="D1356" s="97"/>
      <c r="E1356" s="97"/>
      <c r="F1356" s="97"/>
      <c r="G1356" s="97"/>
      <c r="H1356" s="97"/>
      <c r="I1356" s="97"/>
      <c r="J1356" s="97"/>
      <c r="K1356" s="98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99"/>
      <c r="AE1356" s="99"/>
      <c r="AF1356" s="99"/>
      <c r="AG1356" s="1"/>
      <c r="AH1356" s="27"/>
      <c r="AI1356" s="30"/>
      <c r="AJ1356" s="1"/>
    </row>
    <row r="1357" spans="1:36" ht="18" customHeight="1">
      <c r="A1357" s="22"/>
      <c r="B1357" s="27"/>
      <c r="C1357" s="27"/>
      <c r="D1357" s="97"/>
      <c r="E1357" s="97"/>
      <c r="F1357" s="97"/>
      <c r="G1357" s="97"/>
      <c r="H1357" s="97"/>
      <c r="I1357" s="97"/>
      <c r="J1357" s="97"/>
      <c r="K1357" s="98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99"/>
      <c r="AE1357" s="99"/>
      <c r="AF1357" s="99"/>
      <c r="AG1357" s="1"/>
      <c r="AH1357" s="27"/>
      <c r="AI1357" s="30"/>
      <c r="AJ1357" s="1"/>
    </row>
    <row r="1358" spans="1:36" ht="18" customHeight="1">
      <c r="A1358" s="22"/>
      <c r="B1358" s="27"/>
      <c r="C1358" s="27"/>
      <c r="D1358" s="97"/>
      <c r="E1358" s="97"/>
      <c r="F1358" s="97"/>
      <c r="G1358" s="97"/>
      <c r="H1358" s="97"/>
      <c r="I1358" s="97"/>
      <c r="J1358" s="97"/>
      <c r="K1358" s="98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99"/>
      <c r="AE1358" s="99"/>
      <c r="AF1358" s="99"/>
      <c r="AG1358" s="1"/>
      <c r="AH1358" s="27"/>
      <c r="AI1358" s="30"/>
      <c r="AJ1358" s="1"/>
    </row>
    <row r="1359" spans="1:36" ht="18" customHeight="1">
      <c r="A1359" s="22"/>
      <c r="B1359" s="27"/>
      <c r="C1359" s="27"/>
      <c r="D1359" s="97"/>
      <c r="E1359" s="97"/>
      <c r="F1359" s="97"/>
      <c r="G1359" s="97"/>
      <c r="H1359" s="97"/>
      <c r="I1359" s="97"/>
      <c r="J1359" s="97"/>
      <c r="K1359" s="98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99"/>
      <c r="AE1359" s="99"/>
      <c r="AF1359" s="99"/>
      <c r="AG1359" s="1"/>
      <c r="AH1359" s="27"/>
      <c r="AI1359" s="30"/>
      <c r="AJ1359" s="1"/>
    </row>
    <row r="1360" spans="1:36" ht="18" customHeight="1">
      <c r="A1360" s="22"/>
      <c r="B1360" s="27"/>
      <c r="C1360" s="27"/>
      <c r="D1360" s="97"/>
      <c r="E1360" s="97"/>
      <c r="F1360" s="97"/>
      <c r="G1360" s="97"/>
      <c r="H1360" s="97"/>
      <c r="I1360" s="97"/>
      <c r="J1360" s="97"/>
      <c r="K1360" s="98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99"/>
      <c r="AE1360" s="99"/>
      <c r="AF1360" s="99"/>
      <c r="AG1360" s="1"/>
      <c r="AH1360" s="27"/>
      <c r="AI1360" s="30"/>
      <c r="AJ1360" s="1"/>
    </row>
    <row r="1361" spans="1:36" ht="18" customHeight="1">
      <c r="A1361" s="22"/>
      <c r="B1361" s="27"/>
      <c r="C1361" s="27"/>
      <c r="D1361" s="97"/>
      <c r="E1361" s="97"/>
      <c r="F1361" s="97"/>
      <c r="G1361" s="97"/>
      <c r="H1361" s="97"/>
      <c r="I1361" s="97"/>
      <c r="J1361" s="97"/>
      <c r="K1361" s="98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99"/>
      <c r="AE1361" s="99"/>
      <c r="AF1361" s="99"/>
      <c r="AG1361" s="1"/>
      <c r="AH1361" s="27"/>
      <c r="AI1361" s="30"/>
      <c r="AJ1361" s="1"/>
    </row>
    <row r="1362" spans="1:36" ht="18" customHeight="1">
      <c r="A1362" s="22"/>
      <c r="B1362" s="27"/>
      <c r="C1362" s="27"/>
      <c r="D1362" s="97"/>
      <c r="E1362" s="97"/>
      <c r="F1362" s="97"/>
      <c r="G1362" s="97"/>
      <c r="H1362" s="97"/>
      <c r="I1362" s="97"/>
      <c r="J1362" s="97"/>
      <c r="K1362" s="98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99"/>
      <c r="AE1362" s="99"/>
      <c r="AF1362" s="99"/>
      <c r="AG1362" s="1"/>
      <c r="AH1362" s="27"/>
      <c r="AI1362" s="30"/>
      <c r="AJ1362" s="1"/>
    </row>
    <row r="1363" spans="1:36" ht="18" customHeight="1">
      <c r="A1363" s="22"/>
      <c r="B1363" s="27"/>
      <c r="C1363" s="27"/>
      <c r="D1363" s="97"/>
      <c r="E1363" s="97"/>
      <c r="F1363" s="97"/>
      <c r="G1363" s="97"/>
      <c r="H1363" s="97"/>
      <c r="I1363" s="97"/>
      <c r="J1363" s="97"/>
      <c r="K1363" s="98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99"/>
      <c r="AE1363" s="99"/>
      <c r="AF1363" s="99"/>
      <c r="AG1363" s="1"/>
      <c r="AH1363" s="27"/>
      <c r="AI1363" s="30"/>
      <c r="AJ1363" s="1"/>
    </row>
    <row r="1364" spans="1:36" ht="18" customHeight="1">
      <c r="A1364" s="22"/>
      <c r="B1364" s="27"/>
      <c r="C1364" s="27"/>
      <c r="D1364" s="97"/>
      <c r="E1364" s="97"/>
      <c r="F1364" s="97"/>
      <c r="G1364" s="97"/>
      <c r="H1364" s="97"/>
      <c r="I1364" s="97"/>
      <c r="J1364" s="97"/>
      <c r="K1364" s="98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99"/>
      <c r="AE1364" s="99"/>
      <c r="AF1364" s="99"/>
      <c r="AG1364" s="1"/>
      <c r="AH1364" s="27"/>
      <c r="AI1364" s="30"/>
      <c r="AJ1364" s="1"/>
    </row>
    <row r="1365" spans="1:36" ht="18" customHeight="1">
      <c r="A1365" s="22"/>
      <c r="B1365" s="27"/>
      <c r="C1365" s="27"/>
      <c r="D1365" s="97"/>
      <c r="E1365" s="97"/>
      <c r="F1365" s="97"/>
      <c r="G1365" s="97"/>
      <c r="H1365" s="97"/>
      <c r="I1365" s="97"/>
      <c r="J1365" s="97"/>
      <c r="K1365" s="98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99"/>
      <c r="AE1365" s="99"/>
      <c r="AF1365" s="99"/>
      <c r="AG1365" s="1"/>
      <c r="AH1365" s="27"/>
      <c r="AI1365" s="30"/>
      <c r="AJ1365" s="1"/>
    </row>
    <row r="1366" spans="1:36" ht="18" customHeight="1">
      <c r="A1366" s="22"/>
      <c r="B1366" s="27"/>
      <c r="C1366" s="27"/>
      <c r="D1366" s="97"/>
      <c r="E1366" s="97"/>
      <c r="F1366" s="97"/>
      <c r="G1366" s="97"/>
      <c r="H1366" s="97"/>
      <c r="I1366" s="97"/>
      <c r="J1366" s="97"/>
      <c r="K1366" s="98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99"/>
      <c r="AE1366" s="99"/>
      <c r="AF1366" s="99"/>
      <c r="AG1366" s="1"/>
      <c r="AH1366" s="27"/>
      <c r="AI1366" s="30"/>
      <c r="AJ1366" s="1"/>
    </row>
    <row r="1367" spans="1:36" ht="18" customHeight="1">
      <c r="A1367" s="22"/>
      <c r="B1367" s="27"/>
      <c r="C1367" s="27"/>
      <c r="D1367" s="97"/>
      <c r="E1367" s="97"/>
      <c r="F1367" s="97"/>
      <c r="G1367" s="97"/>
      <c r="H1367" s="97"/>
      <c r="I1367" s="97"/>
      <c r="J1367" s="97"/>
      <c r="K1367" s="98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99"/>
      <c r="AE1367" s="99"/>
      <c r="AF1367" s="99"/>
      <c r="AG1367" s="1"/>
      <c r="AH1367" s="27"/>
      <c r="AI1367" s="30"/>
      <c r="AJ1367" s="1"/>
    </row>
    <row r="1368" spans="1:36" ht="18" customHeight="1">
      <c r="A1368" s="22"/>
      <c r="B1368" s="27"/>
      <c r="C1368" s="27"/>
      <c r="D1368" s="97"/>
      <c r="E1368" s="97"/>
      <c r="F1368" s="97"/>
      <c r="G1368" s="97"/>
      <c r="H1368" s="97"/>
      <c r="I1368" s="97"/>
      <c r="J1368" s="97"/>
      <c r="K1368" s="98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99"/>
      <c r="AE1368" s="99"/>
      <c r="AF1368" s="99"/>
      <c r="AG1368" s="1"/>
      <c r="AH1368" s="27"/>
      <c r="AI1368" s="30"/>
      <c r="AJ1368" s="1"/>
    </row>
    <row r="1369" spans="1:36" ht="18" customHeight="1">
      <c r="A1369" s="22"/>
      <c r="B1369" s="27"/>
      <c r="C1369" s="27"/>
      <c r="D1369" s="97"/>
      <c r="E1369" s="97"/>
      <c r="F1369" s="97"/>
      <c r="G1369" s="97"/>
      <c r="H1369" s="97"/>
      <c r="I1369" s="97"/>
      <c r="J1369" s="97"/>
      <c r="K1369" s="98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99"/>
      <c r="AE1369" s="99"/>
      <c r="AF1369" s="99"/>
      <c r="AG1369" s="1"/>
      <c r="AH1369" s="27"/>
      <c r="AI1369" s="30"/>
      <c r="AJ1369" s="1"/>
    </row>
    <row r="1370" spans="1:36" ht="18" customHeight="1">
      <c r="A1370" s="22"/>
      <c r="B1370" s="27"/>
      <c r="C1370" s="27"/>
      <c r="D1370" s="97"/>
      <c r="E1370" s="97"/>
      <c r="F1370" s="97"/>
      <c r="G1370" s="97"/>
      <c r="H1370" s="97"/>
      <c r="I1370" s="97"/>
      <c r="J1370" s="97"/>
      <c r="K1370" s="98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99"/>
      <c r="AE1370" s="99"/>
      <c r="AF1370" s="99"/>
      <c r="AG1370" s="1"/>
      <c r="AH1370" s="27"/>
      <c r="AI1370" s="30"/>
      <c r="AJ1370" s="1"/>
    </row>
    <row r="1371" spans="1:36" ht="18" customHeight="1">
      <c r="A1371" s="22"/>
      <c r="B1371" s="27"/>
      <c r="C1371" s="27"/>
      <c r="D1371" s="97"/>
      <c r="E1371" s="97"/>
      <c r="F1371" s="97"/>
      <c r="G1371" s="97"/>
      <c r="H1371" s="97"/>
      <c r="I1371" s="97"/>
      <c r="J1371" s="97"/>
      <c r="K1371" s="98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99"/>
      <c r="AE1371" s="99"/>
      <c r="AF1371" s="99"/>
      <c r="AG1371" s="1"/>
      <c r="AH1371" s="27"/>
      <c r="AI1371" s="30"/>
      <c r="AJ1371" s="1"/>
    </row>
    <row r="1372" spans="1:36" ht="18" customHeight="1">
      <c r="A1372" s="22"/>
      <c r="B1372" s="27"/>
      <c r="C1372" s="27"/>
      <c r="D1372" s="97"/>
      <c r="E1372" s="97"/>
      <c r="F1372" s="97"/>
      <c r="G1372" s="97"/>
      <c r="H1372" s="97"/>
      <c r="I1372" s="97"/>
      <c r="J1372" s="97"/>
      <c r="K1372" s="98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99"/>
      <c r="AE1372" s="99"/>
      <c r="AF1372" s="99"/>
      <c r="AG1372" s="1"/>
      <c r="AH1372" s="27"/>
      <c r="AI1372" s="30"/>
      <c r="AJ1372" s="1"/>
    </row>
    <row r="1373" spans="1:36" ht="18" customHeight="1">
      <c r="A1373" s="22"/>
      <c r="B1373" s="27"/>
      <c r="C1373" s="27"/>
      <c r="D1373" s="97"/>
      <c r="E1373" s="97"/>
      <c r="F1373" s="97"/>
      <c r="G1373" s="97"/>
      <c r="H1373" s="97"/>
      <c r="I1373" s="97"/>
      <c r="J1373" s="97"/>
      <c r="K1373" s="98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99"/>
      <c r="AE1373" s="99"/>
      <c r="AF1373" s="99"/>
      <c r="AG1373" s="1"/>
      <c r="AH1373" s="27"/>
      <c r="AI1373" s="30"/>
      <c r="AJ1373" s="1"/>
    </row>
    <row r="1374" spans="1:36" ht="18" customHeight="1">
      <c r="A1374" s="22"/>
      <c r="B1374" s="27"/>
      <c r="C1374" s="27"/>
      <c r="D1374" s="97"/>
      <c r="E1374" s="97"/>
      <c r="F1374" s="97"/>
      <c r="G1374" s="97"/>
      <c r="H1374" s="97"/>
      <c r="I1374" s="97"/>
      <c r="J1374" s="97"/>
      <c r="K1374" s="98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99"/>
      <c r="AE1374" s="99"/>
      <c r="AF1374" s="99"/>
      <c r="AG1374" s="1"/>
      <c r="AH1374" s="27"/>
      <c r="AI1374" s="30"/>
      <c r="AJ1374" s="1"/>
    </row>
    <row r="1375" spans="1:36" ht="18" customHeight="1">
      <c r="A1375" s="22"/>
      <c r="B1375" s="27"/>
      <c r="C1375" s="27"/>
      <c r="D1375" s="97"/>
      <c r="E1375" s="97"/>
      <c r="F1375" s="97"/>
      <c r="G1375" s="97"/>
      <c r="H1375" s="97"/>
      <c r="I1375" s="97"/>
      <c r="J1375" s="97"/>
      <c r="K1375" s="98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99"/>
      <c r="AE1375" s="99"/>
      <c r="AF1375" s="99"/>
      <c r="AG1375" s="1"/>
      <c r="AH1375" s="27"/>
      <c r="AI1375" s="30"/>
      <c r="AJ1375" s="1"/>
    </row>
    <row r="1376" spans="1:36" ht="18" customHeight="1">
      <c r="A1376" s="22"/>
      <c r="B1376" s="27"/>
      <c r="C1376" s="27"/>
      <c r="D1376" s="97"/>
      <c r="E1376" s="97"/>
      <c r="F1376" s="97"/>
      <c r="G1376" s="97"/>
      <c r="H1376" s="97"/>
      <c r="I1376" s="97"/>
      <c r="J1376" s="97"/>
      <c r="K1376" s="98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99"/>
      <c r="AE1376" s="99"/>
      <c r="AF1376" s="99"/>
      <c r="AG1376" s="1"/>
      <c r="AH1376" s="27"/>
      <c r="AI1376" s="30"/>
      <c r="AJ1376" s="1"/>
    </row>
    <row r="1377" spans="1:36" ht="18" customHeight="1">
      <c r="A1377" s="22"/>
      <c r="B1377" s="27"/>
      <c r="C1377" s="27"/>
      <c r="D1377" s="97"/>
      <c r="E1377" s="97"/>
      <c r="F1377" s="97"/>
      <c r="G1377" s="97"/>
      <c r="H1377" s="97"/>
      <c r="I1377" s="97"/>
      <c r="J1377" s="97"/>
      <c r="K1377" s="98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99"/>
      <c r="AE1377" s="99"/>
      <c r="AF1377" s="99"/>
      <c r="AG1377" s="1"/>
      <c r="AH1377" s="27"/>
      <c r="AI1377" s="30"/>
      <c r="AJ1377" s="1"/>
    </row>
    <row r="1378" spans="1:36" ht="18" customHeight="1">
      <c r="A1378" s="22"/>
      <c r="B1378" s="27"/>
      <c r="C1378" s="27"/>
      <c r="D1378" s="97"/>
      <c r="E1378" s="97"/>
      <c r="F1378" s="97"/>
      <c r="G1378" s="97"/>
      <c r="H1378" s="97"/>
      <c r="I1378" s="97"/>
      <c r="J1378" s="97"/>
      <c r="K1378" s="98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99"/>
      <c r="AE1378" s="99"/>
      <c r="AF1378" s="99"/>
      <c r="AG1378" s="1"/>
      <c r="AH1378" s="27"/>
      <c r="AI1378" s="30"/>
      <c r="AJ1378" s="1"/>
    </row>
    <row r="1379" spans="1:36" ht="18" customHeight="1">
      <c r="A1379" s="22"/>
      <c r="B1379" s="27"/>
      <c r="C1379" s="27"/>
      <c r="D1379" s="97"/>
      <c r="E1379" s="97"/>
      <c r="F1379" s="97"/>
      <c r="G1379" s="97"/>
      <c r="H1379" s="97"/>
      <c r="I1379" s="97"/>
      <c r="J1379" s="97"/>
      <c r="K1379" s="98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99"/>
      <c r="AE1379" s="99"/>
      <c r="AF1379" s="99"/>
      <c r="AG1379" s="1"/>
      <c r="AH1379" s="27"/>
      <c r="AI1379" s="30"/>
      <c r="AJ1379" s="1"/>
    </row>
    <row r="1380" spans="1:36" ht="18" customHeight="1">
      <c r="A1380" s="22"/>
      <c r="B1380" s="27"/>
      <c r="C1380" s="27"/>
      <c r="D1380" s="97"/>
      <c r="E1380" s="97"/>
      <c r="F1380" s="97"/>
      <c r="G1380" s="97"/>
      <c r="H1380" s="97"/>
      <c r="I1380" s="97"/>
      <c r="J1380" s="97"/>
      <c r="K1380" s="98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99"/>
      <c r="AE1380" s="99"/>
      <c r="AF1380" s="99"/>
      <c r="AG1380" s="1"/>
      <c r="AH1380" s="27"/>
      <c r="AI1380" s="30"/>
      <c r="AJ1380" s="1"/>
    </row>
    <row r="1381" spans="1:36" ht="18" customHeight="1">
      <c r="A1381" s="22"/>
      <c r="B1381" s="27"/>
      <c r="C1381" s="27"/>
      <c r="D1381" s="97"/>
      <c r="E1381" s="97"/>
      <c r="F1381" s="97"/>
      <c r="G1381" s="97"/>
      <c r="H1381" s="97"/>
      <c r="I1381" s="97"/>
      <c r="J1381" s="97"/>
      <c r="K1381" s="98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99"/>
      <c r="AE1381" s="99"/>
      <c r="AF1381" s="99"/>
      <c r="AG1381" s="1"/>
      <c r="AH1381" s="27"/>
      <c r="AI1381" s="30"/>
      <c r="AJ1381" s="1"/>
    </row>
    <row r="1382" spans="1:36" ht="18" customHeight="1">
      <c r="A1382" s="22"/>
      <c r="B1382" s="27"/>
      <c r="C1382" s="27"/>
      <c r="D1382" s="97"/>
      <c r="E1382" s="97"/>
      <c r="F1382" s="97"/>
      <c r="G1382" s="97"/>
      <c r="H1382" s="97"/>
      <c r="I1382" s="97"/>
      <c r="J1382" s="97"/>
      <c r="K1382" s="98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99"/>
      <c r="AE1382" s="99"/>
      <c r="AF1382" s="99"/>
      <c r="AG1382" s="1"/>
      <c r="AH1382" s="27"/>
      <c r="AI1382" s="30"/>
      <c r="AJ1382" s="1"/>
    </row>
    <row r="1383" spans="1:36" ht="18" customHeight="1">
      <c r="A1383" s="22"/>
      <c r="B1383" s="27"/>
      <c r="C1383" s="27"/>
      <c r="D1383" s="97"/>
      <c r="E1383" s="97"/>
      <c r="F1383" s="97"/>
      <c r="G1383" s="97"/>
      <c r="H1383" s="97"/>
      <c r="I1383" s="97"/>
      <c r="J1383" s="97"/>
      <c r="K1383" s="98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99"/>
      <c r="AE1383" s="99"/>
      <c r="AF1383" s="99"/>
      <c r="AG1383" s="1"/>
      <c r="AH1383" s="27"/>
      <c r="AI1383" s="30"/>
      <c r="AJ1383" s="1"/>
    </row>
    <row r="1384" spans="1:36" ht="18" customHeight="1">
      <c r="A1384" s="22"/>
      <c r="B1384" s="27"/>
      <c r="C1384" s="27"/>
      <c r="D1384" s="97"/>
      <c r="E1384" s="97"/>
      <c r="F1384" s="97"/>
      <c r="G1384" s="97"/>
      <c r="H1384" s="97"/>
      <c r="I1384" s="97"/>
      <c r="J1384" s="97"/>
      <c r="K1384" s="98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99"/>
      <c r="AE1384" s="99"/>
      <c r="AF1384" s="99"/>
      <c r="AG1384" s="1"/>
      <c r="AH1384" s="27"/>
      <c r="AI1384" s="30"/>
      <c r="AJ1384" s="1"/>
    </row>
    <row r="1385" spans="1:36" ht="18" customHeight="1">
      <c r="A1385" s="22"/>
      <c r="B1385" s="27"/>
      <c r="C1385" s="27"/>
      <c r="D1385" s="97"/>
      <c r="E1385" s="97"/>
      <c r="F1385" s="97"/>
      <c r="G1385" s="97"/>
      <c r="H1385" s="97"/>
      <c r="I1385" s="97"/>
      <c r="J1385" s="97"/>
      <c r="K1385" s="98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99"/>
      <c r="AE1385" s="99"/>
      <c r="AF1385" s="99"/>
      <c r="AG1385" s="1"/>
      <c r="AH1385" s="27"/>
      <c r="AI1385" s="30"/>
      <c r="AJ1385" s="1"/>
    </row>
    <row r="1386" spans="1:36" ht="18" customHeight="1">
      <c r="A1386" s="22"/>
      <c r="B1386" s="27"/>
      <c r="C1386" s="27"/>
      <c r="D1386" s="97"/>
      <c r="E1386" s="97"/>
      <c r="F1386" s="97"/>
      <c r="G1386" s="97"/>
      <c r="H1386" s="97"/>
      <c r="I1386" s="97"/>
      <c r="J1386" s="97"/>
      <c r="K1386" s="98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99"/>
      <c r="AE1386" s="99"/>
      <c r="AF1386" s="99"/>
      <c r="AG1386" s="1"/>
      <c r="AH1386" s="27"/>
      <c r="AI1386" s="30"/>
      <c r="AJ1386" s="1"/>
    </row>
    <row r="1387" spans="1:36" ht="18" customHeight="1">
      <c r="A1387" s="22"/>
      <c r="B1387" s="27"/>
      <c r="C1387" s="27"/>
      <c r="D1387" s="97"/>
      <c r="E1387" s="97"/>
      <c r="F1387" s="97"/>
      <c r="G1387" s="97"/>
      <c r="H1387" s="97"/>
      <c r="I1387" s="97"/>
      <c r="J1387" s="97"/>
      <c r="K1387" s="98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99"/>
      <c r="AE1387" s="99"/>
      <c r="AF1387" s="99"/>
      <c r="AG1387" s="1"/>
      <c r="AH1387" s="27"/>
      <c r="AI1387" s="30"/>
      <c r="AJ1387" s="1"/>
    </row>
    <row r="1388" spans="1:36" ht="18" customHeight="1">
      <c r="A1388" s="22"/>
      <c r="B1388" s="27"/>
      <c r="C1388" s="27"/>
      <c r="D1388" s="97"/>
      <c r="E1388" s="97"/>
      <c r="F1388" s="97"/>
      <c r="G1388" s="97"/>
      <c r="H1388" s="97"/>
      <c r="I1388" s="97"/>
      <c r="J1388" s="97"/>
      <c r="K1388" s="98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99"/>
      <c r="AE1388" s="99"/>
      <c r="AF1388" s="99"/>
      <c r="AG1388" s="1"/>
      <c r="AH1388" s="27"/>
      <c r="AI1388" s="30"/>
      <c r="AJ1388" s="1"/>
    </row>
    <row r="1389" spans="1:36" ht="18" customHeight="1">
      <c r="A1389" s="22"/>
      <c r="B1389" s="27"/>
      <c r="C1389" s="27"/>
      <c r="D1389" s="97"/>
      <c r="E1389" s="97"/>
      <c r="F1389" s="97"/>
      <c r="G1389" s="97"/>
      <c r="H1389" s="97"/>
      <c r="I1389" s="97"/>
      <c r="J1389" s="97"/>
      <c r="K1389" s="98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99"/>
      <c r="AE1389" s="99"/>
      <c r="AF1389" s="99"/>
      <c r="AG1389" s="1"/>
      <c r="AH1389" s="27"/>
      <c r="AI1389" s="30"/>
      <c r="AJ1389" s="1"/>
    </row>
    <row r="1390" spans="1:36" ht="18" customHeight="1">
      <c r="A1390" s="22"/>
      <c r="B1390" s="27"/>
      <c r="C1390" s="27"/>
      <c r="D1390" s="97"/>
      <c r="E1390" s="97"/>
      <c r="F1390" s="97"/>
      <c r="G1390" s="97"/>
      <c r="H1390" s="97"/>
      <c r="I1390" s="97"/>
      <c r="J1390" s="97"/>
      <c r="K1390" s="98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99"/>
      <c r="AE1390" s="99"/>
      <c r="AF1390" s="99"/>
      <c r="AG1390" s="1"/>
      <c r="AH1390" s="27"/>
      <c r="AI1390" s="30"/>
      <c r="AJ1390" s="1"/>
    </row>
    <row r="1391" spans="1:36" ht="18" customHeight="1">
      <c r="A1391" s="22"/>
      <c r="B1391" s="27"/>
      <c r="C1391" s="27"/>
      <c r="D1391" s="97"/>
      <c r="E1391" s="97"/>
      <c r="F1391" s="97"/>
      <c r="G1391" s="97"/>
      <c r="H1391" s="97"/>
      <c r="I1391" s="97"/>
      <c r="J1391" s="97"/>
      <c r="K1391" s="98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99"/>
      <c r="AE1391" s="99"/>
      <c r="AF1391" s="99"/>
      <c r="AG1391" s="1"/>
      <c r="AH1391" s="27"/>
      <c r="AI1391" s="30"/>
      <c r="AJ1391" s="1"/>
    </row>
    <row r="1392" spans="1:36" ht="18" customHeight="1">
      <c r="A1392" s="22"/>
      <c r="B1392" s="27"/>
      <c r="C1392" s="27"/>
      <c r="D1392" s="97"/>
      <c r="E1392" s="97"/>
      <c r="F1392" s="97"/>
      <c r="G1392" s="97"/>
      <c r="H1392" s="97"/>
      <c r="I1392" s="97"/>
      <c r="J1392" s="97"/>
      <c r="K1392" s="98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99"/>
      <c r="AE1392" s="99"/>
      <c r="AF1392" s="99"/>
      <c r="AG1392" s="1"/>
      <c r="AH1392" s="27"/>
      <c r="AI1392" s="30"/>
      <c r="AJ1392" s="1"/>
    </row>
    <row r="1393" spans="1:36" ht="18" customHeight="1">
      <c r="A1393" s="22"/>
      <c r="B1393" s="27"/>
      <c r="C1393" s="27"/>
      <c r="D1393" s="97"/>
      <c r="E1393" s="97"/>
      <c r="F1393" s="97"/>
      <c r="G1393" s="97"/>
      <c r="H1393" s="97"/>
      <c r="I1393" s="97"/>
      <c r="J1393" s="97"/>
      <c r="K1393" s="98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99"/>
      <c r="AE1393" s="99"/>
      <c r="AF1393" s="99"/>
      <c r="AG1393" s="1"/>
      <c r="AH1393" s="27"/>
      <c r="AI1393" s="30"/>
      <c r="AJ1393" s="1"/>
    </row>
    <row r="1394" spans="1:36" ht="18" customHeight="1">
      <c r="A1394" s="22"/>
      <c r="B1394" s="27"/>
      <c r="C1394" s="27"/>
      <c r="D1394" s="97"/>
      <c r="E1394" s="97"/>
      <c r="F1394" s="97"/>
      <c r="G1394" s="97"/>
      <c r="H1394" s="97"/>
      <c r="I1394" s="97"/>
      <c r="J1394" s="97"/>
      <c r="K1394" s="98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99"/>
      <c r="AE1394" s="99"/>
      <c r="AF1394" s="99"/>
      <c r="AG1394" s="1"/>
      <c r="AH1394" s="27"/>
      <c r="AI1394" s="30"/>
      <c r="AJ1394" s="1"/>
    </row>
    <row r="1395" spans="1:36" ht="18" customHeight="1">
      <c r="A1395" s="22"/>
      <c r="B1395" s="27"/>
      <c r="C1395" s="27"/>
      <c r="D1395" s="97"/>
      <c r="E1395" s="97"/>
      <c r="F1395" s="97"/>
      <c r="G1395" s="97"/>
      <c r="H1395" s="97"/>
      <c r="I1395" s="97"/>
      <c r="J1395" s="97"/>
      <c r="K1395" s="98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99"/>
      <c r="AE1395" s="99"/>
      <c r="AF1395" s="99"/>
      <c r="AG1395" s="1"/>
      <c r="AH1395" s="27"/>
      <c r="AI1395" s="30"/>
      <c r="AJ1395" s="1"/>
    </row>
    <row r="1396" spans="1:36" ht="18" customHeight="1">
      <c r="A1396" s="22"/>
      <c r="B1396" s="27"/>
      <c r="C1396" s="27"/>
      <c r="D1396" s="97"/>
      <c r="E1396" s="97"/>
      <c r="F1396" s="97"/>
      <c r="G1396" s="97"/>
      <c r="H1396" s="97"/>
      <c r="I1396" s="97"/>
      <c r="J1396" s="97"/>
      <c r="K1396" s="98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99"/>
      <c r="AE1396" s="99"/>
      <c r="AF1396" s="99"/>
      <c r="AG1396" s="1"/>
      <c r="AH1396" s="27"/>
      <c r="AI1396" s="30"/>
      <c r="AJ1396" s="1"/>
    </row>
    <row r="1397" spans="1:36" ht="18" customHeight="1">
      <c r="A1397" s="22"/>
      <c r="B1397" s="27"/>
      <c r="C1397" s="27"/>
      <c r="D1397" s="97"/>
      <c r="E1397" s="97"/>
      <c r="F1397" s="97"/>
      <c r="G1397" s="97"/>
      <c r="H1397" s="97"/>
      <c r="I1397" s="97"/>
      <c r="J1397" s="97"/>
      <c r="K1397" s="98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99"/>
      <c r="AE1397" s="99"/>
      <c r="AF1397" s="99"/>
      <c r="AG1397" s="1"/>
      <c r="AH1397" s="27"/>
      <c r="AI1397" s="30"/>
      <c r="AJ1397" s="1"/>
    </row>
    <row r="1398" spans="1:36" ht="18" customHeight="1">
      <c r="A1398" s="22"/>
      <c r="B1398" s="27"/>
      <c r="C1398" s="27"/>
      <c r="D1398" s="97"/>
      <c r="E1398" s="97"/>
      <c r="F1398" s="97"/>
      <c r="G1398" s="97"/>
      <c r="H1398" s="97"/>
      <c r="I1398" s="97"/>
      <c r="J1398" s="97"/>
      <c r="K1398" s="98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99"/>
      <c r="AE1398" s="99"/>
      <c r="AF1398" s="99"/>
      <c r="AG1398" s="1"/>
      <c r="AH1398" s="27"/>
      <c r="AI1398" s="30"/>
      <c r="AJ1398" s="1"/>
    </row>
    <row r="1399" spans="1:36" ht="18" customHeight="1">
      <c r="A1399" s="22"/>
      <c r="B1399" s="27"/>
      <c r="C1399" s="27"/>
      <c r="D1399" s="97"/>
      <c r="E1399" s="97"/>
      <c r="F1399" s="97"/>
      <c r="G1399" s="97"/>
      <c r="H1399" s="97"/>
      <c r="I1399" s="97"/>
      <c r="J1399" s="97"/>
      <c r="K1399" s="98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99"/>
      <c r="AE1399" s="99"/>
      <c r="AF1399" s="99"/>
      <c r="AG1399" s="1"/>
      <c r="AH1399" s="27"/>
      <c r="AI1399" s="30"/>
      <c r="AJ1399" s="1"/>
    </row>
    <row r="1400" spans="1:36" ht="18" customHeight="1">
      <c r="A1400" s="22"/>
      <c r="B1400" s="27"/>
      <c r="C1400" s="27"/>
      <c r="D1400" s="97"/>
      <c r="E1400" s="97"/>
      <c r="F1400" s="97"/>
      <c r="G1400" s="97"/>
      <c r="H1400" s="97"/>
      <c r="I1400" s="97"/>
      <c r="J1400" s="97"/>
      <c r="K1400" s="98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99"/>
      <c r="AE1400" s="99"/>
      <c r="AF1400" s="99"/>
      <c r="AG1400" s="1"/>
      <c r="AH1400" s="27"/>
      <c r="AI1400" s="30"/>
      <c r="AJ1400" s="1"/>
    </row>
    <row r="1401" spans="1:36" ht="18" customHeight="1">
      <c r="A1401" s="22"/>
      <c r="B1401" s="27"/>
      <c r="C1401" s="27"/>
      <c r="D1401" s="97"/>
      <c r="E1401" s="97"/>
      <c r="F1401" s="97"/>
      <c r="G1401" s="97"/>
      <c r="H1401" s="97"/>
      <c r="I1401" s="97"/>
      <c r="J1401" s="97"/>
      <c r="K1401" s="98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99"/>
      <c r="AE1401" s="99"/>
      <c r="AF1401" s="99"/>
      <c r="AG1401" s="1"/>
      <c r="AH1401" s="27"/>
      <c r="AI1401" s="30"/>
      <c r="AJ1401" s="1"/>
    </row>
    <row r="1402" spans="1:36" ht="18" customHeight="1">
      <c r="A1402" s="22"/>
      <c r="B1402" s="27"/>
      <c r="C1402" s="27"/>
      <c r="D1402" s="97"/>
      <c r="E1402" s="97"/>
      <c r="F1402" s="97"/>
      <c r="G1402" s="97"/>
      <c r="H1402" s="97"/>
      <c r="I1402" s="97"/>
      <c r="J1402" s="97"/>
      <c r="K1402" s="98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99"/>
      <c r="AE1402" s="99"/>
      <c r="AF1402" s="99"/>
      <c r="AG1402" s="1"/>
      <c r="AH1402" s="27"/>
      <c r="AI1402" s="30"/>
      <c r="AJ1402" s="1"/>
    </row>
    <row r="1403" spans="1:36" ht="18" customHeight="1">
      <c r="A1403" s="22"/>
      <c r="B1403" s="27"/>
      <c r="C1403" s="27"/>
      <c r="D1403" s="97"/>
      <c r="E1403" s="97"/>
      <c r="F1403" s="97"/>
      <c r="G1403" s="97"/>
      <c r="H1403" s="97"/>
      <c r="I1403" s="97"/>
      <c r="J1403" s="97"/>
      <c r="K1403" s="98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99"/>
      <c r="AE1403" s="99"/>
      <c r="AF1403" s="99"/>
      <c r="AG1403" s="1"/>
      <c r="AH1403" s="27"/>
      <c r="AI1403" s="30"/>
      <c r="AJ1403" s="1"/>
    </row>
    <row r="1404" spans="1:36" ht="18" customHeight="1">
      <c r="A1404" s="22"/>
      <c r="B1404" s="27"/>
      <c r="C1404" s="27"/>
      <c r="D1404" s="97"/>
      <c r="E1404" s="97"/>
      <c r="F1404" s="97"/>
      <c r="G1404" s="97"/>
      <c r="H1404" s="97"/>
      <c r="I1404" s="97"/>
      <c r="J1404" s="97"/>
      <c r="K1404" s="98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99"/>
      <c r="AE1404" s="99"/>
      <c r="AF1404" s="99"/>
      <c r="AG1404" s="1"/>
      <c r="AH1404" s="27"/>
      <c r="AI1404" s="30"/>
      <c r="AJ1404" s="1"/>
    </row>
    <row r="1405" spans="1:36" ht="18" customHeight="1">
      <c r="A1405" s="22"/>
      <c r="B1405" s="27"/>
      <c r="C1405" s="27"/>
      <c r="D1405" s="97"/>
      <c r="E1405" s="97"/>
      <c r="F1405" s="97"/>
      <c r="G1405" s="97"/>
      <c r="H1405" s="97"/>
      <c r="I1405" s="97"/>
      <c r="J1405" s="97"/>
      <c r="K1405" s="98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99"/>
      <c r="AE1405" s="99"/>
      <c r="AF1405" s="99"/>
      <c r="AG1405" s="1"/>
      <c r="AH1405" s="27"/>
      <c r="AI1405" s="30"/>
      <c r="AJ1405" s="1"/>
    </row>
    <row r="1406" spans="1:36" ht="18" customHeight="1">
      <c r="A1406" s="22"/>
      <c r="B1406" s="27"/>
      <c r="C1406" s="27"/>
      <c r="D1406" s="97"/>
      <c r="E1406" s="97"/>
      <c r="F1406" s="97"/>
      <c r="G1406" s="97"/>
      <c r="H1406" s="97"/>
      <c r="I1406" s="97"/>
      <c r="J1406" s="97"/>
      <c r="K1406" s="98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99"/>
      <c r="AE1406" s="99"/>
      <c r="AF1406" s="99"/>
      <c r="AG1406" s="1"/>
      <c r="AH1406" s="27"/>
      <c r="AI1406" s="30"/>
      <c r="AJ1406" s="1"/>
    </row>
    <row r="1407" spans="1:36" ht="18" customHeight="1">
      <c r="A1407" s="22"/>
      <c r="B1407" s="27"/>
      <c r="C1407" s="27"/>
      <c r="D1407" s="97"/>
      <c r="E1407" s="97"/>
      <c r="F1407" s="97"/>
      <c r="G1407" s="97"/>
      <c r="H1407" s="97"/>
      <c r="I1407" s="97"/>
      <c r="J1407" s="97"/>
      <c r="K1407" s="98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99"/>
      <c r="AE1407" s="99"/>
      <c r="AF1407" s="99"/>
      <c r="AG1407" s="1"/>
      <c r="AH1407" s="27"/>
      <c r="AI1407" s="30"/>
      <c r="AJ1407" s="1"/>
    </row>
    <row r="1408" spans="1:36" ht="18" customHeight="1">
      <c r="A1408" s="22"/>
      <c r="B1408" s="27"/>
      <c r="C1408" s="27"/>
      <c r="D1408" s="97"/>
      <c r="E1408" s="97"/>
      <c r="F1408" s="97"/>
      <c r="G1408" s="97"/>
      <c r="H1408" s="97"/>
      <c r="I1408" s="97"/>
      <c r="J1408" s="97"/>
      <c r="K1408" s="98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99"/>
      <c r="AE1408" s="99"/>
      <c r="AF1408" s="99"/>
      <c r="AG1408" s="1"/>
      <c r="AH1408" s="27"/>
      <c r="AI1408" s="30"/>
      <c r="AJ1408" s="1"/>
    </row>
    <row r="1409" spans="1:36" ht="18" customHeight="1">
      <c r="A1409" s="22"/>
      <c r="B1409" s="27"/>
      <c r="C1409" s="27"/>
      <c r="D1409" s="97"/>
      <c r="E1409" s="97"/>
      <c r="F1409" s="97"/>
      <c r="G1409" s="97"/>
      <c r="H1409" s="97"/>
      <c r="I1409" s="97"/>
      <c r="J1409" s="97"/>
      <c r="K1409" s="98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99"/>
      <c r="AE1409" s="99"/>
      <c r="AF1409" s="99"/>
      <c r="AG1409" s="1"/>
      <c r="AH1409" s="27"/>
      <c r="AI1409" s="30"/>
      <c r="AJ1409" s="1"/>
    </row>
    <row r="1410" spans="1:36" ht="18" customHeight="1">
      <c r="A1410" s="22"/>
      <c r="B1410" s="27"/>
      <c r="C1410" s="27"/>
      <c r="D1410" s="97"/>
      <c r="E1410" s="97"/>
      <c r="F1410" s="97"/>
      <c r="G1410" s="97"/>
      <c r="H1410" s="97"/>
      <c r="I1410" s="97"/>
      <c r="J1410" s="97"/>
      <c r="K1410" s="98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99"/>
      <c r="AE1410" s="99"/>
      <c r="AF1410" s="99"/>
      <c r="AG1410" s="1"/>
      <c r="AH1410" s="27"/>
      <c r="AI1410" s="30"/>
      <c r="AJ1410" s="1"/>
    </row>
    <row r="1411" spans="1:36" ht="18" customHeight="1">
      <c r="A1411" s="22"/>
      <c r="B1411" s="27"/>
      <c r="C1411" s="27"/>
      <c r="D1411" s="97"/>
      <c r="E1411" s="97"/>
      <c r="F1411" s="97"/>
      <c r="G1411" s="97"/>
      <c r="H1411" s="97"/>
      <c r="I1411" s="97"/>
      <c r="J1411" s="97"/>
      <c r="K1411" s="98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99"/>
      <c r="AE1411" s="99"/>
      <c r="AF1411" s="99"/>
      <c r="AG1411" s="1"/>
      <c r="AH1411" s="27"/>
      <c r="AI1411" s="30"/>
      <c r="AJ1411" s="1"/>
    </row>
    <row r="1412" spans="1:36" ht="18" customHeight="1">
      <c r="A1412" s="22"/>
      <c r="B1412" s="27"/>
      <c r="C1412" s="27"/>
      <c r="D1412" s="97"/>
      <c r="E1412" s="97"/>
      <c r="F1412" s="97"/>
      <c r="G1412" s="97"/>
      <c r="H1412" s="97"/>
      <c r="I1412" s="97"/>
      <c r="J1412" s="97"/>
      <c r="K1412" s="98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99"/>
      <c r="AE1412" s="99"/>
      <c r="AF1412" s="99"/>
      <c r="AG1412" s="1"/>
      <c r="AH1412" s="27"/>
      <c r="AI1412" s="30"/>
      <c r="AJ1412" s="1"/>
    </row>
    <row r="1413" spans="1:36" ht="18" customHeight="1">
      <c r="A1413" s="22"/>
      <c r="B1413" s="27"/>
      <c r="C1413" s="27"/>
      <c r="D1413" s="97"/>
      <c r="E1413" s="97"/>
      <c r="F1413" s="97"/>
      <c r="G1413" s="97"/>
      <c r="H1413" s="97"/>
      <c r="I1413" s="97"/>
      <c r="J1413" s="97"/>
      <c r="K1413" s="98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99"/>
      <c r="AE1413" s="99"/>
      <c r="AF1413" s="99"/>
      <c r="AG1413" s="1"/>
      <c r="AH1413" s="27"/>
      <c r="AI1413" s="30"/>
      <c r="AJ1413" s="1"/>
    </row>
    <row r="1414" spans="1:36" ht="18" customHeight="1">
      <c r="A1414" s="22"/>
      <c r="B1414" s="27"/>
      <c r="C1414" s="27"/>
      <c r="D1414" s="97"/>
      <c r="E1414" s="97"/>
      <c r="F1414" s="97"/>
      <c r="G1414" s="97"/>
      <c r="H1414" s="97"/>
      <c r="I1414" s="97"/>
      <c r="J1414" s="97"/>
      <c r="K1414" s="98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99"/>
      <c r="AE1414" s="99"/>
      <c r="AF1414" s="99"/>
      <c r="AG1414" s="1"/>
      <c r="AH1414" s="27"/>
      <c r="AI1414" s="30"/>
      <c r="AJ1414" s="1"/>
    </row>
    <row r="1415" spans="1:36" ht="18" customHeight="1">
      <c r="A1415" s="22"/>
      <c r="B1415" s="27"/>
      <c r="C1415" s="27"/>
      <c r="D1415" s="97"/>
      <c r="E1415" s="97"/>
      <c r="F1415" s="97"/>
      <c r="G1415" s="97"/>
      <c r="H1415" s="97"/>
      <c r="I1415" s="97"/>
      <c r="J1415" s="97"/>
      <c r="K1415" s="98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99"/>
      <c r="AE1415" s="99"/>
      <c r="AF1415" s="99"/>
      <c r="AG1415" s="1"/>
      <c r="AH1415" s="27"/>
      <c r="AI1415" s="30"/>
      <c r="AJ1415" s="1"/>
    </row>
    <row r="1416" spans="1:36" ht="18" customHeight="1">
      <c r="A1416" s="22"/>
      <c r="B1416" s="27"/>
      <c r="C1416" s="27"/>
      <c r="D1416" s="97"/>
      <c r="E1416" s="97"/>
      <c r="F1416" s="97"/>
      <c r="G1416" s="97"/>
      <c r="H1416" s="97"/>
      <c r="I1416" s="97"/>
      <c r="J1416" s="97"/>
      <c r="K1416" s="98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99"/>
      <c r="AE1416" s="99"/>
      <c r="AF1416" s="99"/>
      <c r="AG1416" s="1"/>
      <c r="AH1416" s="27"/>
      <c r="AI1416" s="30"/>
      <c r="AJ1416" s="1"/>
    </row>
    <row r="1417" spans="1:36" ht="18" customHeight="1">
      <c r="A1417" s="22"/>
      <c r="B1417" s="27"/>
      <c r="C1417" s="27"/>
      <c r="D1417" s="97"/>
      <c r="E1417" s="97"/>
      <c r="F1417" s="97"/>
      <c r="G1417" s="97"/>
      <c r="H1417" s="97"/>
      <c r="I1417" s="97"/>
      <c r="J1417" s="97"/>
      <c r="K1417" s="98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99"/>
      <c r="AE1417" s="99"/>
      <c r="AF1417" s="99"/>
      <c r="AG1417" s="1"/>
      <c r="AH1417" s="27"/>
      <c r="AI1417" s="30"/>
      <c r="AJ1417" s="1"/>
    </row>
    <row r="1418" spans="1:36" ht="18" customHeight="1">
      <c r="A1418" s="22"/>
      <c r="B1418" s="27"/>
      <c r="C1418" s="27"/>
      <c r="D1418" s="97"/>
      <c r="E1418" s="97"/>
      <c r="F1418" s="97"/>
      <c r="G1418" s="97"/>
      <c r="H1418" s="97"/>
      <c r="I1418" s="97"/>
      <c r="J1418" s="97"/>
      <c r="K1418" s="98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99"/>
      <c r="AE1418" s="99"/>
      <c r="AF1418" s="99"/>
      <c r="AG1418" s="1"/>
      <c r="AH1418" s="27"/>
      <c r="AI1418" s="30"/>
      <c r="AJ1418" s="1"/>
    </row>
    <row r="1419" spans="1:36" ht="18" customHeight="1">
      <c r="A1419" s="22"/>
      <c r="B1419" s="27"/>
      <c r="C1419" s="27"/>
      <c r="D1419" s="97"/>
      <c r="E1419" s="97"/>
      <c r="F1419" s="97"/>
      <c r="G1419" s="97"/>
      <c r="H1419" s="97"/>
      <c r="I1419" s="97"/>
      <c r="J1419" s="97"/>
      <c r="K1419" s="98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99"/>
      <c r="AE1419" s="99"/>
      <c r="AF1419" s="99"/>
      <c r="AG1419" s="1"/>
      <c r="AH1419" s="27"/>
      <c r="AI1419" s="30"/>
      <c r="AJ1419" s="1"/>
    </row>
    <row r="1420" spans="1:36" ht="18" customHeight="1">
      <c r="A1420" s="22"/>
      <c r="B1420" s="27"/>
      <c r="C1420" s="27"/>
      <c r="D1420" s="97"/>
      <c r="E1420" s="97"/>
      <c r="F1420" s="97"/>
      <c r="G1420" s="97"/>
      <c r="H1420" s="97"/>
      <c r="I1420" s="97"/>
      <c r="J1420" s="97"/>
      <c r="K1420" s="98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99"/>
      <c r="AE1420" s="99"/>
      <c r="AF1420" s="99"/>
      <c r="AG1420" s="1"/>
      <c r="AH1420" s="27"/>
      <c r="AI1420" s="30"/>
      <c r="AJ1420" s="1"/>
    </row>
    <row r="1421" spans="1:36" ht="18" customHeight="1">
      <c r="A1421" s="22"/>
      <c r="B1421" s="27"/>
      <c r="C1421" s="27"/>
      <c r="D1421" s="97"/>
      <c r="E1421" s="97"/>
      <c r="F1421" s="97"/>
      <c r="G1421" s="97"/>
      <c r="H1421" s="97"/>
      <c r="I1421" s="97"/>
      <c r="J1421" s="97"/>
      <c r="K1421" s="98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99"/>
      <c r="AE1421" s="99"/>
      <c r="AF1421" s="99"/>
      <c r="AG1421" s="1"/>
      <c r="AH1421" s="27"/>
      <c r="AI1421" s="30"/>
      <c r="AJ1421" s="1"/>
    </row>
    <row r="1422" spans="1:36" ht="18" customHeight="1">
      <c r="A1422" s="22"/>
      <c r="B1422" s="27"/>
      <c r="C1422" s="27"/>
      <c r="D1422" s="97"/>
      <c r="E1422" s="97"/>
      <c r="F1422" s="97"/>
      <c r="G1422" s="97"/>
      <c r="H1422" s="97"/>
      <c r="I1422" s="97"/>
      <c r="J1422" s="97"/>
      <c r="K1422" s="98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99"/>
      <c r="AE1422" s="99"/>
      <c r="AF1422" s="99"/>
      <c r="AG1422" s="1"/>
      <c r="AH1422" s="27"/>
      <c r="AI1422" s="30"/>
      <c r="AJ1422" s="1"/>
    </row>
    <row r="1423" spans="1:36" ht="18" customHeight="1">
      <c r="A1423" s="22"/>
      <c r="B1423" s="27"/>
      <c r="C1423" s="27"/>
      <c r="D1423" s="97"/>
      <c r="E1423" s="97"/>
      <c r="F1423" s="97"/>
      <c r="G1423" s="97"/>
      <c r="H1423" s="97"/>
      <c r="I1423" s="97"/>
      <c r="J1423" s="97"/>
      <c r="K1423" s="98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99"/>
      <c r="AE1423" s="99"/>
      <c r="AF1423" s="99"/>
      <c r="AG1423" s="1"/>
      <c r="AH1423" s="27"/>
      <c r="AI1423" s="30"/>
      <c r="AJ1423" s="1"/>
    </row>
    <row r="1424" spans="1:36" ht="18" customHeight="1">
      <c r="A1424" s="22"/>
      <c r="B1424" s="27"/>
      <c r="C1424" s="27"/>
      <c r="D1424" s="97"/>
      <c r="E1424" s="97"/>
      <c r="F1424" s="97"/>
      <c r="G1424" s="97"/>
      <c r="H1424" s="97"/>
      <c r="I1424" s="97"/>
      <c r="J1424" s="97"/>
      <c r="K1424" s="98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99"/>
      <c r="AE1424" s="99"/>
      <c r="AF1424" s="99"/>
      <c r="AG1424" s="1"/>
      <c r="AH1424" s="27"/>
      <c r="AI1424" s="30"/>
      <c r="AJ1424" s="1"/>
    </row>
    <row r="1425" spans="1:36" ht="18" customHeight="1">
      <c r="A1425" s="22"/>
      <c r="B1425" s="27"/>
      <c r="C1425" s="27"/>
      <c r="D1425" s="97"/>
      <c r="E1425" s="97"/>
      <c r="F1425" s="97"/>
      <c r="G1425" s="97"/>
      <c r="H1425" s="97"/>
      <c r="I1425" s="97"/>
      <c r="J1425" s="97"/>
      <c r="K1425" s="98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99"/>
      <c r="AE1425" s="99"/>
      <c r="AF1425" s="99"/>
      <c r="AG1425" s="1"/>
      <c r="AH1425" s="27"/>
      <c r="AI1425" s="30"/>
      <c r="AJ1425" s="1"/>
    </row>
    <row r="1426" spans="1:36" ht="18" customHeight="1">
      <c r="A1426" s="22"/>
      <c r="B1426" s="27"/>
      <c r="C1426" s="27"/>
      <c r="D1426" s="97"/>
      <c r="E1426" s="97"/>
      <c r="F1426" s="97"/>
      <c r="G1426" s="97"/>
      <c r="H1426" s="97"/>
      <c r="I1426" s="97"/>
      <c r="J1426" s="97"/>
      <c r="K1426" s="98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99"/>
      <c r="AE1426" s="99"/>
      <c r="AF1426" s="99"/>
      <c r="AG1426" s="1"/>
      <c r="AH1426" s="27"/>
      <c r="AI1426" s="30"/>
      <c r="AJ1426" s="1"/>
    </row>
    <row r="1427" spans="1:36" ht="18" customHeight="1">
      <c r="A1427" s="22"/>
      <c r="B1427" s="27"/>
      <c r="C1427" s="27"/>
      <c r="D1427" s="97"/>
      <c r="E1427" s="97"/>
      <c r="F1427" s="97"/>
      <c r="G1427" s="97"/>
      <c r="H1427" s="97"/>
      <c r="I1427" s="97"/>
      <c r="J1427" s="97"/>
      <c r="K1427" s="98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99"/>
      <c r="AE1427" s="99"/>
      <c r="AF1427" s="99"/>
      <c r="AG1427" s="1"/>
      <c r="AH1427" s="27"/>
      <c r="AI1427" s="30"/>
      <c r="AJ1427" s="1"/>
    </row>
    <row r="1428" spans="1:36" ht="18" customHeight="1">
      <c r="A1428" s="22"/>
      <c r="B1428" s="27"/>
      <c r="C1428" s="27"/>
      <c r="D1428" s="97"/>
      <c r="E1428" s="97"/>
      <c r="F1428" s="97"/>
      <c r="G1428" s="97"/>
      <c r="H1428" s="97"/>
      <c r="I1428" s="97"/>
      <c r="J1428" s="97"/>
      <c r="K1428" s="98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99"/>
      <c r="AE1428" s="99"/>
      <c r="AF1428" s="99"/>
      <c r="AG1428" s="1"/>
      <c r="AH1428" s="27"/>
      <c r="AI1428" s="30"/>
      <c r="AJ1428" s="1"/>
    </row>
    <row r="1429" spans="1:36" ht="18" customHeight="1">
      <c r="A1429" s="22"/>
      <c r="B1429" s="27"/>
      <c r="C1429" s="27"/>
      <c r="D1429" s="97"/>
      <c r="E1429" s="97"/>
      <c r="F1429" s="97"/>
      <c r="G1429" s="97"/>
      <c r="H1429" s="97"/>
      <c r="I1429" s="97"/>
      <c r="J1429" s="97"/>
      <c r="K1429" s="98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99"/>
      <c r="AE1429" s="99"/>
      <c r="AF1429" s="99"/>
      <c r="AG1429" s="1"/>
      <c r="AH1429" s="27"/>
      <c r="AI1429" s="30"/>
      <c r="AJ1429" s="1"/>
    </row>
    <row r="1430" spans="1:36" ht="18" customHeight="1">
      <c r="A1430" s="22"/>
      <c r="B1430" s="27"/>
      <c r="C1430" s="27"/>
      <c r="D1430" s="97"/>
      <c r="E1430" s="97"/>
      <c r="F1430" s="97"/>
      <c r="G1430" s="97"/>
      <c r="H1430" s="97"/>
      <c r="I1430" s="97"/>
      <c r="J1430" s="97"/>
      <c r="K1430" s="98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99"/>
      <c r="AE1430" s="99"/>
      <c r="AF1430" s="99"/>
      <c r="AG1430" s="1"/>
      <c r="AH1430" s="27"/>
      <c r="AI1430" s="30"/>
      <c r="AJ1430" s="1"/>
    </row>
    <row r="1431" spans="1:36" ht="18" customHeight="1">
      <c r="A1431" s="22"/>
      <c r="B1431" s="27"/>
      <c r="C1431" s="27"/>
      <c r="D1431" s="97"/>
      <c r="E1431" s="97"/>
      <c r="F1431" s="97"/>
      <c r="G1431" s="97"/>
      <c r="H1431" s="97"/>
      <c r="I1431" s="97"/>
      <c r="J1431" s="97"/>
      <c r="K1431" s="98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99"/>
      <c r="AE1431" s="99"/>
      <c r="AF1431" s="99"/>
      <c r="AG1431" s="1"/>
      <c r="AH1431" s="27"/>
      <c r="AI1431" s="30"/>
      <c r="AJ1431" s="1"/>
    </row>
    <row r="1432" spans="1:36" ht="18" customHeight="1">
      <c r="A1432" s="22"/>
      <c r="B1432" s="27"/>
      <c r="C1432" s="27"/>
      <c r="D1432" s="97"/>
      <c r="E1432" s="97"/>
      <c r="F1432" s="97"/>
      <c r="G1432" s="97"/>
      <c r="H1432" s="97"/>
      <c r="I1432" s="97"/>
      <c r="J1432" s="97"/>
      <c r="K1432" s="98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99"/>
      <c r="AE1432" s="99"/>
      <c r="AF1432" s="99"/>
      <c r="AG1432" s="1"/>
      <c r="AH1432" s="27"/>
      <c r="AI1432" s="30"/>
      <c r="AJ1432" s="1"/>
    </row>
    <row r="1433" spans="1:36" ht="18" customHeight="1">
      <c r="A1433" s="22"/>
      <c r="B1433" s="27"/>
      <c r="C1433" s="27"/>
      <c r="D1433" s="97"/>
      <c r="E1433" s="97"/>
      <c r="F1433" s="97"/>
      <c r="G1433" s="97"/>
      <c r="H1433" s="97"/>
      <c r="I1433" s="97"/>
      <c r="J1433" s="97"/>
      <c r="K1433" s="98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99"/>
      <c r="AE1433" s="99"/>
      <c r="AF1433" s="99"/>
      <c r="AG1433" s="1"/>
      <c r="AH1433" s="27"/>
      <c r="AI1433" s="30"/>
      <c r="AJ1433" s="1"/>
    </row>
    <row r="1434" spans="1:36" ht="18" customHeight="1">
      <c r="A1434" s="22"/>
      <c r="B1434" s="27"/>
      <c r="C1434" s="27"/>
      <c r="D1434" s="97"/>
      <c r="E1434" s="97"/>
      <c r="F1434" s="97"/>
      <c r="G1434" s="97"/>
      <c r="H1434" s="97"/>
      <c r="I1434" s="97"/>
      <c r="J1434" s="97"/>
      <c r="K1434" s="98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99"/>
      <c r="AE1434" s="99"/>
      <c r="AF1434" s="99"/>
      <c r="AG1434" s="1"/>
      <c r="AH1434" s="27"/>
      <c r="AI1434" s="30"/>
      <c r="AJ1434" s="1"/>
    </row>
    <row r="1435" spans="1:36" ht="18" customHeight="1">
      <c r="A1435" s="22"/>
      <c r="B1435" s="27"/>
      <c r="C1435" s="27"/>
      <c r="D1435" s="97"/>
      <c r="E1435" s="97"/>
      <c r="F1435" s="97"/>
      <c r="G1435" s="97"/>
      <c r="H1435" s="97"/>
      <c r="I1435" s="97"/>
      <c r="J1435" s="97"/>
      <c r="K1435" s="98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99"/>
      <c r="AE1435" s="99"/>
      <c r="AF1435" s="99"/>
      <c r="AG1435" s="1"/>
      <c r="AH1435" s="27"/>
      <c r="AI1435" s="30"/>
      <c r="AJ1435" s="1"/>
    </row>
    <row r="1436" spans="1:36" ht="18" customHeight="1">
      <c r="A1436" s="22"/>
      <c r="B1436" s="27"/>
      <c r="C1436" s="27"/>
      <c r="D1436" s="97"/>
      <c r="E1436" s="97"/>
      <c r="F1436" s="97"/>
      <c r="G1436" s="97"/>
      <c r="H1436" s="97"/>
      <c r="I1436" s="97"/>
      <c r="J1436" s="97"/>
      <c r="K1436" s="98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99"/>
      <c r="AE1436" s="99"/>
      <c r="AF1436" s="99"/>
      <c r="AG1436" s="1"/>
      <c r="AH1436" s="27"/>
      <c r="AI1436" s="30"/>
      <c r="AJ1436" s="1"/>
    </row>
    <row r="1437" spans="1:36" ht="18" customHeight="1">
      <c r="A1437" s="22"/>
      <c r="B1437" s="27"/>
      <c r="C1437" s="27"/>
      <c r="D1437" s="97"/>
      <c r="E1437" s="97"/>
      <c r="F1437" s="97"/>
      <c r="G1437" s="97"/>
      <c r="H1437" s="97"/>
      <c r="I1437" s="97"/>
      <c r="J1437" s="97"/>
      <c r="K1437" s="98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99"/>
      <c r="AE1437" s="99"/>
      <c r="AF1437" s="99"/>
      <c r="AG1437" s="1"/>
      <c r="AH1437" s="27"/>
      <c r="AI1437" s="30"/>
      <c r="AJ1437" s="1"/>
    </row>
    <row r="1438" spans="1:36" ht="18" customHeight="1">
      <c r="A1438" s="22"/>
      <c r="B1438" s="27"/>
      <c r="C1438" s="27"/>
      <c r="D1438" s="97"/>
      <c r="E1438" s="97"/>
      <c r="F1438" s="97"/>
      <c r="G1438" s="97"/>
      <c r="H1438" s="97"/>
      <c r="I1438" s="97"/>
      <c r="J1438" s="97"/>
      <c r="K1438" s="98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99"/>
      <c r="AE1438" s="99"/>
      <c r="AF1438" s="99"/>
      <c r="AG1438" s="1"/>
      <c r="AH1438" s="27"/>
      <c r="AI1438" s="30"/>
      <c r="AJ1438" s="1"/>
    </row>
    <row r="1439" spans="1:36" ht="18" customHeight="1">
      <c r="A1439" s="22"/>
      <c r="B1439" s="27"/>
      <c r="C1439" s="27"/>
      <c r="D1439" s="97"/>
      <c r="E1439" s="97"/>
      <c r="F1439" s="97"/>
      <c r="G1439" s="97"/>
      <c r="H1439" s="97"/>
      <c r="I1439" s="97"/>
      <c r="J1439" s="97"/>
      <c r="K1439" s="98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99"/>
      <c r="AE1439" s="99"/>
      <c r="AF1439" s="99"/>
      <c r="AG1439" s="1"/>
      <c r="AH1439" s="27"/>
      <c r="AI1439" s="30"/>
      <c r="AJ1439" s="1"/>
    </row>
    <row r="1440" spans="1:36" ht="18" customHeight="1">
      <c r="A1440" s="22"/>
      <c r="B1440" s="27"/>
      <c r="C1440" s="27"/>
      <c r="D1440" s="97"/>
      <c r="E1440" s="97"/>
      <c r="F1440" s="97"/>
      <c r="G1440" s="97"/>
      <c r="H1440" s="97"/>
      <c r="I1440" s="97"/>
      <c r="J1440" s="97"/>
      <c r="K1440" s="98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99"/>
      <c r="AE1440" s="99"/>
      <c r="AF1440" s="99"/>
      <c r="AG1440" s="1"/>
      <c r="AH1440" s="27"/>
      <c r="AI1440" s="30"/>
      <c r="AJ1440" s="1"/>
    </row>
    <row r="1441" spans="1:36" ht="18" customHeight="1">
      <c r="A1441" s="22"/>
      <c r="B1441" s="27"/>
      <c r="C1441" s="27"/>
      <c r="D1441" s="97"/>
      <c r="E1441" s="97"/>
      <c r="F1441" s="97"/>
      <c r="G1441" s="97"/>
      <c r="H1441" s="97"/>
      <c r="I1441" s="97"/>
      <c r="J1441" s="97"/>
      <c r="K1441" s="98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99"/>
      <c r="AE1441" s="99"/>
      <c r="AF1441" s="99"/>
      <c r="AG1441" s="1"/>
      <c r="AH1441" s="27"/>
      <c r="AI1441" s="30"/>
      <c r="AJ1441" s="1"/>
    </row>
    <row r="1442" spans="1:36" ht="18" customHeight="1">
      <c r="A1442" s="22"/>
      <c r="B1442" s="27"/>
      <c r="C1442" s="27"/>
      <c r="D1442" s="97"/>
      <c r="E1442" s="97"/>
      <c r="F1442" s="97"/>
      <c r="G1442" s="97"/>
      <c r="H1442" s="97"/>
      <c r="I1442" s="97"/>
      <c r="J1442" s="97"/>
      <c r="K1442" s="98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99"/>
      <c r="AE1442" s="99"/>
      <c r="AF1442" s="99"/>
      <c r="AG1442" s="1"/>
      <c r="AH1442" s="27"/>
      <c r="AI1442" s="30"/>
      <c r="AJ1442" s="1"/>
    </row>
    <row r="1443" spans="1:36" ht="18" customHeight="1">
      <c r="A1443" s="22"/>
      <c r="B1443" s="27"/>
      <c r="C1443" s="27"/>
      <c r="D1443" s="97"/>
      <c r="E1443" s="97"/>
      <c r="F1443" s="97"/>
      <c r="G1443" s="97"/>
      <c r="H1443" s="97"/>
      <c r="I1443" s="97"/>
      <c r="J1443" s="97"/>
      <c r="K1443" s="98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99"/>
      <c r="AE1443" s="99"/>
      <c r="AF1443" s="99"/>
      <c r="AG1443" s="1"/>
      <c r="AH1443" s="27"/>
      <c r="AI1443" s="30"/>
      <c r="AJ1443" s="1"/>
    </row>
    <row r="1444" spans="1:36" ht="18" customHeight="1">
      <c r="A1444" s="22"/>
      <c r="B1444" s="27"/>
      <c r="C1444" s="27"/>
      <c r="D1444" s="97"/>
      <c r="E1444" s="97"/>
      <c r="F1444" s="97"/>
      <c r="G1444" s="97"/>
      <c r="H1444" s="97"/>
      <c r="I1444" s="97"/>
      <c r="J1444" s="97"/>
      <c r="K1444" s="98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99"/>
      <c r="AE1444" s="99"/>
      <c r="AF1444" s="99"/>
      <c r="AG1444" s="1"/>
      <c r="AH1444" s="27"/>
      <c r="AI1444" s="30"/>
      <c r="AJ1444" s="1"/>
    </row>
    <row r="1445" spans="1:36" ht="18" customHeight="1">
      <c r="A1445" s="22"/>
      <c r="B1445" s="27"/>
      <c r="C1445" s="27"/>
      <c r="D1445" s="97"/>
      <c r="E1445" s="97"/>
      <c r="F1445" s="97"/>
      <c r="G1445" s="97"/>
      <c r="H1445" s="97"/>
      <c r="I1445" s="97"/>
      <c r="J1445" s="97"/>
      <c r="K1445" s="98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99"/>
      <c r="AE1445" s="99"/>
      <c r="AF1445" s="99"/>
      <c r="AG1445" s="1"/>
      <c r="AH1445" s="27"/>
      <c r="AI1445" s="30"/>
      <c r="AJ1445" s="1"/>
    </row>
    <row r="1446" spans="1:36" ht="18" customHeight="1">
      <c r="A1446" s="22"/>
      <c r="B1446" s="27"/>
      <c r="C1446" s="27"/>
      <c r="D1446" s="97"/>
      <c r="E1446" s="97"/>
      <c r="F1446" s="97"/>
      <c r="G1446" s="97"/>
      <c r="H1446" s="97"/>
      <c r="I1446" s="97"/>
      <c r="J1446" s="97"/>
      <c r="K1446" s="98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99"/>
      <c r="AE1446" s="99"/>
      <c r="AF1446" s="99"/>
      <c r="AG1446" s="1"/>
      <c r="AH1446" s="27"/>
      <c r="AI1446" s="30"/>
      <c r="AJ1446" s="1"/>
    </row>
    <row r="1447" spans="1:36" ht="18" customHeight="1">
      <c r="A1447" s="22"/>
      <c r="B1447" s="27"/>
      <c r="C1447" s="27"/>
      <c r="D1447" s="97"/>
      <c r="E1447" s="97"/>
      <c r="F1447" s="97"/>
      <c r="G1447" s="97"/>
      <c r="H1447" s="97"/>
      <c r="I1447" s="97"/>
      <c r="J1447" s="97"/>
      <c r="K1447" s="98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99"/>
      <c r="AE1447" s="99"/>
      <c r="AF1447" s="99"/>
      <c r="AG1447" s="1"/>
      <c r="AH1447" s="27"/>
      <c r="AI1447" s="30"/>
      <c r="AJ1447" s="1"/>
    </row>
    <row r="1448" spans="1:36" ht="18" customHeight="1">
      <c r="A1448" s="22"/>
      <c r="B1448" s="27"/>
      <c r="C1448" s="27"/>
      <c r="D1448" s="97"/>
      <c r="E1448" s="97"/>
      <c r="F1448" s="97"/>
      <c r="G1448" s="97"/>
      <c r="H1448" s="97"/>
      <c r="I1448" s="97"/>
      <c r="J1448" s="97"/>
      <c r="K1448" s="98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99"/>
      <c r="AE1448" s="99"/>
      <c r="AF1448" s="99"/>
      <c r="AG1448" s="1"/>
      <c r="AH1448" s="27"/>
      <c r="AI1448" s="30"/>
      <c r="AJ1448" s="1"/>
    </row>
    <row r="1449" spans="1:36" ht="18" customHeight="1">
      <c r="A1449" s="22"/>
      <c r="B1449" s="27"/>
      <c r="C1449" s="27"/>
      <c r="D1449" s="97"/>
      <c r="E1449" s="97"/>
      <c r="F1449" s="97"/>
      <c r="G1449" s="97"/>
      <c r="H1449" s="97"/>
      <c r="I1449" s="97"/>
      <c r="J1449" s="97"/>
      <c r="K1449" s="98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99"/>
      <c r="AE1449" s="99"/>
      <c r="AF1449" s="99"/>
      <c r="AG1449" s="1"/>
      <c r="AH1449" s="27"/>
      <c r="AI1449" s="30"/>
      <c r="AJ1449" s="1"/>
    </row>
    <row r="1450" spans="1:36" ht="18" customHeight="1">
      <c r="A1450" s="22"/>
      <c r="B1450" s="27"/>
      <c r="C1450" s="27"/>
      <c r="D1450" s="97"/>
      <c r="E1450" s="97"/>
      <c r="F1450" s="97"/>
      <c r="G1450" s="97"/>
      <c r="H1450" s="97"/>
      <c r="I1450" s="97"/>
      <c r="J1450" s="97"/>
      <c r="K1450" s="98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99"/>
      <c r="AE1450" s="99"/>
      <c r="AF1450" s="99"/>
      <c r="AG1450" s="1"/>
      <c r="AH1450" s="27"/>
      <c r="AI1450" s="30"/>
      <c r="AJ1450" s="1"/>
    </row>
    <row r="1451" spans="1:36" ht="18" customHeight="1">
      <c r="A1451" s="22"/>
      <c r="B1451" s="27"/>
      <c r="C1451" s="27"/>
      <c r="D1451" s="97"/>
      <c r="E1451" s="97"/>
      <c r="F1451" s="97"/>
      <c r="G1451" s="97"/>
      <c r="H1451" s="97"/>
      <c r="I1451" s="97"/>
      <c r="J1451" s="97"/>
      <c r="K1451" s="98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99"/>
      <c r="AE1451" s="99"/>
      <c r="AF1451" s="99"/>
      <c r="AG1451" s="1"/>
      <c r="AH1451" s="27"/>
      <c r="AI1451" s="30"/>
      <c r="AJ1451" s="1"/>
    </row>
    <row r="1452" spans="1:36" ht="18" customHeight="1">
      <c r="A1452" s="22"/>
      <c r="B1452" s="27"/>
      <c r="C1452" s="27"/>
      <c r="D1452" s="97"/>
      <c r="E1452" s="97"/>
      <c r="F1452" s="97"/>
      <c r="G1452" s="97"/>
      <c r="H1452" s="97"/>
      <c r="I1452" s="97"/>
      <c r="J1452" s="97"/>
      <c r="K1452" s="98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99"/>
      <c r="AE1452" s="99"/>
      <c r="AF1452" s="99"/>
      <c r="AG1452" s="1"/>
      <c r="AH1452" s="27"/>
      <c r="AI1452" s="30"/>
      <c r="AJ1452" s="1"/>
    </row>
    <row r="1453" spans="1:36" ht="18" customHeight="1">
      <c r="A1453" s="22"/>
      <c r="B1453" s="27"/>
      <c r="C1453" s="27"/>
      <c r="D1453" s="97"/>
      <c r="E1453" s="97"/>
      <c r="F1453" s="97"/>
      <c r="G1453" s="97"/>
      <c r="H1453" s="97"/>
      <c r="I1453" s="97"/>
      <c r="J1453" s="97"/>
      <c r="K1453" s="98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99"/>
      <c r="AE1453" s="99"/>
      <c r="AF1453" s="99"/>
      <c r="AG1453" s="1"/>
      <c r="AH1453" s="27"/>
      <c r="AI1453" s="30"/>
      <c r="AJ1453" s="1"/>
    </row>
    <row r="1454" spans="1:36" ht="18" customHeight="1">
      <c r="A1454" s="22"/>
      <c r="B1454" s="27"/>
      <c r="C1454" s="27"/>
      <c r="D1454" s="97"/>
      <c r="E1454" s="97"/>
      <c r="F1454" s="97"/>
      <c r="G1454" s="97"/>
      <c r="H1454" s="97"/>
      <c r="I1454" s="97"/>
      <c r="J1454" s="97"/>
      <c r="K1454" s="98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99"/>
      <c r="AE1454" s="99"/>
      <c r="AF1454" s="99"/>
      <c r="AG1454" s="1"/>
      <c r="AH1454" s="27"/>
      <c r="AI1454" s="30"/>
      <c r="AJ1454" s="1"/>
    </row>
    <row r="1455" spans="1:36" ht="18" customHeight="1">
      <c r="A1455" s="22"/>
      <c r="B1455" s="27"/>
      <c r="C1455" s="27"/>
      <c r="D1455" s="97"/>
      <c r="E1455" s="97"/>
      <c r="F1455" s="97"/>
      <c r="G1455" s="97"/>
      <c r="H1455" s="97"/>
      <c r="I1455" s="97"/>
      <c r="J1455" s="97"/>
      <c r="K1455" s="98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99"/>
      <c r="AE1455" s="99"/>
      <c r="AF1455" s="99"/>
      <c r="AG1455" s="1"/>
      <c r="AH1455" s="27"/>
      <c r="AI1455" s="30"/>
      <c r="AJ1455" s="1"/>
    </row>
    <row r="1456" spans="1:36" ht="18" customHeight="1">
      <c r="A1456" s="22"/>
      <c r="B1456" s="27"/>
      <c r="C1456" s="27"/>
      <c r="D1456" s="97"/>
      <c r="E1456" s="97"/>
      <c r="F1456" s="97"/>
      <c r="G1456" s="97"/>
      <c r="H1456" s="97"/>
      <c r="I1456" s="97"/>
      <c r="J1456" s="97"/>
      <c r="K1456" s="98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99"/>
      <c r="AE1456" s="99"/>
      <c r="AF1456" s="99"/>
      <c r="AG1456" s="1"/>
      <c r="AH1456" s="27"/>
      <c r="AI1456" s="30"/>
      <c r="AJ1456" s="1"/>
    </row>
    <row r="1457" spans="1:36" ht="18" customHeight="1">
      <c r="A1457" s="22"/>
      <c r="B1457" s="27"/>
      <c r="C1457" s="27"/>
      <c r="D1457" s="97"/>
      <c r="E1457" s="97"/>
      <c r="F1457" s="97"/>
      <c r="G1457" s="97"/>
      <c r="H1457" s="97"/>
      <c r="I1457" s="97"/>
      <c r="J1457" s="97"/>
      <c r="K1457" s="98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99"/>
      <c r="AE1457" s="99"/>
      <c r="AF1457" s="99"/>
      <c r="AG1457" s="1"/>
      <c r="AH1457" s="27"/>
      <c r="AI1457" s="30"/>
      <c r="AJ1457" s="1"/>
    </row>
    <row r="1458" spans="1:36" ht="18" customHeight="1">
      <c r="A1458" s="22"/>
      <c r="B1458" s="27"/>
      <c r="C1458" s="27"/>
      <c r="D1458" s="97"/>
      <c r="E1458" s="97"/>
      <c r="F1458" s="97"/>
      <c r="G1458" s="97"/>
      <c r="H1458" s="97"/>
      <c r="I1458" s="97"/>
      <c r="J1458" s="97"/>
      <c r="K1458" s="98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99"/>
      <c r="AE1458" s="99"/>
      <c r="AF1458" s="99"/>
      <c r="AG1458" s="1"/>
      <c r="AH1458" s="27"/>
      <c r="AI1458" s="30"/>
      <c r="AJ1458" s="1"/>
    </row>
    <row r="1459" spans="1:36" ht="18" customHeight="1">
      <c r="A1459" s="22"/>
      <c r="B1459" s="27"/>
      <c r="C1459" s="27"/>
      <c r="D1459" s="97"/>
      <c r="E1459" s="97"/>
      <c r="F1459" s="97"/>
      <c r="G1459" s="97"/>
      <c r="H1459" s="97"/>
      <c r="I1459" s="97"/>
      <c r="J1459" s="97"/>
      <c r="K1459" s="98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99"/>
      <c r="AE1459" s="99"/>
      <c r="AF1459" s="99"/>
      <c r="AG1459" s="1"/>
      <c r="AH1459" s="27"/>
      <c r="AI1459" s="30"/>
      <c r="AJ1459" s="1"/>
    </row>
    <row r="1460" spans="1:36" ht="18" customHeight="1">
      <c r="A1460" s="22"/>
      <c r="B1460" s="27"/>
      <c r="C1460" s="27"/>
      <c r="D1460" s="97"/>
      <c r="E1460" s="97"/>
      <c r="F1460" s="97"/>
      <c r="G1460" s="97"/>
      <c r="H1460" s="97"/>
      <c r="I1460" s="97"/>
      <c r="J1460" s="97"/>
      <c r="K1460" s="98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99"/>
      <c r="AE1460" s="99"/>
      <c r="AF1460" s="99"/>
      <c r="AG1460" s="1"/>
      <c r="AH1460" s="27"/>
      <c r="AI1460" s="30"/>
      <c r="AJ1460" s="1"/>
    </row>
    <row r="1461" spans="1:36" ht="18" customHeight="1">
      <c r="A1461" s="22"/>
      <c r="B1461" s="27"/>
      <c r="C1461" s="27"/>
      <c r="D1461" s="97"/>
      <c r="E1461" s="97"/>
      <c r="F1461" s="97"/>
      <c r="G1461" s="97"/>
      <c r="H1461" s="97"/>
      <c r="I1461" s="97"/>
      <c r="J1461" s="97"/>
      <c r="K1461" s="98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99"/>
      <c r="AE1461" s="99"/>
      <c r="AF1461" s="99"/>
      <c r="AG1461" s="1"/>
      <c r="AH1461" s="27"/>
      <c r="AI1461" s="30"/>
      <c r="AJ1461" s="1"/>
    </row>
    <row r="1462" spans="1:36" ht="18" customHeight="1">
      <c r="A1462" s="22"/>
      <c r="B1462" s="27"/>
      <c r="C1462" s="27"/>
      <c r="D1462" s="97"/>
      <c r="E1462" s="97"/>
      <c r="F1462" s="97"/>
      <c r="G1462" s="97"/>
      <c r="H1462" s="97"/>
      <c r="I1462" s="97"/>
      <c r="J1462" s="97"/>
      <c r="K1462" s="98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99"/>
      <c r="AE1462" s="99"/>
      <c r="AF1462" s="99"/>
      <c r="AG1462" s="1"/>
      <c r="AH1462" s="27"/>
      <c r="AI1462" s="30"/>
      <c r="AJ1462" s="1"/>
    </row>
    <row r="1463" spans="1:36" ht="18" customHeight="1">
      <c r="A1463" s="22"/>
      <c r="B1463" s="27"/>
      <c r="C1463" s="27"/>
      <c r="D1463" s="97"/>
      <c r="E1463" s="97"/>
      <c r="F1463" s="97"/>
      <c r="G1463" s="97"/>
      <c r="H1463" s="97"/>
      <c r="I1463" s="97"/>
      <c r="J1463" s="97"/>
      <c r="K1463" s="98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99"/>
      <c r="AE1463" s="99"/>
      <c r="AF1463" s="99"/>
      <c r="AG1463" s="1"/>
      <c r="AH1463" s="27"/>
      <c r="AI1463" s="30"/>
      <c r="AJ1463" s="1"/>
    </row>
    <row r="1464" spans="1:36" ht="18" customHeight="1">
      <c r="A1464" s="22"/>
      <c r="B1464" s="27"/>
      <c r="C1464" s="27"/>
      <c r="D1464" s="97"/>
      <c r="E1464" s="97"/>
      <c r="F1464" s="97"/>
      <c r="G1464" s="97"/>
      <c r="H1464" s="97"/>
      <c r="I1464" s="97"/>
      <c r="J1464" s="97"/>
      <c r="K1464" s="98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99"/>
      <c r="AE1464" s="99"/>
      <c r="AF1464" s="99"/>
      <c r="AG1464" s="1"/>
      <c r="AH1464" s="27"/>
      <c r="AI1464" s="30"/>
      <c r="AJ1464" s="1"/>
    </row>
    <row r="1465" spans="1:36" ht="18" customHeight="1">
      <c r="A1465" s="22"/>
      <c r="B1465" s="27"/>
      <c r="C1465" s="27"/>
      <c r="D1465" s="97"/>
      <c r="E1465" s="97"/>
      <c r="F1465" s="97"/>
      <c r="G1465" s="97"/>
      <c r="H1465" s="97"/>
      <c r="I1465" s="97"/>
      <c r="J1465" s="97"/>
      <c r="K1465" s="98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99"/>
      <c r="AE1465" s="99"/>
      <c r="AF1465" s="99"/>
      <c r="AG1465" s="1"/>
      <c r="AH1465" s="27"/>
      <c r="AI1465" s="30"/>
      <c r="AJ1465" s="1"/>
    </row>
    <row r="1466" spans="1:36" ht="18" customHeight="1">
      <c r="A1466" s="22"/>
      <c r="B1466" s="27"/>
      <c r="C1466" s="27"/>
      <c r="D1466" s="97"/>
      <c r="E1466" s="97"/>
      <c r="F1466" s="97"/>
      <c r="G1466" s="97"/>
      <c r="H1466" s="97"/>
      <c r="I1466" s="97"/>
      <c r="J1466" s="97"/>
      <c r="K1466" s="98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99"/>
      <c r="AE1466" s="99"/>
      <c r="AF1466" s="99"/>
      <c r="AG1466" s="1"/>
      <c r="AH1466" s="27"/>
      <c r="AI1466" s="30"/>
      <c r="AJ1466" s="1"/>
    </row>
    <row r="1467" spans="1:36" ht="18" customHeight="1">
      <c r="A1467" s="22"/>
      <c r="B1467" s="27"/>
      <c r="C1467" s="27"/>
      <c r="D1467" s="97"/>
      <c r="E1467" s="97"/>
      <c r="F1467" s="97"/>
      <c r="G1467" s="97"/>
      <c r="H1467" s="97"/>
      <c r="I1467" s="97"/>
      <c r="J1467" s="97"/>
      <c r="K1467" s="98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99"/>
      <c r="AE1467" s="99"/>
      <c r="AF1467" s="99"/>
      <c r="AG1467" s="1"/>
      <c r="AH1467" s="27"/>
      <c r="AI1467" s="30"/>
      <c r="AJ1467" s="1"/>
    </row>
    <row r="1468" spans="1:36" ht="18" customHeight="1">
      <c r="A1468" s="22"/>
      <c r="B1468" s="27"/>
      <c r="C1468" s="27"/>
      <c r="D1468" s="97"/>
      <c r="E1468" s="97"/>
      <c r="F1468" s="97"/>
      <c r="G1468" s="97"/>
      <c r="H1468" s="97"/>
      <c r="I1468" s="97"/>
      <c r="J1468" s="97"/>
      <c r="K1468" s="98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99"/>
      <c r="AE1468" s="99"/>
      <c r="AF1468" s="99"/>
      <c r="AG1468" s="1"/>
      <c r="AH1468" s="27"/>
      <c r="AI1468" s="30"/>
      <c r="AJ1468" s="1"/>
    </row>
    <row r="1469" spans="1:36" ht="18" customHeight="1">
      <c r="A1469" s="22"/>
      <c r="B1469" s="27"/>
      <c r="C1469" s="27"/>
      <c r="D1469" s="97"/>
      <c r="E1469" s="97"/>
      <c r="F1469" s="97"/>
      <c r="G1469" s="97"/>
      <c r="H1469" s="97"/>
      <c r="I1469" s="97"/>
      <c r="J1469" s="97"/>
      <c r="K1469" s="98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99"/>
      <c r="AE1469" s="99"/>
      <c r="AF1469" s="99"/>
      <c r="AG1469" s="1"/>
      <c r="AH1469" s="27"/>
      <c r="AI1469" s="30"/>
      <c r="AJ1469" s="1"/>
    </row>
    <row r="1470" spans="1:36" ht="18" customHeight="1">
      <c r="A1470" s="22"/>
      <c r="B1470" s="27"/>
      <c r="C1470" s="27"/>
      <c r="D1470" s="97"/>
      <c r="E1470" s="97"/>
      <c r="F1470" s="97"/>
      <c r="G1470" s="97"/>
      <c r="H1470" s="97"/>
      <c r="I1470" s="97"/>
      <c r="J1470" s="97"/>
      <c r="K1470" s="98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99"/>
      <c r="AE1470" s="99"/>
      <c r="AF1470" s="99"/>
      <c r="AG1470" s="1"/>
      <c r="AH1470" s="27"/>
      <c r="AI1470" s="30"/>
      <c r="AJ1470" s="1"/>
    </row>
    <row r="1471" spans="1:36" ht="18" customHeight="1">
      <c r="A1471" s="22"/>
      <c r="B1471" s="27"/>
      <c r="C1471" s="27"/>
      <c r="D1471" s="97"/>
      <c r="E1471" s="97"/>
      <c r="F1471" s="97"/>
      <c r="G1471" s="97"/>
      <c r="H1471" s="97"/>
      <c r="I1471" s="97"/>
      <c r="J1471" s="97"/>
      <c r="K1471" s="98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99"/>
      <c r="AE1471" s="99"/>
      <c r="AF1471" s="99"/>
      <c r="AG1471" s="1"/>
      <c r="AH1471" s="27"/>
      <c r="AI1471" s="30"/>
      <c r="AJ1471" s="1"/>
    </row>
    <row r="1472" spans="1:36" ht="18" customHeight="1">
      <c r="A1472" s="22"/>
      <c r="B1472" s="27"/>
      <c r="C1472" s="27"/>
      <c r="D1472" s="97"/>
      <c r="E1472" s="97"/>
      <c r="F1472" s="97"/>
      <c r="G1472" s="97"/>
      <c r="H1472" s="97"/>
      <c r="I1472" s="97"/>
      <c r="J1472" s="97"/>
      <c r="K1472" s="98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99"/>
      <c r="AE1472" s="99"/>
      <c r="AF1472" s="99"/>
      <c r="AG1472" s="1"/>
      <c r="AH1472" s="27"/>
      <c r="AI1472" s="30"/>
      <c r="AJ1472" s="1"/>
    </row>
    <row r="1473" spans="1:36" ht="18" customHeight="1">
      <c r="A1473" s="22"/>
      <c r="B1473" s="27"/>
      <c r="C1473" s="27"/>
      <c r="D1473" s="97"/>
      <c r="E1473" s="97"/>
      <c r="F1473" s="97"/>
      <c r="G1473" s="97"/>
      <c r="H1473" s="97"/>
      <c r="I1473" s="97"/>
      <c r="J1473" s="97"/>
      <c r="K1473" s="98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99"/>
      <c r="AE1473" s="99"/>
      <c r="AF1473" s="99"/>
      <c r="AG1473" s="1"/>
      <c r="AH1473" s="27"/>
      <c r="AI1473" s="30"/>
      <c r="AJ1473" s="1"/>
    </row>
    <row r="1474" spans="1:36" ht="18" customHeight="1">
      <c r="A1474" s="22"/>
      <c r="B1474" s="27"/>
      <c r="C1474" s="27"/>
      <c r="D1474" s="97"/>
      <c r="E1474" s="97"/>
      <c r="F1474" s="97"/>
      <c r="G1474" s="97"/>
      <c r="H1474" s="97"/>
      <c r="I1474" s="97"/>
      <c r="J1474" s="97"/>
      <c r="K1474" s="98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99"/>
      <c r="AE1474" s="99"/>
      <c r="AF1474" s="99"/>
      <c r="AG1474" s="1"/>
      <c r="AH1474" s="27"/>
      <c r="AI1474" s="30"/>
      <c r="AJ1474" s="1"/>
    </row>
    <row r="1475" spans="1:36" ht="18" customHeight="1">
      <c r="A1475" s="22"/>
      <c r="B1475" s="27"/>
      <c r="C1475" s="27"/>
      <c r="D1475" s="97"/>
      <c r="E1475" s="97"/>
      <c r="F1475" s="97"/>
      <c r="G1475" s="97"/>
      <c r="H1475" s="97"/>
      <c r="I1475" s="97"/>
      <c r="J1475" s="97"/>
      <c r="K1475" s="98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99"/>
      <c r="AE1475" s="99"/>
      <c r="AF1475" s="99"/>
      <c r="AG1475" s="1"/>
      <c r="AH1475" s="27"/>
      <c r="AI1475" s="30"/>
      <c r="AJ1475" s="1"/>
    </row>
    <row r="1476" spans="1:36" ht="18" customHeight="1">
      <c r="A1476" s="22"/>
      <c r="B1476" s="27"/>
      <c r="C1476" s="27"/>
      <c r="D1476" s="97"/>
      <c r="E1476" s="97"/>
      <c r="F1476" s="97"/>
      <c r="G1476" s="97"/>
      <c r="H1476" s="97"/>
      <c r="I1476" s="97"/>
      <c r="J1476" s="97"/>
      <c r="K1476" s="98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99"/>
      <c r="AE1476" s="99"/>
      <c r="AF1476" s="99"/>
      <c r="AG1476" s="1"/>
      <c r="AH1476" s="27"/>
      <c r="AI1476" s="30"/>
      <c r="AJ1476" s="1"/>
    </row>
    <row r="1477" spans="1:36" ht="18" customHeight="1">
      <c r="A1477" s="22"/>
      <c r="B1477" s="27"/>
      <c r="C1477" s="27"/>
      <c r="D1477" s="97"/>
      <c r="E1477" s="97"/>
      <c r="F1477" s="97"/>
      <c r="G1477" s="97"/>
      <c r="H1477" s="97"/>
      <c r="I1477" s="97"/>
      <c r="J1477" s="97"/>
      <c r="K1477" s="98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99"/>
      <c r="AE1477" s="99"/>
      <c r="AF1477" s="99"/>
      <c r="AG1477" s="1"/>
      <c r="AH1477" s="27"/>
      <c r="AI1477" s="30"/>
      <c r="AJ1477" s="1"/>
    </row>
    <row r="1478" spans="1:36" ht="18" customHeight="1">
      <c r="A1478" s="22"/>
      <c r="B1478" s="27"/>
      <c r="C1478" s="27"/>
      <c r="D1478" s="97"/>
      <c r="E1478" s="97"/>
      <c r="F1478" s="97"/>
      <c r="G1478" s="97"/>
      <c r="H1478" s="97"/>
      <c r="I1478" s="97"/>
      <c r="J1478" s="97"/>
      <c r="K1478" s="98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99"/>
      <c r="AE1478" s="99"/>
      <c r="AF1478" s="99"/>
      <c r="AG1478" s="1"/>
      <c r="AH1478" s="27"/>
      <c r="AI1478" s="30"/>
      <c r="AJ1478" s="1"/>
    </row>
    <row r="1479" spans="1:36" ht="18" customHeight="1">
      <c r="A1479" s="22"/>
      <c r="B1479" s="27"/>
      <c r="C1479" s="27"/>
      <c r="D1479" s="97"/>
      <c r="E1479" s="97"/>
      <c r="F1479" s="97"/>
      <c r="G1479" s="97"/>
      <c r="H1479" s="97"/>
      <c r="I1479" s="97"/>
      <c r="J1479" s="97"/>
      <c r="K1479" s="98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99"/>
      <c r="AE1479" s="99"/>
      <c r="AF1479" s="99"/>
      <c r="AG1479" s="1"/>
      <c r="AH1479" s="27"/>
      <c r="AI1479" s="30"/>
      <c r="AJ1479" s="1"/>
    </row>
    <row r="1480" spans="1:36" ht="18" customHeight="1">
      <c r="A1480" s="22"/>
      <c r="B1480" s="27"/>
      <c r="C1480" s="27"/>
      <c r="D1480" s="97"/>
      <c r="E1480" s="97"/>
      <c r="F1480" s="97"/>
      <c r="G1480" s="97"/>
      <c r="H1480" s="97"/>
      <c r="I1480" s="97"/>
      <c r="J1480" s="97"/>
      <c r="K1480" s="98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99"/>
      <c r="AE1480" s="99"/>
      <c r="AF1480" s="99"/>
      <c r="AG1480" s="1"/>
      <c r="AH1480" s="27"/>
      <c r="AI1480" s="30"/>
      <c r="AJ1480" s="1"/>
    </row>
    <row r="1481" spans="1:36" ht="18" customHeight="1">
      <c r="A1481" s="22"/>
      <c r="B1481" s="27"/>
      <c r="C1481" s="27"/>
      <c r="D1481" s="97"/>
      <c r="E1481" s="97"/>
      <c r="F1481" s="97"/>
      <c r="G1481" s="97"/>
      <c r="H1481" s="97"/>
      <c r="I1481" s="97"/>
      <c r="J1481" s="97"/>
      <c r="K1481" s="98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99"/>
      <c r="AE1481" s="99"/>
      <c r="AF1481" s="99"/>
      <c r="AG1481" s="1"/>
      <c r="AH1481" s="27"/>
      <c r="AI1481" s="30"/>
      <c r="AJ1481" s="1"/>
    </row>
    <row r="1482" spans="1:36" ht="18" customHeight="1">
      <c r="A1482" s="22"/>
      <c r="B1482" s="27"/>
      <c r="C1482" s="27"/>
      <c r="D1482" s="97"/>
      <c r="E1482" s="97"/>
      <c r="F1482" s="97"/>
      <c r="G1482" s="97"/>
      <c r="H1482" s="97"/>
      <c r="I1482" s="97"/>
      <c r="J1482" s="97"/>
      <c r="K1482" s="98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99"/>
      <c r="AE1482" s="99"/>
      <c r="AF1482" s="99"/>
      <c r="AG1482" s="1"/>
      <c r="AH1482" s="27"/>
      <c r="AI1482" s="30"/>
      <c r="AJ1482" s="1"/>
    </row>
    <row r="1483" spans="1:36" ht="18" customHeight="1">
      <c r="A1483" s="22"/>
      <c r="B1483" s="27"/>
      <c r="C1483" s="27"/>
      <c r="D1483" s="97"/>
      <c r="E1483" s="97"/>
      <c r="F1483" s="97"/>
      <c r="G1483" s="97"/>
      <c r="H1483" s="97"/>
      <c r="I1483" s="97"/>
      <c r="J1483" s="97"/>
      <c r="K1483" s="98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99"/>
      <c r="AE1483" s="99"/>
      <c r="AF1483" s="99"/>
      <c r="AG1483" s="1"/>
      <c r="AH1483" s="27"/>
      <c r="AI1483" s="30"/>
      <c r="AJ1483" s="1"/>
    </row>
    <row r="1484" spans="1:36" ht="18" customHeight="1">
      <c r="A1484" s="22"/>
      <c r="B1484" s="27"/>
      <c r="C1484" s="27"/>
      <c r="D1484" s="97"/>
      <c r="E1484" s="97"/>
      <c r="F1484" s="97"/>
      <c r="G1484" s="97"/>
      <c r="H1484" s="97"/>
      <c r="I1484" s="97"/>
      <c r="J1484" s="97"/>
      <c r="K1484" s="98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99"/>
      <c r="AE1484" s="99"/>
      <c r="AF1484" s="99"/>
      <c r="AG1484" s="1"/>
      <c r="AH1484" s="27"/>
      <c r="AI1484" s="30"/>
      <c r="AJ1484" s="1"/>
    </row>
    <row r="1485" spans="1:36" ht="18" customHeight="1">
      <c r="A1485" s="22"/>
      <c r="B1485" s="27"/>
      <c r="C1485" s="27"/>
      <c r="D1485" s="97"/>
      <c r="E1485" s="97"/>
      <c r="F1485" s="97"/>
      <c r="G1485" s="97"/>
      <c r="H1485" s="97"/>
      <c r="I1485" s="97"/>
      <c r="J1485" s="97"/>
      <c r="K1485" s="98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99"/>
      <c r="AE1485" s="99"/>
      <c r="AF1485" s="99"/>
      <c r="AG1485" s="1"/>
      <c r="AH1485" s="27"/>
      <c r="AI1485" s="30"/>
      <c r="AJ1485" s="1"/>
    </row>
    <row r="1486" spans="1:36" ht="18" customHeight="1">
      <c r="A1486" s="22"/>
      <c r="B1486" s="27"/>
      <c r="C1486" s="27"/>
      <c r="D1486" s="97"/>
      <c r="E1486" s="97"/>
      <c r="F1486" s="97"/>
      <c r="G1486" s="97"/>
      <c r="H1486" s="97"/>
      <c r="I1486" s="97"/>
      <c r="J1486" s="97"/>
      <c r="K1486" s="98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99"/>
      <c r="AE1486" s="99"/>
      <c r="AF1486" s="99"/>
      <c r="AG1486" s="1"/>
      <c r="AH1486" s="27"/>
      <c r="AI1486" s="30"/>
      <c r="AJ1486" s="1"/>
    </row>
    <row r="1487" spans="1:36" ht="18" customHeight="1">
      <c r="A1487" s="22"/>
      <c r="B1487" s="27"/>
      <c r="C1487" s="27"/>
      <c r="D1487" s="97"/>
      <c r="E1487" s="97"/>
      <c r="F1487" s="97"/>
      <c r="G1487" s="97"/>
      <c r="H1487" s="97"/>
      <c r="I1487" s="97"/>
      <c r="J1487" s="97"/>
      <c r="K1487" s="98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99"/>
      <c r="AE1487" s="99"/>
      <c r="AF1487" s="99"/>
      <c r="AG1487" s="1"/>
      <c r="AH1487" s="27"/>
      <c r="AI1487" s="30"/>
      <c r="AJ1487" s="1"/>
    </row>
    <row r="1488" spans="1:36" ht="18" customHeight="1">
      <c r="A1488" s="22"/>
      <c r="B1488" s="27"/>
      <c r="C1488" s="27"/>
      <c r="D1488" s="97"/>
      <c r="E1488" s="97"/>
      <c r="F1488" s="97"/>
      <c r="G1488" s="97"/>
      <c r="H1488" s="97"/>
      <c r="I1488" s="97"/>
      <c r="J1488" s="97"/>
      <c r="K1488" s="98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99"/>
      <c r="AE1488" s="99"/>
      <c r="AF1488" s="99"/>
      <c r="AG1488" s="1"/>
      <c r="AH1488" s="27"/>
      <c r="AI1488" s="30"/>
      <c r="AJ1488" s="1"/>
    </row>
    <row r="1489" spans="1:36" ht="18" customHeight="1">
      <c r="A1489" s="22"/>
      <c r="B1489" s="27"/>
      <c r="C1489" s="27"/>
      <c r="D1489" s="97"/>
      <c r="E1489" s="97"/>
      <c r="F1489" s="97"/>
      <c r="G1489" s="97"/>
      <c r="H1489" s="97"/>
      <c r="I1489" s="97"/>
      <c r="J1489" s="97"/>
      <c r="K1489" s="98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99"/>
      <c r="AE1489" s="99"/>
      <c r="AF1489" s="99"/>
      <c r="AG1489" s="1"/>
      <c r="AH1489" s="27"/>
      <c r="AI1489" s="30"/>
      <c r="AJ1489" s="1"/>
    </row>
    <row r="1490" spans="1:36" ht="18" customHeight="1">
      <c r="A1490" s="22"/>
      <c r="B1490" s="27"/>
      <c r="C1490" s="27"/>
      <c r="D1490" s="97"/>
      <c r="E1490" s="97"/>
      <c r="F1490" s="97"/>
      <c r="G1490" s="97"/>
      <c r="H1490" s="97"/>
      <c r="I1490" s="97"/>
      <c r="J1490" s="97"/>
      <c r="K1490" s="98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99"/>
      <c r="AE1490" s="99"/>
      <c r="AF1490" s="99"/>
      <c r="AG1490" s="1"/>
      <c r="AH1490" s="27"/>
      <c r="AI1490" s="30"/>
      <c r="AJ1490" s="1"/>
    </row>
    <row r="1491" spans="1:36" ht="18" customHeight="1">
      <c r="A1491" s="22"/>
      <c r="B1491" s="27"/>
      <c r="C1491" s="27"/>
      <c r="D1491" s="97"/>
      <c r="E1491" s="97"/>
      <c r="F1491" s="97"/>
      <c r="G1491" s="97"/>
      <c r="H1491" s="97"/>
      <c r="I1491" s="97"/>
      <c r="J1491" s="97"/>
      <c r="K1491" s="98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99"/>
      <c r="AE1491" s="99"/>
      <c r="AF1491" s="99"/>
      <c r="AG1491" s="1"/>
      <c r="AH1491" s="27"/>
      <c r="AI1491" s="30"/>
      <c r="AJ1491" s="1"/>
    </row>
    <row r="1492" spans="1:36" ht="18" customHeight="1">
      <c r="A1492" s="22"/>
      <c r="B1492" s="27"/>
      <c r="C1492" s="27"/>
      <c r="D1492" s="97"/>
      <c r="E1492" s="97"/>
      <c r="F1492" s="97"/>
      <c r="G1492" s="97"/>
      <c r="H1492" s="97"/>
      <c r="I1492" s="97"/>
      <c r="J1492" s="97"/>
      <c r="K1492" s="98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99"/>
      <c r="AE1492" s="99"/>
      <c r="AF1492" s="99"/>
      <c r="AG1492" s="1"/>
      <c r="AH1492" s="27"/>
      <c r="AI1492" s="30"/>
      <c r="AJ1492" s="1"/>
    </row>
    <row r="1493" spans="1:36" ht="18" customHeight="1">
      <c r="A1493" s="22"/>
      <c r="B1493" s="27"/>
      <c r="C1493" s="27"/>
      <c r="D1493" s="97"/>
      <c r="E1493" s="97"/>
      <c r="F1493" s="97"/>
      <c r="G1493" s="97"/>
      <c r="H1493" s="97"/>
      <c r="I1493" s="97"/>
      <c r="J1493" s="97"/>
      <c r="K1493" s="98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99"/>
      <c r="AE1493" s="99"/>
      <c r="AF1493" s="99"/>
      <c r="AG1493" s="1"/>
      <c r="AH1493" s="27"/>
      <c r="AI1493" s="30"/>
      <c r="AJ1493" s="1"/>
    </row>
    <row r="1494" spans="1:36" ht="18" customHeight="1">
      <c r="A1494" s="22"/>
      <c r="B1494" s="27"/>
      <c r="C1494" s="27"/>
      <c r="D1494" s="97"/>
      <c r="E1494" s="97"/>
      <c r="F1494" s="97"/>
      <c r="G1494" s="97"/>
      <c r="H1494" s="97"/>
      <c r="I1494" s="97"/>
      <c r="J1494" s="97"/>
      <c r="K1494" s="98"/>
      <c r="L1494" s="27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99"/>
      <c r="AE1494" s="99"/>
      <c r="AF1494" s="99"/>
      <c r="AG1494" s="1"/>
      <c r="AH1494" s="27"/>
      <c r="AI1494" s="30"/>
      <c r="AJ1494" s="1"/>
    </row>
    <row r="1495" spans="1:36" ht="18" customHeight="1">
      <c r="A1495" s="22"/>
      <c r="B1495" s="27"/>
      <c r="C1495" s="27"/>
      <c r="D1495" s="97"/>
      <c r="E1495" s="97"/>
      <c r="F1495" s="97"/>
      <c r="G1495" s="97"/>
      <c r="H1495" s="97"/>
      <c r="I1495" s="97"/>
      <c r="J1495" s="97"/>
      <c r="K1495" s="98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99"/>
      <c r="AE1495" s="99"/>
      <c r="AF1495" s="99"/>
      <c r="AG1495" s="1"/>
      <c r="AH1495" s="27"/>
      <c r="AI1495" s="30"/>
      <c r="AJ1495" s="1"/>
    </row>
    <row r="1496" spans="1:36" ht="18" customHeight="1">
      <c r="A1496" s="22"/>
      <c r="B1496" s="27"/>
      <c r="C1496" s="27"/>
      <c r="D1496" s="97"/>
      <c r="E1496" s="97"/>
      <c r="F1496" s="97"/>
      <c r="G1496" s="97"/>
      <c r="H1496" s="97"/>
      <c r="I1496" s="97"/>
      <c r="J1496" s="97"/>
      <c r="K1496" s="98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99"/>
      <c r="AE1496" s="99"/>
      <c r="AF1496" s="99"/>
      <c r="AG1496" s="1"/>
      <c r="AH1496" s="27"/>
      <c r="AI1496" s="30"/>
      <c r="AJ1496" s="1"/>
    </row>
    <row r="1497" spans="1:36" ht="18" customHeight="1">
      <c r="A1497" s="22"/>
      <c r="B1497" s="27"/>
      <c r="C1497" s="27"/>
      <c r="D1497" s="97"/>
      <c r="E1497" s="97"/>
      <c r="F1497" s="97"/>
      <c r="G1497" s="97"/>
      <c r="H1497" s="97"/>
      <c r="I1497" s="97"/>
      <c r="J1497" s="97"/>
      <c r="K1497" s="98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99"/>
      <c r="AE1497" s="99"/>
      <c r="AF1497" s="99"/>
      <c r="AG1497" s="1"/>
      <c r="AH1497" s="27"/>
      <c r="AI1497" s="30"/>
      <c r="AJ1497" s="1"/>
    </row>
    <row r="1498" spans="1:36" ht="18" customHeight="1">
      <c r="A1498" s="22"/>
      <c r="B1498" s="27"/>
      <c r="C1498" s="27"/>
      <c r="D1498" s="97"/>
      <c r="E1498" s="97"/>
      <c r="F1498" s="97"/>
      <c r="G1498" s="97"/>
      <c r="H1498" s="97"/>
      <c r="I1498" s="97"/>
      <c r="J1498" s="97"/>
      <c r="K1498" s="98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99"/>
      <c r="AE1498" s="99"/>
      <c r="AF1498" s="99"/>
      <c r="AG1498" s="1"/>
      <c r="AH1498" s="27"/>
      <c r="AI1498" s="30"/>
      <c r="AJ1498" s="1"/>
    </row>
    <row r="1499" spans="1:36" ht="18" customHeight="1">
      <c r="A1499" s="22"/>
      <c r="B1499" s="27"/>
      <c r="C1499" s="27"/>
      <c r="D1499" s="97"/>
      <c r="E1499" s="97"/>
      <c r="F1499" s="97"/>
      <c r="G1499" s="97"/>
      <c r="H1499" s="97"/>
      <c r="I1499" s="97"/>
      <c r="J1499" s="97"/>
      <c r="K1499" s="98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99"/>
      <c r="AE1499" s="99"/>
      <c r="AF1499" s="99"/>
      <c r="AG1499" s="1"/>
      <c r="AH1499" s="27"/>
      <c r="AI1499" s="30"/>
      <c r="AJ1499" s="1"/>
    </row>
    <row r="1500" spans="1:36" ht="18" customHeight="1">
      <c r="A1500" s="22"/>
      <c r="B1500" s="27"/>
      <c r="C1500" s="27"/>
      <c r="D1500" s="97"/>
      <c r="E1500" s="97"/>
      <c r="F1500" s="97"/>
      <c r="G1500" s="97"/>
      <c r="H1500" s="97"/>
      <c r="I1500" s="97"/>
      <c r="J1500" s="97"/>
      <c r="K1500" s="98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99"/>
      <c r="AE1500" s="99"/>
      <c r="AF1500" s="99"/>
      <c r="AG1500" s="1"/>
      <c r="AH1500" s="27"/>
      <c r="AI1500" s="30"/>
      <c r="AJ1500" s="1"/>
    </row>
    <row r="1501" spans="1:36" ht="18" customHeight="1">
      <c r="A1501" s="22"/>
      <c r="B1501" s="27"/>
      <c r="C1501" s="27"/>
      <c r="D1501" s="97"/>
      <c r="E1501" s="97"/>
      <c r="F1501" s="97"/>
      <c r="G1501" s="97"/>
      <c r="H1501" s="97"/>
      <c r="I1501" s="97"/>
      <c r="J1501" s="97"/>
      <c r="K1501" s="98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99"/>
      <c r="AE1501" s="99"/>
      <c r="AF1501" s="99"/>
      <c r="AG1501" s="1"/>
      <c r="AH1501" s="27"/>
      <c r="AI1501" s="30"/>
      <c r="AJ1501" s="1"/>
    </row>
    <row r="1502" spans="1:36" ht="18" customHeight="1">
      <c r="A1502" s="22"/>
      <c r="B1502" s="27"/>
      <c r="C1502" s="27"/>
      <c r="D1502" s="97"/>
      <c r="E1502" s="97"/>
      <c r="F1502" s="97"/>
      <c r="G1502" s="97"/>
      <c r="H1502" s="97"/>
      <c r="I1502" s="97"/>
      <c r="J1502" s="97"/>
      <c r="K1502" s="98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99"/>
      <c r="AE1502" s="99"/>
      <c r="AF1502" s="99"/>
      <c r="AG1502" s="1"/>
      <c r="AH1502" s="27"/>
      <c r="AI1502" s="30"/>
      <c r="AJ1502" s="1"/>
    </row>
    <row r="1503" spans="1:36" ht="18" customHeight="1">
      <c r="A1503" s="22"/>
      <c r="B1503" s="27"/>
      <c r="C1503" s="27"/>
      <c r="D1503" s="97"/>
      <c r="E1503" s="97"/>
      <c r="F1503" s="97"/>
      <c r="G1503" s="97"/>
      <c r="H1503" s="97"/>
      <c r="I1503" s="97"/>
      <c r="J1503" s="97"/>
      <c r="K1503" s="98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99"/>
      <c r="AE1503" s="99"/>
      <c r="AF1503" s="99"/>
      <c r="AG1503" s="1"/>
      <c r="AH1503" s="27"/>
      <c r="AI1503" s="30"/>
      <c r="AJ1503" s="1"/>
    </row>
    <row r="1504" spans="1:36" ht="18" customHeight="1">
      <c r="A1504" s="22"/>
      <c r="B1504" s="27"/>
      <c r="C1504" s="27"/>
      <c r="D1504" s="97"/>
      <c r="E1504" s="97"/>
      <c r="F1504" s="97"/>
      <c r="G1504" s="97"/>
      <c r="H1504" s="97"/>
      <c r="I1504" s="97"/>
      <c r="J1504" s="97"/>
      <c r="K1504" s="98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99"/>
      <c r="AE1504" s="99"/>
      <c r="AF1504" s="99"/>
      <c r="AG1504" s="1"/>
      <c r="AH1504" s="27"/>
      <c r="AI1504" s="30"/>
      <c r="AJ1504" s="1"/>
    </row>
    <row r="1505" spans="1:36" ht="18" customHeight="1">
      <c r="A1505" s="22"/>
      <c r="B1505" s="27"/>
      <c r="C1505" s="27"/>
      <c r="D1505" s="97"/>
      <c r="E1505" s="97"/>
      <c r="F1505" s="97"/>
      <c r="G1505" s="97"/>
      <c r="H1505" s="97"/>
      <c r="I1505" s="97"/>
      <c r="J1505" s="97"/>
      <c r="K1505" s="98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99"/>
      <c r="AE1505" s="99"/>
      <c r="AF1505" s="99"/>
      <c r="AG1505" s="1"/>
      <c r="AH1505" s="27"/>
      <c r="AI1505" s="30"/>
      <c r="AJ1505" s="1"/>
    </row>
    <row r="1506" spans="1:36" ht="18" customHeight="1">
      <c r="A1506" s="22"/>
      <c r="B1506" s="27"/>
      <c r="C1506" s="27"/>
      <c r="D1506" s="97"/>
      <c r="E1506" s="97"/>
      <c r="F1506" s="97"/>
      <c r="G1506" s="97"/>
      <c r="H1506" s="97"/>
      <c r="I1506" s="97"/>
      <c r="J1506" s="97"/>
      <c r="K1506" s="98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99"/>
      <c r="AE1506" s="99"/>
      <c r="AF1506" s="99"/>
      <c r="AG1506" s="1"/>
      <c r="AH1506" s="27"/>
      <c r="AI1506" s="30"/>
      <c r="AJ1506" s="1"/>
    </row>
    <row r="1507" spans="1:36" ht="18" customHeight="1">
      <c r="A1507" s="22"/>
      <c r="B1507" s="27"/>
      <c r="C1507" s="27"/>
      <c r="D1507" s="97"/>
      <c r="E1507" s="97"/>
      <c r="F1507" s="97"/>
      <c r="G1507" s="97"/>
      <c r="H1507" s="97"/>
      <c r="I1507" s="97"/>
      <c r="J1507" s="97"/>
      <c r="K1507" s="98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99"/>
      <c r="AE1507" s="99"/>
      <c r="AF1507" s="99"/>
      <c r="AG1507" s="1"/>
      <c r="AH1507" s="27"/>
      <c r="AI1507" s="30"/>
      <c r="AJ1507" s="1"/>
    </row>
    <row r="1508" spans="1:36" ht="18" customHeight="1">
      <c r="A1508" s="22"/>
      <c r="B1508" s="27"/>
      <c r="C1508" s="27"/>
      <c r="D1508" s="97"/>
      <c r="E1508" s="97"/>
      <c r="F1508" s="97"/>
      <c r="G1508" s="97"/>
      <c r="H1508" s="97"/>
      <c r="I1508" s="97"/>
      <c r="J1508" s="97"/>
      <c r="K1508" s="98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99"/>
      <c r="AE1508" s="99"/>
      <c r="AF1508" s="99"/>
      <c r="AG1508" s="1"/>
      <c r="AH1508" s="27"/>
      <c r="AI1508" s="30"/>
      <c r="AJ1508" s="1"/>
    </row>
    <row r="1509" spans="1:36" ht="18" customHeight="1">
      <c r="A1509" s="22"/>
      <c r="B1509" s="27"/>
      <c r="C1509" s="27"/>
      <c r="D1509" s="97"/>
      <c r="E1509" s="97"/>
      <c r="F1509" s="97"/>
      <c r="G1509" s="97"/>
      <c r="H1509" s="97"/>
      <c r="I1509" s="97"/>
      <c r="J1509" s="97"/>
      <c r="K1509" s="98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99"/>
      <c r="AE1509" s="99"/>
      <c r="AF1509" s="99"/>
      <c r="AG1509" s="1"/>
      <c r="AH1509" s="27"/>
      <c r="AI1509" s="30"/>
      <c r="AJ1509" s="1"/>
    </row>
    <row r="1510" spans="1:36" ht="18" customHeight="1">
      <c r="A1510" s="22"/>
      <c r="B1510" s="27"/>
      <c r="C1510" s="27"/>
      <c r="D1510" s="97"/>
      <c r="E1510" s="97"/>
      <c r="F1510" s="97"/>
      <c r="G1510" s="97"/>
      <c r="H1510" s="97"/>
      <c r="I1510" s="97"/>
      <c r="J1510" s="97"/>
      <c r="K1510" s="98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99"/>
      <c r="AE1510" s="99"/>
      <c r="AF1510" s="99"/>
      <c r="AG1510" s="1"/>
      <c r="AH1510" s="27"/>
      <c r="AI1510" s="30"/>
      <c r="AJ1510" s="1"/>
    </row>
    <row r="1511" spans="1:36" ht="18" customHeight="1">
      <c r="A1511" s="22"/>
      <c r="B1511" s="27"/>
      <c r="C1511" s="27"/>
      <c r="D1511" s="97"/>
      <c r="E1511" s="97"/>
      <c r="F1511" s="97"/>
      <c r="G1511" s="97"/>
      <c r="H1511" s="97"/>
      <c r="I1511" s="97"/>
      <c r="J1511" s="97"/>
      <c r="K1511" s="98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99"/>
      <c r="AE1511" s="99"/>
      <c r="AF1511" s="99"/>
      <c r="AG1511" s="1"/>
      <c r="AH1511" s="27"/>
      <c r="AI1511" s="30"/>
      <c r="AJ1511" s="1"/>
    </row>
    <row r="1512" spans="1:36" ht="18" customHeight="1">
      <c r="A1512" s="22"/>
      <c r="B1512" s="27"/>
      <c r="C1512" s="27"/>
      <c r="D1512" s="97"/>
      <c r="E1512" s="97"/>
      <c r="F1512" s="97"/>
      <c r="G1512" s="97"/>
      <c r="H1512" s="97"/>
      <c r="I1512" s="97"/>
      <c r="J1512" s="97"/>
      <c r="K1512" s="98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99"/>
      <c r="AE1512" s="99"/>
      <c r="AF1512" s="99"/>
      <c r="AG1512" s="1"/>
      <c r="AH1512" s="27"/>
      <c r="AI1512" s="30"/>
      <c r="AJ1512" s="1"/>
    </row>
    <row r="1513" spans="1:36" ht="18" customHeight="1">
      <c r="A1513" s="22"/>
      <c r="B1513" s="27"/>
      <c r="C1513" s="27"/>
      <c r="D1513" s="97"/>
      <c r="E1513" s="97"/>
      <c r="F1513" s="97"/>
      <c r="G1513" s="97"/>
      <c r="H1513" s="97"/>
      <c r="I1513" s="97"/>
      <c r="J1513" s="97"/>
      <c r="K1513" s="98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99"/>
      <c r="AE1513" s="99"/>
      <c r="AF1513" s="99"/>
      <c r="AG1513" s="1"/>
      <c r="AH1513" s="27"/>
      <c r="AI1513" s="30"/>
      <c r="AJ1513" s="1"/>
    </row>
    <row r="1514" spans="1:36" ht="18" customHeight="1">
      <c r="A1514" s="22"/>
      <c r="B1514" s="27"/>
      <c r="C1514" s="27"/>
      <c r="D1514" s="97"/>
      <c r="E1514" s="97"/>
      <c r="F1514" s="97"/>
      <c r="G1514" s="97"/>
      <c r="H1514" s="97"/>
      <c r="I1514" s="97"/>
      <c r="J1514" s="97"/>
      <c r="K1514" s="98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99"/>
      <c r="AE1514" s="99"/>
      <c r="AF1514" s="99"/>
      <c r="AG1514" s="1"/>
      <c r="AH1514" s="27"/>
      <c r="AI1514" s="30"/>
      <c r="AJ1514" s="1"/>
    </row>
    <row r="1515" spans="1:36" ht="18" customHeight="1">
      <c r="A1515" s="22"/>
      <c r="B1515" s="27"/>
      <c r="C1515" s="27"/>
      <c r="D1515" s="97"/>
      <c r="E1515" s="97"/>
      <c r="F1515" s="97"/>
      <c r="G1515" s="97"/>
      <c r="H1515" s="97"/>
      <c r="I1515" s="97"/>
      <c r="J1515" s="97"/>
      <c r="K1515" s="98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99"/>
      <c r="AE1515" s="99"/>
      <c r="AF1515" s="99"/>
      <c r="AG1515" s="1"/>
      <c r="AH1515" s="27"/>
      <c r="AI1515" s="30"/>
      <c r="AJ1515" s="1"/>
    </row>
    <row r="1516" spans="1:36" ht="18" customHeight="1">
      <c r="A1516" s="22"/>
      <c r="B1516" s="27"/>
      <c r="C1516" s="27"/>
      <c r="D1516" s="97"/>
      <c r="E1516" s="97"/>
      <c r="F1516" s="97"/>
      <c r="G1516" s="97"/>
      <c r="H1516" s="97"/>
      <c r="I1516" s="97"/>
      <c r="J1516" s="97"/>
      <c r="K1516" s="98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99"/>
      <c r="AE1516" s="99"/>
      <c r="AF1516" s="99"/>
      <c r="AG1516" s="1"/>
      <c r="AH1516" s="27"/>
      <c r="AI1516" s="30"/>
      <c r="AJ1516" s="1"/>
    </row>
    <row r="1517" spans="1:36" ht="18" customHeight="1">
      <c r="A1517" s="22"/>
      <c r="B1517" s="27"/>
      <c r="C1517" s="27"/>
      <c r="D1517" s="97"/>
      <c r="E1517" s="97"/>
      <c r="F1517" s="97"/>
      <c r="G1517" s="97"/>
      <c r="H1517" s="97"/>
      <c r="I1517" s="97"/>
      <c r="J1517" s="97"/>
      <c r="K1517" s="98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99"/>
      <c r="AE1517" s="99"/>
      <c r="AF1517" s="99"/>
      <c r="AG1517" s="1"/>
      <c r="AH1517" s="27"/>
      <c r="AI1517" s="30"/>
      <c r="AJ1517" s="1"/>
    </row>
    <row r="1518" spans="1:36" ht="18" customHeight="1">
      <c r="A1518" s="22"/>
      <c r="B1518" s="27"/>
      <c r="C1518" s="27"/>
      <c r="D1518" s="97"/>
      <c r="E1518" s="97"/>
      <c r="F1518" s="97"/>
      <c r="G1518" s="97"/>
      <c r="H1518" s="97"/>
      <c r="I1518" s="97"/>
      <c r="J1518" s="97"/>
      <c r="K1518" s="98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99"/>
      <c r="AE1518" s="99"/>
      <c r="AF1518" s="99"/>
      <c r="AG1518" s="1"/>
      <c r="AH1518" s="27"/>
      <c r="AI1518" s="30"/>
      <c r="AJ1518" s="1"/>
    </row>
    <row r="1519" spans="1:36" ht="18" customHeight="1">
      <c r="A1519" s="22"/>
      <c r="B1519" s="27"/>
      <c r="C1519" s="27"/>
      <c r="D1519" s="97"/>
      <c r="E1519" s="97"/>
      <c r="F1519" s="97"/>
      <c r="G1519" s="97"/>
      <c r="H1519" s="97"/>
      <c r="I1519" s="97"/>
      <c r="J1519" s="97"/>
      <c r="K1519" s="98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99"/>
      <c r="AE1519" s="99"/>
      <c r="AF1519" s="99"/>
      <c r="AG1519" s="1"/>
      <c r="AH1519" s="27"/>
      <c r="AI1519" s="30"/>
      <c r="AJ1519" s="1"/>
    </row>
    <row r="1520" spans="1:36" ht="18" customHeight="1">
      <c r="A1520" s="22"/>
      <c r="B1520" s="27"/>
      <c r="C1520" s="27"/>
      <c r="D1520" s="97"/>
      <c r="E1520" s="97"/>
      <c r="F1520" s="97"/>
      <c r="G1520" s="97"/>
      <c r="H1520" s="97"/>
      <c r="I1520" s="97"/>
      <c r="J1520" s="97"/>
      <c r="K1520" s="98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99"/>
      <c r="AE1520" s="99"/>
      <c r="AF1520" s="99"/>
      <c r="AG1520" s="1"/>
      <c r="AH1520" s="27"/>
      <c r="AI1520" s="30"/>
      <c r="AJ1520" s="1"/>
    </row>
    <row r="1521" spans="1:36" ht="18" customHeight="1">
      <c r="A1521" s="22"/>
      <c r="B1521" s="27"/>
      <c r="C1521" s="27"/>
      <c r="D1521" s="97"/>
      <c r="E1521" s="97"/>
      <c r="F1521" s="97"/>
      <c r="G1521" s="97"/>
      <c r="H1521" s="97"/>
      <c r="I1521" s="97"/>
      <c r="J1521" s="97"/>
      <c r="K1521" s="98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99"/>
      <c r="AE1521" s="99"/>
      <c r="AF1521" s="99"/>
      <c r="AG1521" s="1"/>
      <c r="AH1521" s="27"/>
      <c r="AI1521" s="30"/>
      <c r="AJ1521" s="1"/>
    </row>
    <row r="1522" spans="1:36" ht="18" customHeight="1">
      <c r="A1522" s="22"/>
      <c r="B1522" s="27"/>
      <c r="C1522" s="27"/>
      <c r="D1522" s="97"/>
      <c r="E1522" s="97"/>
      <c r="F1522" s="97"/>
      <c r="G1522" s="97"/>
      <c r="H1522" s="97"/>
      <c r="I1522" s="97"/>
      <c r="J1522" s="97"/>
      <c r="K1522" s="98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99"/>
      <c r="AE1522" s="99"/>
      <c r="AF1522" s="99"/>
      <c r="AG1522" s="1"/>
      <c r="AH1522" s="27"/>
      <c r="AI1522" s="30"/>
      <c r="AJ1522" s="1"/>
    </row>
    <row r="1523" spans="1:36" ht="18" customHeight="1">
      <c r="A1523" s="22"/>
      <c r="B1523" s="27"/>
      <c r="C1523" s="27"/>
      <c r="D1523" s="97"/>
      <c r="E1523" s="97"/>
      <c r="F1523" s="97"/>
      <c r="G1523" s="97"/>
      <c r="H1523" s="97"/>
      <c r="I1523" s="97"/>
      <c r="J1523" s="97"/>
      <c r="K1523" s="98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99"/>
      <c r="AE1523" s="99"/>
      <c r="AF1523" s="99"/>
      <c r="AG1523" s="1"/>
      <c r="AH1523" s="27"/>
      <c r="AI1523" s="30"/>
      <c r="AJ1523" s="1"/>
    </row>
    <row r="1524" spans="1:36" ht="18" customHeight="1">
      <c r="A1524" s="22"/>
      <c r="B1524" s="27"/>
      <c r="C1524" s="27"/>
      <c r="D1524" s="97"/>
      <c r="E1524" s="97"/>
      <c r="F1524" s="97"/>
      <c r="G1524" s="97"/>
      <c r="H1524" s="97"/>
      <c r="I1524" s="97"/>
      <c r="J1524" s="97"/>
      <c r="K1524" s="98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99"/>
      <c r="AE1524" s="99"/>
      <c r="AF1524" s="99"/>
      <c r="AG1524" s="1"/>
      <c r="AH1524" s="27"/>
      <c r="AI1524" s="30"/>
      <c r="AJ1524" s="1"/>
    </row>
    <row r="1525" spans="1:36" ht="18" customHeight="1">
      <c r="A1525" s="22"/>
      <c r="B1525" s="27"/>
      <c r="C1525" s="27"/>
      <c r="D1525" s="97"/>
      <c r="E1525" s="97"/>
      <c r="F1525" s="97"/>
      <c r="G1525" s="97"/>
      <c r="H1525" s="97"/>
      <c r="I1525" s="97"/>
      <c r="J1525" s="97"/>
      <c r="K1525" s="98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99"/>
      <c r="AE1525" s="99"/>
      <c r="AF1525" s="99"/>
      <c r="AG1525" s="1"/>
      <c r="AH1525" s="27"/>
      <c r="AI1525" s="30"/>
      <c r="AJ1525" s="1"/>
    </row>
    <row r="1526" spans="1:36" ht="18" customHeight="1">
      <c r="A1526" s="22"/>
      <c r="B1526" s="27"/>
      <c r="C1526" s="27"/>
      <c r="D1526" s="97"/>
      <c r="E1526" s="97"/>
      <c r="F1526" s="97"/>
      <c r="G1526" s="97"/>
      <c r="H1526" s="97"/>
      <c r="I1526" s="97"/>
      <c r="J1526" s="97"/>
      <c r="K1526" s="98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99"/>
      <c r="AE1526" s="99"/>
      <c r="AF1526" s="99"/>
      <c r="AG1526" s="1"/>
      <c r="AH1526" s="27"/>
      <c r="AI1526" s="30"/>
      <c r="AJ1526" s="1"/>
    </row>
    <row r="1527" spans="1:36" ht="18" customHeight="1">
      <c r="A1527" s="22"/>
      <c r="B1527" s="27"/>
      <c r="C1527" s="27"/>
      <c r="D1527" s="97"/>
      <c r="E1527" s="97"/>
      <c r="F1527" s="97"/>
      <c r="G1527" s="97"/>
      <c r="H1527" s="97"/>
      <c r="I1527" s="97"/>
      <c r="J1527" s="97"/>
      <c r="K1527" s="98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99"/>
      <c r="AE1527" s="99"/>
      <c r="AF1527" s="99"/>
      <c r="AG1527" s="1"/>
      <c r="AH1527" s="27"/>
      <c r="AI1527" s="30"/>
      <c r="AJ1527" s="1"/>
    </row>
    <row r="1528" spans="1:36" ht="18" customHeight="1">
      <c r="A1528" s="22"/>
      <c r="B1528" s="27"/>
      <c r="C1528" s="27"/>
      <c r="D1528" s="97"/>
      <c r="E1528" s="97"/>
      <c r="F1528" s="97"/>
      <c r="G1528" s="97"/>
      <c r="H1528" s="97"/>
      <c r="I1528" s="97"/>
      <c r="J1528" s="97"/>
      <c r="K1528" s="98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99"/>
      <c r="AE1528" s="99"/>
      <c r="AF1528" s="99"/>
      <c r="AG1528" s="1"/>
      <c r="AH1528" s="27"/>
      <c r="AI1528" s="30"/>
      <c r="AJ1528" s="1"/>
    </row>
    <row r="1529" spans="1:36" ht="18" customHeight="1">
      <c r="A1529" s="22"/>
      <c r="B1529" s="27"/>
      <c r="C1529" s="27"/>
      <c r="D1529" s="97"/>
      <c r="E1529" s="97"/>
      <c r="F1529" s="97"/>
      <c r="G1529" s="97"/>
      <c r="H1529" s="97"/>
      <c r="I1529" s="97"/>
      <c r="J1529" s="97"/>
      <c r="K1529" s="98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99"/>
      <c r="AE1529" s="99"/>
      <c r="AF1529" s="99"/>
      <c r="AG1529" s="1"/>
      <c r="AH1529" s="27"/>
      <c r="AI1529" s="30"/>
      <c r="AJ1529" s="1"/>
    </row>
    <row r="1530" spans="1:36" ht="18" customHeight="1">
      <c r="A1530" s="22"/>
      <c r="B1530" s="27"/>
      <c r="C1530" s="27"/>
      <c r="D1530" s="97"/>
      <c r="E1530" s="97"/>
      <c r="F1530" s="97"/>
      <c r="G1530" s="97"/>
      <c r="H1530" s="97"/>
      <c r="I1530" s="97"/>
      <c r="J1530" s="97"/>
      <c r="K1530" s="98"/>
      <c r="L1530" s="27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99"/>
      <c r="AE1530" s="99"/>
      <c r="AF1530" s="99"/>
      <c r="AG1530" s="1"/>
      <c r="AH1530" s="27"/>
      <c r="AI1530" s="30"/>
      <c r="AJ1530" s="1"/>
    </row>
    <row r="1531" spans="1:36" ht="18" customHeight="1">
      <c r="A1531" s="22"/>
      <c r="B1531" s="27"/>
      <c r="C1531" s="27"/>
      <c r="D1531" s="97"/>
      <c r="E1531" s="97"/>
      <c r="F1531" s="97"/>
      <c r="G1531" s="97"/>
      <c r="H1531" s="97"/>
      <c r="I1531" s="97"/>
      <c r="J1531" s="97"/>
      <c r="K1531" s="98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99"/>
      <c r="AE1531" s="99"/>
      <c r="AF1531" s="99"/>
      <c r="AG1531" s="1"/>
      <c r="AH1531" s="27"/>
      <c r="AI1531" s="30"/>
      <c r="AJ1531" s="1"/>
    </row>
    <row r="1532" spans="1:36" ht="18" customHeight="1">
      <c r="A1532" s="22"/>
      <c r="B1532" s="27"/>
      <c r="C1532" s="27"/>
      <c r="D1532" s="97"/>
      <c r="E1532" s="97"/>
      <c r="F1532" s="97"/>
      <c r="G1532" s="97"/>
      <c r="H1532" s="97"/>
      <c r="I1532" s="97"/>
      <c r="J1532" s="97"/>
      <c r="K1532" s="98"/>
      <c r="L1532" s="27"/>
      <c r="M1532" s="27"/>
      <c r="N1532" s="27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99"/>
      <c r="AE1532" s="99"/>
      <c r="AF1532" s="99"/>
      <c r="AG1532" s="1"/>
      <c r="AH1532" s="27"/>
      <c r="AI1532" s="30"/>
      <c r="AJ1532" s="1"/>
    </row>
    <row r="1533" spans="1:36" ht="18" customHeight="1">
      <c r="A1533" s="22"/>
      <c r="B1533" s="27"/>
      <c r="C1533" s="27"/>
      <c r="D1533" s="97"/>
      <c r="E1533" s="97"/>
      <c r="F1533" s="97"/>
      <c r="G1533" s="97"/>
      <c r="H1533" s="97"/>
      <c r="I1533" s="97"/>
      <c r="J1533" s="97"/>
      <c r="K1533" s="98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99"/>
      <c r="AE1533" s="99"/>
      <c r="AF1533" s="99"/>
      <c r="AG1533" s="1"/>
      <c r="AH1533" s="27"/>
      <c r="AI1533" s="30"/>
      <c r="AJ1533" s="1"/>
    </row>
    <row r="1534" spans="1:36" ht="18" customHeight="1">
      <c r="A1534" s="22"/>
      <c r="B1534" s="27"/>
      <c r="C1534" s="27"/>
      <c r="D1534" s="97"/>
      <c r="E1534" s="97"/>
      <c r="F1534" s="97"/>
      <c r="G1534" s="97"/>
      <c r="H1534" s="97"/>
      <c r="I1534" s="97"/>
      <c r="J1534" s="97"/>
      <c r="K1534" s="98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99"/>
      <c r="AE1534" s="99"/>
      <c r="AF1534" s="99"/>
      <c r="AG1534" s="1"/>
      <c r="AH1534" s="27"/>
      <c r="AI1534" s="30"/>
      <c r="AJ1534" s="1"/>
    </row>
    <row r="1535" spans="1:36" ht="18" customHeight="1">
      <c r="A1535" s="22"/>
      <c r="B1535" s="27"/>
      <c r="C1535" s="27"/>
      <c r="D1535" s="97"/>
      <c r="E1535" s="97"/>
      <c r="F1535" s="97"/>
      <c r="G1535" s="97"/>
      <c r="H1535" s="97"/>
      <c r="I1535" s="97"/>
      <c r="J1535" s="97"/>
      <c r="K1535" s="98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99"/>
      <c r="AE1535" s="99"/>
      <c r="AF1535" s="99"/>
      <c r="AG1535" s="1"/>
      <c r="AH1535" s="27"/>
      <c r="AI1535" s="30"/>
      <c r="AJ1535" s="1"/>
    </row>
    <row r="1536" spans="1:36" ht="18" customHeight="1">
      <c r="A1536" s="22"/>
      <c r="B1536" s="27"/>
      <c r="C1536" s="27"/>
      <c r="D1536" s="97"/>
      <c r="E1536" s="97"/>
      <c r="F1536" s="97"/>
      <c r="G1536" s="97"/>
      <c r="H1536" s="97"/>
      <c r="I1536" s="97"/>
      <c r="J1536" s="97"/>
      <c r="K1536" s="98"/>
      <c r="L1536" s="27"/>
      <c r="M1536" s="27"/>
      <c r="N1536" s="27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99"/>
      <c r="AE1536" s="99"/>
      <c r="AF1536" s="99"/>
      <c r="AG1536" s="1"/>
      <c r="AH1536" s="27"/>
      <c r="AI1536" s="30"/>
      <c r="AJ1536" s="1"/>
    </row>
    <row r="1537" spans="1:36" ht="18" customHeight="1">
      <c r="A1537" s="22"/>
      <c r="B1537" s="27"/>
      <c r="C1537" s="27"/>
      <c r="D1537" s="97"/>
      <c r="E1537" s="97"/>
      <c r="F1537" s="97"/>
      <c r="G1537" s="97"/>
      <c r="H1537" s="97"/>
      <c r="I1537" s="97"/>
      <c r="J1537" s="97"/>
      <c r="K1537" s="98"/>
      <c r="L1537" s="27"/>
      <c r="M1537" s="27"/>
      <c r="N1537" s="27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99"/>
      <c r="AE1537" s="99"/>
      <c r="AF1537" s="99"/>
      <c r="AG1537" s="1"/>
      <c r="AH1537" s="27"/>
      <c r="AI1537" s="30"/>
      <c r="AJ1537" s="1"/>
    </row>
    <row r="1538" spans="1:36" ht="18" customHeight="1">
      <c r="A1538" s="22"/>
      <c r="B1538" s="27"/>
      <c r="C1538" s="27"/>
      <c r="D1538" s="97"/>
      <c r="E1538" s="97"/>
      <c r="F1538" s="97"/>
      <c r="G1538" s="97"/>
      <c r="H1538" s="97"/>
      <c r="I1538" s="97"/>
      <c r="J1538" s="97"/>
      <c r="K1538" s="98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99"/>
      <c r="AE1538" s="99"/>
      <c r="AF1538" s="99"/>
      <c r="AG1538" s="1"/>
      <c r="AH1538" s="27"/>
      <c r="AI1538" s="30"/>
      <c r="AJ1538" s="1"/>
    </row>
    <row r="1539" spans="1:36" ht="18" customHeight="1">
      <c r="A1539" s="22"/>
      <c r="B1539" s="27"/>
      <c r="C1539" s="27"/>
      <c r="D1539" s="97"/>
      <c r="E1539" s="97"/>
      <c r="F1539" s="97"/>
      <c r="G1539" s="97"/>
      <c r="H1539" s="97"/>
      <c r="I1539" s="97"/>
      <c r="J1539" s="97"/>
      <c r="K1539" s="98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99"/>
      <c r="AE1539" s="99"/>
      <c r="AF1539" s="99"/>
      <c r="AG1539" s="1"/>
      <c r="AH1539" s="27"/>
      <c r="AI1539" s="30"/>
      <c r="AJ1539" s="1"/>
    </row>
    <row r="1540" spans="1:36" ht="18" customHeight="1">
      <c r="A1540" s="22"/>
      <c r="B1540" s="27"/>
      <c r="C1540" s="27"/>
      <c r="D1540" s="97"/>
      <c r="E1540" s="97"/>
      <c r="F1540" s="97"/>
      <c r="G1540" s="97"/>
      <c r="H1540" s="97"/>
      <c r="I1540" s="97"/>
      <c r="J1540" s="97"/>
      <c r="K1540" s="98"/>
      <c r="L1540" s="27"/>
      <c r="M1540" s="27"/>
      <c r="N1540" s="27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99"/>
      <c r="AE1540" s="99"/>
      <c r="AF1540" s="99"/>
      <c r="AG1540" s="1"/>
      <c r="AH1540" s="27"/>
      <c r="AI1540" s="30"/>
      <c r="AJ1540" s="1"/>
    </row>
    <row r="1541" spans="1:36" ht="18" customHeight="1">
      <c r="A1541" s="22"/>
      <c r="B1541" s="27"/>
      <c r="C1541" s="27"/>
      <c r="D1541" s="97"/>
      <c r="E1541" s="97"/>
      <c r="F1541" s="97"/>
      <c r="G1541" s="97"/>
      <c r="H1541" s="97"/>
      <c r="I1541" s="97"/>
      <c r="J1541" s="97"/>
      <c r="K1541" s="98"/>
      <c r="L1541" s="27"/>
      <c r="M1541" s="27"/>
      <c r="N1541" s="27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99"/>
      <c r="AE1541" s="99"/>
      <c r="AF1541" s="99"/>
      <c r="AG1541" s="1"/>
      <c r="AH1541" s="27"/>
      <c r="AI1541" s="30"/>
      <c r="AJ1541" s="1"/>
    </row>
    <row r="1542" spans="1:36" ht="18" customHeight="1">
      <c r="A1542" s="22"/>
      <c r="B1542" s="27"/>
      <c r="C1542" s="27"/>
      <c r="D1542" s="97"/>
      <c r="E1542" s="97"/>
      <c r="F1542" s="97"/>
      <c r="G1542" s="97"/>
      <c r="H1542" s="97"/>
      <c r="I1542" s="97"/>
      <c r="J1542" s="97"/>
      <c r="K1542" s="98"/>
      <c r="L1542" s="27"/>
      <c r="M1542" s="27"/>
      <c r="N1542" s="27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99"/>
      <c r="AE1542" s="99"/>
      <c r="AF1542" s="99"/>
      <c r="AG1542" s="1"/>
      <c r="AH1542" s="27"/>
      <c r="AI1542" s="30"/>
      <c r="AJ1542" s="1"/>
    </row>
    <row r="1543" spans="1:36" ht="18" customHeight="1">
      <c r="A1543" s="22"/>
      <c r="B1543" s="27"/>
      <c r="C1543" s="27"/>
      <c r="D1543" s="97"/>
      <c r="E1543" s="97"/>
      <c r="F1543" s="97"/>
      <c r="G1543" s="97"/>
      <c r="H1543" s="97"/>
      <c r="I1543" s="97"/>
      <c r="J1543" s="97"/>
      <c r="K1543" s="98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99"/>
      <c r="AE1543" s="99"/>
      <c r="AF1543" s="99"/>
      <c r="AG1543" s="1"/>
      <c r="AH1543" s="27"/>
      <c r="AI1543" s="30"/>
      <c r="AJ1543" s="1"/>
    </row>
    <row r="1544" spans="1:36" ht="18" customHeight="1">
      <c r="A1544" s="22"/>
      <c r="B1544" s="27"/>
      <c r="C1544" s="27"/>
      <c r="D1544" s="97"/>
      <c r="E1544" s="97"/>
      <c r="F1544" s="97"/>
      <c r="G1544" s="97"/>
      <c r="H1544" s="97"/>
      <c r="I1544" s="97"/>
      <c r="J1544" s="97"/>
      <c r="K1544" s="98"/>
      <c r="L1544" s="27"/>
      <c r="M1544" s="27"/>
      <c r="N1544" s="27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99"/>
      <c r="AE1544" s="99"/>
      <c r="AF1544" s="99"/>
      <c r="AG1544" s="1"/>
      <c r="AH1544" s="27"/>
      <c r="AI1544" s="30"/>
      <c r="AJ1544" s="1"/>
    </row>
    <row r="1545" spans="1:36" ht="18" customHeight="1">
      <c r="A1545" s="22"/>
      <c r="B1545" s="27"/>
      <c r="C1545" s="27"/>
      <c r="D1545" s="97"/>
      <c r="E1545" s="97"/>
      <c r="F1545" s="97"/>
      <c r="G1545" s="97"/>
      <c r="H1545" s="97"/>
      <c r="I1545" s="97"/>
      <c r="J1545" s="97"/>
      <c r="K1545" s="98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99"/>
      <c r="AE1545" s="99"/>
      <c r="AF1545" s="99"/>
      <c r="AG1545" s="1"/>
      <c r="AH1545" s="27"/>
      <c r="AI1545" s="30"/>
      <c r="AJ1545" s="1"/>
    </row>
    <row r="1546" spans="1:36" ht="18" customHeight="1">
      <c r="A1546" s="22"/>
      <c r="B1546" s="27"/>
      <c r="C1546" s="27"/>
      <c r="D1546" s="97"/>
      <c r="E1546" s="97"/>
      <c r="F1546" s="97"/>
      <c r="G1546" s="97"/>
      <c r="H1546" s="97"/>
      <c r="I1546" s="97"/>
      <c r="J1546" s="97"/>
      <c r="K1546" s="98"/>
      <c r="L1546" s="27"/>
      <c r="M1546" s="27"/>
      <c r="N1546" s="27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99"/>
      <c r="AE1546" s="99"/>
      <c r="AF1546" s="99"/>
      <c r="AG1546" s="1"/>
      <c r="AH1546" s="27"/>
      <c r="AI1546" s="30"/>
      <c r="AJ1546" s="1"/>
    </row>
    <row r="1547" spans="1:36" ht="18" customHeight="1">
      <c r="A1547" s="22"/>
      <c r="B1547" s="27"/>
      <c r="C1547" s="27"/>
      <c r="D1547" s="97"/>
      <c r="E1547" s="97"/>
      <c r="F1547" s="97"/>
      <c r="G1547" s="97"/>
      <c r="H1547" s="97"/>
      <c r="I1547" s="97"/>
      <c r="J1547" s="97"/>
      <c r="K1547" s="98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99"/>
      <c r="AE1547" s="99"/>
      <c r="AF1547" s="99"/>
      <c r="AG1547" s="1"/>
      <c r="AH1547" s="27"/>
      <c r="AI1547" s="30"/>
      <c r="AJ1547" s="1"/>
    </row>
    <row r="1548" spans="1:36" ht="18" customHeight="1">
      <c r="A1548" s="22"/>
      <c r="B1548" s="27"/>
      <c r="C1548" s="27"/>
      <c r="D1548" s="97"/>
      <c r="E1548" s="97"/>
      <c r="F1548" s="97"/>
      <c r="G1548" s="97"/>
      <c r="H1548" s="97"/>
      <c r="I1548" s="97"/>
      <c r="J1548" s="97"/>
      <c r="K1548" s="98"/>
      <c r="L1548" s="27"/>
      <c r="M1548" s="27"/>
      <c r="N1548" s="27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99"/>
      <c r="AE1548" s="99"/>
      <c r="AF1548" s="99"/>
      <c r="AG1548" s="1"/>
      <c r="AH1548" s="27"/>
      <c r="AI1548" s="30"/>
      <c r="AJ1548" s="1"/>
    </row>
    <row r="1549" spans="1:36" ht="18" customHeight="1">
      <c r="A1549" s="22"/>
      <c r="B1549" s="27"/>
      <c r="C1549" s="27"/>
      <c r="D1549" s="97"/>
      <c r="E1549" s="97"/>
      <c r="F1549" s="97"/>
      <c r="G1549" s="97"/>
      <c r="H1549" s="97"/>
      <c r="I1549" s="97"/>
      <c r="J1549" s="97"/>
      <c r="K1549" s="98"/>
      <c r="L1549" s="27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99"/>
      <c r="AE1549" s="99"/>
      <c r="AF1549" s="99"/>
      <c r="AG1549" s="1"/>
      <c r="AH1549" s="27"/>
      <c r="AI1549" s="30"/>
      <c r="AJ1549" s="1"/>
    </row>
    <row r="1550" spans="1:36" ht="18" customHeight="1">
      <c r="A1550" s="22"/>
      <c r="B1550" s="27"/>
      <c r="C1550" s="27"/>
      <c r="D1550" s="97"/>
      <c r="E1550" s="97"/>
      <c r="F1550" s="97"/>
      <c r="G1550" s="97"/>
      <c r="H1550" s="97"/>
      <c r="I1550" s="97"/>
      <c r="J1550" s="97"/>
      <c r="K1550" s="98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99"/>
      <c r="AE1550" s="99"/>
      <c r="AF1550" s="99"/>
      <c r="AG1550" s="1"/>
      <c r="AH1550" s="27"/>
      <c r="AI1550" s="30"/>
      <c r="AJ1550" s="1"/>
    </row>
    <row r="1551" spans="1:36" ht="18" customHeight="1">
      <c r="A1551" s="22"/>
      <c r="B1551" s="27"/>
      <c r="C1551" s="27"/>
      <c r="D1551" s="97"/>
      <c r="E1551" s="97"/>
      <c r="F1551" s="97"/>
      <c r="G1551" s="97"/>
      <c r="H1551" s="97"/>
      <c r="I1551" s="97"/>
      <c r="J1551" s="97"/>
      <c r="K1551" s="98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99"/>
      <c r="AE1551" s="99"/>
      <c r="AF1551" s="99"/>
      <c r="AG1551" s="1"/>
      <c r="AH1551" s="27"/>
      <c r="AI1551" s="30"/>
      <c r="AJ1551" s="1"/>
    </row>
    <row r="1552" spans="1:36" ht="18" customHeight="1">
      <c r="A1552" s="22"/>
      <c r="B1552" s="27"/>
      <c r="C1552" s="27"/>
      <c r="D1552" s="97"/>
      <c r="E1552" s="97"/>
      <c r="F1552" s="97"/>
      <c r="G1552" s="97"/>
      <c r="H1552" s="97"/>
      <c r="I1552" s="97"/>
      <c r="J1552" s="97"/>
      <c r="K1552" s="98"/>
      <c r="L1552" s="27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99"/>
      <c r="AE1552" s="99"/>
      <c r="AF1552" s="99"/>
      <c r="AG1552" s="1"/>
      <c r="AH1552" s="27"/>
      <c r="AI1552" s="30"/>
      <c r="AJ1552" s="1"/>
    </row>
    <row r="1553" spans="1:36" ht="18" customHeight="1">
      <c r="A1553" s="22"/>
      <c r="B1553" s="27"/>
      <c r="C1553" s="27"/>
      <c r="D1553" s="97"/>
      <c r="E1553" s="97"/>
      <c r="F1553" s="97"/>
      <c r="G1553" s="97"/>
      <c r="H1553" s="97"/>
      <c r="I1553" s="97"/>
      <c r="J1553" s="97"/>
      <c r="K1553" s="98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99"/>
      <c r="AE1553" s="99"/>
      <c r="AF1553" s="99"/>
      <c r="AG1553" s="1"/>
      <c r="AH1553" s="27"/>
      <c r="AI1553" s="30"/>
      <c r="AJ1553" s="1"/>
    </row>
    <row r="1554" spans="1:36" ht="18" customHeight="1">
      <c r="A1554" s="22"/>
      <c r="B1554" s="27"/>
      <c r="C1554" s="27"/>
      <c r="D1554" s="97"/>
      <c r="E1554" s="97"/>
      <c r="F1554" s="97"/>
      <c r="G1554" s="97"/>
      <c r="H1554" s="97"/>
      <c r="I1554" s="97"/>
      <c r="J1554" s="97"/>
      <c r="K1554" s="98"/>
      <c r="L1554" s="27"/>
      <c r="M1554" s="27"/>
      <c r="N1554" s="27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99"/>
      <c r="AE1554" s="99"/>
      <c r="AF1554" s="99"/>
      <c r="AG1554" s="1"/>
      <c r="AH1554" s="27"/>
      <c r="AI1554" s="30"/>
      <c r="AJ1554" s="1"/>
    </row>
    <row r="1555" spans="1:36" ht="18" customHeight="1">
      <c r="A1555" s="22"/>
      <c r="B1555" s="27"/>
      <c r="C1555" s="27"/>
      <c r="D1555" s="97"/>
      <c r="E1555" s="97"/>
      <c r="F1555" s="97"/>
      <c r="G1555" s="97"/>
      <c r="H1555" s="97"/>
      <c r="I1555" s="97"/>
      <c r="J1555" s="97"/>
      <c r="K1555" s="98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99"/>
      <c r="AE1555" s="99"/>
      <c r="AF1555" s="99"/>
      <c r="AG1555" s="1"/>
      <c r="AH1555" s="27"/>
      <c r="AI1555" s="30"/>
      <c r="AJ1555" s="1"/>
    </row>
    <row r="1556" spans="1:36" ht="18" customHeight="1">
      <c r="A1556" s="22"/>
      <c r="B1556" s="27"/>
      <c r="C1556" s="27"/>
      <c r="D1556" s="97"/>
      <c r="E1556" s="97"/>
      <c r="F1556" s="97"/>
      <c r="G1556" s="97"/>
      <c r="H1556" s="97"/>
      <c r="I1556" s="97"/>
      <c r="J1556" s="97"/>
      <c r="K1556" s="98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99"/>
      <c r="AE1556" s="99"/>
      <c r="AF1556" s="99"/>
      <c r="AG1556" s="1"/>
      <c r="AH1556" s="27"/>
      <c r="AI1556" s="30"/>
      <c r="AJ1556" s="1"/>
    </row>
    <row r="1557" spans="1:36" ht="18" customHeight="1">
      <c r="A1557" s="22"/>
      <c r="B1557" s="27"/>
      <c r="C1557" s="27"/>
      <c r="D1557" s="97"/>
      <c r="E1557" s="97"/>
      <c r="F1557" s="97"/>
      <c r="G1557" s="97"/>
      <c r="H1557" s="97"/>
      <c r="I1557" s="97"/>
      <c r="J1557" s="97"/>
      <c r="K1557" s="98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99"/>
      <c r="AE1557" s="99"/>
      <c r="AF1557" s="99"/>
      <c r="AG1557" s="1"/>
      <c r="AH1557" s="27"/>
      <c r="AI1557" s="30"/>
      <c r="AJ1557" s="1"/>
    </row>
    <row r="1558" spans="1:36" ht="18" customHeight="1">
      <c r="A1558" s="22"/>
      <c r="B1558" s="27"/>
      <c r="C1558" s="27"/>
      <c r="D1558" s="97"/>
      <c r="E1558" s="97"/>
      <c r="F1558" s="97"/>
      <c r="G1558" s="97"/>
      <c r="H1558" s="97"/>
      <c r="I1558" s="97"/>
      <c r="J1558" s="97"/>
      <c r="K1558" s="98"/>
      <c r="L1558" s="27"/>
      <c r="M1558" s="27"/>
      <c r="N1558" s="27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99"/>
      <c r="AE1558" s="99"/>
      <c r="AF1558" s="99"/>
      <c r="AG1558" s="1"/>
      <c r="AH1558" s="27"/>
      <c r="AI1558" s="30"/>
      <c r="AJ1558" s="1"/>
    </row>
    <row r="1559" spans="1:36" ht="18" customHeight="1">
      <c r="A1559" s="22"/>
      <c r="B1559" s="27"/>
      <c r="C1559" s="27"/>
      <c r="D1559" s="97"/>
      <c r="E1559" s="97"/>
      <c r="F1559" s="97"/>
      <c r="G1559" s="97"/>
      <c r="H1559" s="97"/>
      <c r="I1559" s="97"/>
      <c r="J1559" s="97"/>
      <c r="K1559" s="98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99"/>
      <c r="AE1559" s="99"/>
      <c r="AF1559" s="99"/>
      <c r="AG1559" s="1"/>
      <c r="AH1559" s="27"/>
      <c r="AI1559" s="30"/>
      <c r="AJ1559" s="1"/>
    </row>
    <row r="1560" spans="1:36" ht="18" customHeight="1">
      <c r="A1560" s="22"/>
      <c r="B1560" s="27"/>
      <c r="C1560" s="27"/>
      <c r="D1560" s="97"/>
      <c r="E1560" s="97"/>
      <c r="F1560" s="97"/>
      <c r="G1560" s="97"/>
      <c r="H1560" s="97"/>
      <c r="I1560" s="97"/>
      <c r="J1560" s="97"/>
      <c r="K1560" s="98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99"/>
      <c r="AE1560" s="99"/>
      <c r="AF1560" s="99"/>
      <c r="AG1560" s="1"/>
      <c r="AH1560" s="27"/>
      <c r="AI1560" s="30"/>
      <c r="AJ1560" s="1"/>
    </row>
    <row r="1561" spans="1:36" ht="18" customHeight="1">
      <c r="A1561" s="22"/>
      <c r="B1561" s="27"/>
      <c r="C1561" s="27"/>
      <c r="D1561" s="97"/>
      <c r="E1561" s="97"/>
      <c r="F1561" s="97"/>
      <c r="G1561" s="97"/>
      <c r="H1561" s="97"/>
      <c r="I1561" s="97"/>
      <c r="J1561" s="97"/>
      <c r="K1561" s="98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99"/>
      <c r="AE1561" s="99"/>
      <c r="AF1561" s="99"/>
      <c r="AG1561" s="1"/>
      <c r="AH1561" s="27"/>
      <c r="AI1561" s="30"/>
      <c r="AJ1561" s="1"/>
    </row>
    <row r="1562" spans="1:36" ht="18" customHeight="1">
      <c r="A1562" s="22"/>
      <c r="B1562" s="27"/>
      <c r="C1562" s="27"/>
      <c r="D1562" s="97"/>
      <c r="E1562" s="97"/>
      <c r="F1562" s="97"/>
      <c r="G1562" s="97"/>
      <c r="H1562" s="97"/>
      <c r="I1562" s="97"/>
      <c r="J1562" s="97"/>
      <c r="K1562" s="98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99"/>
      <c r="AE1562" s="99"/>
      <c r="AF1562" s="99"/>
      <c r="AG1562" s="1"/>
      <c r="AH1562" s="27"/>
      <c r="AI1562" s="30"/>
      <c r="AJ1562" s="1"/>
    </row>
    <row r="1563" spans="1:36" ht="18" customHeight="1">
      <c r="A1563" s="22"/>
      <c r="B1563" s="27"/>
      <c r="C1563" s="27"/>
      <c r="D1563" s="97"/>
      <c r="E1563" s="97"/>
      <c r="F1563" s="97"/>
      <c r="G1563" s="97"/>
      <c r="H1563" s="97"/>
      <c r="I1563" s="97"/>
      <c r="J1563" s="97"/>
      <c r="K1563" s="98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99"/>
      <c r="AE1563" s="99"/>
      <c r="AF1563" s="99"/>
      <c r="AG1563" s="1"/>
      <c r="AH1563" s="27"/>
      <c r="AI1563" s="30"/>
      <c r="AJ1563" s="1"/>
    </row>
    <row r="1564" spans="1:36" ht="18" customHeight="1">
      <c r="A1564" s="22"/>
      <c r="B1564" s="27"/>
      <c r="C1564" s="27"/>
      <c r="D1564" s="97"/>
      <c r="E1564" s="97"/>
      <c r="F1564" s="97"/>
      <c r="G1564" s="97"/>
      <c r="H1564" s="97"/>
      <c r="I1564" s="97"/>
      <c r="J1564" s="97"/>
      <c r="K1564" s="98"/>
      <c r="L1564" s="27"/>
      <c r="M1564" s="27"/>
      <c r="N1564" s="27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99"/>
      <c r="AE1564" s="99"/>
      <c r="AF1564" s="99"/>
      <c r="AG1564" s="1"/>
      <c r="AH1564" s="27"/>
      <c r="AI1564" s="30"/>
      <c r="AJ1564" s="1"/>
    </row>
    <row r="1565" spans="1:36" ht="18" customHeight="1">
      <c r="A1565" s="22"/>
      <c r="B1565" s="27"/>
      <c r="C1565" s="27"/>
      <c r="D1565" s="97"/>
      <c r="E1565" s="97"/>
      <c r="F1565" s="97"/>
      <c r="G1565" s="97"/>
      <c r="H1565" s="97"/>
      <c r="I1565" s="97"/>
      <c r="J1565" s="97"/>
      <c r="K1565" s="98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99"/>
      <c r="AE1565" s="99"/>
      <c r="AF1565" s="99"/>
      <c r="AG1565" s="1"/>
      <c r="AH1565" s="27"/>
      <c r="AI1565" s="30"/>
      <c r="AJ1565" s="1"/>
    </row>
    <row r="1566" spans="1:36" ht="18" customHeight="1">
      <c r="A1566" s="22"/>
      <c r="B1566" s="27"/>
      <c r="C1566" s="27"/>
      <c r="D1566" s="97"/>
      <c r="E1566" s="97"/>
      <c r="F1566" s="97"/>
      <c r="G1566" s="97"/>
      <c r="H1566" s="97"/>
      <c r="I1566" s="97"/>
      <c r="J1566" s="97"/>
      <c r="K1566" s="98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99"/>
      <c r="AE1566" s="99"/>
      <c r="AF1566" s="99"/>
      <c r="AG1566" s="1"/>
      <c r="AH1566" s="27"/>
      <c r="AI1566" s="30"/>
      <c r="AJ1566" s="1"/>
    </row>
    <row r="1567" spans="1:36" ht="18" customHeight="1">
      <c r="A1567" s="22"/>
      <c r="B1567" s="27"/>
      <c r="C1567" s="27"/>
      <c r="D1567" s="97"/>
      <c r="E1567" s="97"/>
      <c r="F1567" s="97"/>
      <c r="G1567" s="97"/>
      <c r="H1567" s="97"/>
      <c r="I1567" s="97"/>
      <c r="J1567" s="97"/>
      <c r="K1567" s="98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99"/>
      <c r="AE1567" s="99"/>
      <c r="AF1567" s="99"/>
      <c r="AG1567" s="1"/>
      <c r="AH1567" s="27"/>
      <c r="AI1567" s="30"/>
      <c r="AJ1567" s="1"/>
    </row>
    <row r="1568" spans="1:36" ht="18" customHeight="1">
      <c r="A1568" s="22"/>
      <c r="B1568" s="27"/>
      <c r="C1568" s="27"/>
      <c r="D1568" s="97"/>
      <c r="E1568" s="97"/>
      <c r="F1568" s="97"/>
      <c r="G1568" s="97"/>
      <c r="H1568" s="97"/>
      <c r="I1568" s="97"/>
      <c r="J1568" s="97"/>
      <c r="K1568" s="98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99"/>
      <c r="AE1568" s="99"/>
      <c r="AF1568" s="99"/>
      <c r="AG1568" s="1"/>
      <c r="AH1568" s="27"/>
      <c r="AI1568" s="30"/>
      <c r="AJ1568" s="1"/>
    </row>
    <row r="1569" spans="1:36" ht="18" customHeight="1">
      <c r="A1569" s="22"/>
      <c r="B1569" s="27"/>
      <c r="C1569" s="27"/>
      <c r="D1569" s="97"/>
      <c r="E1569" s="97"/>
      <c r="F1569" s="97"/>
      <c r="G1569" s="97"/>
      <c r="H1569" s="97"/>
      <c r="I1569" s="97"/>
      <c r="J1569" s="97"/>
      <c r="K1569" s="98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99"/>
      <c r="AE1569" s="99"/>
      <c r="AF1569" s="99"/>
      <c r="AG1569" s="1"/>
      <c r="AH1569" s="27"/>
      <c r="AI1569" s="30"/>
      <c r="AJ1569" s="1"/>
    </row>
    <row r="1570" spans="1:36" ht="18" customHeight="1">
      <c r="A1570" s="22"/>
      <c r="B1570" s="27"/>
      <c r="C1570" s="27"/>
      <c r="D1570" s="97"/>
      <c r="E1570" s="97"/>
      <c r="F1570" s="97"/>
      <c r="G1570" s="97"/>
      <c r="H1570" s="97"/>
      <c r="I1570" s="97"/>
      <c r="J1570" s="97"/>
      <c r="K1570" s="98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99"/>
      <c r="AE1570" s="99"/>
      <c r="AF1570" s="99"/>
      <c r="AG1570" s="1"/>
      <c r="AH1570" s="27"/>
      <c r="AI1570" s="30"/>
      <c r="AJ1570" s="1"/>
    </row>
    <row r="1571" spans="1:36" ht="18" customHeight="1">
      <c r="A1571" s="22"/>
      <c r="B1571" s="27"/>
      <c r="C1571" s="27"/>
      <c r="D1571" s="97"/>
      <c r="E1571" s="97"/>
      <c r="F1571" s="97"/>
      <c r="G1571" s="97"/>
      <c r="H1571" s="97"/>
      <c r="I1571" s="97"/>
      <c r="J1571" s="97"/>
      <c r="K1571" s="98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99"/>
      <c r="AE1571" s="99"/>
      <c r="AF1571" s="99"/>
      <c r="AG1571" s="1"/>
      <c r="AH1571" s="27"/>
      <c r="AI1571" s="30"/>
      <c r="AJ1571" s="1"/>
    </row>
    <row r="1572" spans="1:36" ht="18" customHeight="1">
      <c r="A1572" s="22"/>
      <c r="B1572" s="27"/>
      <c r="C1572" s="27"/>
      <c r="D1572" s="97"/>
      <c r="E1572" s="97"/>
      <c r="F1572" s="97"/>
      <c r="G1572" s="97"/>
      <c r="H1572" s="97"/>
      <c r="I1572" s="97"/>
      <c r="J1572" s="97"/>
      <c r="K1572" s="98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99"/>
      <c r="AE1572" s="99"/>
      <c r="AF1572" s="99"/>
      <c r="AG1572" s="1"/>
      <c r="AH1572" s="27"/>
      <c r="AI1572" s="30"/>
      <c r="AJ1572" s="1"/>
    </row>
    <row r="1573" spans="1:36" ht="18" customHeight="1">
      <c r="A1573" s="22"/>
      <c r="B1573" s="27"/>
      <c r="C1573" s="27"/>
      <c r="D1573" s="97"/>
      <c r="E1573" s="97"/>
      <c r="F1573" s="97"/>
      <c r="G1573" s="97"/>
      <c r="H1573" s="97"/>
      <c r="I1573" s="97"/>
      <c r="J1573" s="97"/>
      <c r="K1573" s="98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99"/>
      <c r="AE1573" s="99"/>
      <c r="AF1573" s="99"/>
      <c r="AG1573" s="1"/>
      <c r="AH1573" s="27"/>
      <c r="AI1573" s="30"/>
      <c r="AJ1573" s="1"/>
    </row>
    <row r="1574" spans="1:36" ht="18" customHeight="1">
      <c r="A1574" s="22"/>
      <c r="B1574" s="27"/>
      <c r="C1574" s="27"/>
      <c r="D1574" s="97"/>
      <c r="E1574" s="97"/>
      <c r="F1574" s="97"/>
      <c r="G1574" s="97"/>
      <c r="H1574" s="97"/>
      <c r="I1574" s="97"/>
      <c r="J1574" s="97"/>
      <c r="K1574" s="98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99"/>
      <c r="AE1574" s="99"/>
      <c r="AF1574" s="99"/>
      <c r="AG1574" s="1"/>
      <c r="AH1574" s="27"/>
      <c r="AI1574" s="30"/>
      <c r="AJ1574" s="1"/>
    </row>
    <row r="1575" spans="1:36" ht="18" customHeight="1">
      <c r="A1575" s="22"/>
      <c r="B1575" s="27"/>
      <c r="C1575" s="27"/>
      <c r="D1575" s="97"/>
      <c r="E1575" s="97"/>
      <c r="F1575" s="97"/>
      <c r="G1575" s="97"/>
      <c r="H1575" s="97"/>
      <c r="I1575" s="97"/>
      <c r="J1575" s="97"/>
      <c r="K1575" s="98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99"/>
      <c r="AE1575" s="99"/>
      <c r="AF1575" s="99"/>
      <c r="AG1575" s="1"/>
      <c r="AH1575" s="27"/>
      <c r="AI1575" s="30"/>
      <c r="AJ1575" s="1"/>
    </row>
    <row r="1576" spans="1:36" ht="18" customHeight="1">
      <c r="A1576" s="22"/>
      <c r="B1576" s="27"/>
      <c r="C1576" s="27"/>
      <c r="D1576" s="97"/>
      <c r="E1576" s="97"/>
      <c r="F1576" s="97"/>
      <c r="G1576" s="97"/>
      <c r="H1576" s="97"/>
      <c r="I1576" s="97"/>
      <c r="J1576" s="97"/>
      <c r="K1576" s="98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99"/>
      <c r="AE1576" s="99"/>
      <c r="AF1576" s="99"/>
      <c r="AG1576" s="1"/>
      <c r="AH1576" s="27"/>
      <c r="AI1576" s="30"/>
      <c r="AJ1576" s="1"/>
    </row>
    <row r="1577" spans="1:36" ht="18" customHeight="1">
      <c r="A1577" s="22"/>
      <c r="B1577" s="27"/>
      <c r="C1577" s="27"/>
      <c r="D1577" s="97"/>
      <c r="E1577" s="97"/>
      <c r="F1577" s="97"/>
      <c r="G1577" s="97"/>
      <c r="H1577" s="97"/>
      <c r="I1577" s="97"/>
      <c r="J1577" s="97"/>
      <c r="K1577" s="98"/>
      <c r="L1577" s="27"/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99"/>
      <c r="AE1577" s="99"/>
      <c r="AF1577" s="99"/>
      <c r="AG1577" s="1"/>
      <c r="AH1577" s="27"/>
      <c r="AI1577" s="30"/>
      <c r="AJ1577" s="1"/>
    </row>
    <row r="1578" spans="1:36" ht="18" customHeight="1">
      <c r="A1578" s="22"/>
      <c r="B1578" s="27"/>
      <c r="C1578" s="27"/>
      <c r="D1578" s="97"/>
      <c r="E1578" s="97"/>
      <c r="F1578" s="97"/>
      <c r="G1578" s="97"/>
      <c r="H1578" s="97"/>
      <c r="I1578" s="97"/>
      <c r="J1578" s="97"/>
      <c r="K1578" s="98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99"/>
      <c r="AE1578" s="99"/>
      <c r="AF1578" s="99"/>
      <c r="AG1578" s="1"/>
      <c r="AH1578" s="27"/>
      <c r="AI1578" s="30"/>
      <c r="AJ1578" s="1"/>
    </row>
    <row r="1579" spans="1:36" ht="18" customHeight="1">
      <c r="A1579" s="22"/>
      <c r="B1579" s="27"/>
      <c r="C1579" s="27"/>
      <c r="D1579" s="97"/>
      <c r="E1579" s="97"/>
      <c r="F1579" s="97"/>
      <c r="G1579" s="97"/>
      <c r="H1579" s="97"/>
      <c r="I1579" s="97"/>
      <c r="J1579" s="97"/>
      <c r="K1579" s="98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99"/>
      <c r="AE1579" s="99"/>
      <c r="AF1579" s="99"/>
      <c r="AG1579" s="1"/>
      <c r="AH1579" s="27"/>
      <c r="AI1579" s="30"/>
      <c r="AJ1579" s="1"/>
    </row>
    <row r="1580" spans="1:36" ht="18" customHeight="1">
      <c r="A1580" s="22"/>
      <c r="B1580" s="27"/>
      <c r="C1580" s="27"/>
      <c r="D1580" s="97"/>
      <c r="E1580" s="97"/>
      <c r="F1580" s="97"/>
      <c r="G1580" s="97"/>
      <c r="H1580" s="97"/>
      <c r="I1580" s="97"/>
      <c r="J1580" s="97"/>
      <c r="K1580" s="98"/>
      <c r="L1580" s="27"/>
      <c r="M1580" s="27"/>
      <c r="N1580" s="27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99"/>
      <c r="AE1580" s="99"/>
      <c r="AF1580" s="99"/>
      <c r="AG1580" s="1"/>
      <c r="AH1580" s="27"/>
      <c r="AI1580" s="30"/>
      <c r="AJ1580" s="1"/>
    </row>
    <row r="1581" spans="1:36" ht="18" customHeight="1">
      <c r="A1581" s="22"/>
      <c r="B1581" s="27"/>
      <c r="C1581" s="27"/>
      <c r="D1581" s="97"/>
      <c r="E1581" s="97"/>
      <c r="F1581" s="97"/>
      <c r="G1581" s="97"/>
      <c r="H1581" s="97"/>
      <c r="I1581" s="97"/>
      <c r="J1581" s="97"/>
      <c r="K1581" s="98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99"/>
      <c r="AE1581" s="99"/>
      <c r="AF1581" s="99"/>
      <c r="AG1581" s="1"/>
      <c r="AH1581" s="27"/>
      <c r="AI1581" s="30"/>
      <c r="AJ1581" s="1"/>
    </row>
    <row r="1582" spans="1:36" ht="18" customHeight="1">
      <c r="A1582" s="22"/>
      <c r="B1582" s="27"/>
      <c r="C1582" s="27"/>
      <c r="D1582" s="97"/>
      <c r="E1582" s="97"/>
      <c r="F1582" s="97"/>
      <c r="G1582" s="97"/>
      <c r="H1582" s="97"/>
      <c r="I1582" s="97"/>
      <c r="J1582" s="97"/>
      <c r="K1582" s="98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99"/>
      <c r="AE1582" s="99"/>
      <c r="AF1582" s="99"/>
      <c r="AG1582" s="1"/>
      <c r="AH1582" s="27"/>
      <c r="AI1582" s="30"/>
      <c r="AJ1582" s="1"/>
    </row>
    <row r="1583" spans="1:36" ht="18" customHeight="1">
      <c r="A1583" s="22"/>
      <c r="B1583" s="27"/>
      <c r="C1583" s="27"/>
      <c r="D1583" s="97"/>
      <c r="E1583" s="97"/>
      <c r="F1583" s="97"/>
      <c r="G1583" s="97"/>
      <c r="H1583" s="97"/>
      <c r="I1583" s="97"/>
      <c r="J1583" s="97"/>
      <c r="K1583" s="98"/>
      <c r="L1583" s="27"/>
      <c r="M1583" s="27"/>
      <c r="N1583" s="27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99"/>
      <c r="AE1583" s="99"/>
      <c r="AF1583" s="99"/>
      <c r="AG1583" s="1"/>
      <c r="AH1583" s="27"/>
      <c r="AI1583" s="30"/>
      <c r="AJ1583" s="1"/>
    </row>
    <row r="1584" spans="1:36" ht="18" customHeight="1">
      <c r="A1584" s="22"/>
      <c r="B1584" s="27"/>
      <c r="C1584" s="27"/>
      <c r="D1584" s="97"/>
      <c r="E1584" s="97"/>
      <c r="F1584" s="97"/>
      <c r="G1584" s="97"/>
      <c r="H1584" s="97"/>
      <c r="I1584" s="97"/>
      <c r="J1584" s="97"/>
      <c r="K1584" s="98"/>
      <c r="L1584" s="27"/>
      <c r="M1584" s="27"/>
      <c r="N1584" s="27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99"/>
      <c r="AE1584" s="99"/>
      <c r="AF1584" s="99"/>
      <c r="AG1584" s="1"/>
      <c r="AH1584" s="27"/>
      <c r="AI1584" s="30"/>
      <c r="AJ1584" s="1"/>
    </row>
    <row r="1585" spans="1:36" ht="18" customHeight="1">
      <c r="A1585" s="22"/>
      <c r="B1585" s="27"/>
      <c r="C1585" s="27"/>
      <c r="D1585" s="97"/>
      <c r="E1585" s="97"/>
      <c r="F1585" s="97"/>
      <c r="G1585" s="97"/>
      <c r="H1585" s="97"/>
      <c r="I1585" s="97"/>
      <c r="J1585" s="97"/>
      <c r="K1585" s="98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99"/>
      <c r="AE1585" s="99"/>
      <c r="AF1585" s="99"/>
      <c r="AG1585" s="1"/>
      <c r="AH1585" s="27"/>
      <c r="AI1585" s="30"/>
      <c r="AJ1585" s="1"/>
    </row>
    <row r="1586" spans="1:36" ht="18" customHeight="1">
      <c r="A1586" s="22"/>
      <c r="B1586" s="27"/>
      <c r="C1586" s="27"/>
      <c r="D1586" s="97"/>
      <c r="E1586" s="97"/>
      <c r="F1586" s="97"/>
      <c r="G1586" s="97"/>
      <c r="H1586" s="97"/>
      <c r="I1586" s="97"/>
      <c r="J1586" s="97"/>
      <c r="K1586" s="98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99"/>
      <c r="AE1586" s="99"/>
      <c r="AF1586" s="99"/>
      <c r="AG1586" s="1"/>
      <c r="AH1586" s="27"/>
      <c r="AI1586" s="30"/>
      <c r="AJ1586" s="1"/>
    </row>
    <row r="1587" spans="1:36" ht="18" customHeight="1">
      <c r="A1587" s="22"/>
      <c r="B1587" s="27"/>
      <c r="C1587" s="27"/>
      <c r="D1587" s="97"/>
      <c r="E1587" s="97"/>
      <c r="F1587" s="97"/>
      <c r="G1587" s="97"/>
      <c r="H1587" s="97"/>
      <c r="I1587" s="97"/>
      <c r="J1587" s="97"/>
      <c r="K1587" s="98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99"/>
      <c r="AE1587" s="99"/>
      <c r="AF1587" s="99"/>
      <c r="AG1587" s="1"/>
      <c r="AH1587" s="27"/>
      <c r="AI1587" s="30"/>
      <c r="AJ1587" s="1"/>
    </row>
    <row r="1588" spans="1:36" ht="18" customHeight="1">
      <c r="A1588" s="22"/>
      <c r="B1588" s="27"/>
      <c r="C1588" s="27"/>
      <c r="D1588" s="97"/>
      <c r="E1588" s="97"/>
      <c r="F1588" s="97"/>
      <c r="G1588" s="97"/>
      <c r="H1588" s="97"/>
      <c r="I1588" s="97"/>
      <c r="J1588" s="97"/>
      <c r="K1588" s="98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99"/>
      <c r="AE1588" s="99"/>
      <c r="AF1588" s="99"/>
      <c r="AG1588" s="1"/>
      <c r="AH1588" s="27"/>
      <c r="AI1588" s="30"/>
      <c r="AJ1588" s="1"/>
    </row>
    <row r="1589" spans="1:36" ht="18" customHeight="1">
      <c r="A1589" s="22"/>
      <c r="B1589" s="27"/>
      <c r="C1589" s="27"/>
      <c r="D1589" s="97"/>
      <c r="E1589" s="97"/>
      <c r="F1589" s="97"/>
      <c r="G1589" s="97"/>
      <c r="H1589" s="97"/>
      <c r="I1589" s="97"/>
      <c r="J1589" s="97"/>
      <c r="K1589" s="98"/>
      <c r="L1589" s="27"/>
      <c r="M1589" s="27"/>
      <c r="N1589" s="27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99"/>
      <c r="AE1589" s="99"/>
      <c r="AF1589" s="99"/>
      <c r="AG1589" s="1"/>
      <c r="AH1589" s="27"/>
      <c r="AI1589" s="30"/>
      <c r="AJ1589" s="1"/>
    </row>
    <row r="1590" spans="1:36" ht="18" customHeight="1">
      <c r="A1590" s="22"/>
      <c r="B1590" s="27"/>
      <c r="C1590" s="27"/>
      <c r="D1590" s="97"/>
      <c r="E1590" s="97"/>
      <c r="F1590" s="97"/>
      <c r="G1590" s="97"/>
      <c r="H1590" s="97"/>
      <c r="I1590" s="97"/>
      <c r="J1590" s="97"/>
      <c r="K1590" s="98"/>
      <c r="L1590" s="27"/>
      <c r="M1590" s="27"/>
      <c r="N1590" s="27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99"/>
      <c r="AE1590" s="99"/>
      <c r="AF1590" s="99"/>
      <c r="AG1590" s="1"/>
      <c r="AH1590" s="27"/>
      <c r="AI1590" s="30"/>
      <c r="AJ1590" s="1"/>
    </row>
    <row r="1591" spans="1:36" ht="18" customHeight="1">
      <c r="A1591" s="22"/>
      <c r="B1591" s="27"/>
      <c r="C1591" s="27"/>
      <c r="D1591" s="97"/>
      <c r="E1591" s="97"/>
      <c r="F1591" s="97"/>
      <c r="G1591" s="97"/>
      <c r="H1591" s="97"/>
      <c r="I1591" s="97"/>
      <c r="J1591" s="97"/>
      <c r="K1591" s="98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99"/>
      <c r="AE1591" s="99"/>
      <c r="AF1591" s="99"/>
      <c r="AG1591" s="1"/>
      <c r="AH1591" s="27"/>
      <c r="AI1591" s="30"/>
      <c r="AJ1591" s="1"/>
    </row>
    <row r="1592" spans="1:36" ht="18" customHeight="1">
      <c r="A1592" s="22"/>
      <c r="B1592" s="27"/>
      <c r="C1592" s="27"/>
      <c r="D1592" s="97"/>
      <c r="E1592" s="97"/>
      <c r="F1592" s="97"/>
      <c r="G1592" s="97"/>
      <c r="H1592" s="97"/>
      <c r="I1592" s="97"/>
      <c r="J1592" s="97"/>
      <c r="K1592" s="98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99"/>
      <c r="AE1592" s="99"/>
      <c r="AF1592" s="99"/>
      <c r="AG1592" s="1"/>
      <c r="AH1592" s="27"/>
      <c r="AI1592" s="30"/>
      <c r="AJ1592" s="1"/>
    </row>
    <row r="1593" spans="1:36" ht="18" customHeight="1">
      <c r="A1593" s="22"/>
      <c r="B1593" s="27"/>
      <c r="C1593" s="27"/>
      <c r="D1593" s="97"/>
      <c r="E1593" s="97"/>
      <c r="F1593" s="97"/>
      <c r="G1593" s="97"/>
      <c r="H1593" s="97"/>
      <c r="I1593" s="97"/>
      <c r="J1593" s="97"/>
      <c r="K1593" s="98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99"/>
      <c r="AE1593" s="99"/>
      <c r="AF1593" s="99"/>
      <c r="AG1593" s="1"/>
      <c r="AH1593" s="27"/>
      <c r="AI1593" s="30"/>
      <c r="AJ1593" s="1"/>
    </row>
    <row r="1594" spans="1:36" ht="18" customHeight="1">
      <c r="A1594" s="22"/>
      <c r="B1594" s="27"/>
      <c r="C1594" s="27"/>
      <c r="D1594" s="97"/>
      <c r="E1594" s="97"/>
      <c r="F1594" s="97"/>
      <c r="G1594" s="97"/>
      <c r="H1594" s="97"/>
      <c r="I1594" s="97"/>
      <c r="J1594" s="97"/>
      <c r="K1594" s="98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99"/>
      <c r="AE1594" s="99"/>
      <c r="AF1594" s="99"/>
      <c r="AG1594" s="1"/>
      <c r="AH1594" s="27"/>
      <c r="AI1594" s="30"/>
      <c r="AJ1594" s="1"/>
    </row>
    <row r="1595" spans="1:36" ht="18" customHeight="1">
      <c r="A1595" s="22"/>
      <c r="B1595" s="27"/>
      <c r="C1595" s="27"/>
      <c r="D1595" s="97"/>
      <c r="E1595" s="97"/>
      <c r="F1595" s="97"/>
      <c r="G1595" s="97"/>
      <c r="H1595" s="97"/>
      <c r="I1595" s="97"/>
      <c r="J1595" s="97"/>
      <c r="K1595" s="98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99"/>
      <c r="AE1595" s="99"/>
      <c r="AF1595" s="99"/>
      <c r="AG1595" s="1"/>
      <c r="AH1595" s="27"/>
      <c r="AI1595" s="30"/>
      <c r="AJ1595" s="1"/>
    </row>
    <row r="1596" spans="1:36" ht="18" customHeight="1">
      <c r="A1596" s="22"/>
      <c r="B1596" s="27"/>
      <c r="C1596" s="27"/>
      <c r="D1596" s="97"/>
      <c r="E1596" s="97"/>
      <c r="F1596" s="97"/>
      <c r="G1596" s="97"/>
      <c r="H1596" s="97"/>
      <c r="I1596" s="97"/>
      <c r="J1596" s="97"/>
      <c r="K1596" s="98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99"/>
      <c r="AE1596" s="99"/>
      <c r="AF1596" s="99"/>
      <c r="AG1596" s="1"/>
      <c r="AH1596" s="27"/>
      <c r="AI1596" s="30"/>
      <c r="AJ1596" s="1"/>
    </row>
    <row r="1597" spans="1:36" ht="18" customHeight="1">
      <c r="A1597" s="22"/>
      <c r="B1597" s="27"/>
      <c r="C1597" s="27"/>
      <c r="D1597" s="97"/>
      <c r="E1597" s="97"/>
      <c r="F1597" s="97"/>
      <c r="G1597" s="97"/>
      <c r="H1597" s="97"/>
      <c r="I1597" s="97"/>
      <c r="J1597" s="97"/>
      <c r="K1597" s="98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99"/>
      <c r="AE1597" s="99"/>
      <c r="AF1597" s="99"/>
      <c r="AG1597" s="1"/>
      <c r="AH1597" s="27"/>
      <c r="AI1597" s="30"/>
      <c r="AJ1597" s="1"/>
    </row>
    <row r="1598" spans="1:36" ht="18" customHeight="1">
      <c r="A1598" s="22"/>
      <c r="B1598" s="27"/>
      <c r="C1598" s="27"/>
      <c r="D1598" s="97"/>
      <c r="E1598" s="97"/>
      <c r="F1598" s="97"/>
      <c r="G1598" s="97"/>
      <c r="H1598" s="97"/>
      <c r="I1598" s="97"/>
      <c r="J1598" s="97"/>
      <c r="K1598" s="98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99"/>
      <c r="AE1598" s="99"/>
      <c r="AF1598" s="99"/>
      <c r="AG1598" s="1"/>
      <c r="AH1598" s="27"/>
      <c r="AI1598" s="30"/>
      <c r="AJ1598" s="1"/>
    </row>
    <row r="1599" spans="1:36" ht="18" customHeight="1">
      <c r="A1599" s="22"/>
      <c r="B1599" s="27"/>
      <c r="C1599" s="27"/>
      <c r="D1599" s="97"/>
      <c r="E1599" s="97"/>
      <c r="F1599" s="97"/>
      <c r="G1599" s="97"/>
      <c r="H1599" s="97"/>
      <c r="I1599" s="97"/>
      <c r="J1599" s="97"/>
      <c r="K1599" s="98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99"/>
      <c r="AE1599" s="99"/>
      <c r="AF1599" s="99"/>
      <c r="AG1599" s="1"/>
      <c r="AH1599" s="27"/>
      <c r="AI1599" s="30"/>
      <c r="AJ1599" s="1"/>
    </row>
    <row r="1600" spans="1:36" ht="18" customHeight="1">
      <c r="A1600" s="22"/>
      <c r="B1600" s="27"/>
      <c r="C1600" s="27"/>
      <c r="D1600" s="97"/>
      <c r="E1600" s="97"/>
      <c r="F1600" s="97"/>
      <c r="G1600" s="97"/>
      <c r="H1600" s="97"/>
      <c r="I1600" s="97"/>
      <c r="J1600" s="97"/>
      <c r="K1600" s="98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99"/>
      <c r="AE1600" s="99"/>
      <c r="AF1600" s="99"/>
      <c r="AG1600" s="1"/>
      <c r="AH1600" s="27"/>
      <c r="AI1600" s="30"/>
      <c r="AJ1600" s="1"/>
    </row>
    <row r="1601" spans="1:36" ht="18" customHeight="1">
      <c r="A1601" s="22"/>
      <c r="B1601" s="27"/>
      <c r="C1601" s="27"/>
      <c r="D1601" s="97"/>
      <c r="E1601" s="97"/>
      <c r="F1601" s="97"/>
      <c r="G1601" s="97"/>
      <c r="H1601" s="97"/>
      <c r="I1601" s="97"/>
      <c r="J1601" s="97"/>
      <c r="K1601" s="98"/>
      <c r="L1601" s="27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99"/>
      <c r="AE1601" s="99"/>
      <c r="AF1601" s="99"/>
      <c r="AG1601" s="1"/>
      <c r="AH1601" s="27"/>
      <c r="AI1601" s="30"/>
      <c r="AJ1601" s="1"/>
    </row>
    <row r="1602" spans="1:36" ht="18" customHeight="1">
      <c r="A1602" s="22"/>
      <c r="B1602" s="27"/>
      <c r="C1602" s="27"/>
      <c r="D1602" s="97"/>
      <c r="E1602" s="97"/>
      <c r="F1602" s="97"/>
      <c r="G1602" s="97"/>
      <c r="H1602" s="97"/>
      <c r="I1602" s="97"/>
      <c r="J1602" s="97"/>
      <c r="K1602" s="98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99"/>
      <c r="AE1602" s="99"/>
      <c r="AF1602" s="99"/>
      <c r="AG1602" s="1"/>
      <c r="AH1602" s="27"/>
      <c r="AI1602" s="30"/>
      <c r="AJ1602" s="1"/>
    </row>
    <row r="1603" spans="1:36" ht="18" customHeight="1">
      <c r="A1603" s="22"/>
      <c r="B1603" s="27"/>
      <c r="C1603" s="27"/>
      <c r="D1603" s="97"/>
      <c r="E1603" s="97"/>
      <c r="F1603" s="97"/>
      <c r="G1603" s="97"/>
      <c r="H1603" s="97"/>
      <c r="I1603" s="97"/>
      <c r="J1603" s="97"/>
      <c r="K1603" s="98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99"/>
      <c r="AE1603" s="99"/>
      <c r="AF1603" s="99"/>
      <c r="AG1603" s="1"/>
      <c r="AH1603" s="27"/>
      <c r="AI1603" s="30"/>
      <c r="AJ1603" s="1"/>
    </row>
    <row r="1604" spans="1:36" ht="18" customHeight="1">
      <c r="A1604" s="22"/>
      <c r="B1604" s="27"/>
      <c r="C1604" s="27"/>
      <c r="D1604" s="97"/>
      <c r="E1604" s="97"/>
      <c r="F1604" s="97"/>
      <c r="G1604" s="97"/>
      <c r="H1604" s="97"/>
      <c r="I1604" s="97"/>
      <c r="J1604" s="97"/>
      <c r="K1604" s="98"/>
      <c r="L1604" s="27"/>
      <c r="M1604" s="27"/>
      <c r="N1604" s="27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99"/>
      <c r="AE1604" s="99"/>
      <c r="AF1604" s="99"/>
      <c r="AG1604" s="1"/>
      <c r="AH1604" s="27"/>
      <c r="AI1604" s="30"/>
      <c r="AJ1604" s="1"/>
    </row>
    <row r="1605" spans="1:36" ht="18" customHeight="1">
      <c r="A1605" s="22"/>
      <c r="B1605" s="27"/>
      <c r="C1605" s="27"/>
      <c r="D1605" s="97"/>
      <c r="E1605" s="97"/>
      <c r="F1605" s="97"/>
      <c r="G1605" s="97"/>
      <c r="H1605" s="97"/>
      <c r="I1605" s="97"/>
      <c r="J1605" s="97"/>
      <c r="K1605" s="98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99"/>
      <c r="AE1605" s="99"/>
      <c r="AF1605" s="99"/>
      <c r="AG1605" s="1"/>
      <c r="AH1605" s="27"/>
      <c r="AI1605" s="30"/>
      <c r="AJ1605" s="1"/>
    </row>
    <row r="1606" spans="1:36" ht="18" customHeight="1">
      <c r="A1606" s="22"/>
      <c r="B1606" s="27"/>
      <c r="C1606" s="27"/>
      <c r="D1606" s="97"/>
      <c r="E1606" s="97"/>
      <c r="F1606" s="97"/>
      <c r="G1606" s="97"/>
      <c r="H1606" s="97"/>
      <c r="I1606" s="97"/>
      <c r="J1606" s="97"/>
      <c r="K1606" s="98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99"/>
      <c r="AE1606" s="99"/>
      <c r="AF1606" s="99"/>
      <c r="AG1606" s="1"/>
      <c r="AH1606" s="27"/>
      <c r="AI1606" s="30"/>
      <c r="AJ1606" s="1"/>
    </row>
    <row r="1607" spans="1:36" ht="18" customHeight="1">
      <c r="A1607" s="22"/>
      <c r="B1607" s="27"/>
      <c r="C1607" s="27"/>
      <c r="D1607" s="97"/>
      <c r="E1607" s="97"/>
      <c r="F1607" s="97"/>
      <c r="G1607" s="97"/>
      <c r="H1607" s="97"/>
      <c r="I1607" s="97"/>
      <c r="J1607" s="97"/>
      <c r="K1607" s="98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99"/>
      <c r="AE1607" s="99"/>
      <c r="AF1607" s="99"/>
      <c r="AG1607" s="1"/>
      <c r="AH1607" s="27"/>
      <c r="AI1607" s="30"/>
      <c r="AJ1607" s="1"/>
    </row>
    <row r="1608" spans="1:36" ht="18" customHeight="1">
      <c r="A1608" s="22"/>
      <c r="B1608" s="27"/>
      <c r="C1608" s="27"/>
      <c r="D1608" s="97"/>
      <c r="E1608" s="97"/>
      <c r="F1608" s="97"/>
      <c r="G1608" s="97"/>
      <c r="H1608" s="97"/>
      <c r="I1608" s="97"/>
      <c r="J1608" s="97"/>
      <c r="K1608" s="98"/>
      <c r="L1608" s="27"/>
      <c r="M1608" s="27"/>
      <c r="N1608" s="27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99"/>
      <c r="AE1608" s="99"/>
      <c r="AF1608" s="99"/>
      <c r="AG1608" s="1"/>
      <c r="AH1608" s="27"/>
      <c r="AI1608" s="30"/>
      <c r="AJ1608" s="1"/>
    </row>
    <row r="1609" spans="1:36" ht="18" customHeight="1">
      <c r="A1609" s="22"/>
      <c r="B1609" s="27"/>
      <c r="C1609" s="27"/>
      <c r="D1609" s="97"/>
      <c r="E1609" s="97"/>
      <c r="F1609" s="97"/>
      <c r="G1609" s="97"/>
      <c r="H1609" s="97"/>
      <c r="I1609" s="97"/>
      <c r="J1609" s="97"/>
      <c r="K1609" s="98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99"/>
      <c r="AE1609" s="99"/>
      <c r="AF1609" s="99"/>
      <c r="AG1609" s="1"/>
      <c r="AH1609" s="27"/>
      <c r="AI1609" s="30"/>
      <c r="AJ1609" s="1"/>
    </row>
    <row r="1610" spans="1:36" ht="18" customHeight="1">
      <c r="A1610" s="22"/>
      <c r="B1610" s="27"/>
      <c r="C1610" s="27"/>
      <c r="D1610" s="97"/>
      <c r="E1610" s="97"/>
      <c r="F1610" s="97"/>
      <c r="G1610" s="97"/>
      <c r="H1610" s="97"/>
      <c r="I1610" s="97"/>
      <c r="J1610" s="97"/>
      <c r="K1610" s="98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99"/>
      <c r="AE1610" s="99"/>
      <c r="AF1610" s="99"/>
      <c r="AG1610" s="1"/>
      <c r="AH1610" s="27"/>
      <c r="AI1610" s="30"/>
      <c r="AJ1610" s="1"/>
    </row>
    <row r="1611" spans="1:36" ht="18" customHeight="1">
      <c r="A1611" s="22"/>
      <c r="B1611" s="27"/>
      <c r="C1611" s="27"/>
      <c r="D1611" s="97"/>
      <c r="E1611" s="97"/>
      <c r="F1611" s="97"/>
      <c r="G1611" s="97"/>
      <c r="H1611" s="97"/>
      <c r="I1611" s="97"/>
      <c r="J1611" s="97"/>
      <c r="K1611" s="98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99"/>
      <c r="AE1611" s="99"/>
      <c r="AF1611" s="99"/>
      <c r="AG1611" s="1"/>
      <c r="AH1611" s="27"/>
      <c r="AI1611" s="30"/>
      <c r="AJ1611" s="1"/>
    </row>
    <row r="1612" spans="1:36" ht="18" customHeight="1">
      <c r="A1612" s="22"/>
      <c r="B1612" s="27"/>
      <c r="C1612" s="27"/>
      <c r="D1612" s="97"/>
      <c r="E1612" s="97"/>
      <c r="F1612" s="97"/>
      <c r="G1612" s="97"/>
      <c r="H1612" s="97"/>
      <c r="I1612" s="97"/>
      <c r="J1612" s="97"/>
      <c r="K1612" s="98"/>
      <c r="L1612" s="27"/>
      <c r="M1612" s="27"/>
      <c r="N1612" s="27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99"/>
      <c r="AE1612" s="99"/>
      <c r="AF1612" s="99"/>
      <c r="AG1612" s="1"/>
      <c r="AH1612" s="27"/>
      <c r="AI1612" s="30"/>
      <c r="AJ1612" s="1"/>
    </row>
    <row r="1613" spans="1:36" ht="18" customHeight="1">
      <c r="A1613" s="22"/>
      <c r="B1613" s="27"/>
      <c r="C1613" s="27"/>
      <c r="D1613" s="97"/>
      <c r="E1613" s="97"/>
      <c r="F1613" s="97"/>
      <c r="G1613" s="97"/>
      <c r="H1613" s="97"/>
      <c r="I1613" s="97"/>
      <c r="J1613" s="97"/>
      <c r="K1613" s="98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99"/>
      <c r="AE1613" s="99"/>
      <c r="AF1613" s="99"/>
      <c r="AG1613" s="1"/>
      <c r="AH1613" s="27"/>
      <c r="AI1613" s="30"/>
      <c r="AJ1613" s="1"/>
    </row>
    <row r="1614" spans="1:36" ht="18" customHeight="1">
      <c r="A1614" s="22"/>
      <c r="B1614" s="27"/>
      <c r="C1614" s="27"/>
      <c r="D1614" s="97"/>
      <c r="E1614" s="97"/>
      <c r="F1614" s="97"/>
      <c r="G1614" s="97"/>
      <c r="H1614" s="97"/>
      <c r="I1614" s="97"/>
      <c r="J1614" s="97"/>
      <c r="K1614" s="98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99"/>
      <c r="AE1614" s="99"/>
      <c r="AF1614" s="99"/>
      <c r="AG1614" s="1"/>
      <c r="AH1614" s="27"/>
      <c r="AI1614" s="30"/>
      <c r="AJ1614" s="1"/>
    </row>
    <row r="1615" spans="1:36" ht="18" customHeight="1">
      <c r="A1615" s="22"/>
      <c r="B1615" s="27"/>
      <c r="C1615" s="27"/>
      <c r="D1615" s="97"/>
      <c r="E1615" s="97"/>
      <c r="F1615" s="97"/>
      <c r="G1615" s="97"/>
      <c r="H1615" s="97"/>
      <c r="I1615" s="97"/>
      <c r="J1615" s="97"/>
      <c r="K1615" s="98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99"/>
      <c r="AE1615" s="99"/>
      <c r="AF1615" s="99"/>
      <c r="AG1615" s="1"/>
      <c r="AH1615" s="27"/>
      <c r="AI1615" s="30"/>
      <c r="AJ1615" s="1"/>
    </row>
    <row r="1616" spans="1:36" ht="18" customHeight="1">
      <c r="A1616" s="22"/>
      <c r="B1616" s="27"/>
      <c r="C1616" s="27"/>
      <c r="D1616" s="97"/>
      <c r="E1616" s="97"/>
      <c r="F1616" s="97"/>
      <c r="G1616" s="97"/>
      <c r="H1616" s="97"/>
      <c r="I1616" s="97"/>
      <c r="J1616" s="97"/>
      <c r="K1616" s="98"/>
      <c r="L1616" s="27"/>
      <c r="M1616" s="27"/>
      <c r="N1616" s="27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99"/>
      <c r="AE1616" s="99"/>
      <c r="AF1616" s="99"/>
      <c r="AG1616" s="1"/>
      <c r="AH1616" s="27"/>
      <c r="AI1616" s="30"/>
      <c r="AJ1616" s="1"/>
    </row>
    <row r="1617" spans="1:36" ht="18" customHeight="1">
      <c r="A1617" s="22"/>
      <c r="B1617" s="27"/>
      <c r="C1617" s="27"/>
      <c r="D1617" s="97"/>
      <c r="E1617" s="97"/>
      <c r="F1617" s="97"/>
      <c r="G1617" s="97"/>
      <c r="H1617" s="97"/>
      <c r="I1617" s="97"/>
      <c r="J1617" s="97"/>
      <c r="K1617" s="98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99"/>
      <c r="AE1617" s="99"/>
      <c r="AF1617" s="99"/>
      <c r="AG1617" s="1"/>
      <c r="AH1617" s="27"/>
      <c r="AI1617" s="30"/>
      <c r="AJ1617" s="1"/>
    </row>
    <row r="1618" spans="1:36" ht="18" customHeight="1">
      <c r="A1618" s="22"/>
      <c r="B1618" s="27"/>
      <c r="C1618" s="27"/>
      <c r="D1618" s="97"/>
      <c r="E1618" s="97"/>
      <c r="F1618" s="97"/>
      <c r="G1618" s="97"/>
      <c r="H1618" s="97"/>
      <c r="I1618" s="97"/>
      <c r="J1618" s="97"/>
      <c r="K1618" s="98"/>
      <c r="L1618" s="27"/>
      <c r="M1618" s="27"/>
      <c r="N1618" s="27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99"/>
      <c r="AE1618" s="99"/>
      <c r="AF1618" s="99"/>
      <c r="AG1618" s="1"/>
      <c r="AH1618" s="27"/>
      <c r="AI1618" s="30"/>
      <c r="AJ1618" s="1"/>
    </row>
    <row r="1619" spans="1:36" ht="18" customHeight="1">
      <c r="A1619" s="22"/>
      <c r="B1619" s="27"/>
      <c r="C1619" s="27"/>
      <c r="D1619" s="97"/>
      <c r="E1619" s="97"/>
      <c r="F1619" s="97"/>
      <c r="G1619" s="97"/>
      <c r="H1619" s="97"/>
      <c r="I1619" s="97"/>
      <c r="J1619" s="97"/>
      <c r="K1619" s="98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99"/>
      <c r="AE1619" s="99"/>
      <c r="AF1619" s="99"/>
      <c r="AG1619" s="1"/>
      <c r="AH1619" s="27"/>
      <c r="AI1619" s="30"/>
      <c r="AJ1619" s="1"/>
    </row>
    <row r="1620" spans="1:36" ht="18" customHeight="1">
      <c r="A1620" s="22"/>
      <c r="B1620" s="27"/>
      <c r="C1620" s="27"/>
      <c r="D1620" s="97"/>
      <c r="E1620" s="97"/>
      <c r="F1620" s="97"/>
      <c r="G1620" s="97"/>
      <c r="H1620" s="97"/>
      <c r="I1620" s="97"/>
      <c r="J1620" s="97"/>
      <c r="K1620" s="98"/>
      <c r="L1620" s="27"/>
      <c r="M1620" s="27"/>
      <c r="N1620" s="27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99"/>
      <c r="AE1620" s="99"/>
      <c r="AF1620" s="99"/>
      <c r="AG1620" s="1"/>
      <c r="AH1620" s="27"/>
      <c r="AI1620" s="30"/>
      <c r="AJ1620" s="1"/>
    </row>
    <row r="1621" spans="1:36" ht="18" customHeight="1">
      <c r="A1621" s="22"/>
      <c r="B1621" s="27"/>
      <c r="C1621" s="27"/>
      <c r="D1621" s="97"/>
      <c r="E1621" s="97"/>
      <c r="F1621" s="97"/>
      <c r="G1621" s="97"/>
      <c r="H1621" s="97"/>
      <c r="I1621" s="97"/>
      <c r="J1621" s="97"/>
      <c r="K1621" s="98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99"/>
      <c r="AE1621" s="99"/>
      <c r="AF1621" s="99"/>
      <c r="AG1621" s="1"/>
      <c r="AH1621" s="27"/>
      <c r="AI1621" s="30"/>
      <c r="AJ1621" s="1"/>
    </row>
    <row r="1622" spans="1:36" ht="18" customHeight="1">
      <c r="A1622" s="22"/>
      <c r="B1622" s="27"/>
      <c r="C1622" s="27"/>
      <c r="D1622" s="97"/>
      <c r="E1622" s="97"/>
      <c r="F1622" s="97"/>
      <c r="G1622" s="97"/>
      <c r="H1622" s="97"/>
      <c r="I1622" s="97"/>
      <c r="J1622" s="97"/>
      <c r="K1622" s="98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99"/>
      <c r="AE1622" s="99"/>
      <c r="AF1622" s="99"/>
      <c r="AG1622" s="1"/>
      <c r="AH1622" s="27"/>
      <c r="AI1622" s="30"/>
      <c r="AJ1622" s="1"/>
    </row>
    <row r="1623" spans="1:36" ht="18" customHeight="1">
      <c r="A1623" s="22"/>
      <c r="B1623" s="27"/>
      <c r="C1623" s="27"/>
      <c r="D1623" s="97"/>
      <c r="E1623" s="97"/>
      <c r="F1623" s="97"/>
      <c r="G1623" s="97"/>
      <c r="H1623" s="97"/>
      <c r="I1623" s="97"/>
      <c r="J1623" s="97"/>
      <c r="K1623" s="98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99"/>
      <c r="AE1623" s="99"/>
      <c r="AF1623" s="99"/>
      <c r="AG1623" s="1"/>
      <c r="AH1623" s="27"/>
      <c r="AI1623" s="30"/>
      <c r="AJ1623" s="1"/>
    </row>
    <row r="1624" spans="1:36" ht="18" customHeight="1">
      <c r="A1624" s="22"/>
      <c r="B1624" s="27"/>
      <c r="C1624" s="27"/>
      <c r="D1624" s="97"/>
      <c r="E1624" s="97"/>
      <c r="F1624" s="97"/>
      <c r="G1624" s="97"/>
      <c r="H1624" s="97"/>
      <c r="I1624" s="97"/>
      <c r="J1624" s="97"/>
      <c r="K1624" s="98"/>
      <c r="L1624" s="27"/>
      <c r="M1624" s="27"/>
      <c r="N1624" s="27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99"/>
      <c r="AE1624" s="99"/>
      <c r="AF1624" s="99"/>
      <c r="AG1624" s="1"/>
      <c r="AH1624" s="27"/>
      <c r="AI1624" s="30"/>
      <c r="AJ1624" s="1"/>
    </row>
    <row r="1625" spans="1:36" ht="18" customHeight="1">
      <c r="A1625" s="22"/>
      <c r="B1625" s="27"/>
      <c r="C1625" s="27"/>
      <c r="D1625" s="97"/>
      <c r="E1625" s="97"/>
      <c r="F1625" s="97"/>
      <c r="G1625" s="97"/>
      <c r="H1625" s="97"/>
      <c r="I1625" s="97"/>
      <c r="J1625" s="97"/>
      <c r="K1625" s="98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99"/>
      <c r="AE1625" s="99"/>
      <c r="AF1625" s="99"/>
      <c r="AG1625" s="1"/>
      <c r="AH1625" s="27"/>
      <c r="AI1625" s="30"/>
      <c r="AJ1625" s="1"/>
    </row>
    <row r="1626" spans="1:36" ht="18" customHeight="1">
      <c r="A1626" s="22"/>
      <c r="B1626" s="27"/>
      <c r="C1626" s="27"/>
      <c r="D1626" s="97"/>
      <c r="E1626" s="97"/>
      <c r="F1626" s="97"/>
      <c r="G1626" s="97"/>
      <c r="H1626" s="97"/>
      <c r="I1626" s="97"/>
      <c r="J1626" s="97"/>
      <c r="K1626" s="98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99"/>
      <c r="AE1626" s="99"/>
      <c r="AF1626" s="99"/>
      <c r="AG1626" s="1"/>
      <c r="AH1626" s="27"/>
      <c r="AI1626" s="30"/>
      <c r="AJ1626" s="1"/>
    </row>
    <row r="1627" spans="1:36" ht="18" customHeight="1">
      <c r="A1627" s="22"/>
      <c r="B1627" s="27"/>
      <c r="C1627" s="27"/>
      <c r="D1627" s="97"/>
      <c r="E1627" s="97"/>
      <c r="F1627" s="97"/>
      <c r="G1627" s="97"/>
      <c r="H1627" s="97"/>
      <c r="I1627" s="97"/>
      <c r="J1627" s="97"/>
      <c r="K1627" s="98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99"/>
      <c r="AE1627" s="99"/>
      <c r="AF1627" s="99"/>
      <c r="AG1627" s="1"/>
      <c r="AH1627" s="27"/>
      <c r="AI1627" s="30"/>
      <c r="AJ1627" s="1"/>
    </row>
    <row r="1628" spans="1:36" ht="18" customHeight="1">
      <c r="A1628" s="22"/>
      <c r="B1628" s="27"/>
      <c r="C1628" s="27"/>
      <c r="D1628" s="97"/>
      <c r="E1628" s="97"/>
      <c r="F1628" s="97"/>
      <c r="G1628" s="97"/>
      <c r="H1628" s="97"/>
      <c r="I1628" s="97"/>
      <c r="J1628" s="97"/>
      <c r="K1628" s="98"/>
      <c r="L1628" s="27"/>
      <c r="M1628" s="27"/>
      <c r="N1628" s="27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99"/>
      <c r="AE1628" s="99"/>
      <c r="AF1628" s="99"/>
      <c r="AG1628" s="1"/>
      <c r="AH1628" s="27"/>
      <c r="AI1628" s="30"/>
      <c r="AJ1628" s="1"/>
    </row>
    <row r="1629" spans="1:36" ht="18" customHeight="1">
      <c r="A1629" s="22"/>
      <c r="B1629" s="27"/>
      <c r="C1629" s="27"/>
      <c r="D1629" s="97"/>
      <c r="E1629" s="97"/>
      <c r="F1629" s="97"/>
      <c r="G1629" s="97"/>
      <c r="H1629" s="97"/>
      <c r="I1629" s="97"/>
      <c r="J1629" s="97"/>
      <c r="K1629" s="98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99"/>
      <c r="AE1629" s="99"/>
      <c r="AF1629" s="99"/>
      <c r="AG1629" s="1"/>
      <c r="AH1629" s="27"/>
      <c r="AI1629" s="30"/>
      <c r="AJ1629" s="1"/>
    </row>
    <row r="1630" spans="1:36" ht="18" customHeight="1">
      <c r="A1630" s="22"/>
      <c r="B1630" s="27"/>
      <c r="C1630" s="27"/>
      <c r="D1630" s="97"/>
      <c r="E1630" s="97"/>
      <c r="F1630" s="97"/>
      <c r="G1630" s="97"/>
      <c r="H1630" s="97"/>
      <c r="I1630" s="97"/>
      <c r="J1630" s="97"/>
      <c r="K1630" s="98"/>
      <c r="L1630" s="27"/>
      <c r="M1630" s="27"/>
      <c r="N1630" s="27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99"/>
      <c r="AE1630" s="99"/>
      <c r="AF1630" s="99"/>
      <c r="AG1630" s="1"/>
      <c r="AH1630" s="27"/>
      <c r="AI1630" s="30"/>
      <c r="AJ1630" s="1"/>
    </row>
    <row r="1631" spans="1:36" ht="18" customHeight="1">
      <c r="A1631" s="22"/>
      <c r="B1631" s="27"/>
      <c r="C1631" s="27"/>
      <c r="D1631" s="97"/>
      <c r="E1631" s="97"/>
      <c r="F1631" s="97"/>
      <c r="G1631" s="97"/>
      <c r="H1631" s="97"/>
      <c r="I1631" s="97"/>
      <c r="J1631" s="97"/>
      <c r="K1631" s="98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99"/>
      <c r="AE1631" s="99"/>
      <c r="AF1631" s="99"/>
      <c r="AG1631" s="1"/>
      <c r="AH1631" s="27"/>
      <c r="AI1631" s="30"/>
      <c r="AJ1631" s="1"/>
    </row>
    <row r="1632" spans="1:36" ht="18" customHeight="1">
      <c r="A1632" s="22"/>
      <c r="B1632" s="27"/>
      <c r="C1632" s="27"/>
      <c r="D1632" s="97"/>
      <c r="E1632" s="97"/>
      <c r="F1632" s="97"/>
      <c r="G1632" s="97"/>
      <c r="H1632" s="97"/>
      <c r="I1632" s="97"/>
      <c r="J1632" s="97"/>
      <c r="K1632" s="98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99"/>
      <c r="AE1632" s="99"/>
      <c r="AF1632" s="99"/>
      <c r="AG1632" s="1"/>
      <c r="AH1632" s="27"/>
      <c r="AI1632" s="30"/>
      <c r="AJ1632" s="1"/>
    </row>
    <row r="1633" spans="1:36" ht="18" customHeight="1">
      <c r="A1633" s="22"/>
      <c r="B1633" s="27"/>
      <c r="C1633" s="27"/>
      <c r="D1633" s="97"/>
      <c r="E1633" s="97"/>
      <c r="F1633" s="97"/>
      <c r="G1633" s="97"/>
      <c r="H1633" s="97"/>
      <c r="I1633" s="97"/>
      <c r="J1633" s="97"/>
      <c r="K1633" s="98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99"/>
      <c r="AE1633" s="99"/>
      <c r="AF1633" s="99"/>
      <c r="AG1633" s="1"/>
      <c r="AH1633" s="27"/>
      <c r="AI1633" s="30"/>
      <c r="AJ1633" s="1"/>
    </row>
    <row r="1634" spans="1:36" ht="18" customHeight="1">
      <c r="A1634" s="22"/>
      <c r="B1634" s="27"/>
      <c r="C1634" s="27"/>
      <c r="D1634" s="97"/>
      <c r="E1634" s="97"/>
      <c r="F1634" s="97"/>
      <c r="G1634" s="97"/>
      <c r="H1634" s="97"/>
      <c r="I1634" s="97"/>
      <c r="J1634" s="97"/>
      <c r="K1634" s="98"/>
      <c r="L1634" s="27"/>
      <c r="M1634" s="27"/>
      <c r="N1634" s="27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99"/>
      <c r="AE1634" s="99"/>
      <c r="AF1634" s="99"/>
      <c r="AG1634" s="1"/>
      <c r="AH1634" s="27"/>
      <c r="AI1634" s="30"/>
      <c r="AJ1634" s="1"/>
    </row>
    <row r="1635" spans="1:36" ht="18" customHeight="1">
      <c r="A1635" s="22"/>
      <c r="B1635" s="27"/>
      <c r="C1635" s="27"/>
      <c r="D1635" s="97"/>
      <c r="E1635" s="97"/>
      <c r="F1635" s="97"/>
      <c r="G1635" s="97"/>
      <c r="H1635" s="97"/>
      <c r="I1635" s="97"/>
      <c r="J1635" s="97"/>
      <c r="K1635" s="98"/>
      <c r="L1635" s="27"/>
      <c r="M1635" s="27"/>
      <c r="N1635" s="27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99"/>
      <c r="AE1635" s="99"/>
      <c r="AF1635" s="99"/>
      <c r="AG1635" s="1"/>
      <c r="AH1635" s="27"/>
      <c r="AI1635" s="30"/>
      <c r="AJ1635" s="1"/>
    </row>
    <row r="1636" spans="1:36" ht="18" customHeight="1">
      <c r="A1636" s="22"/>
      <c r="B1636" s="27"/>
      <c r="C1636" s="27"/>
      <c r="D1636" s="97"/>
      <c r="E1636" s="97"/>
      <c r="F1636" s="97"/>
      <c r="G1636" s="97"/>
      <c r="H1636" s="97"/>
      <c r="I1636" s="97"/>
      <c r="J1636" s="97"/>
      <c r="K1636" s="98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99"/>
      <c r="AE1636" s="99"/>
      <c r="AF1636" s="99"/>
      <c r="AG1636" s="1"/>
      <c r="AH1636" s="27"/>
      <c r="AI1636" s="30"/>
      <c r="AJ1636" s="1"/>
    </row>
    <row r="1637" spans="1:36" ht="18" customHeight="1">
      <c r="A1637" s="22"/>
      <c r="B1637" s="27"/>
      <c r="C1637" s="27"/>
      <c r="D1637" s="97"/>
      <c r="E1637" s="97"/>
      <c r="F1637" s="97"/>
      <c r="G1637" s="97"/>
      <c r="H1637" s="97"/>
      <c r="I1637" s="97"/>
      <c r="J1637" s="97"/>
      <c r="K1637" s="98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99"/>
      <c r="AE1637" s="99"/>
      <c r="AF1637" s="99"/>
      <c r="AG1637" s="1"/>
      <c r="AH1637" s="27"/>
      <c r="AI1637" s="30"/>
      <c r="AJ1637" s="1"/>
    </row>
    <row r="1638" spans="1:36" ht="18" customHeight="1">
      <c r="A1638" s="22"/>
      <c r="B1638" s="27"/>
      <c r="C1638" s="27"/>
      <c r="D1638" s="97"/>
      <c r="E1638" s="97"/>
      <c r="F1638" s="97"/>
      <c r="G1638" s="97"/>
      <c r="H1638" s="97"/>
      <c r="I1638" s="97"/>
      <c r="J1638" s="97"/>
      <c r="K1638" s="98"/>
      <c r="L1638" s="27"/>
      <c r="M1638" s="27"/>
      <c r="N1638" s="27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99"/>
      <c r="AE1638" s="99"/>
      <c r="AF1638" s="99"/>
      <c r="AG1638" s="1"/>
      <c r="AH1638" s="27"/>
      <c r="AI1638" s="30"/>
      <c r="AJ1638" s="1"/>
    </row>
    <row r="1639" spans="1:36" ht="18" customHeight="1">
      <c r="A1639" s="22"/>
      <c r="B1639" s="27"/>
      <c r="C1639" s="27"/>
      <c r="D1639" s="97"/>
      <c r="E1639" s="97"/>
      <c r="F1639" s="97"/>
      <c r="G1639" s="97"/>
      <c r="H1639" s="97"/>
      <c r="I1639" s="97"/>
      <c r="J1639" s="97"/>
      <c r="K1639" s="98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99"/>
      <c r="AE1639" s="99"/>
      <c r="AF1639" s="99"/>
      <c r="AG1639" s="1"/>
      <c r="AH1639" s="27"/>
      <c r="AI1639" s="30"/>
      <c r="AJ1639" s="1"/>
    </row>
    <row r="1640" spans="1:36" ht="18" customHeight="1">
      <c r="A1640" s="22"/>
      <c r="B1640" s="27"/>
      <c r="C1640" s="27"/>
      <c r="D1640" s="97"/>
      <c r="E1640" s="97"/>
      <c r="F1640" s="97"/>
      <c r="G1640" s="97"/>
      <c r="H1640" s="97"/>
      <c r="I1640" s="97"/>
      <c r="J1640" s="97"/>
      <c r="K1640" s="98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99"/>
      <c r="AE1640" s="99"/>
      <c r="AF1640" s="99"/>
      <c r="AG1640" s="1"/>
      <c r="AH1640" s="27"/>
      <c r="AI1640" s="30"/>
      <c r="AJ1640" s="1"/>
    </row>
    <row r="1641" spans="1:36" ht="18" customHeight="1">
      <c r="A1641" s="22"/>
      <c r="B1641" s="27"/>
      <c r="C1641" s="27"/>
      <c r="D1641" s="97"/>
      <c r="E1641" s="97"/>
      <c r="F1641" s="97"/>
      <c r="G1641" s="97"/>
      <c r="H1641" s="97"/>
      <c r="I1641" s="97"/>
      <c r="J1641" s="97"/>
      <c r="K1641" s="98"/>
      <c r="L1641" s="27"/>
      <c r="M1641" s="27"/>
      <c r="N1641" s="27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99"/>
      <c r="AE1641" s="99"/>
      <c r="AF1641" s="99"/>
      <c r="AG1641" s="1"/>
      <c r="AH1641" s="27"/>
      <c r="AI1641" s="30"/>
      <c r="AJ1641" s="1"/>
    </row>
    <row r="1642" spans="1:36" ht="18" customHeight="1">
      <c r="A1642" s="22"/>
      <c r="B1642" s="27"/>
      <c r="C1642" s="27"/>
      <c r="D1642" s="97"/>
      <c r="E1642" s="97"/>
      <c r="F1642" s="97"/>
      <c r="G1642" s="97"/>
      <c r="H1642" s="97"/>
      <c r="I1642" s="97"/>
      <c r="J1642" s="97"/>
      <c r="K1642" s="98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99"/>
      <c r="AE1642" s="99"/>
      <c r="AF1642" s="99"/>
      <c r="AG1642" s="1"/>
      <c r="AH1642" s="27"/>
      <c r="AI1642" s="30"/>
      <c r="AJ1642" s="1"/>
    </row>
    <row r="1643" spans="1:36" ht="18" customHeight="1">
      <c r="A1643" s="22"/>
      <c r="B1643" s="27"/>
      <c r="C1643" s="27"/>
      <c r="D1643" s="97"/>
      <c r="E1643" s="97"/>
      <c r="F1643" s="97"/>
      <c r="G1643" s="97"/>
      <c r="H1643" s="97"/>
      <c r="I1643" s="97"/>
      <c r="J1643" s="97"/>
      <c r="K1643" s="98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99"/>
      <c r="AE1643" s="99"/>
      <c r="AF1643" s="99"/>
      <c r="AG1643" s="1"/>
      <c r="AH1643" s="27"/>
      <c r="AI1643" s="30"/>
      <c r="AJ1643" s="1"/>
    </row>
    <row r="1644" spans="1:36" ht="18" customHeight="1">
      <c r="A1644" s="22"/>
      <c r="B1644" s="27"/>
      <c r="C1644" s="27"/>
      <c r="D1644" s="97"/>
      <c r="E1644" s="97"/>
      <c r="F1644" s="97"/>
      <c r="G1644" s="97"/>
      <c r="H1644" s="97"/>
      <c r="I1644" s="97"/>
      <c r="J1644" s="97"/>
      <c r="K1644" s="98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99"/>
      <c r="AE1644" s="99"/>
      <c r="AF1644" s="99"/>
      <c r="AG1644" s="1"/>
      <c r="AH1644" s="27"/>
      <c r="AI1644" s="30"/>
      <c r="AJ1644" s="1"/>
    </row>
    <row r="1645" spans="1:36" ht="18" customHeight="1">
      <c r="A1645" s="22"/>
      <c r="B1645" s="27"/>
      <c r="C1645" s="27"/>
      <c r="D1645" s="97"/>
      <c r="E1645" s="97"/>
      <c r="F1645" s="97"/>
      <c r="G1645" s="97"/>
      <c r="H1645" s="97"/>
      <c r="I1645" s="97"/>
      <c r="J1645" s="97"/>
      <c r="K1645" s="98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99"/>
      <c r="AE1645" s="99"/>
      <c r="AF1645" s="99"/>
      <c r="AG1645" s="1"/>
      <c r="AH1645" s="27"/>
      <c r="AI1645" s="30"/>
      <c r="AJ1645" s="1"/>
    </row>
    <row r="1646" spans="1:36" ht="18" customHeight="1">
      <c r="A1646" s="22"/>
      <c r="B1646" s="27"/>
      <c r="C1646" s="27"/>
      <c r="D1646" s="97"/>
      <c r="E1646" s="97"/>
      <c r="F1646" s="97"/>
      <c r="G1646" s="97"/>
      <c r="H1646" s="97"/>
      <c r="I1646" s="97"/>
      <c r="J1646" s="97"/>
      <c r="K1646" s="98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99"/>
      <c r="AE1646" s="99"/>
      <c r="AF1646" s="99"/>
      <c r="AG1646" s="1"/>
      <c r="AH1646" s="27"/>
      <c r="AI1646" s="30"/>
      <c r="AJ1646" s="1"/>
    </row>
    <row r="1647" spans="1:36" ht="18" customHeight="1">
      <c r="A1647" s="22"/>
      <c r="B1647" s="27"/>
      <c r="C1647" s="27"/>
      <c r="D1647" s="97"/>
      <c r="E1647" s="97"/>
      <c r="F1647" s="97"/>
      <c r="G1647" s="97"/>
      <c r="H1647" s="97"/>
      <c r="I1647" s="97"/>
      <c r="J1647" s="97"/>
      <c r="K1647" s="98"/>
      <c r="L1647" s="27"/>
      <c r="M1647" s="27"/>
      <c r="N1647" s="27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99"/>
      <c r="AE1647" s="99"/>
      <c r="AF1647" s="99"/>
      <c r="AG1647" s="1"/>
      <c r="AH1647" s="27"/>
      <c r="AI1647" s="30"/>
      <c r="AJ1647" s="1"/>
    </row>
    <row r="1648" spans="1:36" ht="18" customHeight="1">
      <c r="A1648" s="22"/>
      <c r="B1648" s="27"/>
      <c r="C1648" s="27"/>
      <c r="D1648" s="97"/>
      <c r="E1648" s="97"/>
      <c r="F1648" s="97"/>
      <c r="G1648" s="97"/>
      <c r="H1648" s="97"/>
      <c r="I1648" s="97"/>
      <c r="J1648" s="97"/>
      <c r="K1648" s="98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99"/>
      <c r="AE1648" s="99"/>
      <c r="AF1648" s="99"/>
      <c r="AG1648" s="1"/>
      <c r="AH1648" s="27"/>
      <c r="AI1648" s="30"/>
      <c r="AJ1648" s="1"/>
    </row>
    <row r="1649" spans="1:36" ht="18" customHeight="1">
      <c r="A1649" s="22"/>
      <c r="B1649" s="27"/>
      <c r="C1649" s="27"/>
      <c r="D1649" s="97"/>
      <c r="E1649" s="97"/>
      <c r="F1649" s="97"/>
      <c r="G1649" s="97"/>
      <c r="H1649" s="97"/>
      <c r="I1649" s="97"/>
      <c r="J1649" s="97"/>
      <c r="K1649" s="98"/>
      <c r="L1649" s="27"/>
      <c r="M1649" s="27"/>
      <c r="N1649" s="27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99"/>
      <c r="AE1649" s="99"/>
      <c r="AF1649" s="99"/>
      <c r="AG1649" s="1"/>
      <c r="AH1649" s="27"/>
      <c r="AI1649" s="30"/>
      <c r="AJ1649" s="1"/>
    </row>
    <row r="1650" spans="1:36" ht="18" customHeight="1">
      <c r="A1650" s="22"/>
      <c r="B1650" s="27"/>
      <c r="C1650" s="27"/>
      <c r="D1650" s="97"/>
      <c r="E1650" s="97"/>
      <c r="F1650" s="97"/>
      <c r="G1650" s="97"/>
      <c r="H1650" s="97"/>
      <c r="I1650" s="97"/>
      <c r="J1650" s="97"/>
      <c r="K1650" s="98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99"/>
      <c r="AE1650" s="99"/>
      <c r="AF1650" s="99"/>
      <c r="AG1650" s="1"/>
      <c r="AH1650" s="27"/>
      <c r="AI1650" s="30"/>
      <c r="AJ1650" s="1"/>
    </row>
    <row r="1651" spans="1:36" ht="18" customHeight="1">
      <c r="A1651" s="22"/>
      <c r="B1651" s="27"/>
      <c r="C1651" s="27"/>
      <c r="D1651" s="97"/>
      <c r="E1651" s="97"/>
      <c r="F1651" s="97"/>
      <c r="G1651" s="97"/>
      <c r="H1651" s="97"/>
      <c r="I1651" s="97"/>
      <c r="J1651" s="97"/>
      <c r="K1651" s="98"/>
      <c r="L1651" s="27"/>
      <c r="M1651" s="27"/>
      <c r="N1651" s="27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99"/>
      <c r="AE1651" s="99"/>
      <c r="AF1651" s="99"/>
      <c r="AG1651" s="1"/>
      <c r="AH1651" s="27"/>
      <c r="AI1651" s="30"/>
      <c r="AJ1651" s="1"/>
    </row>
    <row r="1652" spans="1:36" ht="18" customHeight="1">
      <c r="A1652" s="22"/>
      <c r="B1652" s="27"/>
      <c r="C1652" s="27"/>
      <c r="D1652" s="97"/>
      <c r="E1652" s="97"/>
      <c r="F1652" s="97"/>
      <c r="G1652" s="97"/>
      <c r="H1652" s="97"/>
      <c r="I1652" s="97"/>
      <c r="J1652" s="97"/>
      <c r="K1652" s="98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99"/>
      <c r="AE1652" s="99"/>
      <c r="AF1652" s="99"/>
      <c r="AG1652" s="1"/>
      <c r="AH1652" s="27"/>
      <c r="AI1652" s="30"/>
      <c r="AJ1652" s="1"/>
    </row>
    <row r="1653" spans="1:36" ht="18" customHeight="1">
      <c r="A1653" s="22"/>
      <c r="B1653" s="27"/>
      <c r="C1653" s="27"/>
      <c r="D1653" s="97"/>
      <c r="E1653" s="97"/>
      <c r="F1653" s="97"/>
      <c r="G1653" s="97"/>
      <c r="H1653" s="97"/>
      <c r="I1653" s="97"/>
      <c r="J1653" s="97"/>
      <c r="K1653" s="98"/>
      <c r="L1653" s="27"/>
      <c r="M1653" s="27"/>
      <c r="N1653" s="27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99"/>
      <c r="AE1653" s="99"/>
      <c r="AF1653" s="99"/>
      <c r="AG1653" s="1"/>
      <c r="AH1653" s="27"/>
      <c r="AI1653" s="30"/>
      <c r="AJ1653" s="1"/>
    </row>
    <row r="1654" spans="1:36" ht="18" customHeight="1">
      <c r="A1654" s="22"/>
      <c r="B1654" s="27"/>
      <c r="C1654" s="27"/>
      <c r="D1654" s="97"/>
      <c r="E1654" s="97"/>
      <c r="F1654" s="97"/>
      <c r="G1654" s="97"/>
      <c r="H1654" s="97"/>
      <c r="I1654" s="97"/>
      <c r="J1654" s="97"/>
      <c r="K1654" s="98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99"/>
      <c r="AE1654" s="99"/>
      <c r="AF1654" s="99"/>
      <c r="AG1654" s="1"/>
      <c r="AH1654" s="27"/>
      <c r="AI1654" s="30"/>
      <c r="AJ1654" s="1"/>
    </row>
    <row r="1655" spans="1:36" ht="18" customHeight="1">
      <c r="A1655" s="22"/>
      <c r="B1655" s="27"/>
      <c r="C1655" s="27"/>
      <c r="D1655" s="97"/>
      <c r="E1655" s="97"/>
      <c r="F1655" s="97"/>
      <c r="G1655" s="97"/>
      <c r="H1655" s="97"/>
      <c r="I1655" s="97"/>
      <c r="J1655" s="97"/>
      <c r="K1655" s="98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99"/>
      <c r="AE1655" s="99"/>
      <c r="AF1655" s="99"/>
      <c r="AG1655" s="1"/>
      <c r="AH1655" s="27"/>
      <c r="AI1655" s="30"/>
      <c r="AJ1655" s="1"/>
    </row>
    <row r="1656" spans="1:36" ht="18" customHeight="1">
      <c r="A1656" s="22"/>
      <c r="B1656" s="27"/>
      <c r="C1656" s="27"/>
      <c r="D1656" s="97"/>
      <c r="E1656" s="97"/>
      <c r="F1656" s="97"/>
      <c r="G1656" s="97"/>
      <c r="H1656" s="97"/>
      <c r="I1656" s="97"/>
      <c r="J1656" s="97"/>
      <c r="K1656" s="98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99"/>
      <c r="AE1656" s="99"/>
      <c r="AF1656" s="99"/>
      <c r="AG1656" s="1"/>
      <c r="AH1656" s="27"/>
      <c r="AI1656" s="30"/>
      <c r="AJ1656" s="1"/>
    </row>
    <row r="1657" spans="1:36" ht="18" customHeight="1">
      <c r="A1657" s="22"/>
      <c r="B1657" s="27"/>
      <c r="C1657" s="27"/>
      <c r="D1657" s="97"/>
      <c r="E1657" s="97"/>
      <c r="F1657" s="97"/>
      <c r="G1657" s="97"/>
      <c r="H1657" s="97"/>
      <c r="I1657" s="97"/>
      <c r="J1657" s="97"/>
      <c r="K1657" s="98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99"/>
      <c r="AE1657" s="99"/>
      <c r="AF1657" s="99"/>
      <c r="AG1657" s="1"/>
      <c r="AH1657" s="27"/>
      <c r="AI1657" s="30"/>
      <c r="AJ1657" s="1"/>
    </row>
    <row r="1658" spans="1:36" ht="18" customHeight="1">
      <c r="A1658" s="22"/>
      <c r="B1658" s="27"/>
      <c r="C1658" s="27"/>
      <c r="D1658" s="97"/>
      <c r="E1658" s="97"/>
      <c r="F1658" s="97"/>
      <c r="G1658" s="97"/>
      <c r="H1658" s="97"/>
      <c r="I1658" s="97"/>
      <c r="J1658" s="97"/>
      <c r="K1658" s="98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99"/>
      <c r="AE1658" s="99"/>
      <c r="AF1658" s="99"/>
      <c r="AG1658" s="1"/>
      <c r="AH1658" s="27"/>
      <c r="AI1658" s="30"/>
      <c r="AJ1658" s="1"/>
    </row>
    <row r="1659" spans="1:36" ht="18" customHeight="1">
      <c r="A1659" s="22"/>
      <c r="B1659" s="27"/>
      <c r="C1659" s="27"/>
      <c r="D1659" s="97"/>
      <c r="E1659" s="97"/>
      <c r="F1659" s="97"/>
      <c r="G1659" s="97"/>
      <c r="H1659" s="97"/>
      <c r="I1659" s="97"/>
      <c r="J1659" s="97"/>
      <c r="K1659" s="98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99"/>
      <c r="AE1659" s="99"/>
      <c r="AF1659" s="99"/>
      <c r="AG1659" s="1"/>
      <c r="AH1659" s="27"/>
      <c r="AI1659" s="30"/>
      <c r="AJ1659" s="1"/>
    </row>
    <row r="1660" spans="1:36" ht="18" customHeight="1">
      <c r="A1660" s="22"/>
      <c r="B1660" s="27"/>
      <c r="C1660" s="27"/>
      <c r="D1660" s="97"/>
      <c r="E1660" s="97"/>
      <c r="F1660" s="97"/>
      <c r="G1660" s="97"/>
      <c r="H1660" s="97"/>
      <c r="I1660" s="97"/>
      <c r="J1660" s="97"/>
      <c r="K1660" s="98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99"/>
      <c r="AE1660" s="99"/>
      <c r="AF1660" s="99"/>
      <c r="AG1660" s="1"/>
      <c r="AH1660" s="27"/>
      <c r="AI1660" s="30"/>
      <c r="AJ1660" s="1"/>
    </row>
    <row r="1661" spans="1:36" ht="18" customHeight="1">
      <c r="A1661" s="22"/>
      <c r="B1661" s="27"/>
      <c r="C1661" s="27"/>
      <c r="D1661" s="97"/>
      <c r="E1661" s="97"/>
      <c r="F1661" s="97"/>
      <c r="G1661" s="97"/>
      <c r="H1661" s="97"/>
      <c r="I1661" s="97"/>
      <c r="J1661" s="97"/>
      <c r="K1661" s="98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99"/>
      <c r="AE1661" s="99"/>
      <c r="AF1661" s="99"/>
      <c r="AG1661" s="1"/>
      <c r="AH1661" s="27"/>
      <c r="AI1661" s="30"/>
      <c r="AJ1661" s="1"/>
    </row>
    <row r="1662" spans="1:36" ht="18" customHeight="1">
      <c r="A1662" s="22"/>
      <c r="B1662" s="27"/>
      <c r="C1662" s="27"/>
      <c r="D1662" s="97"/>
      <c r="E1662" s="97"/>
      <c r="F1662" s="97"/>
      <c r="G1662" s="97"/>
      <c r="H1662" s="97"/>
      <c r="I1662" s="97"/>
      <c r="J1662" s="97"/>
      <c r="K1662" s="98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99"/>
      <c r="AE1662" s="99"/>
      <c r="AF1662" s="99"/>
      <c r="AG1662" s="1"/>
      <c r="AH1662" s="27"/>
      <c r="AI1662" s="30"/>
      <c r="AJ1662" s="1"/>
    </row>
    <row r="1663" spans="1:36" ht="18" customHeight="1">
      <c r="A1663" s="22"/>
      <c r="B1663" s="27"/>
      <c r="C1663" s="27"/>
      <c r="D1663" s="97"/>
      <c r="E1663" s="97"/>
      <c r="F1663" s="97"/>
      <c r="G1663" s="97"/>
      <c r="H1663" s="97"/>
      <c r="I1663" s="97"/>
      <c r="J1663" s="97"/>
      <c r="K1663" s="98"/>
      <c r="L1663" s="27"/>
      <c r="M1663" s="27"/>
      <c r="N1663" s="27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99"/>
      <c r="AE1663" s="99"/>
      <c r="AF1663" s="99"/>
      <c r="AG1663" s="1"/>
      <c r="AH1663" s="27"/>
      <c r="AI1663" s="30"/>
      <c r="AJ1663" s="1"/>
    </row>
    <row r="1664" spans="1:36" ht="18" customHeight="1">
      <c r="A1664" s="22"/>
      <c r="B1664" s="27"/>
      <c r="C1664" s="27"/>
      <c r="D1664" s="97"/>
      <c r="E1664" s="97"/>
      <c r="F1664" s="97"/>
      <c r="G1664" s="97"/>
      <c r="H1664" s="97"/>
      <c r="I1664" s="97"/>
      <c r="J1664" s="97"/>
      <c r="K1664" s="98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99"/>
      <c r="AE1664" s="99"/>
      <c r="AF1664" s="99"/>
      <c r="AG1664" s="1"/>
      <c r="AH1664" s="27"/>
      <c r="AI1664" s="30"/>
      <c r="AJ1664" s="1"/>
    </row>
    <row r="1665" spans="1:36" ht="18" customHeight="1">
      <c r="A1665" s="22"/>
      <c r="B1665" s="27"/>
      <c r="C1665" s="27"/>
      <c r="D1665" s="97"/>
      <c r="E1665" s="97"/>
      <c r="F1665" s="97"/>
      <c r="G1665" s="97"/>
      <c r="H1665" s="97"/>
      <c r="I1665" s="97"/>
      <c r="J1665" s="97"/>
      <c r="K1665" s="98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99"/>
      <c r="AE1665" s="99"/>
      <c r="AF1665" s="99"/>
      <c r="AG1665" s="1"/>
      <c r="AH1665" s="27"/>
      <c r="AI1665" s="30"/>
      <c r="AJ1665" s="1"/>
    </row>
    <row r="1666" spans="1:36" ht="18" customHeight="1">
      <c r="A1666" s="22"/>
      <c r="B1666" s="27"/>
      <c r="C1666" s="27"/>
      <c r="D1666" s="97"/>
      <c r="E1666" s="97"/>
      <c r="F1666" s="97"/>
      <c r="G1666" s="97"/>
      <c r="H1666" s="97"/>
      <c r="I1666" s="97"/>
      <c r="J1666" s="97"/>
      <c r="K1666" s="98"/>
      <c r="L1666" s="27"/>
      <c r="M1666" s="27"/>
      <c r="N1666" s="27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99"/>
      <c r="AE1666" s="99"/>
      <c r="AF1666" s="99"/>
      <c r="AG1666" s="1"/>
      <c r="AH1666" s="27"/>
      <c r="AI1666" s="30"/>
      <c r="AJ1666" s="1"/>
    </row>
    <row r="1667" spans="1:36" ht="18" customHeight="1">
      <c r="A1667" s="22"/>
      <c r="B1667" s="27"/>
      <c r="C1667" s="27"/>
      <c r="D1667" s="97"/>
      <c r="E1667" s="97"/>
      <c r="F1667" s="97"/>
      <c r="G1667" s="97"/>
      <c r="H1667" s="97"/>
      <c r="I1667" s="97"/>
      <c r="J1667" s="97"/>
      <c r="K1667" s="98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99"/>
      <c r="AE1667" s="99"/>
      <c r="AF1667" s="99"/>
      <c r="AG1667" s="1"/>
      <c r="AH1667" s="27"/>
      <c r="AI1667" s="30"/>
      <c r="AJ1667" s="1"/>
    </row>
    <row r="1668" spans="1:36" ht="18" customHeight="1">
      <c r="A1668" s="22"/>
      <c r="B1668" s="27"/>
      <c r="C1668" s="27"/>
      <c r="D1668" s="97"/>
      <c r="E1668" s="97"/>
      <c r="F1668" s="97"/>
      <c r="G1668" s="97"/>
      <c r="H1668" s="97"/>
      <c r="I1668" s="97"/>
      <c r="J1668" s="97"/>
      <c r="K1668" s="98"/>
      <c r="L1668" s="27"/>
      <c r="M1668" s="27"/>
      <c r="N1668" s="27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99"/>
      <c r="AE1668" s="99"/>
      <c r="AF1668" s="99"/>
      <c r="AG1668" s="1"/>
      <c r="AH1668" s="27"/>
      <c r="AI1668" s="30"/>
      <c r="AJ1668" s="1"/>
    </row>
    <row r="1669" spans="1:36" ht="18" customHeight="1">
      <c r="A1669" s="22"/>
      <c r="B1669" s="27"/>
      <c r="C1669" s="27"/>
      <c r="D1669" s="97"/>
      <c r="E1669" s="97"/>
      <c r="F1669" s="97"/>
      <c r="G1669" s="97"/>
      <c r="H1669" s="97"/>
      <c r="I1669" s="97"/>
      <c r="J1669" s="97"/>
      <c r="K1669" s="98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99"/>
      <c r="AE1669" s="99"/>
      <c r="AF1669" s="99"/>
      <c r="AG1669" s="1"/>
      <c r="AH1669" s="27"/>
      <c r="AI1669" s="30"/>
      <c r="AJ1669" s="1"/>
    </row>
    <row r="1670" spans="1:36" ht="18" customHeight="1">
      <c r="A1670" s="22"/>
      <c r="B1670" s="27"/>
      <c r="C1670" s="27"/>
      <c r="D1670" s="97"/>
      <c r="E1670" s="97"/>
      <c r="F1670" s="97"/>
      <c r="G1670" s="97"/>
      <c r="H1670" s="97"/>
      <c r="I1670" s="97"/>
      <c r="J1670" s="97"/>
      <c r="K1670" s="98"/>
      <c r="L1670" s="27"/>
      <c r="M1670" s="27"/>
      <c r="N1670" s="27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99"/>
      <c r="AE1670" s="99"/>
      <c r="AF1670" s="99"/>
      <c r="AG1670" s="1"/>
      <c r="AH1670" s="27"/>
      <c r="AI1670" s="30"/>
      <c r="AJ1670" s="1"/>
    </row>
    <row r="1671" spans="1:36" ht="18" customHeight="1">
      <c r="A1671" s="22"/>
      <c r="B1671" s="27"/>
      <c r="C1671" s="27"/>
      <c r="D1671" s="97"/>
      <c r="E1671" s="97"/>
      <c r="F1671" s="97"/>
      <c r="G1671" s="97"/>
      <c r="H1671" s="97"/>
      <c r="I1671" s="97"/>
      <c r="J1671" s="97"/>
      <c r="K1671" s="98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99"/>
      <c r="AE1671" s="99"/>
      <c r="AF1671" s="99"/>
      <c r="AG1671" s="1"/>
      <c r="AH1671" s="27"/>
      <c r="AI1671" s="30"/>
      <c r="AJ1671" s="1"/>
    </row>
    <row r="1672" spans="1:36" ht="18" customHeight="1">
      <c r="A1672" s="22"/>
      <c r="B1672" s="27"/>
      <c r="C1672" s="27"/>
      <c r="D1672" s="97"/>
      <c r="E1672" s="97"/>
      <c r="F1672" s="97"/>
      <c r="G1672" s="97"/>
      <c r="H1672" s="97"/>
      <c r="I1672" s="97"/>
      <c r="J1672" s="97"/>
      <c r="K1672" s="98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99"/>
      <c r="AE1672" s="99"/>
      <c r="AF1672" s="99"/>
      <c r="AG1672" s="1"/>
      <c r="AH1672" s="27"/>
      <c r="AI1672" s="30"/>
      <c r="AJ1672" s="1"/>
    </row>
    <row r="1673" spans="1:36" ht="18" customHeight="1">
      <c r="A1673" s="22"/>
      <c r="B1673" s="27"/>
      <c r="C1673" s="27"/>
      <c r="D1673" s="97"/>
      <c r="E1673" s="97"/>
      <c r="F1673" s="97"/>
      <c r="G1673" s="97"/>
      <c r="H1673" s="97"/>
      <c r="I1673" s="97"/>
      <c r="J1673" s="97"/>
      <c r="K1673" s="98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99"/>
      <c r="AE1673" s="99"/>
      <c r="AF1673" s="99"/>
      <c r="AG1673" s="1"/>
      <c r="AH1673" s="27"/>
      <c r="AI1673" s="30"/>
      <c r="AJ1673" s="1"/>
    </row>
    <row r="1674" spans="1:36" ht="18" customHeight="1">
      <c r="A1674" s="22"/>
      <c r="B1674" s="27"/>
      <c r="C1674" s="27"/>
      <c r="D1674" s="97"/>
      <c r="E1674" s="97"/>
      <c r="F1674" s="97"/>
      <c r="G1674" s="97"/>
      <c r="H1674" s="97"/>
      <c r="I1674" s="97"/>
      <c r="J1674" s="97"/>
      <c r="K1674" s="98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99"/>
      <c r="AE1674" s="99"/>
      <c r="AF1674" s="99"/>
      <c r="AG1674" s="1"/>
      <c r="AH1674" s="27"/>
      <c r="AI1674" s="30"/>
      <c r="AJ1674" s="1"/>
    </row>
    <row r="1675" spans="1:36" ht="18" customHeight="1">
      <c r="A1675" s="22"/>
      <c r="B1675" s="27"/>
      <c r="C1675" s="27"/>
      <c r="D1675" s="97"/>
      <c r="E1675" s="97"/>
      <c r="F1675" s="97"/>
      <c r="G1675" s="97"/>
      <c r="H1675" s="97"/>
      <c r="I1675" s="97"/>
      <c r="J1675" s="97"/>
      <c r="K1675" s="98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99"/>
      <c r="AE1675" s="99"/>
      <c r="AF1675" s="99"/>
      <c r="AG1675" s="1"/>
      <c r="AH1675" s="27"/>
      <c r="AI1675" s="30"/>
      <c r="AJ1675" s="1"/>
    </row>
    <row r="1676" spans="1:36" ht="18" customHeight="1">
      <c r="A1676" s="22"/>
      <c r="B1676" s="27"/>
      <c r="C1676" s="27"/>
      <c r="D1676" s="97"/>
      <c r="E1676" s="97"/>
      <c r="F1676" s="97"/>
      <c r="G1676" s="97"/>
      <c r="H1676" s="97"/>
      <c r="I1676" s="97"/>
      <c r="J1676" s="97"/>
      <c r="K1676" s="98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99"/>
      <c r="AE1676" s="99"/>
      <c r="AF1676" s="99"/>
      <c r="AG1676" s="1"/>
      <c r="AH1676" s="27"/>
      <c r="AI1676" s="30"/>
      <c r="AJ1676" s="1"/>
    </row>
    <row r="1677" spans="1:36" ht="18" customHeight="1">
      <c r="A1677" s="22"/>
      <c r="B1677" s="27"/>
      <c r="C1677" s="27"/>
      <c r="D1677" s="97"/>
      <c r="E1677" s="97"/>
      <c r="F1677" s="97"/>
      <c r="G1677" s="97"/>
      <c r="H1677" s="97"/>
      <c r="I1677" s="97"/>
      <c r="J1677" s="97"/>
      <c r="K1677" s="98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99"/>
      <c r="AE1677" s="99"/>
      <c r="AF1677" s="99"/>
      <c r="AG1677" s="1"/>
      <c r="AH1677" s="27"/>
      <c r="AI1677" s="30"/>
      <c r="AJ1677" s="1"/>
    </row>
    <row r="1678" spans="1:36" ht="18" customHeight="1">
      <c r="A1678" s="22"/>
      <c r="B1678" s="27"/>
      <c r="C1678" s="27"/>
      <c r="D1678" s="97"/>
      <c r="E1678" s="97"/>
      <c r="F1678" s="97"/>
      <c r="G1678" s="97"/>
      <c r="H1678" s="97"/>
      <c r="I1678" s="97"/>
      <c r="J1678" s="97"/>
      <c r="K1678" s="98"/>
      <c r="L1678" s="27"/>
      <c r="M1678" s="27"/>
      <c r="N1678" s="27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99"/>
      <c r="AE1678" s="99"/>
      <c r="AF1678" s="99"/>
      <c r="AG1678" s="1"/>
      <c r="AH1678" s="27"/>
      <c r="AI1678" s="30"/>
      <c r="AJ1678" s="1"/>
    </row>
    <row r="1679" spans="1:36" ht="18" customHeight="1">
      <c r="A1679" s="22"/>
      <c r="B1679" s="27"/>
      <c r="C1679" s="27"/>
      <c r="D1679" s="97"/>
      <c r="E1679" s="97"/>
      <c r="F1679" s="97"/>
      <c r="G1679" s="97"/>
      <c r="H1679" s="97"/>
      <c r="I1679" s="97"/>
      <c r="J1679" s="97"/>
      <c r="K1679" s="98"/>
      <c r="L1679" s="27"/>
      <c r="M1679" s="27"/>
      <c r="N1679" s="27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99"/>
      <c r="AE1679" s="99"/>
      <c r="AF1679" s="99"/>
      <c r="AG1679" s="1"/>
      <c r="AH1679" s="27"/>
      <c r="AI1679" s="30"/>
      <c r="AJ1679" s="1"/>
    </row>
    <row r="1680" spans="1:36" ht="18" customHeight="1">
      <c r="A1680" s="22"/>
      <c r="B1680" s="27"/>
      <c r="C1680" s="27"/>
      <c r="D1680" s="97"/>
      <c r="E1680" s="97"/>
      <c r="F1680" s="97"/>
      <c r="G1680" s="97"/>
      <c r="H1680" s="97"/>
      <c r="I1680" s="97"/>
      <c r="J1680" s="97"/>
      <c r="K1680" s="98"/>
      <c r="L1680" s="27"/>
      <c r="M1680" s="27"/>
      <c r="N1680" s="27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99"/>
      <c r="AE1680" s="99"/>
      <c r="AF1680" s="99"/>
      <c r="AG1680" s="1"/>
      <c r="AH1680" s="27"/>
      <c r="AI1680" s="30"/>
      <c r="AJ1680" s="1"/>
    </row>
    <row r="1681" spans="1:36" ht="18" customHeight="1">
      <c r="A1681" s="22"/>
      <c r="B1681" s="27"/>
      <c r="C1681" s="27"/>
      <c r="D1681" s="97"/>
      <c r="E1681" s="97"/>
      <c r="F1681" s="97"/>
      <c r="G1681" s="97"/>
      <c r="H1681" s="97"/>
      <c r="I1681" s="97"/>
      <c r="J1681" s="97"/>
      <c r="K1681" s="98"/>
      <c r="L1681" s="27"/>
      <c r="M1681" s="27"/>
      <c r="N1681" s="27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99"/>
      <c r="AE1681" s="99"/>
      <c r="AF1681" s="99"/>
      <c r="AG1681" s="1"/>
      <c r="AH1681" s="27"/>
      <c r="AI1681" s="30"/>
      <c r="AJ1681" s="1"/>
    </row>
    <row r="1682" spans="1:36" ht="18" customHeight="1">
      <c r="A1682" s="22"/>
      <c r="B1682" s="27"/>
      <c r="C1682" s="27"/>
      <c r="D1682" s="97"/>
      <c r="E1682" s="97"/>
      <c r="F1682" s="97"/>
      <c r="G1682" s="97"/>
      <c r="H1682" s="97"/>
      <c r="I1682" s="97"/>
      <c r="J1682" s="97"/>
      <c r="K1682" s="98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99"/>
      <c r="AE1682" s="99"/>
      <c r="AF1682" s="99"/>
      <c r="AG1682" s="1"/>
      <c r="AH1682" s="27"/>
      <c r="AI1682" s="30"/>
      <c r="AJ1682" s="1"/>
    </row>
    <row r="1683" spans="1:36" ht="18" customHeight="1">
      <c r="A1683" s="22"/>
      <c r="B1683" s="27"/>
      <c r="C1683" s="27"/>
      <c r="D1683" s="97"/>
      <c r="E1683" s="97"/>
      <c r="F1683" s="97"/>
      <c r="G1683" s="97"/>
      <c r="H1683" s="97"/>
      <c r="I1683" s="97"/>
      <c r="J1683" s="97"/>
      <c r="K1683" s="98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99"/>
      <c r="AE1683" s="99"/>
      <c r="AF1683" s="99"/>
      <c r="AG1683" s="1"/>
      <c r="AH1683" s="27"/>
      <c r="AI1683" s="30"/>
      <c r="AJ1683" s="1"/>
    </row>
    <row r="1684" spans="1:36" ht="18" customHeight="1">
      <c r="A1684" s="22"/>
      <c r="B1684" s="27"/>
      <c r="C1684" s="27"/>
      <c r="D1684" s="97"/>
      <c r="E1684" s="97"/>
      <c r="F1684" s="97"/>
      <c r="G1684" s="97"/>
      <c r="H1684" s="97"/>
      <c r="I1684" s="97"/>
      <c r="J1684" s="97"/>
      <c r="K1684" s="98"/>
      <c r="L1684" s="27"/>
      <c r="M1684" s="27"/>
      <c r="N1684" s="27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99"/>
      <c r="AE1684" s="99"/>
      <c r="AF1684" s="99"/>
      <c r="AG1684" s="1"/>
      <c r="AH1684" s="27"/>
      <c r="AI1684" s="30"/>
      <c r="AJ1684" s="1"/>
    </row>
    <row r="1685" spans="1:36" ht="18" customHeight="1">
      <c r="A1685" s="22"/>
      <c r="B1685" s="27"/>
      <c r="C1685" s="27"/>
      <c r="D1685" s="97"/>
      <c r="E1685" s="97"/>
      <c r="F1685" s="97"/>
      <c r="G1685" s="97"/>
      <c r="H1685" s="97"/>
      <c r="I1685" s="97"/>
      <c r="J1685" s="97"/>
      <c r="K1685" s="98"/>
      <c r="L1685" s="27"/>
      <c r="M1685" s="27"/>
      <c r="N1685" s="27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99"/>
      <c r="AE1685" s="99"/>
      <c r="AF1685" s="99"/>
      <c r="AG1685" s="1"/>
      <c r="AH1685" s="27"/>
      <c r="AI1685" s="30"/>
      <c r="AJ1685" s="1"/>
    </row>
    <row r="1686" spans="1:36" ht="18" customHeight="1">
      <c r="A1686" s="22"/>
      <c r="B1686" s="27"/>
      <c r="C1686" s="27"/>
      <c r="D1686" s="97"/>
      <c r="E1686" s="97"/>
      <c r="F1686" s="97"/>
      <c r="G1686" s="97"/>
      <c r="H1686" s="97"/>
      <c r="I1686" s="97"/>
      <c r="J1686" s="97"/>
      <c r="K1686" s="98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99"/>
      <c r="AE1686" s="99"/>
      <c r="AF1686" s="99"/>
      <c r="AG1686" s="1"/>
      <c r="AH1686" s="27"/>
      <c r="AI1686" s="30"/>
      <c r="AJ1686" s="1"/>
    </row>
    <row r="1687" spans="1:36" ht="18" customHeight="1">
      <c r="A1687" s="22"/>
      <c r="B1687" s="27"/>
      <c r="C1687" s="27"/>
      <c r="D1687" s="97"/>
      <c r="E1687" s="97"/>
      <c r="F1687" s="97"/>
      <c r="G1687" s="97"/>
      <c r="H1687" s="97"/>
      <c r="I1687" s="97"/>
      <c r="J1687" s="97"/>
      <c r="K1687" s="98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99"/>
      <c r="AE1687" s="99"/>
      <c r="AF1687" s="99"/>
      <c r="AG1687" s="1"/>
      <c r="AH1687" s="27"/>
      <c r="AI1687" s="30"/>
      <c r="AJ1687" s="1"/>
    </row>
    <row r="1688" spans="1:36" ht="18" customHeight="1">
      <c r="A1688" s="22"/>
      <c r="B1688" s="27"/>
      <c r="C1688" s="27"/>
      <c r="D1688" s="97"/>
      <c r="E1688" s="97"/>
      <c r="F1688" s="97"/>
      <c r="G1688" s="97"/>
      <c r="H1688" s="97"/>
      <c r="I1688" s="97"/>
      <c r="J1688" s="97"/>
      <c r="K1688" s="98"/>
      <c r="L1688" s="27"/>
      <c r="M1688" s="27"/>
      <c r="N1688" s="27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99"/>
      <c r="AE1688" s="99"/>
      <c r="AF1688" s="99"/>
      <c r="AG1688" s="1"/>
      <c r="AH1688" s="27"/>
      <c r="AI1688" s="30"/>
      <c r="AJ1688" s="1"/>
    </row>
    <row r="1689" spans="1:36" ht="18" customHeight="1">
      <c r="A1689" s="22"/>
      <c r="B1689" s="27"/>
      <c r="C1689" s="27"/>
      <c r="D1689" s="97"/>
      <c r="E1689" s="97"/>
      <c r="F1689" s="97"/>
      <c r="G1689" s="97"/>
      <c r="H1689" s="97"/>
      <c r="I1689" s="97"/>
      <c r="J1689" s="97"/>
      <c r="K1689" s="98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99"/>
      <c r="AE1689" s="99"/>
      <c r="AF1689" s="99"/>
      <c r="AG1689" s="1"/>
      <c r="AH1689" s="27"/>
      <c r="AI1689" s="30"/>
      <c r="AJ1689" s="1"/>
    </row>
    <row r="1690" spans="1:36" ht="18" customHeight="1">
      <c r="A1690" s="22"/>
      <c r="B1690" s="27"/>
      <c r="C1690" s="27"/>
      <c r="D1690" s="97"/>
      <c r="E1690" s="97"/>
      <c r="F1690" s="97"/>
      <c r="G1690" s="97"/>
      <c r="H1690" s="97"/>
      <c r="I1690" s="97"/>
      <c r="J1690" s="97"/>
      <c r="K1690" s="98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99"/>
      <c r="AE1690" s="99"/>
      <c r="AF1690" s="99"/>
      <c r="AG1690" s="1"/>
      <c r="AH1690" s="27"/>
      <c r="AI1690" s="30"/>
      <c r="AJ1690" s="1"/>
    </row>
    <row r="1691" spans="1:36" ht="18" customHeight="1">
      <c r="A1691" s="22"/>
      <c r="B1691" s="27"/>
      <c r="C1691" s="27"/>
      <c r="D1691" s="97"/>
      <c r="E1691" s="97"/>
      <c r="F1691" s="97"/>
      <c r="G1691" s="97"/>
      <c r="H1691" s="97"/>
      <c r="I1691" s="97"/>
      <c r="J1691" s="97"/>
      <c r="K1691" s="98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99"/>
      <c r="AE1691" s="99"/>
      <c r="AF1691" s="99"/>
      <c r="AG1691" s="1"/>
      <c r="AH1691" s="27"/>
      <c r="AI1691" s="30"/>
      <c r="AJ1691" s="1"/>
    </row>
    <row r="1692" spans="1:36" ht="18" customHeight="1">
      <c r="A1692" s="22"/>
      <c r="B1692" s="27"/>
      <c r="C1692" s="27"/>
      <c r="D1692" s="97"/>
      <c r="E1692" s="97"/>
      <c r="F1692" s="97"/>
      <c r="G1692" s="97"/>
      <c r="H1692" s="97"/>
      <c r="I1692" s="97"/>
      <c r="J1692" s="97"/>
      <c r="K1692" s="98"/>
      <c r="L1692" s="27"/>
      <c r="M1692" s="27"/>
      <c r="N1692" s="27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99"/>
      <c r="AE1692" s="99"/>
      <c r="AF1692" s="99"/>
      <c r="AG1692" s="1"/>
      <c r="AH1692" s="27"/>
      <c r="AI1692" s="30"/>
      <c r="AJ1692" s="1"/>
    </row>
    <row r="1693" spans="1:36" ht="18" customHeight="1">
      <c r="A1693" s="22"/>
      <c r="B1693" s="27"/>
      <c r="C1693" s="27"/>
      <c r="D1693" s="97"/>
      <c r="E1693" s="97"/>
      <c r="F1693" s="97"/>
      <c r="G1693" s="97"/>
      <c r="H1693" s="97"/>
      <c r="I1693" s="97"/>
      <c r="J1693" s="97"/>
      <c r="K1693" s="98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99"/>
      <c r="AE1693" s="99"/>
      <c r="AF1693" s="99"/>
      <c r="AG1693" s="1"/>
      <c r="AH1693" s="27"/>
      <c r="AI1693" s="30"/>
      <c r="AJ1693" s="1"/>
    </row>
    <row r="1694" spans="1:36" ht="18" customHeight="1">
      <c r="A1694" s="22"/>
      <c r="B1694" s="27"/>
      <c r="C1694" s="27"/>
      <c r="D1694" s="97"/>
      <c r="E1694" s="97"/>
      <c r="F1694" s="97"/>
      <c r="G1694" s="97"/>
      <c r="H1694" s="97"/>
      <c r="I1694" s="97"/>
      <c r="J1694" s="97"/>
      <c r="K1694" s="98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99"/>
      <c r="AE1694" s="99"/>
      <c r="AF1694" s="99"/>
      <c r="AG1694" s="1"/>
      <c r="AH1694" s="27"/>
      <c r="AI1694" s="30"/>
      <c r="AJ1694" s="1"/>
    </row>
    <row r="1695" spans="1:36" ht="18" customHeight="1">
      <c r="A1695" s="22"/>
      <c r="B1695" s="27"/>
      <c r="C1695" s="27"/>
      <c r="D1695" s="97"/>
      <c r="E1695" s="97"/>
      <c r="F1695" s="97"/>
      <c r="G1695" s="97"/>
      <c r="H1695" s="97"/>
      <c r="I1695" s="97"/>
      <c r="J1695" s="97"/>
      <c r="K1695" s="98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99"/>
      <c r="AE1695" s="99"/>
      <c r="AF1695" s="99"/>
      <c r="AG1695" s="1"/>
      <c r="AH1695" s="27"/>
      <c r="AI1695" s="30"/>
      <c r="AJ1695" s="1"/>
    </row>
    <row r="1696" spans="1:36" ht="18" customHeight="1">
      <c r="A1696" s="22"/>
      <c r="B1696" s="27"/>
      <c r="C1696" s="27"/>
      <c r="D1696" s="97"/>
      <c r="E1696" s="97"/>
      <c r="F1696" s="97"/>
      <c r="G1696" s="97"/>
      <c r="H1696" s="97"/>
      <c r="I1696" s="97"/>
      <c r="J1696" s="97"/>
      <c r="K1696" s="98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99"/>
      <c r="AE1696" s="99"/>
      <c r="AF1696" s="99"/>
      <c r="AG1696" s="1"/>
      <c r="AH1696" s="27"/>
      <c r="AI1696" s="30"/>
      <c r="AJ1696" s="1"/>
    </row>
    <row r="1697" spans="1:36" ht="18" customHeight="1">
      <c r="A1697" s="22"/>
      <c r="B1697" s="27"/>
      <c r="C1697" s="27"/>
      <c r="D1697" s="97"/>
      <c r="E1697" s="97"/>
      <c r="F1697" s="97"/>
      <c r="G1697" s="97"/>
      <c r="H1697" s="97"/>
      <c r="I1697" s="97"/>
      <c r="J1697" s="97"/>
      <c r="K1697" s="98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99"/>
      <c r="AE1697" s="99"/>
      <c r="AF1697" s="99"/>
      <c r="AG1697" s="1"/>
      <c r="AH1697" s="27"/>
      <c r="AI1697" s="30"/>
      <c r="AJ1697" s="1"/>
    </row>
    <row r="1698" spans="1:36" ht="18" customHeight="1">
      <c r="A1698" s="22"/>
      <c r="B1698" s="27"/>
      <c r="C1698" s="27"/>
      <c r="D1698" s="97"/>
      <c r="E1698" s="97"/>
      <c r="F1698" s="97"/>
      <c r="G1698" s="97"/>
      <c r="H1698" s="97"/>
      <c r="I1698" s="97"/>
      <c r="J1698" s="97"/>
      <c r="K1698" s="98"/>
      <c r="L1698" s="27"/>
      <c r="M1698" s="27"/>
      <c r="N1698" s="27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99"/>
      <c r="AE1698" s="99"/>
      <c r="AF1698" s="99"/>
      <c r="AG1698" s="1"/>
      <c r="AH1698" s="27"/>
      <c r="AI1698" s="30"/>
      <c r="AJ1698" s="1"/>
    </row>
    <row r="1699" spans="1:36" ht="18" customHeight="1">
      <c r="A1699" s="22"/>
      <c r="B1699" s="27"/>
      <c r="C1699" s="27"/>
      <c r="D1699" s="97"/>
      <c r="E1699" s="97"/>
      <c r="F1699" s="97"/>
      <c r="G1699" s="97"/>
      <c r="H1699" s="97"/>
      <c r="I1699" s="97"/>
      <c r="J1699" s="97"/>
      <c r="K1699" s="98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99"/>
      <c r="AE1699" s="99"/>
      <c r="AF1699" s="99"/>
      <c r="AG1699" s="1"/>
      <c r="AH1699" s="27"/>
      <c r="AI1699" s="30"/>
      <c r="AJ1699" s="1"/>
    </row>
    <row r="1700" spans="1:36" ht="18" customHeight="1">
      <c r="A1700" s="22"/>
      <c r="B1700" s="27"/>
      <c r="C1700" s="27"/>
      <c r="D1700" s="97"/>
      <c r="E1700" s="97"/>
      <c r="F1700" s="97"/>
      <c r="G1700" s="97"/>
      <c r="H1700" s="97"/>
      <c r="I1700" s="97"/>
      <c r="J1700" s="97"/>
      <c r="K1700" s="98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99"/>
      <c r="AE1700" s="99"/>
      <c r="AF1700" s="99"/>
      <c r="AG1700" s="1"/>
      <c r="AH1700" s="27"/>
      <c r="AI1700" s="30"/>
      <c r="AJ1700" s="1"/>
    </row>
    <row r="1701" spans="1:36" ht="18" customHeight="1">
      <c r="A1701" s="22"/>
      <c r="B1701" s="27"/>
      <c r="C1701" s="27"/>
      <c r="D1701" s="97"/>
      <c r="E1701" s="97"/>
      <c r="F1701" s="97"/>
      <c r="G1701" s="97"/>
      <c r="H1701" s="97"/>
      <c r="I1701" s="97"/>
      <c r="J1701" s="97"/>
      <c r="K1701" s="98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99"/>
      <c r="AE1701" s="99"/>
      <c r="AF1701" s="99"/>
      <c r="AG1701" s="1"/>
      <c r="AH1701" s="27"/>
      <c r="AI1701" s="30"/>
      <c r="AJ1701" s="1"/>
    </row>
    <row r="1702" spans="1:36" ht="18" customHeight="1">
      <c r="A1702" s="22"/>
      <c r="B1702" s="27"/>
      <c r="C1702" s="27"/>
      <c r="D1702" s="97"/>
      <c r="E1702" s="97"/>
      <c r="F1702" s="97"/>
      <c r="G1702" s="97"/>
      <c r="H1702" s="97"/>
      <c r="I1702" s="97"/>
      <c r="J1702" s="97"/>
      <c r="K1702" s="98"/>
      <c r="L1702" s="27"/>
      <c r="M1702" s="27"/>
      <c r="N1702" s="27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99"/>
      <c r="AE1702" s="99"/>
      <c r="AF1702" s="99"/>
      <c r="AG1702" s="1"/>
      <c r="AH1702" s="27"/>
      <c r="AI1702" s="30"/>
      <c r="AJ1702" s="1"/>
    </row>
    <row r="1703" spans="1:36" ht="18" customHeight="1">
      <c r="A1703" s="22"/>
      <c r="B1703" s="27"/>
      <c r="C1703" s="27"/>
      <c r="D1703" s="97"/>
      <c r="E1703" s="97"/>
      <c r="F1703" s="97"/>
      <c r="G1703" s="97"/>
      <c r="H1703" s="97"/>
      <c r="I1703" s="97"/>
      <c r="J1703" s="97"/>
      <c r="K1703" s="98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99"/>
      <c r="AE1703" s="99"/>
      <c r="AF1703" s="99"/>
      <c r="AG1703" s="1"/>
      <c r="AH1703" s="27"/>
      <c r="AI1703" s="30"/>
      <c r="AJ1703" s="1"/>
    </row>
    <row r="1704" spans="1:36" ht="18" customHeight="1">
      <c r="A1704" s="22"/>
      <c r="B1704" s="27"/>
      <c r="C1704" s="27"/>
      <c r="D1704" s="97"/>
      <c r="E1704" s="97"/>
      <c r="F1704" s="97"/>
      <c r="G1704" s="97"/>
      <c r="H1704" s="97"/>
      <c r="I1704" s="97"/>
      <c r="J1704" s="97"/>
      <c r="K1704" s="98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99"/>
      <c r="AE1704" s="99"/>
      <c r="AF1704" s="99"/>
      <c r="AG1704" s="1"/>
      <c r="AH1704" s="27"/>
      <c r="AI1704" s="30"/>
      <c r="AJ1704" s="1"/>
    </row>
    <row r="1705" spans="1:36" ht="18" customHeight="1">
      <c r="A1705" s="22"/>
      <c r="B1705" s="27"/>
      <c r="C1705" s="27"/>
      <c r="D1705" s="97"/>
      <c r="E1705" s="97"/>
      <c r="F1705" s="97"/>
      <c r="G1705" s="97"/>
      <c r="H1705" s="97"/>
      <c r="I1705" s="97"/>
      <c r="J1705" s="97"/>
      <c r="K1705" s="98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99"/>
      <c r="AE1705" s="99"/>
      <c r="AF1705" s="99"/>
      <c r="AG1705" s="1"/>
      <c r="AH1705" s="27"/>
      <c r="AI1705" s="30"/>
      <c r="AJ1705" s="1"/>
    </row>
    <row r="1706" spans="1:36" ht="18" customHeight="1">
      <c r="A1706" s="22"/>
      <c r="B1706" s="27"/>
      <c r="C1706" s="27"/>
      <c r="D1706" s="97"/>
      <c r="E1706" s="97"/>
      <c r="F1706" s="97"/>
      <c r="G1706" s="97"/>
      <c r="H1706" s="97"/>
      <c r="I1706" s="97"/>
      <c r="J1706" s="97"/>
      <c r="K1706" s="98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99"/>
      <c r="AE1706" s="99"/>
      <c r="AF1706" s="99"/>
      <c r="AG1706" s="1"/>
      <c r="AH1706" s="27"/>
      <c r="AI1706" s="30"/>
      <c r="AJ1706" s="1"/>
    </row>
    <row r="1707" spans="1:36" ht="18" customHeight="1">
      <c r="A1707" s="22"/>
      <c r="B1707" s="27"/>
      <c r="C1707" s="27"/>
      <c r="D1707" s="97"/>
      <c r="E1707" s="97"/>
      <c r="F1707" s="97"/>
      <c r="G1707" s="97"/>
      <c r="H1707" s="97"/>
      <c r="I1707" s="97"/>
      <c r="J1707" s="97"/>
      <c r="K1707" s="98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99"/>
      <c r="AE1707" s="99"/>
      <c r="AF1707" s="99"/>
      <c r="AG1707" s="1"/>
      <c r="AH1707" s="27"/>
      <c r="AI1707" s="30"/>
      <c r="AJ1707" s="1"/>
    </row>
    <row r="1708" spans="1:36" ht="18" customHeight="1">
      <c r="A1708" s="22"/>
      <c r="B1708" s="27"/>
      <c r="C1708" s="27"/>
      <c r="D1708" s="97"/>
      <c r="E1708" s="97"/>
      <c r="F1708" s="97"/>
      <c r="G1708" s="97"/>
      <c r="H1708" s="97"/>
      <c r="I1708" s="97"/>
      <c r="J1708" s="97"/>
      <c r="K1708" s="98"/>
      <c r="L1708" s="27"/>
      <c r="M1708" s="27"/>
      <c r="N1708" s="27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99"/>
      <c r="AE1708" s="99"/>
      <c r="AF1708" s="99"/>
      <c r="AG1708" s="1"/>
      <c r="AH1708" s="27"/>
      <c r="AI1708" s="30"/>
      <c r="AJ1708" s="1"/>
    </row>
    <row r="1709" spans="1:36" ht="18" customHeight="1">
      <c r="A1709" s="22"/>
      <c r="B1709" s="27"/>
      <c r="C1709" s="27"/>
      <c r="D1709" s="97"/>
      <c r="E1709" s="97"/>
      <c r="F1709" s="97"/>
      <c r="G1709" s="97"/>
      <c r="H1709" s="97"/>
      <c r="I1709" s="97"/>
      <c r="J1709" s="97"/>
      <c r="K1709" s="98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99"/>
      <c r="AE1709" s="99"/>
      <c r="AF1709" s="99"/>
      <c r="AG1709" s="1"/>
      <c r="AH1709" s="27"/>
      <c r="AI1709" s="30"/>
      <c r="AJ1709" s="1"/>
    </row>
  </sheetData>
  <mergeCells count="316">
    <mergeCell ref="AI735:AI736"/>
    <mergeCell ref="AJ735:AJ736"/>
    <mergeCell ref="D753:J753"/>
    <mergeCell ref="B734:J734"/>
    <mergeCell ref="A735:A736"/>
    <mergeCell ref="B735:J735"/>
    <mergeCell ref="K735:K736"/>
    <mergeCell ref="AD735:AD736"/>
    <mergeCell ref="AE735:AE736"/>
    <mergeCell ref="AF735:AF736"/>
    <mergeCell ref="AG735:AG736"/>
    <mergeCell ref="AH735:AH736"/>
    <mergeCell ref="AF668:AF669"/>
    <mergeCell ref="AG668:AG669"/>
    <mergeCell ref="AH668:AH669"/>
    <mergeCell ref="AI668:AI669"/>
    <mergeCell ref="AJ668:AJ669"/>
    <mergeCell ref="D664:J664"/>
    <mergeCell ref="B667:J667"/>
    <mergeCell ref="A668:A669"/>
    <mergeCell ref="B668:J668"/>
    <mergeCell ref="K668:K669"/>
    <mergeCell ref="AD668:AD669"/>
    <mergeCell ref="AE668:AE669"/>
    <mergeCell ref="D552:J552"/>
    <mergeCell ref="B555:J555"/>
    <mergeCell ref="A556:A557"/>
    <mergeCell ref="B556:J556"/>
    <mergeCell ref="K556:K557"/>
    <mergeCell ref="AD556:AD557"/>
    <mergeCell ref="AE556:AE557"/>
    <mergeCell ref="A487:A488"/>
    <mergeCell ref="A510:A511"/>
    <mergeCell ref="D529:J529"/>
    <mergeCell ref="B532:J532"/>
    <mergeCell ref="A533:A534"/>
    <mergeCell ref="B533:J533"/>
    <mergeCell ref="K533:K534"/>
    <mergeCell ref="D506:J506"/>
    <mergeCell ref="B510:J510"/>
    <mergeCell ref="K510:K511"/>
    <mergeCell ref="AJ533:AJ534"/>
    <mergeCell ref="AI510:AI511"/>
    <mergeCell ref="AJ510:AJ511"/>
    <mergeCell ref="AD533:AD534"/>
    <mergeCell ref="AE533:AE534"/>
    <mergeCell ref="AF533:AF534"/>
    <mergeCell ref="AG533:AG534"/>
    <mergeCell ref="AH533:AH534"/>
    <mergeCell ref="AF556:AF557"/>
    <mergeCell ref="AG556:AG557"/>
    <mergeCell ref="AH556:AH557"/>
    <mergeCell ref="AI556:AI557"/>
    <mergeCell ref="AJ556:AJ557"/>
    <mergeCell ref="AD510:AD511"/>
    <mergeCell ref="AE510:AE511"/>
    <mergeCell ref="AF510:AF511"/>
    <mergeCell ref="AG510:AG511"/>
    <mergeCell ref="AH510:AH511"/>
    <mergeCell ref="AI533:AI534"/>
    <mergeCell ref="AG487:AG488"/>
    <mergeCell ref="AH487:AH488"/>
    <mergeCell ref="AI487:AI488"/>
    <mergeCell ref="AJ487:AJ488"/>
    <mergeCell ref="A464:A465"/>
    <mergeCell ref="B487:J487"/>
    <mergeCell ref="K487:K488"/>
    <mergeCell ref="AD487:AD488"/>
    <mergeCell ref="AE487:AE488"/>
    <mergeCell ref="AF487:AF488"/>
    <mergeCell ref="D483:J483"/>
    <mergeCell ref="AG464:AG465"/>
    <mergeCell ref="AH464:AH465"/>
    <mergeCell ref="AI464:AI465"/>
    <mergeCell ref="AJ464:AJ465"/>
    <mergeCell ref="A211:A212"/>
    <mergeCell ref="B211:J211"/>
    <mergeCell ref="K211:K212"/>
    <mergeCell ref="AD211:AD212"/>
    <mergeCell ref="AE211:AE212"/>
    <mergeCell ref="B125:I125"/>
    <mergeCell ref="B139:I139"/>
    <mergeCell ref="B156:I156"/>
    <mergeCell ref="B170:I170"/>
    <mergeCell ref="B187:J187"/>
    <mergeCell ref="A188:A189"/>
    <mergeCell ref="B188:J188"/>
    <mergeCell ref="AD188:AD189"/>
    <mergeCell ref="AE188:AE189"/>
    <mergeCell ref="AF188:AF189"/>
    <mergeCell ref="AG188:AG189"/>
    <mergeCell ref="AH188:AH189"/>
    <mergeCell ref="AI188:AI189"/>
    <mergeCell ref="AJ188:AJ189"/>
    <mergeCell ref="AF211:AF212"/>
    <mergeCell ref="AG211:AG212"/>
    <mergeCell ref="AH211:AH212"/>
    <mergeCell ref="AI211:AI212"/>
    <mergeCell ref="AJ211:AJ212"/>
    <mergeCell ref="B3:I3"/>
    <mergeCell ref="L3:M3"/>
    <mergeCell ref="N3:O3"/>
    <mergeCell ref="P3:Q3"/>
    <mergeCell ref="R3:S3"/>
    <mergeCell ref="T3:U3"/>
    <mergeCell ref="V3:W3"/>
    <mergeCell ref="B19:I19"/>
    <mergeCell ref="B34:I34"/>
    <mergeCell ref="B49:I49"/>
    <mergeCell ref="B63:I63"/>
    <mergeCell ref="B80:I80"/>
    <mergeCell ref="B97:I97"/>
    <mergeCell ref="B112:I112"/>
    <mergeCell ref="K188:K189"/>
    <mergeCell ref="D207:J207"/>
    <mergeCell ref="B210:J210"/>
    <mergeCell ref="AF464:AF465"/>
    <mergeCell ref="D460:J460"/>
    <mergeCell ref="B463:J463"/>
    <mergeCell ref="B464:J464"/>
    <mergeCell ref="K464:K465"/>
    <mergeCell ref="AD464:AD465"/>
    <mergeCell ref="AE464:AE465"/>
    <mergeCell ref="AE418:AE419"/>
    <mergeCell ref="AF441:AF442"/>
    <mergeCell ref="AF372:AF373"/>
    <mergeCell ref="AF349:AF350"/>
    <mergeCell ref="AF326:AF327"/>
    <mergeCell ref="AF303:AF304"/>
    <mergeCell ref="AF280:AF281"/>
    <mergeCell ref="AF257:AF258"/>
    <mergeCell ref="AF234:AF235"/>
    <mergeCell ref="AG441:AG442"/>
    <mergeCell ref="AH441:AH442"/>
    <mergeCell ref="AI441:AI442"/>
    <mergeCell ref="AJ441:AJ442"/>
    <mergeCell ref="D437:J437"/>
    <mergeCell ref="B440:J440"/>
    <mergeCell ref="A441:A442"/>
    <mergeCell ref="B441:J441"/>
    <mergeCell ref="K441:K442"/>
    <mergeCell ref="AD441:AD442"/>
    <mergeCell ref="AE441:AE442"/>
    <mergeCell ref="D731:J731"/>
    <mergeCell ref="AF395:AF396"/>
    <mergeCell ref="AG395:AG396"/>
    <mergeCell ref="AH395:AH396"/>
    <mergeCell ref="AI395:AI396"/>
    <mergeCell ref="AJ395:AJ396"/>
    <mergeCell ref="D391:J391"/>
    <mergeCell ref="B394:J394"/>
    <mergeCell ref="A395:A396"/>
    <mergeCell ref="B395:J395"/>
    <mergeCell ref="K395:K396"/>
    <mergeCell ref="AD395:AD396"/>
    <mergeCell ref="AE395:AE396"/>
    <mergeCell ref="AF418:AF419"/>
    <mergeCell ref="AG418:AG419"/>
    <mergeCell ref="AH418:AH419"/>
    <mergeCell ref="AI418:AI419"/>
    <mergeCell ref="AJ418:AJ419"/>
    <mergeCell ref="D414:J414"/>
    <mergeCell ref="B417:J417"/>
    <mergeCell ref="A418:A419"/>
    <mergeCell ref="B418:J418"/>
    <mergeCell ref="K418:K419"/>
    <mergeCell ref="AD418:AD419"/>
    <mergeCell ref="AF713:AF714"/>
    <mergeCell ref="AG713:AG714"/>
    <mergeCell ref="AH713:AH714"/>
    <mergeCell ref="AI713:AI714"/>
    <mergeCell ref="AJ713:AJ714"/>
    <mergeCell ref="D709:J709"/>
    <mergeCell ref="B712:J712"/>
    <mergeCell ref="A713:A714"/>
    <mergeCell ref="B713:J713"/>
    <mergeCell ref="K713:K714"/>
    <mergeCell ref="AD713:AD714"/>
    <mergeCell ref="AE713:AE714"/>
    <mergeCell ref="AF623:AF624"/>
    <mergeCell ref="AG623:AG624"/>
    <mergeCell ref="AH623:AH624"/>
    <mergeCell ref="AI623:AI624"/>
    <mergeCell ref="AJ623:AJ624"/>
    <mergeCell ref="D619:J619"/>
    <mergeCell ref="B622:J622"/>
    <mergeCell ref="A623:A624"/>
    <mergeCell ref="B623:J623"/>
    <mergeCell ref="K623:K624"/>
    <mergeCell ref="AD623:AD624"/>
    <mergeCell ref="AE623:AE624"/>
    <mergeCell ref="AF601:AF602"/>
    <mergeCell ref="AG601:AG602"/>
    <mergeCell ref="AH601:AH602"/>
    <mergeCell ref="AI601:AI602"/>
    <mergeCell ref="AJ601:AJ602"/>
    <mergeCell ref="D597:J597"/>
    <mergeCell ref="B600:J600"/>
    <mergeCell ref="A601:A602"/>
    <mergeCell ref="B601:J601"/>
    <mergeCell ref="K601:K602"/>
    <mergeCell ref="AD601:AD602"/>
    <mergeCell ref="AE601:AE602"/>
    <mergeCell ref="AF579:AF580"/>
    <mergeCell ref="AG579:AG580"/>
    <mergeCell ref="AH579:AH580"/>
    <mergeCell ref="AI579:AI580"/>
    <mergeCell ref="AJ579:AJ580"/>
    <mergeCell ref="D575:J575"/>
    <mergeCell ref="B578:J578"/>
    <mergeCell ref="A579:A580"/>
    <mergeCell ref="B579:J579"/>
    <mergeCell ref="K579:K580"/>
    <mergeCell ref="AD579:AD580"/>
    <mergeCell ref="AE579:AE580"/>
    <mergeCell ref="AF691:AF692"/>
    <mergeCell ref="AG691:AG692"/>
    <mergeCell ref="AH691:AH692"/>
    <mergeCell ref="AI691:AI692"/>
    <mergeCell ref="AJ691:AJ692"/>
    <mergeCell ref="D686:J686"/>
    <mergeCell ref="B690:J690"/>
    <mergeCell ref="A691:A692"/>
    <mergeCell ref="B691:J691"/>
    <mergeCell ref="K691:K692"/>
    <mergeCell ref="AD691:AD692"/>
    <mergeCell ref="AE691:AE692"/>
    <mergeCell ref="AF646:AF647"/>
    <mergeCell ref="AG646:AG647"/>
    <mergeCell ref="AH646:AH647"/>
    <mergeCell ref="AI646:AI647"/>
    <mergeCell ref="AJ646:AJ647"/>
    <mergeCell ref="D641:J641"/>
    <mergeCell ref="B645:J645"/>
    <mergeCell ref="A646:A647"/>
    <mergeCell ref="B646:J646"/>
    <mergeCell ref="K646:K647"/>
    <mergeCell ref="AD646:AD647"/>
    <mergeCell ref="AE646:AE647"/>
    <mergeCell ref="AG372:AG373"/>
    <mergeCell ref="AH372:AH373"/>
    <mergeCell ref="AI372:AI373"/>
    <mergeCell ref="AJ372:AJ373"/>
    <mergeCell ref="D368:J368"/>
    <mergeCell ref="B371:J371"/>
    <mergeCell ref="A372:A373"/>
    <mergeCell ref="B372:J372"/>
    <mergeCell ref="K372:K373"/>
    <mergeCell ref="AD372:AD373"/>
    <mergeCell ref="AE372:AE373"/>
    <mergeCell ref="AG349:AG350"/>
    <mergeCell ref="AH349:AH350"/>
    <mergeCell ref="AI349:AI350"/>
    <mergeCell ref="AJ349:AJ350"/>
    <mergeCell ref="D345:J345"/>
    <mergeCell ref="B348:J348"/>
    <mergeCell ref="A349:A350"/>
    <mergeCell ref="B349:J349"/>
    <mergeCell ref="K349:K350"/>
    <mergeCell ref="AD349:AD350"/>
    <mergeCell ref="AE349:AE350"/>
    <mergeCell ref="AG326:AG327"/>
    <mergeCell ref="AH326:AH327"/>
    <mergeCell ref="AI326:AI327"/>
    <mergeCell ref="AJ326:AJ327"/>
    <mergeCell ref="D322:J322"/>
    <mergeCell ref="B325:J325"/>
    <mergeCell ref="A326:A327"/>
    <mergeCell ref="B326:J326"/>
    <mergeCell ref="K326:K327"/>
    <mergeCell ref="AD326:AD327"/>
    <mergeCell ref="AE326:AE327"/>
    <mergeCell ref="AG303:AG304"/>
    <mergeCell ref="AH303:AH304"/>
    <mergeCell ref="AI303:AI304"/>
    <mergeCell ref="AJ303:AJ304"/>
    <mergeCell ref="D299:J299"/>
    <mergeCell ref="B302:J302"/>
    <mergeCell ref="A303:A304"/>
    <mergeCell ref="B303:J303"/>
    <mergeCell ref="K303:K304"/>
    <mergeCell ref="AD303:AD304"/>
    <mergeCell ref="AE303:AE304"/>
    <mergeCell ref="AG280:AG281"/>
    <mergeCell ref="AH280:AH281"/>
    <mergeCell ref="AI280:AI281"/>
    <mergeCell ref="AJ280:AJ281"/>
    <mergeCell ref="D276:J276"/>
    <mergeCell ref="B279:J279"/>
    <mergeCell ref="A280:A281"/>
    <mergeCell ref="B280:J280"/>
    <mergeCell ref="K280:K281"/>
    <mergeCell ref="AD280:AD281"/>
    <mergeCell ref="AE280:AE281"/>
    <mergeCell ref="AG257:AG258"/>
    <mergeCell ref="AH257:AH258"/>
    <mergeCell ref="AI257:AI258"/>
    <mergeCell ref="AJ257:AJ258"/>
    <mergeCell ref="D253:J253"/>
    <mergeCell ref="B256:J256"/>
    <mergeCell ref="A257:A258"/>
    <mergeCell ref="B257:J257"/>
    <mergeCell ref="K257:K258"/>
    <mergeCell ref="AD257:AD258"/>
    <mergeCell ref="AE257:AE258"/>
    <mergeCell ref="AG234:AG235"/>
    <mergeCell ref="AH234:AH235"/>
    <mergeCell ref="AI234:AI235"/>
    <mergeCell ref="AJ234:AJ235"/>
    <mergeCell ref="D230:J230"/>
    <mergeCell ref="B233:J233"/>
    <mergeCell ref="A234:A235"/>
    <mergeCell ref="B234:J234"/>
    <mergeCell ref="K234:K235"/>
    <mergeCell ref="AD234:AD235"/>
    <mergeCell ref="AE234:AE235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36C09"/>
  </sheetPr>
  <dimension ref="A1:S1000"/>
  <sheetViews>
    <sheetView topLeftCell="A97" workbookViewId="0">
      <selection activeCell="P139" sqref="P139"/>
    </sheetView>
  </sheetViews>
  <sheetFormatPr baseColWidth="10" defaultColWidth="12.5703125" defaultRowHeight="15" customHeight="1"/>
  <cols>
    <col min="1" max="1" width="10" customWidth="1"/>
    <col min="2" max="9" width="4.5703125" customWidth="1"/>
    <col min="10" max="10" width="5.28515625" customWidth="1"/>
    <col min="11" max="11" width="13" customWidth="1"/>
    <col min="12" max="12" width="10.85546875" customWidth="1"/>
    <col min="13" max="13" width="11.140625" customWidth="1"/>
    <col min="14" max="14" width="11.85546875" customWidth="1"/>
    <col min="15" max="15" width="10.7109375" customWidth="1"/>
    <col min="16" max="26" width="10" customWidth="1"/>
  </cols>
  <sheetData>
    <row r="1" spans="1:19" ht="12.75" customHeight="1"/>
    <row r="2" spans="1:19" ht="12.75" customHeight="1"/>
    <row r="3" spans="1:19" ht="26.25" customHeight="1">
      <c r="B3" s="218" t="s">
        <v>69</v>
      </c>
      <c r="C3" s="219"/>
      <c r="D3" s="219"/>
      <c r="E3" s="219"/>
      <c r="F3" s="219"/>
      <c r="G3" s="219"/>
      <c r="H3" s="219"/>
      <c r="I3" s="219"/>
      <c r="J3" s="219"/>
      <c r="K3" s="41" t="s">
        <v>64</v>
      </c>
      <c r="L3" s="27"/>
      <c r="M3" s="1"/>
      <c r="N3" s="1"/>
      <c r="O3" s="27"/>
      <c r="P3" s="1"/>
      <c r="Q3" s="27"/>
      <c r="R3" s="27"/>
      <c r="S3" s="27"/>
    </row>
    <row r="4" spans="1:19" ht="20.25" customHeight="1">
      <c r="A4" s="220" t="s">
        <v>19</v>
      </c>
      <c r="B4" s="221" t="s">
        <v>70</v>
      </c>
      <c r="C4" s="216"/>
      <c r="D4" s="216"/>
      <c r="E4" s="216"/>
      <c r="F4" s="216"/>
      <c r="G4" s="216"/>
      <c r="H4" s="216"/>
      <c r="I4" s="216"/>
      <c r="J4" s="217"/>
      <c r="K4" s="222" t="s">
        <v>20</v>
      </c>
      <c r="L4" s="212" t="s">
        <v>11</v>
      </c>
      <c r="M4" s="212" t="s">
        <v>12</v>
      </c>
      <c r="N4" s="223" t="s">
        <v>13</v>
      </c>
      <c r="O4" s="212" t="s">
        <v>14</v>
      </c>
      <c r="P4" s="214" t="s">
        <v>15</v>
      </c>
      <c r="Q4" s="214" t="s">
        <v>16</v>
      </c>
      <c r="R4" s="212" t="s">
        <v>17</v>
      </c>
    </row>
    <row r="5" spans="1:19" ht="15.75" customHeight="1">
      <c r="A5" s="213"/>
      <c r="B5" s="46" t="s">
        <v>71</v>
      </c>
      <c r="C5" s="46" t="s">
        <v>72</v>
      </c>
      <c r="D5" s="46" t="s">
        <v>73</v>
      </c>
      <c r="E5" s="46" t="s">
        <v>74</v>
      </c>
      <c r="F5" s="46" t="s">
        <v>75</v>
      </c>
      <c r="G5" s="46" t="s">
        <v>76</v>
      </c>
      <c r="H5" s="46" t="s">
        <v>77</v>
      </c>
      <c r="I5" s="46" t="s">
        <v>78</v>
      </c>
      <c r="J5" s="46" t="s">
        <v>79</v>
      </c>
      <c r="K5" s="213"/>
      <c r="L5" s="213"/>
      <c r="M5" s="213"/>
      <c r="N5" s="213"/>
      <c r="O5" s="213"/>
      <c r="P5" s="213"/>
      <c r="Q5" s="213"/>
      <c r="R5" s="213"/>
    </row>
    <row r="6" spans="1:19" ht="15.75" customHeight="1">
      <c r="A6" s="46">
        <v>1302</v>
      </c>
      <c r="B6" s="47">
        <v>22</v>
      </c>
      <c r="C6" s="84"/>
      <c r="D6" s="84"/>
      <c r="E6" s="84"/>
      <c r="F6" s="84"/>
      <c r="G6" s="84"/>
      <c r="H6" s="84"/>
      <c r="I6" s="84"/>
      <c r="J6" s="84"/>
      <c r="K6" s="85"/>
      <c r="L6" s="49"/>
      <c r="M6" s="50"/>
      <c r="N6" s="51"/>
      <c r="O6" s="52"/>
      <c r="P6" s="53">
        <f>B6</f>
        <v>22</v>
      </c>
      <c r="Q6" s="54"/>
      <c r="R6" s="52"/>
    </row>
    <row r="7" spans="1:19" ht="15.75" customHeight="1">
      <c r="A7" s="46">
        <v>1401</v>
      </c>
      <c r="B7" s="84"/>
      <c r="C7" s="84">
        <v>19</v>
      </c>
      <c r="D7" s="84"/>
      <c r="E7" s="84"/>
      <c r="F7" s="84"/>
      <c r="G7" s="84"/>
      <c r="H7" s="84"/>
      <c r="I7" s="84"/>
      <c r="J7" s="84"/>
      <c r="K7" s="85"/>
      <c r="L7" s="55"/>
      <c r="M7" s="1"/>
      <c r="N7" s="56"/>
      <c r="O7" s="57">
        <f>IF(C7=0,"",C7/B6)</f>
        <v>0.86363636363636365</v>
      </c>
      <c r="P7" s="58">
        <v>19</v>
      </c>
      <c r="Q7" s="59">
        <f t="shared" ref="Q7:Q15" si="0">IF(P7=0,"",P7/P6)</f>
        <v>0.86363636363636365</v>
      </c>
      <c r="R7" s="59">
        <f t="shared" ref="R7:R15" si="1">IF(P7=0,"",100%-Q7)</f>
        <v>0.13636363636363635</v>
      </c>
    </row>
    <row r="8" spans="1:19" ht="15.75" customHeight="1">
      <c r="A8" s="46">
        <v>1402</v>
      </c>
      <c r="B8" s="84"/>
      <c r="C8" s="84"/>
      <c r="D8" s="84">
        <v>18</v>
      </c>
      <c r="E8" s="84"/>
      <c r="F8" s="84"/>
      <c r="G8" s="84"/>
      <c r="H8" s="84"/>
      <c r="I8" s="84"/>
      <c r="J8" s="84"/>
      <c r="K8" s="85"/>
      <c r="L8" s="55"/>
      <c r="M8" s="1"/>
      <c r="N8" s="56"/>
      <c r="O8" s="57">
        <f>IF(D8=0,"",D8/C7)</f>
        <v>0.94736842105263153</v>
      </c>
      <c r="P8" s="58">
        <v>18</v>
      </c>
      <c r="Q8" s="59">
        <f t="shared" si="0"/>
        <v>0.94736842105263153</v>
      </c>
      <c r="R8" s="59">
        <f t="shared" si="1"/>
        <v>5.2631578947368474E-2</v>
      </c>
      <c r="S8" s="94">
        <f>P8/P6</f>
        <v>0.81818181818181823</v>
      </c>
    </row>
    <row r="9" spans="1:19" ht="15.75" customHeight="1">
      <c r="A9" s="46">
        <v>1501</v>
      </c>
      <c r="B9" s="84"/>
      <c r="C9" s="84"/>
      <c r="D9" s="84"/>
      <c r="E9" s="84">
        <v>16</v>
      </c>
      <c r="F9" s="84"/>
      <c r="G9" s="84"/>
      <c r="H9" s="84"/>
      <c r="I9" s="84"/>
      <c r="J9" s="84"/>
      <c r="K9" s="85"/>
      <c r="L9" s="55"/>
      <c r="M9" s="1"/>
      <c r="N9" s="56"/>
      <c r="O9" s="57">
        <f>IF(E9=0,"",E9/D8)</f>
        <v>0.88888888888888884</v>
      </c>
      <c r="P9" s="58">
        <v>16</v>
      </c>
      <c r="Q9" s="59">
        <f t="shared" si="0"/>
        <v>0.88888888888888884</v>
      </c>
      <c r="R9" s="59">
        <f t="shared" si="1"/>
        <v>0.11111111111111116</v>
      </c>
    </row>
    <row r="10" spans="1:19" ht="15.75" customHeight="1">
      <c r="A10" s="46">
        <v>1502</v>
      </c>
      <c r="B10" s="84"/>
      <c r="C10" s="84"/>
      <c r="D10" s="84"/>
      <c r="E10" s="84"/>
      <c r="F10" s="84">
        <v>16</v>
      </c>
      <c r="G10" s="84"/>
      <c r="H10" s="84"/>
      <c r="I10" s="84"/>
      <c r="J10" s="84"/>
      <c r="K10" s="85"/>
      <c r="L10" s="55"/>
      <c r="M10" s="1"/>
      <c r="N10" s="56"/>
      <c r="O10" s="57">
        <f>IF(F10=0,"",F10/E9)</f>
        <v>1</v>
      </c>
      <c r="P10" s="58">
        <v>16</v>
      </c>
      <c r="Q10" s="59">
        <f t="shared" si="0"/>
        <v>1</v>
      </c>
      <c r="R10" s="59">
        <f t="shared" si="1"/>
        <v>0</v>
      </c>
    </row>
    <row r="11" spans="1:19" ht="15.75" customHeight="1">
      <c r="A11" s="46">
        <v>1601</v>
      </c>
      <c r="B11" s="84"/>
      <c r="C11" s="84"/>
      <c r="D11" s="84"/>
      <c r="E11" s="84"/>
      <c r="F11" s="84"/>
      <c r="G11" s="84">
        <v>16</v>
      </c>
      <c r="H11" s="84"/>
      <c r="I11" s="84"/>
      <c r="J11" s="84"/>
      <c r="K11" s="85"/>
      <c r="L11" s="55"/>
      <c r="M11" s="1"/>
      <c r="N11" s="56"/>
      <c r="O11" s="57">
        <f>IF(G11=0,"",G11/F10)</f>
        <v>1</v>
      </c>
      <c r="P11" s="58">
        <v>16</v>
      </c>
      <c r="Q11" s="59">
        <f t="shared" si="0"/>
        <v>1</v>
      </c>
      <c r="R11" s="59">
        <f t="shared" si="1"/>
        <v>0</v>
      </c>
    </row>
    <row r="12" spans="1:19" ht="15.75" customHeight="1">
      <c r="A12" s="46">
        <v>1602</v>
      </c>
      <c r="B12" s="84"/>
      <c r="C12" s="84"/>
      <c r="D12" s="84"/>
      <c r="E12" s="84"/>
      <c r="F12" s="84"/>
      <c r="G12" s="84"/>
      <c r="H12" s="84">
        <v>16</v>
      </c>
      <c r="I12" s="84"/>
      <c r="J12" s="84"/>
      <c r="K12" s="85"/>
      <c r="L12" s="55"/>
      <c r="M12" s="1"/>
      <c r="N12" s="56"/>
      <c r="O12" s="57">
        <f>IF(H12=0,"",H12/G11)</f>
        <v>1</v>
      </c>
      <c r="P12" s="58">
        <v>16</v>
      </c>
      <c r="Q12" s="59">
        <f t="shared" si="0"/>
        <v>1</v>
      </c>
      <c r="R12" s="59">
        <f t="shared" si="1"/>
        <v>0</v>
      </c>
    </row>
    <row r="13" spans="1:19" ht="15.75" customHeight="1">
      <c r="A13" s="46">
        <v>1701</v>
      </c>
      <c r="B13" s="84"/>
      <c r="C13" s="84"/>
      <c r="D13" s="84"/>
      <c r="E13" s="84"/>
      <c r="F13" s="84"/>
      <c r="G13" s="84"/>
      <c r="H13" s="84"/>
      <c r="I13" s="84">
        <v>16</v>
      </c>
      <c r="J13" s="84"/>
      <c r="K13" s="85"/>
      <c r="L13" s="55"/>
      <c r="M13" s="1"/>
      <c r="N13" s="56"/>
      <c r="O13" s="57">
        <f>IF(I13=0,"",I13/H12)</f>
        <v>1</v>
      </c>
      <c r="P13" s="58">
        <v>16</v>
      </c>
      <c r="Q13" s="59">
        <f t="shared" si="0"/>
        <v>1</v>
      </c>
      <c r="R13" s="59">
        <f t="shared" si="1"/>
        <v>0</v>
      </c>
    </row>
    <row r="14" spans="1:19" ht="15.75" customHeight="1">
      <c r="A14" s="46">
        <v>1702</v>
      </c>
      <c r="B14" s="84"/>
      <c r="C14" s="84"/>
      <c r="D14" s="84"/>
      <c r="E14" s="84"/>
      <c r="F14" s="84"/>
      <c r="G14" s="84"/>
      <c r="H14" s="84"/>
      <c r="I14" s="84"/>
      <c r="J14" s="84">
        <v>16</v>
      </c>
      <c r="K14" s="85">
        <v>16</v>
      </c>
      <c r="L14" s="55"/>
      <c r="M14" s="1"/>
      <c r="N14" s="56"/>
      <c r="O14" s="60">
        <f>IF(J14=0,"",J14/I13)</f>
        <v>1</v>
      </c>
      <c r="P14" s="58">
        <v>16</v>
      </c>
      <c r="Q14" s="61">
        <f t="shared" si="0"/>
        <v>1</v>
      </c>
      <c r="R14" s="61">
        <f t="shared" si="1"/>
        <v>0</v>
      </c>
    </row>
    <row r="15" spans="1:19" ht="15.75" customHeight="1">
      <c r="A15" s="46">
        <v>1801</v>
      </c>
      <c r="B15" s="84"/>
      <c r="C15" s="84"/>
      <c r="D15" s="84"/>
      <c r="E15" s="84"/>
      <c r="F15" s="84"/>
      <c r="G15" s="84"/>
      <c r="H15" s="84"/>
      <c r="I15" s="84"/>
      <c r="J15" s="84">
        <v>1</v>
      </c>
      <c r="K15" s="85"/>
      <c r="L15" s="55"/>
      <c r="M15" s="1"/>
      <c r="N15" s="27"/>
      <c r="O15" s="86"/>
      <c r="P15" s="63">
        <v>1</v>
      </c>
      <c r="Q15" s="87">
        <f t="shared" si="0"/>
        <v>6.25E-2</v>
      </c>
      <c r="R15" s="88">
        <f t="shared" si="1"/>
        <v>0.9375</v>
      </c>
    </row>
    <row r="16" spans="1:19" ht="15.75" customHeight="1">
      <c r="A16" s="46">
        <v>1802</v>
      </c>
      <c r="B16" s="84"/>
      <c r="C16" s="84"/>
      <c r="D16" s="84"/>
      <c r="E16" s="84"/>
      <c r="F16" s="84"/>
      <c r="G16" s="84"/>
      <c r="H16" s="84"/>
      <c r="I16" s="84"/>
      <c r="J16" s="84"/>
      <c r="K16" s="85"/>
      <c r="L16" s="55"/>
      <c r="M16" s="1"/>
      <c r="N16" s="27"/>
      <c r="O16" s="66"/>
      <c r="P16" s="67"/>
      <c r="Q16" s="68"/>
      <c r="R16" s="66"/>
    </row>
    <row r="17" spans="1:19" ht="15.75" customHeight="1">
      <c r="A17" s="46">
        <v>1901</v>
      </c>
      <c r="B17" s="84"/>
      <c r="C17" s="84"/>
      <c r="D17" s="84"/>
      <c r="E17" s="84"/>
      <c r="F17" s="84"/>
      <c r="G17" s="84"/>
      <c r="H17" s="84"/>
      <c r="I17" s="84"/>
      <c r="J17" s="84"/>
      <c r="K17" s="85"/>
      <c r="L17" s="55"/>
      <c r="M17" s="1"/>
      <c r="N17" s="27"/>
      <c r="O17" s="66"/>
      <c r="P17" s="67"/>
      <c r="Q17" s="68"/>
      <c r="R17" s="66"/>
    </row>
    <row r="18" spans="1:19" ht="15.75" customHeight="1">
      <c r="A18" s="46">
        <v>1902</v>
      </c>
      <c r="B18" s="84"/>
      <c r="C18" s="84"/>
      <c r="D18" s="84"/>
      <c r="E18" s="84"/>
      <c r="F18" s="84"/>
      <c r="G18" s="84"/>
      <c r="H18" s="84"/>
      <c r="I18" s="84"/>
      <c r="J18" s="84"/>
      <c r="K18" s="85"/>
      <c r="L18" s="55"/>
      <c r="M18" s="1"/>
      <c r="N18" s="27"/>
      <c r="O18" s="66"/>
      <c r="P18" s="67"/>
      <c r="Q18" s="68"/>
      <c r="R18" s="66"/>
    </row>
    <row r="19" spans="1:19" ht="15.75" customHeight="1">
      <c r="A19" s="46">
        <v>2001</v>
      </c>
      <c r="B19" s="84"/>
      <c r="C19" s="84"/>
      <c r="D19" s="84"/>
      <c r="E19" s="84"/>
      <c r="F19" s="84"/>
      <c r="G19" s="84"/>
      <c r="H19" s="84"/>
      <c r="I19" s="84"/>
      <c r="J19" s="84"/>
      <c r="K19" s="85"/>
      <c r="L19" s="55"/>
      <c r="M19" s="1"/>
      <c r="N19" s="27"/>
      <c r="O19" s="1"/>
      <c r="P19" s="27"/>
      <c r="Q19" s="30"/>
      <c r="R19" s="66"/>
    </row>
    <row r="20" spans="1:19" ht="15.75" customHeight="1">
      <c r="A20" s="46">
        <v>2002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  <c r="L20" s="55"/>
      <c r="M20" s="1"/>
      <c r="N20" s="27"/>
      <c r="O20" s="122" t="s">
        <v>35</v>
      </c>
      <c r="P20" s="123">
        <v>1</v>
      </c>
      <c r="Q20" s="71">
        <f>K23</f>
        <v>16</v>
      </c>
      <c r="R20" s="88" t="s">
        <v>20</v>
      </c>
    </row>
    <row r="21" spans="1:19" ht="15.75" customHeight="1">
      <c r="A21" s="46">
        <v>2101</v>
      </c>
      <c r="B21" s="84"/>
      <c r="C21" s="84"/>
      <c r="D21" s="84"/>
      <c r="E21" s="84"/>
      <c r="F21" s="84"/>
      <c r="G21" s="84"/>
      <c r="H21" s="84"/>
      <c r="I21" s="84"/>
      <c r="J21" s="84"/>
      <c r="K21" s="85"/>
      <c r="L21" s="55"/>
      <c r="M21" s="1"/>
      <c r="N21" s="27"/>
      <c r="O21" s="124" t="s">
        <v>36</v>
      </c>
      <c r="P21" s="125">
        <f>IF(P20/B6=0,"",P20/B6)</f>
        <v>4.5454545454545456E-2</v>
      </c>
      <c r="Q21" s="75">
        <f>IF(P20/Q20=0,"",P20/Q20)</f>
        <v>6.25E-2</v>
      </c>
      <c r="R21" s="126" t="s">
        <v>37</v>
      </c>
    </row>
    <row r="22" spans="1:19" ht="15.75" customHeight="1">
      <c r="A22" s="46">
        <v>2102</v>
      </c>
      <c r="B22" s="84"/>
      <c r="C22" s="84"/>
      <c r="D22" s="84"/>
      <c r="E22" s="84"/>
      <c r="F22" s="84"/>
      <c r="G22" s="84"/>
      <c r="H22" s="84"/>
      <c r="I22" s="84"/>
      <c r="J22" s="84"/>
      <c r="K22" s="85"/>
      <c r="L22" s="77"/>
      <c r="M22" s="78"/>
      <c r="N22" s="79"/>
      <c r="O22" s="78"/>
      <c r="P22" s="79"/>
      <c r="Q22" s="79"/>
      <c r="R22" s="80"/>
    </row>
    <row r="23" spans="1:19" ht="18" customHeight="1">
      <c r="A23" s="22"/>
      <c r="B23" s="27"/>
      <c r="C23" s="27"/>
      <c r="D23" s="215" t="s">
        <v>80</v>
      </c>
      <c r="E23" s="216"/>
      <c r="F23" s="216"/>
      <c r="G23" s="216"/>
      <c r="H23" s="216"/>
      <c r="I23" s="216"/>
      <c r="J23" s="217"/>
      <c r="K23" s="81">
        <f>SUM(K8:K19)</f>
        <v>16</v>
      </c>
      <c r="L23" s="82">
        <f>IF(K14=0,"",K14/B6)</f>
        <v>0.72727272727272729</v>
      </c>
      <c r="M23" s="82">
        <f>IF(K23=0,"",K23/B6)</f>
        <v>0.72727272727272729</v>
      </c>
      <c r="N23" s="82">
        <f>IF(K14=0,"",M23-L23)</f>
        <v>0</v>
      </c>
      <c r="O23" s="1"/>
      <c r="P23" s="27"/>
      <c r="Q23" s="30"/>
      <c r="R23" s="1"/>
    </row>
    <row r="24" spans="1:19" ht="12.75" customHeight="1">
      <c r="O24" s="1"/>
      <c r="Q24" s="30"/>
      <c r="R24" s="1"/>
    </row>
    <row r="25" spans="1:19" ht="12.75" customHeight="1">
      <c r="O25" s="1"/>
      <c r="Q25" s="30"/>
      <c r="R25" s="1"/>
    </row>
    <row r="26" spans="1:19" ht="26.25" customHeight="1">
      <c r="B26" s="218" t="s">
        <v>69</v>
      </c>
      <c r="C26" s="219"/>
      <c r="D26" s="219"/>
      <c r="E26" s="219"/>
      <c r="F26" s="219"/>
      <c r="G26" s="219"/>
      <c r="H26" s="219"/>
      <c r="I26" s="219"/>
      <c r="J26" s="219"/>
      <c r="K26" s="41" t="s">
        <v>66</v>
      </c>
      <c r="L26" s="27"/>
      <c r="M26" s="1"/>
      <c r="N26" s="1"/>
      <c r="O26" s="27"/>
      <c r="P26" s="1"/>
      <c r="Q26" s="27"/>
      <c r="R26" s="27"/>
      <c r="S26" s="27"/>
    </row>
    <row r="27" spans="1:19" ht="20.25" customHeight="1">
      <c r="A27" s="220" t="s">
        <v>19</v>
      </c>
      <c r="B27" s="221" t="s">
        <v>70</v>
      </c>
      <c r="C27" s="216"/>
      <c r="D27" s="216"/>
      <c r="E27" s="216"/>
      <c r="F27" s="216"/>
      <c r="G27" s="216"/>
      <c r="H27" s="216"/>
      <c r="I27" s="216"/>
      <c r="J27" s="217"/>
      <c r="K27" s="222" t="s">
        <v>20</v>
      </c>
      <c r="L27" s="212" t="s">
        <v>11</v>
      </c>
      <c r="M27" s="212" t="s">
        <v>12</v>
      </c>
      <c r="N27" s="223" t="s">
        <v>13</v>
      </c>
      <c r="O27" s="212" t="s">
        <v>14</v>
      </c>
      <c r="P27" s="214" t="s">
        <v>15</v>
      </c>
      <c r="Q27" s="214" t="s">
        <v>16</v>
      </c>
      <c r="R27" s="212" t="s">
        <v>17</v>
      </c>
    </row>
    <row r="28" spans="1:19" ht="15.75" customHeight="1">
      <c r="A28" s="213"/>
      <c r="B28" s="46" t="s">
        <v>71</v>
      </c>
      <c r="C28" s="46" t="s">
        <v>72</v>
      </c>
      <c r="D28" s="46" t="s">
        <v>73</v>
      </c>
      <c r="E28" s="46" t="s">
        <v>74</v>
      </c>
      <c r="F28" s="46" t="s">
        <v>75</v>
      </c>
      <c r="G28" s="46" t="s">
        <v>76</v>
      </c>
      <c r="H28" s="46" t="s">
        <v>77</v>
      </c>
      <c r="I28" s="46" t="s">
        <v>78</v>
      </c>
      <c r="J28" s="46" t="s">
        <v>79</v>
      </c>
      <c r="K28" s="213"/>
      <c r="L28" s="213"/>
      <c r="M28" s="213"/>
      <c r="N28" s="213"/>
      <c r="O28" s="213"/>
      <c r="P28" s="213"/>
      <c r="Q28" s="213"/>
      <c r="R28" s="213"/>
    </row>
    <row r="29" spans="1:19" ht="15.75" customHeight="1">
      <c r="A29" s="46">
        <v>1402</v>
      </c>
      <c r="B29" s="47">
        <v>30</v>
      </c>
      <c r="C29" s="84"/>
      <c r="D29" s="84"/>
      <c r="E29" s="84"/>
      <c r="F29" s="84"/>
      <c r="G29" s="84"/>
      <c r="H29" s="84"/>
      <c r="I29" s="84"/>
      <c r="J29" s="84"/>
      <c r="K29" s="85"/>
      <c r="L29" s="49"/>
      <c r="M29" s="50"/>
      <c r="N29" s="51"/>
      <c r="O29" s="52"/>
      <c r="P29" s="53">
        <f>B29</f>
        <v>30</v>
      </c>
      <c r="Q29" s="54"/>
      <c r="R29" s="52"/>
    </row>
    <row r="30" spans="1:19" ht="15.75" customHeight="1">
      <c r="A30" s="46">
        <v>1501</v>
      </c>
      <c r="B30" s="84"/>
      <c r="C30" s="84">
        <v>25</v>
      </c>
      <c r="D30" s="84"/>
      <c r="E30" s="84"/>
      <c r="F30" s="84"/>
      <c r="G30" s="84"/>
      <c r="H30" s="84"/>
      <c r="I30" s="84"/>
      <c r="J30" s="84"/>
      <c r="K30" s="85"/>
      <c r="L30" s="55"/>
      <c r="M30" s="1"/>
      <c r="N30" s="56"/>
      <c r="O30" s="57">
        <f>IF(C30=0,"",C30/B29)</f>
        <v>0.83333333333333337</v>
      </c>
      <c r="P30" s="58">
        <v>25</v>
      </c>
      <c r="Q30" s="59">
        <f t="shared" ref="Q30:Q37" si="2">IF(P30=0,"",P30/P29)</f>
        <v>0.83333333333333337</v>
      </c>
      <c r="R30" s="59">
        <f t="shared" ref="R30:R37" si="3">IF(P30=0,"",100%-Q30)</f>
        <v>0.16666666666666663</v>
      </c>
    </row>
    <row r="31" spans="1:19" ht="15.75" customHeight="1">
      <c r="A31" s="46">
        <v>1502</v>
      </c>
      <c r="B31" s="84"/>
      <c r="C31" s="84"/>
      <c r="D31" s="84">
        <v>24</v>
      </c>
      <c r="E31" s="84"/>
      <c r="F31" s="84"/>
      <c r="G31" s="84"/>
      <c r="H31" s="84"/>
      <c r="I31" s="84"/>
      <c r="J31" s="84"/>
      <c r="K31" s="85"/>
      <c r="L31" s="55"/>
      <c r="M31" s="1"/>
      <c r="N31" s="56"/>
      <c r="O31" s="57">
        <f>IF(D31=0,"",D31/C30)</f>
        <v>0.96</v>
      </c>
      <c r="P31" s="58">
        <v>25</v>
      </c>
      <c r="Q31" s="59">
        <f t="shared" si="2"/>
        <v>1</v>
      </c>
      <c r="R31" s="59">
        <f t="shared" si="3"/>
        <v>0</v>
      </c>
      <c r="S31" s="94">
        <f>P31/P29</f>
        <v>0.83333333333333337</v>
      </c>
    </row>
    <row r="32" spans="1:19" ht="15.75" customHeight="1">
      <c r="A32" s="46">
        <v>1601</v>
      </c>
      <c r="B32" s="84"/>
      <c r="C32" s="84"/>
      <c r="D32" s="84"/>
      <c r="E32" s="84">
        <v>23</v>
      </c>
      <c r="F32" s="84"/>
      <c r="G32" s="84"/>
      <c r="H32" s="84"/>
      <c r="I32" s="84"/>
      <c r="J32" s="84"/>
      <c r="K32" s="85"/>
      <c r="L32" s="55"/>
      <c r="M32" s="1"/>
      <c r="N32" s="56"/>
      <c r="O32" s="57">
        <f>IF(E32=0,"",E32/D31)</f>
        <v>0.95833333333333337</v>
      </c>
      <c r="P32" s="58">
        <v>25</v>
      </c>
      <c r="Q32" s="59">
        <f t="shared" si="2"/>
        <v>1</v>
      </c>
      <c r="R32" s="59">
        <f t="shared" si="3"/>
        <v>0</v>
      </c>
    </row>
    <row r="33" spans="1:18" ht="15.75" customHeight="1">
      <c r="A33" s="46">
        <v>1602</v>
      </c>
      <c r="B33" s="84"/>
      <c r="C33" s="84"/>
      <c r="D33" s="84"/>
      <c r="E33" s="84"/>
      <c r="F33" s="84">
        <v>20</v>
      </c>
      <c r="G33" s="84"/>
      <c r="H33" s="84"/>
      <c r="I33" s="84"/>
      <c r="J33" s="84"/>
      <c r="K33" s="85"/>
      <c r="L33" s="55"/>
      <c r="M33" s="1"/>
      <c r="N33" s="56"/>
      <c r="O33" s="57">
        <f>IF(F33=0,"",F33/E32)</f>
        <v>0.86956521739130432</v>
      </c>
      <c r="P33" s="58">
        <v>21</v>
      </c>
      <c r="Q33" s="59">
        <f t="shared" si="2"/>
        <v>0.84</v>
      </c>
      <c r="R33" s="59">
        <f t="shared" si="3"/>
        <v>0.16000000000000003</v>
      </c>
    </row>
    <row r="34" spans="1:18" ht="15.75" customHeight="1">
      <c r="A34" s="46">
        <v>1701</v>
      </c>
      <c r="B34" s="84"/>
      <c r="C34" s="84"/>
      <c r="D34" s="84"/>
      <c r="E34" s="84"/>
      <c r="F34" s="84"/>
      <c r="G34" s="84">
        <v>17</v>
      </c>
      <c r="H34" s="84"/>
      <c r="I34" s="84"/>
      <c r="J34" s="84"/>
      <c r="K34" s="85"/>
      <c r="L34" s="55"/>
      <c r="M34" s="1"/>
      <c r="N34" s="56"/>
      <c r="O34" s="57">
        <f>IF(G34=0,"",G34/F33)</f>
        <v>0.85</v>
      </c>
      <c r="P34" s="58">
        <v>20</v>
      </c>
      <c r="Q34" s="59">
        <f t="shared" si="2"/>
        <v>0.95238095238095233</v>
      </c>
      <c r="R34" s="59">
        <f t="shared" si="3"/>
        <v>4.7619047619047672E-2</v>
      </c>
    </row>
    <row r="35" spans="1:18" ht="15.75" customHeight="1">
      <c r="A35" s="46">
        <v>1702</v>
      </c>
      <c r="B35" s="84"/>
      <c r="C35" s="84"/>
      <c r="D35" s="84"/>
      <c r="E35" s="84"/>
      <c r="F35" s="84"/>
      <c r="G35" s="84"/>
      <c r="H35" s="84">
        <v>16</v>
      </c>
      <c r="I35" s="84"/>
      <c r="J35" s="84"/>
      <c r="K35" s="85"/>
      <c r="L35" s="55"/>
      <c r="M35" s="1"/>
      <c r="N35" s="56"/>
      <c r="O35" s="57">
        <f>IF(H35=0,"",H35/G34)</f>
        <v>0.94117647058823528</v>
      </c>
      <c r="P35" s="58">
        <v>17</v>
      </c>
      <c r="Q35" s="59">
        <f t="shared" si="2"/>
        <v>0.85</v>
      </c>
      <c r="R35" s="59">
        <f t="shared" si="3"/>
        <v>0.15000000000000002</v>
      </c>
    </row>
    <row r="36" spans="1:18" ht="15.75" customHeight="1">
      <c r="A36" s="46">
        <v>1801</v>
      </c>
      <c r="B36" s="84"/>
      <c r="C36" s="84"/>
      <c r="D36" s="84"/>
      <c r="E36" s="84"/>
      <c r="F36" s="84"/>
      <c r="G36" s="84"/>
      <c r="H36" s="84"/>
      <c r="I36" s="84">
        <v>15</v>
      </c>
      <c r="J36" s="84"/>
      <c r="K36" s="85"/>
      <c r="L36" s="55"/>
      <c r="M36" s="1"/>
      <c r="N36" s="56"/>
      <c r="O36" s="57">
        <f>IF(I36=0,"",I36/H35)</f>
        <v>0.9375</v>
      </c>
      <c r="P36" s="58">
        <v>17</v>
      </c>
      <c r="Q36" s="59">
        <f t="shared" si="2"/>
        <v>1</v>
      </c>
      <c r="R36" s="59">
        <f t="shared" si="3"/>
        <v>0</v>
      </c>
    </row>
    <row r="37" spans="1:18" ht="15.75" customHeight="1">
      <c r="A37" s="46">
        <v>1802</v>
      </c>
      <c r="B37" s="84"/>
      <c r="C37" s="84"/>
      <c r="D37" s="84"/>
      <c r="E37" s="84"/>
      <c r="F37" s="84"/>
      <c r="G37" s="84"/>
      <c r="H37" s="84"/>
      <c r="I37" s="84"/>
      <c r="J37" s="84">
        <v>15</v>
      </c>
      <c r="K37" s="85">
        <v>13</v>
      </c>
      <c r="L37" s="55"/>
      <c r="M37" s="1"/>
      <c r="N37" s="56"/>
      <c r="O37" s="60">
        <f>IF(J37=0,"",J37/I36)</f>
        <v>1</v>
      </c>
      <c r="P37" s="58">
        <v>17</v>
      </c>
      <c r="Q37" s="61">
        <f t="shared" si="2"/>
        <v>1</v>
      </c>
      <c r="R37" s="61">
        <f t="shared" si="3"/>
        <v>0</v>
      </c>
    </row>
    <row r="38" spans="1:18" ht="15.75" customHeight="1">
      <c r="A38" s="46">
        <v>1901</v>
      </c>
      <c r="B38" s="84"/>
      <c r="C38" s="84"/>
      <c r="D38" s="84"/>
      <c r="E38" s="84"/>
      <c r="F38" s="84"/>
      <c r="G38" s="84"/>
      <c r="H38" s="84"/>
      <c r="I38" s="84"/>
      <c r="J38" s="84">
        <v>4</v>
      </c>
      <c r="K38" s="85">
        <v>2</v>
      </c>
      <c r="L38" s="55"/>
      <c r="M38" s="1"/>
      <c r="N38" s="27"/>
      <c r="O38" s="86"/>
      <c r="P38" s="63">
        <v>4</v>
      </c>
      <c r="Q38" s="87"/>
      <c r="R38" s="88"/>
    </row>
    <row r="39" spans="1:18" ht="15.75" customHeight="1">
      <c r="A39" s="46">
        <v>1902</v>
      </c>
      <c r="B39" s="84"/>
      <c r="C39" s="84"/>
      <c r="D39" s="84"/>
      <c r="E39" s="84"/>
      <c r="F39" s="84"/>
      <c r="G39" s="84"/>
      <c r="H39" s="84"/>
      <c r="I39" s="84"/>
      <c r="J39" s="84">
        <v>2</v>
      </c>
      <c r="K39" s="85">
        <v>1</v>
      </c>
      <c r="L39" s="55"/>
      <c r="M39" s="1"/>
      <c r="N39" s="27"/>
      <c r="O39" s="66"/>
      <c r="P39" s="67">
        <v>2</v>
      </c>
      <c r="Q39" s="68"/>
      <c r="R39" s="66"/>
    </row>
    <row r="40" spans="1:18" ht="15.75" customHeight="1">
      <c r="A40" s="46">
        <v>2001</v>
      </c>
      <c r="B40" s="84"/>
      <c r="C40" s="84"/>
      <c r="D40" s="84"/>
      <c r="E40" s="84"/>
      <c r="F40" s="84"/>
      <c r="G40" s="84"/>
      <c r="H40" s="84"/>
      <c r="I40" s="84"/>
      <c r="J40" s="84">
        <v>1</v>
      </c>
      <c r="K40" s="85">
        <v>1</v>
      </c>
      <c r="L40" s="55"/>
      <c r="M40" s="1"/>
      <c r="N40" s="27"/>
      <c r="O40" s="66" t="s">
        <v>113</v>
      </c>
      <c r="P40" s="67">
        <v>1</v>
      </c>
      <c r="Q40" s="68"/>
      <c r="R40" s="66"/>
    </row>
    <row r="41" spans="1:18" ht="15.75" customHeight="1">
      <c r="A41" s="46">
        <v>2002</v>
      </c>
      <c r="B41" s="84"/>
      <c r="C41" s="84"/>
      <c r="D41" s="84"/>
      <c r="E41" s="84"/>
      <c r="F41" s="84"/>
      <c r="G41" s="84"/>
      <c r="H41" s="84"/>
      <c r="I41" s="84"/>
      <c r="J41" s="84"/>
      <c r="K41" s="85"/>
      <c r="L41" s="55"/>
      <c r="M41" s="1"/>
      <c r="N41" s="27"/>
      <c r="O41" s="66"/>
      <c r="P41" s="67"/>
      <c r="Q41" s="68"/>
      <c r="R41" s="66"/>
    </row>
    <row r="42" spans="1:18" ht="15.75" customHeight="1">
      <c r="A42" s="46">
        <v>2101</v>
      </c>
      <c r="B42" s="84"/>
      <c r="C42" s="84"/>
      <c r="D42" s="84"/>
      <c r="E42" s="84"/>
      <c r="F42" s="84"/>
      <c r="G42" s="84"/>
      <c r="H42" s="84"/>
      <c r="I42" s="84"/>
      <c r="J42" s="84"/>
      <c r="K42" s="85"/>
      <c r="L42" s="55"/>
      <c r="M42" s="1"/>
      <c r="N42" s="27"/>
      <c r="O42" s="1"/>
      <c r="P42" s="27"/>
      <c r="Q42" s="30"/>
      <c r="R42" s="66"/>
    </row>
    <row r="43" spans="1:18" ht="15.75" customHeight="1">
      <c r="A43" s="46">
        <v>2102</v>
      </c>
      <c r="B43" s="84"/>
      <c r="C43" s="84"/>
      <c r="D43" s="84"/>
      <c r="E43" s="84"/>
      <c r="F43" s="84"/>
      <c r="G43" s="84"/>
      <c r="H43" s="84"/>
      <c r="I43" s="84"/>
      <c r="J43" s="84"/>
      <c r="K43" s="85"/>
      <c r="L43" s="55"/>
      <c r="M43" s="1"/>
      <c r="N43" s="27"/>
      <c r="O43" s="122" t="s">
        <v>35</v>
      </c>
      <c r="P43" s="123">
        <v>2</v>
      </c>
      <c r="Q43" s="71">
        <f>K46</f>
        <v>17</v>
      </c>
      <c r="R43" s="88" t="s">
        <v>20</v>
      </c>
    </row>
    <row r="44" spans="1:18" ht="15.75" customHeight="1">
      <c r="A44" s="46">
        <v>2201</v>
      </c>
      <c r="B44" s="84"/>
      <c r="C44" s="84"/>
      <c r="D44" s="84"/>
      <c r="E44" s="84"/>
      <c r="F44" s="84"/>
      <c r="G44" s="84"/>
      <c r="H44" s="84"/>
      <c r="I44" s="84"/>
      <c r="J44" s="84"/>
      <c r="K44" s="85"/>
      <c r="L44" s="55"/>
      <c r="M44" s="1"/>
      <c r="N44" s="27"/>
      <c r="O44" s="124" t="s">
        <v>36</v>
      </c>
      <c r="P44" s="125">
        <f>IF(P43/B29=0,"",P43/B29)</f>
        <v>6.6666666666666666E-2</v>
      </c>
      <c r="Q44" s="75">
        <f>IF(P43/Q43=0,"",P43/Q43)</f>
        <v>0.11764705882352941</v>
      </c>
      <c r="R44" s="126" t="s">
        <v>37</v>
      </c>
    </row>
    <row r="45" spans="1:18" ht="15.75" customHeight="1">
      <c r="A45" s="46">
        <v>2202</v>
      </c>
      <c r="B45" s="84"/>
      <c r="C45" s="84"/>
      <c r="D45" s="84"/>
      <c r="E45" s="84"/>
      <c r="F45" s="84"/>
      <c r="G45" s="84"/>
      <c r="H45" s="84"/>
      <c r="I45" s="84"/>
      <c r="J45" s="84"/>
      <c r="K45" s="85"/>
      <c r="L45" s="77"/>
      <c r="M45" s="78"/>
      <c r="N45" s="79"/>
      <c r="O45" s="78"/>
      <c r="P45" s="79"/>
      <c r="Q45" s="79"/>
      <c r="R45" s="80"/>
    </row>
    <row r="46" spans="1:18" ht="18" customHeight="1">
      <c r="A46" s="22"/>
      <c r="B46" s="27"/>
      <c r="C46" s="27"/>
      <c r="D46" s="215" t="s">
        <v>80</v>
      </c>
      <c r="E46" s="216"/>
      <c r="F46" s="216"/>
      <c r="G46" s="216"/>
      <c r="H46" s="216"/>
      <c r="I46" s="216"/>
      <c r="J46" s="217"/>
      <c r="K46" s="81">
        <f>SUM(K37:K42)</f>
        <v>17</v>
      </c>
      <c r="L46" s="82">
        <f>IF(K37=0,"",K37/B29)</f>
        <v>0.43333333333333335</v>
      </c>
      <c r="M46" s="82">
        <f>IF(K46=0,"",K46/B29)</f>
        <v>0.56666666666666665</v>
      </c>
      <c r="N46" s="82">
        <f>IF(K38=0,"",M46-L46)</f>
        <v>0.1333333333333333</v>
      </c>
      <c r="O46" s="1"/>
      <c r="P46" s="27"/>
      <c r="Q46" s="30"/>
      <c r="R46" s="1"/>
    </row>
    <row r="47" spans="1:18" ht="12.75" customHeight="1"/>
    <row r="48" spans="1:18" ht="12.75" customHeight="1"/>
    <row r="49" spans="1:19" ht="24.75" customHeight="1">
      <c r="A49" s="218" t="s">
        <v>84</v>
      </c>
      <c r="B49" s="219"/>
      <c r="C49" s="219"/>
      <c r="D49" s="219"/>
      <c r="E49" s="219"/>
      <c r="F49" s="219"/>
      <c r="G49" s="238" t="s">
        <v>82</v>
      </c>
      <c r="H49" s="219"/>
      <c r="I49" s="219"/>
      <c r="J49" s="83"/>
      <c r="K49" s="83"/>
      <c r="L49" s="27"/>
      <c r="M49" s="1"/>
      <c r="N49" s="1"/>
      <c r="O49" s="27"/>
      <c r="P49" s="1"/>
      <c r="Q49" s="27"/>
      <c r="R49" s="27"/>
      <c r="S49" s="27"/>
    </row>
    <row r="50" spans="1:19" ht="20.25" customHeight="1">
      <c r="A50" s="220" t="s">
        <v>19</v>
      </c>
      <c r="B50" s="221" t="s">
        <v>70</v>
      </c>
      <c r="C50" s="216"/>
      <c r="D50" s="216"/>
      <c r="E50" s="216"/>
      <c r="F50" s="216"/>
      <c r="G50" s="216"/>
      <c r="H50" s="216"/>
      <c r="I50" s="216"/>
      <c r="J50" s="217"/>
      <c r="K50" s="222" t="s">
        <v>20</v>
      </c>
      <c r="L50" s="212" t="s">
        <v>11</v>
      </c>
      <c r="M50" s="212" t="s">
        <v>12</v>
      </c>
      <c r="N50" s="223" t="s">
        <v>13</v>
      </c>
      <c r="O50" s="212" t="s">
        <v>14</v>
      </c>
      <c r="P50" s="214" t="s">
        <v>15</v>
      </c>
      <c r="Q50" s="214" t="s">
        <v>16</v>
      </c>
      <c r="R50" s="212" t="s">
        <v>17</v>
      </c>
    </row>
    <row r="51" spans="1:19" ht="15.75" customHeight="1">
      <c r="A51" s="213"/>
      <c r="B51" s="46" t="s">
        <v>71</v>
      </c>
      <c r="C51" s="46" t="s">
        <v>72</v>
      </c>
      <c r="D51" s="46" t="s">
        <v>73</v>
      </c>
      <c r="E51" s="46" t="s">
        <v>74</v>
      </c>
      <c r="F51" s="46" t="s">
        <v>75</v>
      </c>
      <c r="G51" s="46" t="s">
        <v>76</v>
      </c>
      <c r="H51" s="46" t="s">
        <v>77</v>
      </c>
      <c r="I51" s="46" t="s">
        <v>78</v>
      </c>
      <c r="J51" s="46" t="s">
        <v>79</v>
      </c>
      <c r="K51" s="213"/>
      <c r="L51" s="213"/>
      <c r="M51" s="213"/>
      <c r="N51" s="213"/>
      <c r="O51" s="213"/>
      <c r="P51" s="213"/>
      <c r="Q51" s="213"/>
      <c r="R51" s="213"/>
    </row>
    <row r="52" spans="1:19" ht="15.75" customHeight="1">
      <c r="A52" s="46">
        <v>1502</v>
      </c>
      <c r="B52" s="47">
        <v>19</v>
      </c>
      <c r="C52" s="84"/>
      <c r="D52" s="84"/>
      <c r="E52" s="84"/>
      <c r="F52" s="84"/>
      <c r="G52" s="84"/>
      <c r="H52" s="84"/>
      <c r="I52" s="84"/>
      <c r="J52" s="84"/>
      <c r="K52" s="85"/>
      <c r="L52" s="49"/>
      <c r="M52" s="50"/>
      <c r="N52" s="51"/>
      <c r="O52" s="52"/>
      <c r="P52" s="53">
        <f>B52</f>
        <v>19</v>
      </c>
      <c r="Q52" s="54"/>
      <c r="R52" s="52"/>
    </row>
    <row r="53" spans="1:19" ht="15.75" customHeight="1">
      <c r="A53" s="46">
        <v>1601</v>
      </c>
      <c r="B53" s="84"/>
      <c r="C53" s="84">
        <v>12</v>
      </c>
      <c r="D53" s="84"/>
      <c r="E53" s="84"/>
      <c r="F53" s="84"/>
      <c r="G53" s="84"/>
      <c r="H53" s="84"/>
      <c r="I53" s="84"/>
      <c r="J53" s="84"/>
      <c r="K53" s="85"/>
      <c r="L53" s="55"/>
      <c r="M53" s="1"/>
      <c r="N53" s="56"/>
      <c r="O53" s="57">
        <f>IF(C53=0,"",C53/B52)</f>
        <v>0.63157894736842102</v>
      </c>
      <c r="P53" s="58">
        <v>12</v>
      </c>
      <c r="Q53" s="59">
        <f t="shared" ref="Q53:Q61" si="4">IF(P53=0,"",P53/P52)</f>
        <v>0.63157894736842102</v>
      </c>
      <c r="R53" s="59">
        <f t="shared" ref="R53:R61" si="5">IF(P53=0,"",100%-Q53)</f>
        <v>0.36842105263157898</v>
      </c>
    </row>
    <row r="54" spans="1:19" ht="15.75" customHeight="1">
      <c r="A54" s="46">
        <v>1602</v>
      </c>
      <c r="B54" s="84"/>
      <c r="C54" s="84"/>
      <c r="D54" s="84">
        <v>12</v>
      </c>
      <c r="E54" s="84"/>
      <c r="F54" s="84"/>
      <c r="G54" s="84"/>
      <c r="H54" s="84"/>
      <c r="I54" s="84"/>
      <c r="J54" s="84"/>
      <c r="K54" s="85"/>
      <c r="L54" s="55"/>
      <c r="M54" s="1"/>
      <c r="N54" s="56"/>
      <c r="O54" s="57">
        <f>IF(D54=0,"",D54/C53)</f>
        <v>1</v>
      </c>
      <c r="P54" s="58">
        <v>12</v>
      </c>
      <c r="Q54" s="59">
        <f t="shared" si="4"/>
        <v>1</v>
      </c>
      <c r="R54" s="59">
        <f t="shared" si="5"/>
        <v>0</v>
      </c>
      <c r="S54" s="94">
        <f>P54/P52</f>
        <v>0.63157894736842102</v>
      </c>
    </row>
    <row r="55" spans="1:19" ht="15.75" customHeight="1">
      <c r="A55" s="46">
        <v>1701</v>
      </c>
      <c r="B55" s="84"/>
      <c r="C55" s="84"/>
      <c r="D55" s="84"/>
      <c r="E55" s="84">
        <v>11</v>
      </c>
      <c r="F55" s="84"/>
      <c r="G55" s="84"/>
      <c r="H55" s="84"/>
      <c r="I55" s="84"/>
      <c r="J55" s="84"/>
      <c r="K55" s="85"/>
      <c r="L55" s="55"/>
      <c r="M55" s="1"/>
      <c r="N55" s="56"/>
      <c r="O55" s="57">
        <f>IF(E55=0,"",E55/D54)</f>
        <v>0.91666666666666663</v>
      </c>
      <c r="P55" s="58">
        <v>11</v>
      </c>
      <c r="Q55" s="59">
        <f t="shared" si="4"/>
        <v>0.91666666666666663</v>
      </c>
      <c r="R55" s="59">
        <f t="shared" si="5"/>
        <v>8.333333333333337E-2</v>
      </c>
    </row>
    <row r="56" spans="1:19" ht="15.75" customHeight="1">
      <c r="A56" s="46">
        <v>1702</v>
      </c>
      <c r="B56" s="84"/>
      <c r="C56" s="84"/>
      <c r="D56" s="84"/>
      <c r="E56" s="84"/>
      <c r="F56" s="84">
        <v>10</v>
      </c>
      <c r="G56" s="84"/>
      <c r="H56" s="84"/>
      <c r="I56" s="84"/>
      <c r="J56" s="84"/>
      <c r="K56" s="85"/>
      <c r="L56" s="55"/>
      <c r="M56" s="1"/>
      <c r="N56" s="56"/>
      <c r="O56" s="57">
        <f>IF(F56=0,"",F56/E55)</f>
        <v>0.90909090909090906</v>
      </c>
      <c r="P56" s="58">
        <v>11</v>
      </c>
      <c r="Q56" s="59">
        <f t="shared" si="4"/>
        <v>1</v>
      </c>
      <c r="R56" s="59">
        <f t="shared" si="5"/>
        <v>0</v>
      </c>
    </row>
    <row r="57" spans="1:19" ht="15.75" customHeight="1">
      <c r="A57" s="46">
        <v>1801</v>
      </c>
      <c r="B57" s="84"/>
      <c r="C57" s="84"/>
      <c r="D57" s="84"/>
      <c r="E57" s="84"/>
      <c r="F57" s="84"/>
      <c r="G57" s="84">
        <v>9</v>
      </c>
      <c r="H57" s="84"/>
      <c r="I57" s="84"/>
      <c r="J57" s="84"/>
      <c r="K57" s="85"/>
      <c r="L57" s="55"/>
      <c r="M57" s="1"/>
      <c r="N57" s="56"/>
      <c r="O57" s="57">
        <f>IF(G57=0,"",G57/F56)</f>
        <v>0.9</v>
      </c>
      <c r="P57" s="58">
        <v>11</v>
      </c>
      <c r="Q57" s="59">
        <f t="shared" si="4"/>
        <v>1</v>
      </c>
      <c r="R57" s="59">
        <f t="shared" si="5"/>
        <v>0</v>
      </c>
    </row>
    <row r="58" spans="1:19" ht="15.75" customHeight="1">
      <c r="A58" s="46">
        <v>1802</v>
      </c>
      <c r="B58" s="84"/>
      <c r="C58" s="84"/>
      <c r="D58" s="84"/>
      <c r="E58" s="84"/>
      <c r="F58" s="84"/>
      <c r="G58" s="84"/>
      <c r="H58" s="84">
        <v>9</v>
      </c>
      <c r="I58" s="84"/>
      <c r="J58" s="84"/>
      <c r="K58" s="85"/>
      <c r="L58" s="55"/>
      <c r="M58" s="1"/>
      <c r="N58" s="56"/>
      <c r="O58" s="57">
        <f>IF(H58=0,"",H58/G57)</f>
        <v>1</v>
      </c>
      <c r="P58" s="58">
        <v>11</v>
      </c>
      <c r="Q58" s="59">
        <f t="shared" si="4"/>
        <v>1</v>
      </c>
      <c r="R58" s="59">
        <f t="shared" si="5"/>
        <v>0</v>
      </c>
    </row>
    <row r="59" spans="1:19" ht="15.75" customHeight="1">
      <c r="A59" s="46">
        <v>1901</v>
      </c>
      <c r="B59" s="84"/>
      <c r="C59" s="84"/>
      <c r="D59" s="84"/>
      <c r="E59" s="84"/>
      <c r="F59" s="84"/>
      <c r="G59" s="84"/>
      <c r="H59" s="84"/>
      <c r="I59" s="84">
        <v>8</v>
      </c>
      <c r="J59" s="84"/>
      <c r="K59" s="85"/>
      <c r="L59" s="55"/>
      <c r="M59" s="1"/>
      <c r="N59" s="56"/>
      <c r="O59" s="57">
        <f>IF(I59=0,"",I59/H58)</f>
        <v>0.88888888888888884</v>
      </c>
      <c r="P59" s="58">
        <v>9</v>
      </c>
      <c r="Q59" s="59">
        <f t="shared" si="4"/>
        <v>0.81818181818181823</v>
      </c>
      <c r="R59" s="59">
        <f t="shared" si="5"/>
        <v>0.18181818181818177</v>
      </c>
    </row>
    <row r="60" spans="1:19" ht="15.75" customHeight="1">
      <c r="A60" s="46">
        <v>1902</v>
      </c>
      <c r="B60" s="84"/>
      <c r="C60" s="84"/>
      <c r="D60" s="84"/>
      <c r="E60" s="84"/>
      <c r="F60" s="84"/>
      <c r="G60" s="84"/>
      <c r="H60" s="84"/>
      <c r="I60" s="84"/>
      <c r="J60" s="84">
        <v>7</v>
      </c>
      <c r="K60" s="85">
        <v>7</v>
      </c>
      <c r="L60" s="55"/>
      <c r="M60" s="1"/>
      <c r="N60" s="56"/>
      <c r="O60" s="60">
        <f>IF(J60=0,"",J60/I59)</f>
        <v>0.875</v>
      </c>
      <c r="P60" s="58">
        <v>8</v>
      </c>
      <c r="Q60" s="61">
        <f t="shared" si="4"/>
        <v>0.88888888888888884</v>
      </c>
      <c r="R60" s="61">
        <f t="shared" si="5"/>
        <v>0.11111111111111116</v>
      </c>
    </row>
    <row r="61" spans="1:19" ht="15.75" customHeight="1">
      <c r="A61" s="46">
        <v>2001</v>
      </c>
      <c r="B61" s="84"/>
      <c r="C61" s="84"/>
      <c r="D61" s="84"/>
      <c r="E61" s="84"/>
      <c r="F61" s="84"/>
      <c r="G61" s="84"/>
      <c r="H61" s="84"/>
      <c r="I61" s="84"/>
      <c r="J61" s="84">
        <v>1</v>
      </c>
      <c r="K61" s="85"/>
      <c r="L61" s="55"/>
      <c r="M61" s="1"/>
      <c r="N61" s="27"/>
      <c r="O61" s="86"/>
      <c r="P61" s="63">
        <v>1</v>
      </c>
      <c r="Q61" s="87">
        <f t="shared" si="4"/>
        <v>0.125</v>
      </c>
      <c r="R61" s="88">
        <f t="shared" si="5"/>
        <v>0.875</v>
      </c>
    </row>
    <row r="62" spans="1:19" ht="15.75" customHeight="1">
      <c r="A62" s="46">
        <v>2002</v>
      </c>
      <c r="B62" s="84"/>
      <c r="C62" s="84"/>
      <c r="D62" s="84"/>
      <c r="E62" s="84"/>
      <c r="F62" s="84"/>
      <c r="G62" s="84"/>
      <c r="H62" s="84"/>
      <c r="I62" s="84"/>
      <c r="J62" s="84">
        <v>1</v>
      </c>
      <c r="K62" s="85">
        <v>1</v>
      </c>
      <c r="L62" s="55"/>
      <c r="M62" s="1"/>
      <c r="N62" s="27"/>
      <c r="O62" s="66"/>
      <c r="P62" s="67">
        <v>1</v>
      </c>
      <c r="Q62" s="68"/>
      <c r="R62" s="66"/>
    </row>
    <row r="63" spans="1:19" ht="15.75" customHeight="1">
      <c r="A63" s="46">
        <v>2101</v>
      </c>
      <c r="B63" s="84"/>
      <c r="C63" s="84"/>
      <c r="D63" s="84"/>
      <c r="E63" s="84"/>
      <c r="F63" s="84"/>
      <c r="G63" s="84"/>
      <c r="H63" s="84"/>
      <c r="I63" s="84"/>
      <c r="J63" s="84"/>
      <c r="K63" s="85"/>
      <c r="L63" s="55"/>
      <c r="M63" s="1"/>
      <c r="N63" s="27"/>
      <c r="O63" s="66"/>
      <c r="P63" s="67"/>
      <c r="Q63" s="68"/>
      <c r="R63" s="66"/>
    </row>
    <row r="64" spans="1:19" ht="15.75" customHeight="1">
      <c r="A64" s="46">
        <v>2102</v>
      </c>
      <c r="B64" s="84"/>
      <c r="C64" s="84"/>
      <c r="D64" s="84"/>
      <c r="E64" s="84"/>
      <c r="F64" s="84"/>
      <c r="G64" s="84"/>
      <c r="H64" s="84"/>
      <c r="I64" s="84"/>
      <c r="J64" s="84"/>
      <c r="K64" s="85"/>
      <c r="L64" s="55"/>
      <c r="M64" s="1"/>
      <c r="N64" s="27"/>
      <c r="O64" s="66"/>
      <c r="P64" s="67"/>
      <c r="Q64" s="68"/>
      <c r="R64" s="66"/>
    </row>
    <row r="65" spans="1:19" ht="15.75" customHeight="1">
      <c r="A65" s="46">
        <v>2201</v>
      </c>
      <c r="B65" s="84"/>
      <c r="C65" s="84"/>
      <c r="D65" s="84"/>
      <c r="E65" s="84"/>
      <c r="F65" s="84"/>
      <c r="G65" s="84"/>
      <c r="H65" s="84"/>
      <c r="I65" s="84"/>
      <c r="J65" s="84"/>
      <c r="K65" s="85"/>
      <c r="L65" s="55"/>
      <c r="M65" s="1"/>
      <c r="N65" s="27"/>
      <c r="O65" s="1"/>
      <c r="P65" s="27"/>
      <c r="Q65" s="30"/>
      <c r="R65" s="66"/>
    </row>
    <row r="66" spans="1:19" ht="15.75" customHeight="1">
      <c r="A66" s="46">
        <v>2202</v>
      </c>
      <c r="B66" s="84"/>
      <c r="C66" s="84"/>
      <c r="D66" s="84"/>
      <c r="E66" s="84"/>
      <c r="F66" s="84"/>
      <c r="G66" s="84"/>
      <c r="H66" s="84"/>
      <c r="I66" s="84"/>
      <c r="J66" s="84"/>
      <c r="K66" s="85"/>
      <c r="L66" s="55"/>
      <c r="M66" s="1"/>
      <c r="N66" s="27"/>
      <c r="O66" s="122" t="s">
        <v>35</v>
      </c>
      <c r="P66" s="123">
        <v>3</v>
      </c>
      <c r="Q66" s="71">
        <f>K69</f>
        <v>8</v>
      </c>
      <c r="R66" s="88" t="s">
        <v>20</v>
      </c>
    </row>
    <row r="67" spans="1:19" ht="15.75" customHeight="1">
      <c r="A67" s="46">
        <v>2301</v>
      </c>
      <c r="B67" s="84"/>
      <c r="C67" s="84"/>
      <c r="D67" s="84"/>
      <c r="E67" s="84"/>
      <c r="F67" s="84"/>
      <c r="G67" s="84"/>
      <c r="H67" s="84"/>
      <c r="I67" s="84"/>
      <c r="J67" s="84"/>
      <c r="K67" s="85"/>
      <c r="L67" s="55"/>
      <c r="M67" s="1"/>
      <c r="N67" s="27"/>
      <c r="O67" s="124" t="s">
        <v>36</v>
      </c>
      <c r="P67" s="125">
        <f>IF(P66/B52=0,"",P66/B52)</f>
        <v>0.15789473684210525</v>
      </c>
      <c r="Q67" s="75">
        <f>IF(P66/Q66=0,"",P66/Q66)</f>
        <v>0.375</v>
      </c>
      <c r="R67" s="126" t="s">
        <v>37</v>
      </c>
    </row>
    <row r="68" spans="1:19" ht="15.75" customHeight="1">
      <c r="A68" s="46">
        <v>2302</v>
      </c>
      <c r="B68" s="84"/>
      <c r="C68" s="84"/>
      <c r="D68" s="84"/>
      <c r="E68" s="84"/>
      <c r="F68" s="84"/>
      <c r="G68" s="84"/>
      <c r="H68" s="84"/>
      <c r="I68" s="84"/>
      <c r="J68" s="84"/>
      <c r="K68" s="85"/>
      <c r="L68" s="77"/>
      <c r="M68" s="78"/>
      <c r="N68" s="79"/>
      <c r="O68" s="78"/>
      <c r="P68" s="79"/>
      <c r="Q68" s="79"/>
      <c r="R68" s="80"/>
    </row>
    <row r="69" spans="1:19" ht="18" customHeight="1">
      <c r="A69" s="22"/>
      <c r="B69" s="27"/>
      <c r="C69" s="27"/>
      <c r="D69" s="215" t="s">
        <v>80</v>
      </c>
      <c r="E69" s="216"/>
      <c r="F69" s="216"/>
      <c r="G69" s="216"/>
      <c r="H69" s="216"/>
      <c r="I69" s="216"/>
      <c r="J69" s="217"/>
      <c r="K69" s="81">
        <f>SUM(K60:K65)</f>
        <v>8</v>
      </c>
      <c r="L69" s="82">
        <f>K60/B52</f>
        <v>0.36842105263157893</v>
      </c>
      <c r="M69" s="82">
        <f>IF(K69=0,"",K69/B52)</f>
        <v>0.42105263157894735</v>
      </c>
      <c r="N69" s="82">
        <f>M69-L69</f>
        <v>5.2631578947368418E-2</v>
      </c>
      <c r="O69" s="1"/>
      <c r="P69" s="27"/>
      <c r="Q69" s="30"/>
      <c r="R69" s="1"/>
    </row>
    <row r="70" spans="1:19" ht="12.75" customHeight="1"/>
    <row r="71" spans="1:19" ht="12.75" customHeight="1"/>
    <row r="72" spans="1:19" ht="24.75" customHeight="1">
      <c r="A72" s="218" t="s">
        <v>84</v>
      </c>
      <c r="B72" s="219"/>
      <c r="C72" s="219"/>
      <c r="D72" s="219"/>
      <c r="E72" s="219"/>
      <c r="F72" s="219"/>
      <c r="G72" s="238" t="s">
        <v>85</v>
      </c>
      <c r="H72" s="219"/>
      <c r="I72" s="219"/>
      <c r="J72" s="83"/>
      <c r="K72" s="83"/>
      <c r="L72" s="27"/>
      <c r="M72" s="1"/>
      <c r="N72" s="1"/>
      <c r="O72" s="27"/>
      <c r="P72" s="1"/>
      <c r="Q72" s="27"/>
      <c r="R72" s="27"/>
      <c r="S72" s="27"/>
    </row>
    <row r="73" spans="1:19" ht="20.25" customHeight="1">
      <c r="A73" s="220" t="s">
        <v>19</v>
      </c>
      <c r="B73" s="221" t="s">
        <v>70</v>
      </c>
      <c r="C73" s="216"/>
      <c r="D73" s="216"/>
      <c r="E73" s="216"/>
      <c r="F73" s="216"/>
      <c r="G73" s="216"/>
      <c r="H73" s="216"/>
      <c r="I73" s="216"/>
      <c r="J73" s="217"/>
      <c r="K73" s="222" t="s">
        <v>20</v>
      </c>
      <c r="L73" s="212" t="s">
        <v>11</v>
      </c>
      <c r="M73" s="212" t="s">
        <v>12</v>
      </c>
      <c r="N73" s="223" t="s">
        <v>13</v>
      </c>
      <c r="O73" s="212" t="s">
        <v>14</v>
      </c>
      <c r="P73" s="214" t="s">
        <v>15</v>
      </c>
      <c r="Q73" s="214" t="s">
        <v>16</v>
      </c>
      <c r="R73" s="212" t="s">
        <v>17</v>
      </c>
    </row>
    <row r="74" spans="1:19" ht="15.75" customHeight="1">
      <c r="A74" s="213"/>
      <c r="B74" s="46" t="s">
        <v>71</v>
      </c>
      <c r="C74" s="46" t="s">
        <v>72</v>
      </c>
      <c r="D74" s="46" t="s">
        <v>73</v>
      </c>
      <c r="E74" s="46" t="s">
        <v>74</v>
      </c>
      <c r="F74" s="46" t="s">
        <v>75</v>
      </c>
      <c r="G74" s="46" t="s">
        <v>76</v>
      </c>
      <c r="H74" s="46" t="s">
        <v>77</v>
      </c>
      <c r="I74" s="46" t="s">
        <v>78</v>
      </c>
      <c r="J74" s="46" t="s">
        <v>79</v>
      </c>
      <c r="K74" s="213"/>
      <c r="L74" s="213"/>
      <c r="M74" s="213"/>
      <c r="N74" s="213"/>
      <c r="O74" s="213"/>
      <c r="P74" s="213"/>
      <c r="Q74" s="213"/>
      <c r="R74" s="213"/>
    </row>
    <row r="75" spans="1:19" ht="15.75" customHeight="1">
      <c r="A75" s="46">
        <v>1602</v>
      </c>
      <c r="B75" s="47">
        <v>18</v>
      </c>
      <c r="C75" s="84"/>
      <c r="D75" s="84"/>
      <c r="E75" s="84"/>
      <c r="F75" s="84"/>
      <c r="G75" s="84"/>
      <c r="H75" s="84"/>
      <c r="I75" s="84"/>
      <c r="J75" s="84"/>
      <c r="K75" s="85"/>
      <c r="L75" s="49"/>
      <c r="M75" s="50"/>
      <c r="N75" s="51"/>
      <c r="O75" s="52"/>
      <c r="P75" s="53">
        <f>B75</f>
        <v>18</v>
      </c>
      <c r="Q75" s="54"/>
      <c r="R75" s="52"/>
    </row>
    <row r="76" spans="1:19" ht="15.75" customHeight="1">
      <c r="A76" s="46">
        <v>1701</v>
      </c>
      <c r="B76" s="84"/>
      <c r="C76" s="84">
        <v>18</v>
      </c>
      <c r="D76" s="84"/>
      <c r="E76" s="84"/>
      <c r="F76" s="84"/>
      <c r="G76" s="84"/>
      <c r="H76" s="84"/>
      <c r="I76" s="84"/>
      <c r="J76" s="84"/>
      <c r="K76" s="85"/>
      <c r="L76" s="55"/>
      <c r="M76" s="1"/>
      <c r="N76" s="56"/>
      <c r="O76" s="57">
        <f>IF(C76=0,"",C76/B75)</f>
        <v>1</v>
      </c>
      <c r="P76" s="58">
        <v>18</v>
      </c>
      <c r="Q76" s="59">
        <f t="shared" ref="Q76:Q83" si="6">IF(P76=0,"",P76/P75)</f>
        <v>1</v>
      </c>
      <c r="R76" s="59">
        <f t="shared" ref="R76:R83" si="7">IF(P76=0,"",100%-Q76)</f>
        <v>0</v>
      </c>
    </row>
    <row r="77" spans="1:19" ht="15.75" customHeight="1">
      <c r="A77" s="46">
        <v>1702</v>
      </c>
      <c r="B77" s="84"/>
      <c r="C77" s="84"/>
      <c r="D77" s="84">
        <v>18</v>
      </c>
      <c r="E77" s="84"/>
      <c r="F77" s="84"/>
      <c r="G77" s="84"/>
      <c r="H77" s="84"/>
      <c r="I77" s="84"/>
      <c r="J77" s="84"/>
      <c r="K77" s="85"/>
      <c r="L77" s="55"/>
      <c r="M77" s="1"/>
      <c r="N77" s="56"/>
      <c r="O77" s="57">
        <f>IF(D77=0,"",D77/C76)</f>
        <v>1</v>
      </c>
      <c r="P77" s="58">
        <v>18</v>
      </c>
      <c r="Q77" s="59">
        <f t="shared" si="6"/>
        <v>1</v>
      </c>
      <c r="R77" s="59">
        <f t="shared" si="7"/>
        <v>0</v>
      </c>
      <c r="S77" s="94">
        <f>P77/P75</f>
        <v>1</v>
      </c>
    </row>
    <row r="78" spans="1:19" ht="15.75" customHeight="1">
      <c r="A78" s="46">
        <v>1801</v>
      </c>
      <c r="B78" s="84"/>
      <c r="C78" s="84"/>
      <c r="D78" s="84"/>
      <c r="E78" s="84">
        <v>17</v>
      </c>
      <c r="F78" s="84"/>
      <c r="G78" s="84"/>
      <c r="H78" s="84"/>
      <c r="I78" s="84"/>
      <c r="J78" s="84"/>
      <c r="K78" s="85"/>
      <c r="L78" s="55"/>
      <c r="M78" s="1"/>
      <c r="N78" s="56"/>
      <c r="O78" s="57">
        <f>IF(E78=0,"",E78/D77)</f>
        <v>0.94444444444444442</v>
      </c>
      <c r="P78" s="58">
        <v>17</v>
      </c>
      <c r="Q78" s="59">
        <f t="shared" si="6"/>
        <v>0.94444444444444442</v>
      </c>
      <c r="R78" s="59">
        <f t="shared" si="7"/>
        <v>5.555555555555558E-2</v>
      </c>
    </row>
    <row r="79" spans="1:19" ht="15.75" customHeight="1">
      <c r="A79" s="46">
        <v>1802</v>
      </c>
      <c r="B79" s="84"/>
      <c r="C79" s="84"/>
      <c r="D79" s="84"/>
      <c r="E79" s="84"/>
      <c r="F79" s="84">
        <v>16</v>
      </c>
      <c r="G79" s="84"/>
      <c r="H79" s="84"/>
      <c r="I79" s="84"/>
      <c r="J79" s="84"/>
      <c r="K79" s="85"/>
      <c r="L79" s="55"/>
      <c r="M79" s="1"/>
      <c r="N79" s="56"/>
      <c r="O79" s="57">
        <f>IF(F79=0,"",F79/E78)</f>
        <v>0.94117647058823528</v>
      </c>
      <c r="P79" s="58">
        <v>16</v>
      </c>
      <c r="Q79" s="59">
        <f t="shared" si="6"/>
        <v>0.94117647058823528</v>
      </c>
      <c r="R79" s="59">
        <f t="shared" si="7"/>
        <v>5.8823529411764719E-2</v>
      </c>
    </row>
    <row r="80" spans="1:19" ht="15.75" customHeight="1">
      <c r="A80" s="46">
        <v>1901</v>
      </c>
      <c r="B80" s="84"/>
      <c r="C80" s="84"/>
      <c r="D80" s="84"/>
      <c r="E80" s="84"/>
      <c r="F80" s="84"/>
      <c r="G80" s="84">
        <v>14</v>
      </c>
      <c r="H80" s="84"/>
      <c r="I80" s="84"/>
      <c r="J80" s="84"/>
      <c r="K80" s="85"/>
      <c r="L80" s="55"/>
      <c r="M80" s="1"/>
      <c r="N80" s="56"/>
      <c r="O80" s="57">
        <f>IF(G80=0,"",G80/F79)</f>
        <v>0.875</v>
      </c>
      <c r="P80" s="58">
        <v>15</v>
      </c>
      <c r="Q80" s="59">
        <f t="shared" si="6"/>
        <v>0.9375</v>
      </c>
      <c r="R80" s="59">
        <f t="shared" si="7"/>
        <v>6.25E-2</v>
      </c>
    </row>
    <row r="81" spans="1:18" ht="15.75" customHeight="1">
      <c r="A81" s="46">
        <v>1902</v>
      </c>
      <c r="B81" s="84"/>
      <c r="C81" s="84"/>
      <c r="D81" s="84"/>
      <c r="E81" s="84"/>
      <c r="F81" s="84"/>
      <c r="G81" s="84"/>
      <c r="H81" s="84">
        <v>13</v>
      </c>
      <c r="I81" s="84"/>
      <c r="J81" s="84"/>
      <c r="K81" s="85"/>
      <c r="L81" s="55"/>
      <c r="M81" s="1"/>
      <c r="N81" s="56"/>
      <c r="O81" s="57">
        <f>IF(H81=0,"",H81/G80)</f>
        <v>0.9285714285714286</v>
      </c>
      <c r="P81" s="58">
        <v>15</v>
      </c>
      <c r="Q81" s="59">
        <f t="shared" si="6"/>
        <v>1</v>
      </c>
      <c r="R81" s="59">
        <f t="shared" si="7"/>
        <v>0</v>
      </c>
    </row>
    <row r="82" spans="1:18" ht="15.75" customHeight="1">
      <c r="A82" s="46">
        <v>2001</v>
      </c>
      <c r="B82" s="84"/>
      <c r="C82" s="84"/>
      <c r="D82" s="84"/>
      <c r="E82" s="84"/>
      <c r="F82" s="84"/>
      <c r="G82" s="84"/>
      <c r="H82" s="84"/>
      <c r="I82" s="84">
        <v>13</v>
      </c>
      <c r="J82" s="84"/>
      <c r="K82" s="85"/>
      <c r="L82" s="55"/>
      <c r="M82" s="1"/>
      <c r="N82" s="56"/>
      <c r="O82" s="57">
        <f>IF(I82=0,"",I82/H81)</f>
        <v>1</v>
      </c>
      <c r="P82" s="58">
        <v>15</v>
      </c>
      <c r="Q82" s="59">
        <f t="shared" si="6"/>
        <v>1</v>
      </c>
      <c r="R82" s="59">
        <f t="shared" si="7"/>
        <v>0</v>
      </c>
    </row>
    <row r="83" spans="1:18" ht="15.75" customHeight="1">
      <c r="A83" s="46">
        <v>2002</v>
      </c>
      <c r="B83" s="84"/>
      <c r="C83" s="84"/>
      <c r="D83" s="84"/>
      <c r="E83" s="84"/>
      <c r="F83" s="84"/>
      <c r="G83" s="84"/>
      <c r="H83" s="84"/>
      <c r="I83" s="84"/>
      <c r="J83" s="84">
        <v>13</v>
      </c>
      <c r="K83" s="85">
        <v>9</v>
      </c>
      <c r="L83" s="55"/>
      <c r="M83" s="1"/>
      <c r="N83" s="56"/>
      <c r="O83" s="60">
        <f>IF(J83=0,"",J83/I82)</f>
        <v>1</v>
      </c>
      <c r="P83" s="58">
        <v>15</v>
      </c>
      <c r="Q83" s="61">
        <f t="shared" si="6"/>
        <v>1</v>
      </c>
      <c r="R83" s="61">
        <f t="shared" si="7"/>
        <v>0</v>
      </c>
    </row>
    <row r="84" spans="1:18" ht="15.75" customHeight="1">
      <c r="A84" s="46">
        <v>2101</v>
      </c>
      <c r="B84" s="84"/>
      <c r="C84" s="84"/>
      <c r="D84" s="84"/>
      <c r="E84" s="84"/>
      <c r="F84" s="84"/>
      <c r="G84" s="84"/>
      <c r="H84" s="84"/>
      <c r="I84" s="84"/>
      <c r="J84" s="84">
        <v>3</v>
      </c>
      <c r="K84" s="85">
        <v>1</v>
      </c>
      <c r="L84" s="55"/>
      <c r="M84" s="1"/>
      <c r="N84" s="27"/>
      <c r="O84" s="86"/>
      <c r="P84" s="63">
        <v>3</v>
      </c>
      <c r="Q84" s="87"/>
      <c r="R84" s="88"/>
    </row>
    <row r="85" spans="1:18" ht="15.75" customHeight="1">
      <c r="A85" s="46">
        <v>2102</v>
      </c>
      <c r="B85" s="84"/>
      <c r="C85" s="84"/>
      <c r="D85" s="84"/>
      <c r="E85" s="84"/>
      <c r="F85" s="84"/>
      <c r="G85" s="84"/>
      <c r="H85" s="84"/>
      <c r="I85" s="84"/>
      <c r="J85" s="84">
        <v>1</v>
      </c>
      <c r="K85" s="85">
        <v>1</v>
      </c>
      <c r="L85" s="55"/>
      <c r="M85" s="1"/>
      <c r="N85" s="27"/>
      <c r="O85" s="66"/>
      <c r="P85" s="67">
        <v>1</v>
      </c>
      <c r="Q85" s="68"/>
      <c r="R85" s="66"/>
    </row>
    <row r="86" spans="1:18" ht="15.75" customHeight="1">
      <c r="A86" s="46">
        <v>2201</v>
      </c>
      <c r="B86" s="84"/>
      <c r="C86" s="84"/>
      <c r="D86" s="84"/>
      <c r="E86" s="84"/>
      <c r="F86" s="84"/>
      <c r="G86" s="84"/>
      <c r="H86" s="84"/>
      <c r="I86" s="84"/>
      <c r="J86" s="84">
        <v>1</v>
      </c>
      <c r="K86" s="85"/>
      <c r="L86" s="55"/>
      <c r="M86" s="1"/>
      <c r="N86" s="27"/>
      <c r="O86" s="66"/>
      <c r="P86" s="67">
        <v>1</v>
      </c>
      <c r="Q86" s="68"/>
      <c r="R86" s="66"/>
    </row>
    <row r="87" spans="1:18" ht="15.75" customHeight="1">
      <c r="A87" s="46">
        <v>2202</v>
      </c>
      <c r="B87" s="84"/>
      <c r="C87" s="84"/>
      <c r="D87" s="84"/>
      <c r="E87" s="84"/>
      <c r="F87" s="84"/>
      <c r="G87" s="84"/>
      <c r="H87" s="84"/>
      <c r="I87" s="84"/>
      <c r="J87" s="84">
        <v>1</v>
      </c>
      <c r="K87" s="95">
        <v>1</v>
      </c>
      <c r="L87" s="55"/>
      <c r="M87" s="1"/>
      <c r="N87" s="27"/>
      <c r="O87" s="66"/>
      <c r="P87" s="67">
        <v>1</v>
      </c>
      <c r="Q87" s="68"/>
      <c r="R87" s="66"/>
    </row>
    <row r="88" spans="1:18" ht="15.75" customHeight="1">
      <c r="A88" s="46">
        <v>2301</v>
      </c>
      <c r="B88" s="84"/>
      <c r="C88" s="84"/>
      <c r="D88" s="84"/>
      <c r="E88" s="84"/>
      <c r="F88" s="84"/>
      <c r="G88" s="84"/>
      <c r="H88" s="84"/>
      <c r="I88" s="84"/>
      <c r="J88" s="84"/>
      <c r="K88" s="85"/>
      <c r="L88" s="55"/>
      <c r="M88" s="1"/>
      <c r="N88" s="27"/>
      <c r="O88" s="1"/>
      <c r="P88" s="27"/>
      <c r="Q88" s="30"/>
      <c r="R88" s="66"/>
    </row>
    <row r="89" spans="1:18" ht="15.75" customHeight="1">
      <c r="A89" s="46">
        <v>2302</v>
      </c>
      <c r="B89" s="84"/>
      <c r="C89" s="84"/>
      <c r="D89" s="84"/>
      <c r="E89" s="84"/>
      <c r="F89" s="84"/>
      <c r="G89" s="84"/>
      <c r="H89" s="84"/>
      <c r="I89" s="84"/>
      <c r="J89" s="84"/>
      <c r="K89" s="85"/>
      <c r="L89" s="55"/>
      <c r="M89" s="1"/>
      <c r="N89" s="27"/>
      <c r="O89" s="122" t="s">
        <v>35</v>
      </c>
      <c r="P89" s="123">
        <v>4</v>
      </c>
      <c r="Q89" s="71">
        <f>K92</f>
        <v>12</v>
      </c>
      <c r="R89" s="88" t="s">
        <v>20</v>
      </c>
    </row>
    <row r="90" spans="1:18" ht="15.75" customHeight="1">
      <c r="A90" s="46">
        <v>2401</v>
      </c>
      <c r="B90" s="84"/>
      <c r="C90" s="84"/>
      <c r="D90" s="84"/>
      <c r="E90" s="84"/>
      <c r="F90" s="84"/>
      <c r="G90" s="84"/>
      <c r="H90" s="84"/>
      <c r="I90" s="84"/>
      <c r="J90" s="84"/>
      <c r="K90" s="85"/>
      <c r="L90" s="55"/>
      <c r="M90" s="1"/>
      <c r="N90" s="27"/>
      <c r="O90" s="124" t="s">
        <v>36</v>
      </c>
      <c r="P90" s="125">
        <f>IF(P89/B75=0,"",P89/B75)</f>
        <v>0.22222222222222221</v>
      </c>
      <c r="Q90" s="75">
        <f>IF(P89/Q89=0,"",P89/Q89)</f>
        <v>0.33333333333333331</v>
      </c>
      <c r="R90" s="126" t="s">
        <v>37</v>
      </c>
    </row>
    <row r="91" spans="1:18" ht="15.75" customHeight="1">
      <c r="A91" s="46">
        <v>2402</v>
      </c>
      <c r="B91" s="84"/>
      <c r="C91" s="84"/>
      <c r="D91" s="84"/>
      <c r="E91" s="84"/>
      <c r="F91" s="84"/>
      <c r="G91" s="84"/>
      <c r="H91" s="84"/>
      <c r="I91" s="84"/>
      <c r="J91" s="84"/>
      <c r="K91" s="85"/>
      <c r="L91" s="77"/>
      <c r="M91" s="78"/>
      <c r="N91" s="79"/>
      <c r="O91" s="78"/>
      <c r="P91" s="79"/>
      <c r="Q91" s="79"/>
      <c r="R91" s="80"/>
    </row>
    <row r="92" spans="1:18" ht="18" customHeight="1">
      <c r="A92" s="22"/>
      <c r="B92" s="27"/>
      <c r="C92" s="27"/>
      <c r="D92" s="215" t="s">
        <v>80</v>
      </c>
      <c r="E92" s="216"/>
      <c r="F92" s="216"/>
      <c r="G92" s="216"/>
      <c r="H92" s="216"/>
      <c r="I92" s="216"/>
      <c r="J92" s="217"/>
      <c r="K92" s="81">
        <f>SUM(K83:K88)</f>
        <v>12</v>
      </c>
      <c r="L92" s="82">
        <f>IF(K83=0,"",K83/B75)</f>
        <v>0.5</v>
      </c>
      <c r="M92" s="82">
        <f>IF(K92=0,"",K92/B75)</f>
        <v>0.66666666666666663</v>
      </c>
      <c r="N92" s="82">
        <f>IF(K84=0,"",M92-L92)</f>
        <v>0.16666666666666663</v>
      </c>
      <c r="O92" s="1"/>
      <c r="P92" s="27"/>
      <c r="Q92" s="30"/>
      <c r="R92" s="1"/>
    </row>
    <row r="93" spans="1:18" ht="12.75" customHeight="1"/>
    <row r="94" spans="1:18" ht="12.75" customHeight="1"/>
    <row r="95" spans="1:18" ht="26.25" customHeight="1">
      <c r="B95" s="218" t="s">
        <v>69</v>
      </c>
      <c r="C95" s="219"/>
      <c r="D95" s="219"/>
      <c r="E95" s="219"/>
      <c r="F95" s="219"/>
      <c r="G95" s="219"/>
      <c r="H95" s="219"/>
      <c r="I95" s="219"/>
      <c r="J95" s="219"/>
      <c r="K95" s="41" t="s">
        <v>87</v>
      </c>
      <c r="L95" s="1"/>
      <c r="M95" s="1"/>
      <c r="N95" s="27"/>
      <c r="O95" s="1"/>
      <c r="P95" s="27"/>
      <c r="Q95" s="27"/>
      <c r="R95" s="27"/>
    </row>
    <row r="96" spans="1:18" ht="20.25" customHeight="1">
      <c r="A96" s="220" t="s">
        <v>19</v>
      </c>
      <c r="B96" s="221" t="s">
        <v>70</v>
      </c>
      <c r="C96" s="216"/>
      <c r="D96" s="216"/>
      <c r="E96" s="216"/>
      <c r="F96" s="216"/>
      <c r="G96" s="216"/>
      <c r="H96" s="216"/>
      <c r="I96" s="216"/>
      <c r="J96" s="217"/>
      <c r="K96" s="239" t="s">
        <v>20</v>
      </c>
      <c r="L96" s="212" t="s">
        <v>11</v>
      </c>
      <c r="M96" s="212" t="s">
        <v>12</v>
      </c>
      <c r="N96" s="223" t="s">
        <v>13</v>
      </c>
      <c r="O96" s="212" t="s">
        <v>14</v>
      </c>
      <c r="P96" s="214" t="s">
        <v>15</v>
      </c>
      <c r="Q96" s="214" t="s">
        <v>16</v>
      </c>
      <c r="R96" s="212" t="s">
        <v>17</v>
      </c>
    </row>
    <row r="97" spans="1:19" ht="15.75" customHeight="1">
      <c r="A97" s="213"/>
      <c r="B97" s="46" t="s">
        <v>71</v>
      </c>
      <c r="C97" s="46" t="s">
        <v>72</v>
      </c>
      <c r="D97" s="46" t="s">
        <v>73</v>
      </c>
      <c r="E97" s="46" t="s">
        <v>74</v>
      </c>
      <c r="F97" s="46" t="s">
        <v>75</v>
      </c>
      <c r="G97" s="46" t="s">
        <v>76</v>
      </c>
      <c r="H97" s="46" t="s">
        <v>77</v>
      </c>
      <c r="I97" s="46" t="s">
        <v>78</v>
      </c>
      <c r="J97" s="46" t="s">
        <v>79</v>
      </c>
      <c r="K97" s="240"/>
      <c r="L97" s="213"/>
      <c r="M97" s="213"/>
      <c r="N97" s="213"/>
      <c r="O97" s="213"/>
      <c r="P97" s="213"/>
      <c r="Q97" s="213"/>
      <c r="R97" s="213"/>
    </row>
    <row r="98" spans="1:19" ht="15.75" customHeight="1">
      <c r="A98" s="46">
        <v>1702</v>
      </c>
      <c r="B98" s="47">
        <v>17</v>
      </c>
      <c r="C98" s="84"/>
      <c r="D98" s="84"/>
      <c r="E98" s="84"/>
      <c r="F98" s="84"/>
      <c r="G98" s="84"/>
      <c r="H98" s="84"/>
      <c r="I98" s="84"/>
      <c r="J98" s="84"/>
      <c r="K98" s="85"/>
      <c r="L98" s="49"/>
      <c r="M98" s="50"/>
      <c r="N98" s="51"/>
      <c r="O98" s="52"/>
      <c r="P98" s="53">
        <f>B98</f>
        <v>17</v>
      </c>
      <c r="Q98" s="54"/>
      <c r="R98" s="52"/>
    </row>
    <row r="99" spans="1:19" ht="15.75" customHeight="1">
      <c r="A99" s="46">
        <v>1801</v>
      </c>
      <c r="B99" s="84"/>
      <c r="C99" s="84">
        <v>13</v>
      </c>
      <c r="D99" s="84"/>
      <c r="E99" s="84"/>
      <c r="F99" s="84"/>
      <c r="G99" s="84"/>
      <c r="H99" s="84"/>
      <c r="I99" s="84"/>
      <c r="J99" s="84"/>
      <c r="K99" s="85"/>
      <c r="L99" s="55"/>
      <c r="M99" s="1"/>
      <c r="N99" s="56"/>
      <c r="O99" s="57">
        <f>IF(C99=0,"",C99/B98)</f>
        <v>0.76470588235294112</v>
      </c>
      <c r="P99" s="58">
        <v>13</v>
      </c>
      <c r="Q99" s="59">
        <f t="shared" ref="Q99:Q106" si="8">IF(P99=0,"",P99/P98)</f>
        <v>0.76470588235294112</v>
      </c>
      <c r="R99" s="59">
        <f t="shared" ref="R99:R106" si="9">IF(P99=0,"",100%-Q99)</f>
        <v>0.23529411764705888</v>
      </c>
    </row>
    <row r="100" spans="1:19" ht="15.75" customHeight="1">
      <c r="A100" s="46">
        <v>1802</v>
      </c>
      <c r="B100" s="84"/>
      <c r="C100" s="84"/>
      <c r="D100" s="84">
        <v>13</v>
      </c>
      <c r="E100" s="84"/>
      <c r="F100" s="84"/>
      <c r="G100" s="84"/>
      <c r="H100" s="84"/>
      <c r="I100" s="84"/>
      <c r="J100" s="84"/>
      <c r="K100" s="85"/>
      <c r="L100" s="55"/>
      <c r="M100" s="1"/>
      <c r="N100" s="56"/>
      <c r="O100" s="57">
        <f>IF(D100=0,"",D100/C99)</f>
        <v>1</v>
      </c>
      <c r="P100" s="58">
        <v>13</v>
      </c>
      <c r="Q100" s="59">
        <f t="shared" si="8"/>
        <v>1</v>
      </c>
      <c r="R100" s="59">
        <f t="shared" si="9"/>
        <v>0</v>
      </c>
      <c r="S100" s="32">
        <f>P100/P98</f>
        <v>0.76470588235294112</v>
      </c>
    </row>
    <row r="101" spans="1:19" ht="15.75" customHeight="1">
      <c r="A101" s="46">
        <v>1901</v>
      </c>
      <c r="B101" s="84"/>
      <c r="C101" s="84"/>
      <c r="D101" s="84"/>
      <c r="E101" s="84">
        <v>11</v>
      </c>
      <c r="F101" s="84"/>
      <c r="G101" s="84"/>
      <c r="H101" s="84"/>
      <c r="I101" s="84"/>
      <c r="J101" s="84"/>
      <c r="K101" s="85"/>
      <c r="L101" s="55"/>
      <c r="M101" s="1"/>
      <c r="N101" s="56"/>
      <c r="O101" s="57">
        <f>IF(E101=0,"",E101/D100)</f>
        <v>0.84615384615384615</v>
      </c>
      <c r="P101" s="58">
        <v>11</v>
      </c>
      <c r="Q101" s="59">
        <f t="shared" si="8"/>
        <v>0.84615384615384615</v>
      </c>
      <c r="R101" s="59">
        <f t="shared" si="9"/>
        <v>0.15384615384615385</v>
      </c>
    </row>
    <row r="102" spans="1:19" ht="15.75" customHeight="1">
      <c r="A102" s="46">
        <v>1902</v>
      </c>
      <c r="B102" s="84"/>
      <c r="C102" s="84"/>
      <c r="D102" s="84"/>
      <c r="E102" s="84"/>
      <c r="F102" s="84">
        <v>8</v>
      </c>
      <c r="G102" s="84"/>
      <c r="H102" s="84"/>
      <c r="I102" s="84"/>
      <c r="J102" s="84"/>
      <c r="K102" s="85"/>
      <c r="L102" s="55"/>
      <c r="M102" s="1"/>
      <c r="N102" s="56"/>
      <c r="O102" s="57">
        <f>IF(F102=0,"",F102/E101)</f>
        <v>0.72727272727272729</v>
      </c>
      <c r="P102" s="58">
        <v>10</v>
      </c>
      <c r="Q102" s="59">
        <f t="shared" si="8"/>
        <v>0.90909090909090906</v>
      </c>
      <c r="R102" s="59">
        <f t="shared" si="9"/>
        <v>9.0909090909090939E-2</v>
      </c>
    </row>
    <row r="103" spans="1:19" ht="15.75" customHeight="1">
      <c r="A103" s="46">
        <v>2001</v>
      </c>
      <c r="B103" s="84"/>
      <c r="C103" s="84"/>
      <c r="D103" s="84"/>
      <c r="E103" s="84"/>
      <c r="F103" s="84"/>
      <c r="G103" s="84">
        <v>8</v>
      </c>
      <c r="H103" s="84"/>
      <c r="I103" s="84"/>
      <c r="J103" s="84"/>
      <c r="K103" s="85"/>
      <c r="L103" s="55"/>
      <c r="M103" s="1"/>
      <c r="N103" s="56"/>
      <c r="O103" s="57">
        <f>IF(G103=0,"",G103/F102)</f>
        <v>1</v>
      </c>
      <c r="P103" s="58">
        <v>10</v>
      </c>
      <c r="Q103" s="59">
        <f t="shared" si="8"/>
        <v>1</v>
      </c>
      <c r="R103" s="59">
        <f t="shared" si="9"/>
        <v>0</v>
      </c>
    </row>
    <row r="104" spans="1:19" ht="15.75" customHeight="1">
      <c r="A104" s="46">
        <v>2002</v>
      </c>
      <c r="B104" s="84"/>
      <c r="C104" s="84"/>
      <c r="D104" s="84"/>
      <c r="E104" s="84"/>
      <c r="F104" s="84"/>
      <c r="G104" s="84"/>
      <c r="H104" s="84">
        <v>8</v>
      </c>
      <c r="I104" s="84"/>
      <c r="J104" s="84"/>
      <c r="K104" s="85"/>
      <c r="L104" s="55"/>
      <c r="M104" s="1"/>
      <c r="N104" s="56"/>
      <c r="O104" s="57">
        <f>IF(H104=0,"",H104/G103)</f>
        <v>1</v>
      </c>
      <c r="P104" s="58">
        <v>10</v>
      </c>
      <c r="Q104" s="59">
        <f t="shared" si="8"/>
        <v>1</v>
      </c>
      <c r="R104" s="59">
        <f t="shared" si="9"/>
        <v>0</v>
      </c>
    </row>
    <row r="105" spans="1:19" ht="15.75" customHeight="1">
      <c r="A105" s="46">
        <v>2101</v>
      </c>
      <c r="B105" s="84"/>
      <c r="C105" s="84"/>
      <c r="D105" s="84"/>
      <c r="E105" s="84"/>
      <c r="F105" s="84"/>
      <c r="G105" s="84"/>
      <c r="H105" s="84"/>
      <c r="I105" s="84">
        <v>8</v>
      </c>
      <c r="J105" s="84"/>
      <c r="K105" s="85"/>
      <c r="L105" s="55"/>
      <c r="M105" s="1"/>
      <c r="N105" s="56"/>
      <c r="O105" s="57">
        <f>IF(I105=0,"",I105/H104)</f>
        <v>1</v>
      </c>
      <c r="P105" s="58">
        <v>9</v>
      </c>
      <c r="Q105" s="59">
        <f t="shared" si="8"/>
        <v>0.9</v>
      </c>
      <c r="R105" s="59">
        <f t="shared" si="9"/>
        <v>9.9999999999999978E-2</v>
      </c>
    </row>
    <row r="106" spans="1:19" ht="15.75" customHeight="1">
      <c r="A106" s="46">
        <v>2102</v>
      </c>
      <c r="B106" s="84"/>
      <c r="C106" s="84"/>
      <c r="D106" s="84"/>
      <c r="E106" s="84"/>
      <c r="F106" s="84"/>
      <c r="G106" s="84"/>
      <c r="H106" s="84"/>
      <c r="I106" s="84"/>
      <c r="J106" s="84">
        <v>7</v>
      </c>
      <c r="K106" s="85">
        <v>5</v>
      </c>
      <c r="L106" s="55"/>
      <c r="M106" s="1"/>
      <c r="N106" s="56"/>
      <c r="O106" s="60">
        <f>IF(J106=0,"",J106/I105)</f>
        <v>0.875</v>
      </c>
      <c r="P106" s="58">
        <v>9</v>
      </c>
      <c r="Q106" s="61">
        <f t="shared" si="8"/>
        <v>1</v>
      </c>
      <c r="R106" s="61">
        <f t="shared" si="9"/>
        <v>0</v>
      </c>
    </row>
    <row r="107" spans="1:19" ht="15.75" customHeight="1">
      <c r="A107" s="46">
        <v>2201</v>
      </c>
      <c r="B107" s="84"/>
      <c r="C107" s="84"/>
      <c r="D107" s="84"/>
      <c r="E107" s="84"/>
      <c r="F107" s="84"/>
      <c r="G107" s="84"/>
      <c r="H107" s="84"/>
      <c r="I107" s="84"/>
      <c r="J107" s="84">
        <v>2</v>
      </c>
      <c r="K107" s="85"/>
      <c r="L107" s="55"/>
      <c r="M107" s="1"/>
      <c r="N107" s="27"/>
      <c r="O107" s="86"/>
      <c r="P107" s="63">
        <v>2</v>
      </c>
      <c r="Q107" s="87"/>
      <c r="R107" s="88"/>
    </row>
    <row r="108" spans="1:19" ht="15.75" customHeight="1">
      <c r="A108" s="46">
        <v>2202</v>
      </c>
      <c r="B108" s="84"/>
      <c r="C108" s="84"/>
      <c r="D108" s="84"/>
      <c r="E108" s="84"/>
      <c r="F108" s="84"/>
      <c r="G108" s="84"/>
      <c r="H108" s="84"/>
      <c r="I108" s="84"/>
      <c r="J108" s="84">
        <v>1</v>
      </c>
      <c r="K108" s="95">
        <v>1</v>
      </c>
      <c r="L108" s="55"/>
      <c r="M108" s="1"/>
      <c r="N108" s="27"/>
      <c r="O108" s="66"/>
      <c r="P108" s="67">
        <v>3</v>
      </c>
      <c r="Q108" s="68"/>
      <c r="R108" s="66"/>
    </row>
    <row r="109" spans="1:19" ht="15.75" customHeight="1">
      <c r="A109" s="46">
        <v>2301</v>
      </c>
      <c r="B109" s="84"/>
      <c r="C109" s="84"/>
      <c r="D109" s="84"/>
      <c r="E109" s="84"/>
      <c r="F109" s="84"/>
      <c r="G109" s="84"/>
      <c r="H109" s="84"/>
      <c r="I109" s="84"/>
      <c r="J109" s="84">
        <v>1</v>
      </c>
      <c r="K109" s="85">
        <v>1</v>
      </c>
      <c r="L109" s="55"/>
      <c r="M109" s="1"/>
      <c r="N109" s="27"/>
      <c r="O109" s="66"/>
      <c r="P109" s="67">
        <v>2</v>
      </c>
      <c r="Q109" s="68"/>
      <c r="R109" s="66"/>
    </row>
    <row r="110" spans="1:19" ht="15.75" customHeight="1">
      <c r="A110" s="46">
        <v>2302</v>
      </c>
      <c r="B110" s="84"/>
      <c r="C110" s="84"/>
      <c r="D110" s="84"/>
      <c r="E110" s="84"/>
      <c r="F110" s="84"/>
      <c r="G110" s="84"/>
      <c r="H110" s="84"/>
      <c r="I110" s="84"/>
      <c r="J110" s="84">
        <v>1</v>
      </c>
      <c r="K110" s="85"/>
      <c r="L110" s="55"/>
      <c r="M110" s="1"/>
      <c r="N110" s="27"/>
      <c r="O110" s="66"/>
      <c r="P110" s="67">
        <v>1</v>
      </c>
      <c r="Q110" s="68"/>
      <c r="R110" s="66"/>
    </row>
    <row r="111" spans="1:19" ht="15.75" customHeight="1">
      <c r="A111" s="46">
        <v>2401</v>
      </c>
      <c r="B111" s="84"/>
      <c r="C111" s="84"/>
      <c r="D111" s="84"/>
      <c r="E111" s="84"/>
      <c r="F111" s="84"/>
      <c r="G111" s="84"/>
      <c r="H111" s="84"/>
      <c r="I111" s="84"/>
      <c r="J111" s="84">
        <v>1</v>
      </c>
      <c r="K111" s="85"/>
      <c r="L111" s="55"/>
      <c r="M111" s="1"/>
      <c r="N111" s="27"/>
      <c r="O111" s="1"/>
      <c r="P111" s="27">
        <v>1</v>
      </c>
      <c r="Q111" s="30"/>
      <c r="R111" s="66"/>
    </row>
    <row r="112" spans="1:19" ht="15.75" customHeight="1">
      <c r="A112" s="46">
        <v>2402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5"/>
      <c r="L112" s="55"/>
      <c r="M112" s="1"/>
      <c r="N112" s="27"/>
      <c r="O112" s="122" t="s">
        <v>35</v>
      </c>
      <c r="P112" s="123">
        <v>1</v>
      </c>
      <c r="Q112" s="71">
        <f>K115</f>
        <v>7</v>
      </c>
      <c r="R112" s="88" t="s">
        <v>20</v>
      </c>
    </row>
    <row r="113" spans="1:19" ht="15.75" customHeight="1">
      <c r="A113" s="46">
        <v>2501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5"/>
      <c r="L113" s="55"/>
      <c r="M113" s="1"/>
      <c r="N113" s="27"/>
      <c r="O113" s="124" t="s">
        <v>36</v>
      </c>
      <c r="P113" s="125">
        <f>IF(P112/B98=0,"",P112/B98)</f>
        <v>5.8823529411764705E-2</v>
      </c>
      <c r="Q113" s="75">
        <f>IF(P112/Q112=0,"",P112/Q112)</f>
        <v>0.14285714285714285</v>
      </c>
      <c r="R113" s="126" t="s">
        <v>37</v>
      </c>
    </row>
    <row r="114" spans="1:19" ht="15.75" customHeight="1">
      <c r="A114" s="46">
        <v>2502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85"/>
      <c r="L114" s="77"/>
      <c r="M114" s="78"/>
      <c r="N114" s="79"/>
      <c r="O114" s="78"/>
      <c r="P114" s="79"/>
      <c r="Q114" s="79"/>
      <c r="R114" s="80"/>
    </row>
    <row r="115" spans="1:19" ht="18" customHeight="1">
      <c r="A115" s="22"/>
      <c r="B115" s="27"/>
      <c r="C115" s="27"/>
      <c r="D115" s="215" t="s">
        <v>80</v>
      </c>
      <c r="E115" s="216"/>
      <c r="F115" s="216"/>
      <c r="G115" s="216"/>
      <c r="H115" s="216"/>
      <c r="I115" s="216"/>
      <c r="J115" s="217"/>
      <c r="K115" s="81">
        <f>SUM(K98:K111)</f>
        <v>7</v>
      </c>
      <c r="L115" s="82">
        <f>IF(K106=0,"",K106/B98)</f>
        <v>0.29411764705882354</v>
      </c>
      <c r="M115" s="82">
        <f>IF(K115=0,"",K115/B98)</f>
        <v>0.41176470588235292</v>
      </c>
      <c r="N115" s="82">
        <f>IF(K106=0,"",M115-L115)</f>
        <v>0.11764705882352938</v>
      </c>
      <c r="O115" s="1"/>
      <c r="P115" s="27"/>
      <c r="Q115" s="30"/>
      <c r="R115" s="1"/>
    </row>
    <row r="116" spans="1:19" ht="12.75" customHeight="1"/>
    <row r="117" spans="1:19" ht="12.75" customHeight="1"/>
    <row r="118" spans="1:19" ht="26.25" customHeight="1">
      <c r="B118" s="241" t="s">
        <v>69</v>
      </c>
      <c r="C118" s="235"/>
      <c r="D118" s="235"/>
      <c r="E118" s="235"/>
      <c r="F118" s="235"/>
      <c r="G118" s="235"/>
      <c r="H118" s="235"/>
      <c r="I118" s="235"/>
      <c r="J118" s="235"/>
      <c r="K118" s="127" t="s">
        <v>88</v>
      </c>
      <c r="L118" s="1"/>
      <c r="M118" s="128" t="s">
        <v>53</v>
      </c>
      <c r="N118" s="27"/>
      <c r="O118" s="1"/>
      <c r="P118" s="27"/>
      <c r="Q118" s="27"/>
      <c r="R118" s="27"/>
    </row>
    <row r="119" spans="1:19" ht="12.75" customHeight="1"/>
    <row r="120" spans="1:19" ht="12.75" customHeight="1"/>
    <row r="121" spans="1:19" ht="26.25" customHeight="1">
      <c r="B121" s="218" t="s">
        <v>69</v>
      </c>
      <c r="C121" s="219"/>
      <c r="D121" s="219"/>
      <c r="E121" s="219"/>
      <c r="F121" s="219"/>
      <c r="G121" s="219"/>
      <c r="H121" s="219"/>
      <c r="I121" s="219"/>
      <c r="J121" s="219"/>
      <c r="K121" s="41" t="s">
        <v>90</v>
      </c>
      <c r="L121" s="1"/>
      <c r="M121" s="1"/>
      <c r="N121" s="27"/>
      <c r="O121" s="1"/>
      <c r="P121" s="27"/>
      <c r="Q121" s="27"/>
      <c r="R121" s="27"/>
    </row>
    <row r="122" spans="1:19" ht="20.25" customHeight="1">
      <c r="A122" s="220" t="s">
        <v>19</v>
      </c>
      <c r="B122" s="221" t="s">
        <v>70</v>
      </c>
      <c r="C122" s="216"/>
      <c r="D122" s="216"/>
      <c r="E122" s="216"/>
      <c r="F122" s="216"/>
      <c r="G122" s="216"/>
      <c r="H122" s="216"/>
      <c r="I122" s="216"/>
      <c r="J122" s="217"/>
      <c r="K122" s="239" t="s">
        <v>20</v>
      </c>
      <c r="L122" s="212" t="s">
        <v>11</v>
      </c>
      <c r="M122" s="212" t="s">
        <v>12</v>
      </c>
      <c r="N122" s="223" t="s">
        <v>13</v>
      </c>
      <c r="O122" s="212" t="s">
        <v>14</v>
      </c>
      <c r="P122" s="214" t="s">
        <v>15</v>
      </c>
      <c r="Q122" s="214" t="s">
        <v>16</v>
      </c>
      <c r="R122" s="212" t="s">
        <v>17</v>
      </c>
    </row>
    <row r="123" spans="1:19" ht="15.75" customHeight="1">
      <c r="A123" s="213"/>
      <c r="B123" s="46" t="s">
        <v>71</v>
      </c>
      <c r="C123" s="46" t="s">
        <v>72</v>
      </c>
      <c r="D123" s="46" t="s">
        <v>73</v>
      </c>
      <c r="E123" s="46" t="s">
        <v>74</v>
      </c>
      <c r="F123" s="46" t="s">
        <v>75</v>
      </c>
      <c r="G123" s="46" t="s">
        <v>76</v>
      </c>
      <c r="H123" s="46" t="s">
        <v>77</v>
      </c>
      <c r="I123" s="46" t="s">
        <v>78</v>
      </c>
      <c r="J123" s="46" t="s">
        <v>79</v>
      </c>
      <c r="K123" s="240"/>
      <c r="L123" s="213"/>
      <c r="M123" s="213"/>
      <c r="N123" s="213"/>
      <c r="O123" s="213"/>
      <c r="P123" s="213"/>
      <c r="Q123" s="213"/>
      <c r="R123" s="213"/>
    </row>
    <row r="124" spans="1:19" ht="15.75" customHeight="1">
      <c r="A124" s="46">
        <v>1802</v>
      </c>
      <c r="B124" s="47">
        <v>18</v>
      </c>
      <c r="C124" s="84"/>
      <c r="D124" s="84"/>
      <c r="E124" s="84"/>
      <c r="F124" s="84"/>
      <c r="G124" s="84"/>
      <c r="H124" s="84"/>
      <c r="I124" s="84"/>
      <c r="J124" s="84"/>
      <c r="K124" s="85"/>
      <c r="L124" s="49"/>
      <c r="M124" s="50"/>
      <c r="N124" s="51"/>
      <c r="O124" s="52"/>
      <c r="P124" s="53">
        <f>B124</f>
        <v>18</v>
      </c>
      <c r="Q124" s="54"/>
      <c r="R124" s="52"/>
    </row>
    <row r="125" spans="1:19" ht="15.75" customHeight="1">
      <c r="A125" s="46">
        <v>1901</v>
      </c>
      <c r="B125" s="84"/>
      <c r="C125" s="84">
        <v>10</v>
      </c>
      <c r="D125" s="84"/>
      <c r="E125" s="84"/>
      <c r="F125" s="84"/>
      <c r="G125" s="84"/>
      <c r="H125" s="84"/>
      <c r="I125" s="84"/>
      <c r="J125" s="84"/>
      <c r="K125" s="85"/>
      <c r="L125" s="55"/>
      <c r="M125" s="1"/>
      <c r="N125" s="56"/>
      <c r="O125" s="57">
        <f>IF(C125=0,"",C125/B124)</f>
        <v>0.55555555555555558</v>
      </c>
      <c r="P125" s="58">
        <v>10</v>
      </c>
      <c r="Q125" s="59">
        <f t="shared" ref="Q125:Q132" si="10">IF(P125=0,"",P125/P124)</f>
        <v>0.55555555555555558</v>
      </c>
      <c r="R125" s="59">
        <f t="shared" ref="R125:R132" si="11">IF(P125=0,"",100%-Q125)</f>
        <v>0.44444444444444442</v>
      </c>
    </row>
    <row r="126" spans="1:19" ht="15.75" customHeight="1">
      <c r="A126" s="46">
        <v>1902</v>
      </c>
      <c r="B126" s="84"/>
      <c r="C126" s="84"/>
      <c r="D126" s="84">
        <v>9</v>
      </c>
      <c r="E126" s="84"/>
      <c r="F126" s="84"/>
      <c r="G126" s="84"/>
      <c r="H126" s="84"/>
      <c r="I126" s="84"/>
      <c r="J126" s="84"/>
      <c r="K126" s="85"/>
      <c r="L126" s="55"/>
      <c r="M126" s="1"/>
      <c r="N126" s="56"/>
      <c r="O126" s="57">
        <f>IF(D126=0,"",D126/C125)</f>
        <v>0.9</v>
      </c>
      <c r="P126" s="58">
        <v>9</v>
      </c>
      <c r="Q126" s="59">
        <f t="shared" si="10"/>
        <v>0.9</v>
      </c>
      <c r="R126" s="59">
        <f t="shared" si="11"/>
        <v>9.9999999999999978E-2</v>
      </c>
      <c r="S126" s="32">
        <f>P126/P124</f>
        <v>0.5</v>
      </c>
    </row>
    <row r="127" spans="1:19" ht="15.75" customHeight="1">
      <c r="A127" s="46">
        <v>2001</v>
      </c>
      <c r="B127" s="84"/>
      <c r="C127" s="84"/>
      <c r="D127" s="84"/>
      <c r="E127" s="84">
        <v>9</v>
      </c>
      <c r="F127" s="84"/>
      <c r="G127" s="84"/>
      <c r="H127" s="84"/>
      <c r="I127" s="84"/>
      <c r="J127" s="84"/>
      <c r="K127" s="85"/>
      <c r="L127" s="55"/>
      <c r="M127" s="1"/>
      <c r="N127" s="56"/>
      <c r="O127" s="57">
        <f>IF(E127=0,"",E127/D126)</f>
        <v>1</v>
      </c>
      <c r="P127" s="58">
        <v>9</v>
      </c>
      <c r="Q127" s="59">
        <f t="shared" si="10"/>
        <v>1</v>
      </c>
      <c r="R127" s="59">
        <f t="shared" si="11"/>
        <v>0</v>
      </c>
    </row>
    <row r="128" spans="1:19" ht="15.75" customHeight="1">
      <c r="A128" s="46">
        <v>2002</v>
      </c>
      <c r="B128" s="84"/>
      <c r="C128" s="84"/>
      <c r="D128" s="84"/>
      <c r="E128" s="84"/>
      <c r="F128" s="84">
        <v>7</v>
      </c>
      <c r="G128" s="84"/>
      <c r="H128" s="84"/>
      <c r="I128" s="84"/>
      <c r="J128" s="84"/>
      <c r="K128" s="85"/>
      <c r="L128" s="55"/>
      <c r="M128" s="1"/>
      <c r="N128" s="56"/>
      <c r="O128" s="57">
        <f>IF(F128=0,"",F128/E127)</f>
        <v>0.77777777777777779</v>
      </c>
      <c r="P128" s="58">
        <v>9</v>
      </c>
      <c r="Q128" s="59">
        <f t="shared" si="10"/>
        <v>1</v>
      </c>
      <c r="R128" s="59">
        <f t="shared" si="11"/>
        <v>0</v>
      </c>
    </row>
    <row r="129" spans="1:18" ht="15.75" customHeight="1">
      <c r="A129" s="46">
        <v>2101</v>
      </c>
      <c r="B129" s="84"/>
      <c r="C129" s="84"/>
      <c r="D129" s="84"/>
      <c r="E129" s="84"/>
      <c r="F129" s="84"/>
      <c r="G129" s="84">
        <v>7</v>
      </c>
      <c r="H129" s="84"/>
      <c r="I129" s="84"/>
      <c r="J129" s="84"/>
      <c r="K129" s="85"/>
      <c r="L129" s="55"/>
      <c r="M129" s="1"/>
      <c r="N129" s="56"/>
      <c r="O129" s="57">
        <f>IF(G129=0,"",G129/F128)</f>
        <v>1</v>
      </c>
      <c r="P129" s="58">
        <v>9</v>
      </c>
      <c r="Q129" s="59">
        <f t="shared" si="10"/>
        <v>1</v>
      </c>
      <c r="R129" s="59">
        <f t="shared" si="11"/>
        <v>0</v>
      </c>
    </row>
    <row r="130" spans="1:18" ht="15.75" customHeight="1">
      <c r="A130" s="46">
        <v>2102</v>
      </c>
      <c r="B130" s="84"/>
      <c r="C130" s="84"/>
      <c r="D130" s="84"/>
      <c r="E130" s="84"/>
      <c r="F130" s="84"/>
      <c r="G130" s="84"/>
      <c r="H130" s="84">
        <v>7</v>
      </c>
      <c r="I130" s="84"/>
      <c r="J130" s="84"/>
      <c r="K130" s="85"/>
      <c r="L130" s="55"/>
      <c r="M130" s="1"/>
      <c r="N130" s="56"/>
      <c r="O130" s="57">
        <f>IF(H130=0,"",H130/G129)</f>
        <v>1</v>
      </c>
      <c r="P130" s="58">
        <v>9</v>
      </c>
      <c r="Q130" s="59">
        <f t="shared" si="10"/>
        <v>1</v>
      </c>
      <c r="R130" s="59">
        <f t="shared" si="11"/>
        <v>0</v>
      </c>
    </row>
    <row r="131" spans="1:18" ht="15.75" customHeight="1">
      <c r="A131" s="46">
        <v>2201</v>
      </c>
      <c r="B131" s="84"/>
      <c r="C131" s="84"/>
      <c r="D131" s="84"/>
      <c r="E131" s="84"/>
      <c r="F131" s="84"/>
      <c r="G131" s="84"/>
      <c r="H131" s="84"/>
      <c r="I131" s="84">
        <v>6</v>
      </c>
      <c r="J131" s="84"/>
      <c r="K131" s="85"/>
      <c r="L131" s="55"/>
      <c r="M131" s="1"/>
      <c r="N131" s="56"/>
      <c r="O131" s="57">
        <f>IF(I131=0,"",I131/H130)</f>
        <v>0.8571428571428571</v>
      </c>
      <c r="P131" s="58">
        <v>9</v>
      </c>
      <c r="Q131" s="59">
        <f t="shared" si="10"/>
        <v>1</v>
      </c>
      <c r="R131" s="59">
        <f t="shared" si="11"/>
        <v>0</v>
      </c>
    </row>
    <row r="132" spans="1:18" ht="15.75" customHeight="1">
      <c r="A132" s="46">
        <v>2202</v>
      </c>
      <c r="B132" s="84"/>
      <c r="C132" s="84"/>
      <c r="D132" s="84"/>
      <c r="E132" s="84"/>
      <c r="F132" s="84"/>
      <c r="G132" s="84"/>
      <c r="H132" s="84"/>
      <c r="I132" s="84"/>
      <c r="J132" s="84">
        <v>3</v>
      </c>
      <c r="K132" s="85">
        <v>3</v>
      </c>
      <c r="L132" s="55"/>
      <c r="M132" s="1"/>
      <c r="N132" s="56"/>
      <c r="O132" s="60">
        <f>IF(J132=0,"",J132/I131)</f>
        <v>0.5</v>
      </c>
      <c r="P132" s="58">
        <v>8</v>
      </c>
      <c r="Q132" s="61">
        <f t="shared" si="10"/>
        <v>0.88888888888888884</v>
      </c>
      <c r="R132" s="61">
        <f t="shared" si="11"/>
        <v>0.11111111111111116</v>
      </c>
    </row>
    <row r="133" spans="1:18" ht="15.75" customHeight="1">
      <c r="A133" s="46">
        <v>2301</v>
      </c>
      <c r="B133" s="84"/>
      <c r="C133" s="84"/>
      <c r="D133" s="84"/>
      <c r="E133" s="84"/>
      <c r="F133" s="84"/>
      <c r="G133" s="84"/>
      <c r="H133" s="84"/>
      <c r="I133" s="84"/>
      <c r="J133" s="84">
        <v>1</v>
      </c>
      <c r="K133" s="85"/>
      <c r="L133" s="55"/>
      <c r="M133" s="1"/>
      <c r="N133" s="27"/>
      <c r="O133" s="86"/>
      <c r="P133" s="63">
        <v>2</v>
      </c>
      <c r="Q133" s="87"/>
      <c r="R133" s="88"/>
    </row>
    <row r="134" spans="1:18" ht="15.75" customHeight="1">
      <c r="A134" s="46">
        <v>2302</v>
      </c>
      <c r="B134" s="84"/>
      <c r="C134" s="84"/>
      <c r="D134" s="84"/>
      <c r="E134" s="84"/>
      <c r="F134" s="84"/>
      <c r="G134" s="84"/>
      <c r="H134" s="84"/>
      <c r="I134" s="84"/>
      <c r="J134" s="84">
        <v>1</v>
      </c>
      <c r="K134" s="95"/>
      <c r="L134" s="55"/>
      <c r="M134" s="1"/>
      <c r="N134" s="27"/>
      <c r="O134" s="66"/>
      <c r="P134" s="67">
        <v>2</v>
      </c>
      <c r="Q134" s="68"/>
      <c r="R134" s="66"/>
    </row>
    <row r="135" spans="1:18" ht="15.75" customHeight="1">
      <c r="A135" s="46">
        <v>2401</v>
      </c>
      <c r="B135" s="84"/>
      <c r="C135" s="84"/>
      <c r="D135" s="84"/>
      <c r="E135" s="84"/>
      <c r="F135" s="84"/>
      <c r="G135" s="84"/>
      <c r="H135" s="84"/>
      <c r="I135" s="84"/>
      <c r="J135" s="84">
        <v>1</v>
      </c>
      <c r="K135" s="85">
        <v>1</v>
      </c>
      <c r="L135" s="55"/>
      <c r="M135" s="1"/>
      <c r="N135" s="27"/>
      <c r="O135" s="66"/>
      <c r="P135" s="67">
        <v>2</v>
      </c>
      <c r="Q135" s="68"/>
      <c r="R135" s="66"/>
    </row>
    <row r="136" spans="1:18" ht="15.75" customHeight="1">
      <c r="A136" s="46">
        <v>2402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5"/>
      <c r="L136" s="55"/>
      <c r="M136" s="1"/>
      <c r="N136" s="27"/>
      <c r="O136" s="66"/>
      <c r="P136" s="67"/>
      <c r="Q136" s="68"/>
      <c r="R136" s="66"/>
    </row>
    <row r="137" spans="1:18" ht="15.75" customHeight="1">
      <c r="A137" s="46">
        <v>2501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85"/>
      <c r="L137" s="55"/>
      <c r="M137" s="1"/>
      <c r="N137" s="27"/>
      <c r="O137" s="1"/>
      <c r="P137" s="27"/>
      <c r="Q137" s="30"/>
      <c r="R137" s="66"/>
    </row>
    <row r="138" spans="1:18" ht="15.75" customHeight="1">
      <c r="A138" s="46">
        <v>2502</v>
      </c>
      <c r="B138" s="84"/>
      <c r="C138" s="84"/>
      <c r="D138" s="84"/>
      <c r="E138" s="84"/>
      <c r="F138" s="84"/>
      <c r="G138" s="84"/>
      <c r="H138" s="84"/>
      <c r="I138" s="84"/>
      <c r="J138" s="84"/>
      <c r="K138" s="85"/>
      <c r="L138" s="55"/>
      <c r="M138" s="1"/>
      <c r="N138" s="27"/>
      <c r="O138" s="122" t="s">
        <v>35</v>
      </c>
      <c r="P138" s="123">
        <v>2</v>
      </c>
      <c r="Q138" s="71">
        <f>K141</f>
        <v>4</v>
      </c>
      <c r="R138" s="88" t="s">
        <v>20</v>
      </c>
    </row>
    <row r="139" spans="1:18" ht="15.75" customHeight="1">
      <c r="A139" s="46">
        <v>2601</v>
      </c>
      <c r="B139" s="84"/>
      <c r="C139" s="84"/>
      <c r="D139" s="84"/>
      <c r="E139" s="84"/>
      <c r="F139" s="84"/>
      <c r="G139" s="84"/>
      <c r="H139" s="84"/>
      <c r="I139" s="84"/>
      <c r="J139" s="84"/>
      <c r="K139" s="85"/>
      <c r="L139" s="55"/>
      <c r="M139" s="1"/>
      <c r="N139" s="27"/>
      <c r="O139" s="124" t="s">
        <v>36</v>
      </c>
      <c r="P139" s="125">
        <f>IF(P138/B124=0,"",P138/B124)</f>
        <v>0.1111111111111111</v>
      </c>
      <c r="Q139" s="75">
        <f>IF(P138/Q138=0,"",P138/Q138)</f>
        <v>0.5</v>
      </c>
      <c r="R139" s="126" t="s">
        <v>37</v>
      </c>
    </row>
    <row r="140" spans="1:18" ht="15.75" customHeight="1">
      <c r="A140" s="46">
        <v>2602</v>
      </c>
      <c r="B140" s="84"/>
      <c r="C140" s="84"/>
      <c r="D140" s="84"/>
      <c r="E140" s="84"/>
      <c r="F140" s="84"/>
      <c r="G140" s="84"/>
      <c r="H140" s="84"/>
      <c r="I140" s="84"/>
      <c r="J140" s="84"/>
      <c r="K140" s="85"/>
      <c r="L140" s="77"/>
      <c r="M140" s="78"/>
      <c r="N140" s="79"/>
      <c r="O140" s="78"/>
      <c r="P140" s="79"/>
      <c r="Q140" s="79"/>
      <c r="R140" s="80"/>
    </row>
    <row r="141" spans="1:18" ht="18" customHeight="1">
      <c r="A141" s="22"/>
      <c r="B141" s="27"/>
      <c r="C141" s="27"/>
      <c r="D141" s="215" t="s">
        <v>80</v>
      </c>
      <c r="E141" s="216"/>
      <c r="F141" s="216"/>
      <c r="G141" s="216"/>
      <c r="H141" s="216"/>
      <c r="I141" s="216"/>
      <c r="J141" s="217"/>
      <c r="K141" s="81">
        <f>SUM(K124:K137)</f>
        <v>4</v>
      </c>
      <c r="L141" s="82">
        <f>K132/B124</f>
        <v>0.16666666666666666</v>
      </c>
      <c r="M141" s="82">
        <f>IF(K141=0,"",K141/B124)</f>
        <v>0.22222222222222221</v>
      </c>
      <c r="N141" s="82">
        <f>M141-L141</f>
        <v>5.5555555555555552E-2</v>
      </c>
      <c r="O141" s="1"/>
      <c r="P141" s="27"/>
      <c r="Q141" s="30"/>
      <c r="R141" s="1"/>
    </row>
    <row r="142" spans="1:18" ht="12.75" customHeight="1"/>
    <row r="143" spans="1:18" ht="12.75" customHeight="1"/>
    <row r="144" spans="1:18" ht="12.75" customHeight="1">
      <c r="A144" s="96" t="s">
        <v>114</v>
      </c>
    </row>
    <row r="145" spans="1:19" ht="26.25" customHeight="1">
      <c r="B145" s="218" t="s">
        <v>69</v>
      </c>
      <c r="C145" s="219"/>
      <c r="D145" s="219"/>
      <c r="E145" s="219"/>
      <c r="F145" s="219"/>
      <c r="G145" s="219"/>
      <c r="H145" s="219"/>
      <c r="I145" s="219"/>
      <c r="J145" s="219"/>
      <c r="K145" s="41" t="s">
        <v>92</v>
      </c>
      <c r="L145" s="1"/>
      <c r="M145" s="1"/>
      <c r="N145" s="27"/>
      <c r="O145" s="1"/>
      <c r="P145" s="27"/>
      <c r="Q145" s="27"/>
      <c r="R145" s="27"/>
    </row>
    <row r="146" spans="1:19" ht="20.25" customHeight="1">
      <c r="A146" s="220" t="s">
        <v>19</v>
      </c>
      <c r="B146" s="221" t="s">
        <v>70</v>
      </c>
      <c r="C146" s="216"/>
      <c r="D146" s="216"/>
      <c r="E146" s="216"/>
      <c r="F146" s="216"/>
      <c r="G146" s="216"/>
      <c r="H146" s="216"/>
      <c r="I146" s="216"/>
      <c r="J146" s="217"/>
      <c r="K146" s="239" t="s">
        <v>20</v>
      </c>
      <c r="L146" s="212" t="s">
        <v>11</v>
      </c>
      <c r="M146" s="212" t="s">
        <v>12</v>
      </c>
      <c r="N146" s="223" t="s">
        <v>13</v>
      </c>
      <c r="O146" s="212" t="s">
        <v>14</v>
      </c>
      <c r="P146" s="214" t="s">
        <v>15</v>
      </c>
      <c r="Q146" s="214" t="s">
        <v>16</v>
      </c>
      <c r="R146" s="212" t="s">
        <v>17</v>
      </c>
    </row>
    <row r="147" spans="1:19" ht="15.75" customHeight="1">
      <c r="A147" s="213"/>
      <c r="B147" s="46" t="s">
        <v>71</v>
      </c>
      <c r="C147" s="46" t="s">
        <v>72</v>
      </c>
      <c r="D147" s="46" t="s">
        <v>73</v>
      </c>
      <c r="E147" s="46" t="s">
        <v>74</v>
      </c>
      <c r="F147" s="46" t="s">
        <v>75</v>
      </c>
      <c r="G147" s="46" t="s">
        <v>76</v>
      </c>
      <c r="H147" s="46" t="s">
        <v>77</v>
      </c>
      <c r="I147" s="46" t="s">
        <v>78</v>
      </c>
      <c r="J147" s="46" t="s">
        <v>79</v>
      </c>
      <c r="K147" s="240"/>
      <c r="L147" s="213"/>
      <c r="M147" s="213"/>
      <c r="N147" s="213"/>
      <c r="O147" s="213"/>
      <c r="P147" s="213"/>
      <c r="Q147" s="213"/>
      <c r="R147" s="213"/>
    </row>
    <row r="148" spans="1:19" ht="15.75" customHeight="1">
      <c r="A148" s="46">
        <v>1901</v>
      </c>
      <c r="B148" s="47"/>
      <c r="C148" s="84"/>
      <c r="D148" s="84"/>
      <c r="E148" s="84"/>
      <c r="F148" s="84"/>
      <c r="G148" s="84"/>
      <c r="H148" s="84"/>
      <c r="I148" s="84"/>
      <c r="J148" s="84"/>
      <c r="K148" s="85"/>
      <c r="L148" s="49"/>
      <c r="M148" s="50"/>
      <c r="N148" s="51"/>
      <c r="O148" s="52"/>
      <c r="P148" s="53">
        <f>B148</f>
        <v>0</v>
      </c>
      <c r="Q148" s="54"/>
      <c r="R148" s="52"/>
    </row>
    <row r="149" spans="1:19" ht="15.75" customHeight="1">
      <c r="A149" s="46">
        <v>1902</v>
      </c>
      <c r="B149" s="84"/>
      <c r="C149" s="84"/>
      <c r="D149" s="84"/>
      <c r="E149" s="84"/>
      <c r="F149" s="84"/>
      <c r="G149" s="84"/>
      <c r="H149" s="84"/>
      <c r="I149" s="84"/>
      <c r="J149" s="84"/>
      <c r="K149" s="85"/>
      <c r="L149" s="55"/>
      <c r="M149" s="1"/>
      <c r="N149" s="56"/>
      <c r="O149" s="57" t="str">
        <f>IF(C149=0,"",C149/B148)</f>
        <v/>
      </c>
      <c r="P149" s="58"/>
      <c r="Q149" s="59" t="str">
        <f t="shared" ref="Q149:Q156" si="12">IF(P149=0,"",P149/P148)</f>
        <v/>
      </c>
      <c r="R149" s="59" t="str">
        <f t="shared" ref="R149:R156" si="13">IF(P149=0,"",100%-Q149)</f>
        <v/>
      </c>
    </row>
    <row r="150" spans="1:19" ht="15.75" customHeight="1">
      <c r="A150" s="46">
        <v>2001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5"/>
      <c r="L150" s="55"/>
      <c r="M150" s="1"/>
      <c r="N150" s="56"/>
      <c r="O150" s="57" t="str">
        <f>IF(D150=0,"",D150/C149)</f>
        <v/>
      </c>
      <c r="P150" s="58"/>
      <c r="Q150" s="59" t="str">
        <f t="shared" si="12"/>
        <v/>
      </c>
      <c r="R150" s="59" t="str">
        <f t="shared" si="13"/>
        <v/>
      </c>
      <c r="S150" s="32" t="e">
        <f>P150/P148</f>
        <v>#DIV/0!</v>
      </c>
    </row>
    <row r="151" spans="1:19" ht="15.75" customHeight="1">
      <c r="A151" s="46">
        <v>2002</v>
      </c>
      <c r="B151" s="84"/>
      <c r="C151" s="84"/>
      <c r="D151" s="84"/>
      <c r="E151" s="84"/>
      <c r="F151" s="84"/>
      <c r="G151" s="84"/>
      <c r="H151" s="84"/>
      <c r="I151" s="84"/>
      <c r="J151" s="84"/>
      <c r="K151" s="85"/>
      <c r="L151" s="55"/>
      <c r="M151" s="1"/>
      <c r="N151" s="56"/>
      <c r="O151" s="57" t="str">
        <f>IF(E151=0,"",E151/D150)</f>
        <v/>
      </c>
      <c r="P151" s="58"/>
      <c r="Q151" s="59" t="str">
        <f t="shared" si="12"/>
        <v/>
      </c>
      <c r="R151" s="59" t="str">
        <f t="shared" si="13"/>
        <v/>
      </c>
    </row>
    <row r="152" spans="1:19" ht="15.75" customHeight="1">
      <c r="A152" s="46">
        <v>2101</v>
      </c>
      <c r="B152" s="84"/>
      <c r="C152" s="84"/>
      <c r="D152" s="84"/>
      <c r="E152" s="84"/>
      <c r="F152" s="84"/>
      <c r="G152" s="84"/>
      <c r="H152" s="84"/>
      <c r="I152" s="84"/>
      <c r="J152" s="84"/>
      <c r="K152" s="85"/>
      <c r="L152" s="55"/>
      <c r="M152" s="1"/>
      <c r="N152" s="56"/>
      <c r="O152" s="57" t="str">
        <f>IF(F152=0,"",F152/E151)</f>
        <v/>
      </c>
      <c r="P152" s="58"/>
      <c r="Q152" s="59" t="str">
        <f t="shared" si="12"/>
        <v/>
      </c>
      <c r="R152" s="59" t="str">
        <f t="shared" si="13"/>
        <v/>
      </c>
    </row>
    <row r="153" spans="1:19" ht="15.75" customHeight="1">
      <c r="A153" s="46">
        <v>2102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5"/>
      <c r="L153" s="55"/>
      <c r="M153" s="1"/>
      <c r="N153" s="56"/>
      <c r="O153" s="57" t="str">
        <f>IF(G153=0,"",G153/F152)</f>
        <v/>
      </c>
      <c r="P153" s="58"/>
      <c r="Q153" s="59" t="str">
        <f t="shared" si="12"/>
        <v/>
      </c>
      <c r="R153" s="59" t="str">
        <f t="shared" si="13"/>
        <v/>
      </c>
    </row>
    <row r="154" spans="1:19" ht="15.75" customHeight="1">
      <c r="A154" s="46">
        <v>2201</v>
      </c>
      <c r="B154" s="84"/>
      <c r="C154" s="84"/>
      <c r="D154" s="84"/>
      <c r="E154" s="84"/>
      <c r="F154" s="84"/>
      <c r="G154" s="84"/>
      <c r="H154" s="84"/>
      <c r="I154" s="84"/>
      <c r="J154" s="84"/>
      <c r="K154" s="85"/>
      <c r="L154" s="55"/>
      <c r="M154" s="1"/>
      <c r="N154" s="56"/>
      <c r="O154" s="57" t="str">
        <f>IF(H154=0,"",H154/G153)</f>
        <v/>
      </c>
      <c r="P154" s="58"/>
      <c r="Q154" s="59" t="str">
        <f t="shared" si="12"/>
        <v/>
      </c>
      <c r="R154" s="59" t="str">
        <f t="shared" si="13"/>
        <v/>
      </c>
    </row>
    <row r="155" spans="1:19" ht="15.75" customHeight="1">
      <c r="A155" s="46">
        <v>2202</v>
      </c>
      <c r="B155" s="84"/>
      <c r="C155" s="84"/>
      <c r="D155" s="84"/>
      <c r="E155" s="84"/>
      <c r="F155" s="84"/>
      <c r="G155" s="84"/>
      <c r="H155" s="84"/>
      <c r="I155" s="84"/>
      <c r="J155" s="84"/>
      <c r="K155" s="85"/>
      <c r="L155" s="55"/>
      <c r="M155" s="1"/>
      <c r="N155" s="56"/>
      <c r="O155" s="57" t="str">
        <f>IF(I155=0,"",I155/H154)</f>
        <v/>
      </c>
      <c r="P155" s="58"/>
      <c r="Q155" s="59" t="str">
        <f t="shared" si="12"/>
        <v/>
      </c>
      <c r="R155" s="59" t="str">
        <f t="shared" si="13"/>
        <v/>
      </c>
    </row>
    <row r="156" spans="1:19" ht="15.75" customHeight="1">
      <c r="A156" s="46">
        <v>2301</v>
      </c>
      <c r="B156" s="84"/>
      <c r="C156" s="84"/>
      <c r="D156" s="84"/>
      <c r="E156" s="84"/>
      <c r="F156" s="84"/>
      <c r="G156" s="84"/>
      <c r="H156" s="84"/>
      <c r="I156" s="84"/>
      <c r="J156" s="84"/>
      <c r="K156" s="85"/>
      <c r="L156" s="55"/>
      <c r="M156" s="1"/>
      <c r="N156" s="56"/>
      <c r="O156" s="60" t="str">
        <f>IF(J156=0,"",J156/I155)</f>
        <v/>
      </c>
      <c r="P156" s="58"/>
      <c r="Q156" s="61" t="str">
        <f t="shared" si="12"/>
        <v/>
      </c>
      <c r="R156" s="61" t="str">
        <f t="shared" si="13"/>
        <v/>
      </c>
    </row>
    <row r="157" spans="1:19" ht="15.75" customHeight="1">
      <c r="A157" s="46">
        <v>2302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5"/>
      <c r="L157" s="55"/>
      <c r="M157" s="1"/>
      <c r="N157" s="27"/>
      <c r="O157" s="86"/>
      <c r="P157" s="63"/>
      <c r="Q157" s="87"/>
      <c r="R157" s="88"/>
    </row>
    <row r="158" spans="1:19" ht="15.75" customHeight="1">
      <c r="A158" s="46">
        <v>2401</v>
      </c>
      <c r="B158" s="84"/>
      <c r="C158" s="84"/>
      <c r="D158" s="84"/>
      <c r="E158" s="84"/>
      <c r="F158" s="84"/>
      <c r="G158" s="84"/>
      <c r="H158" s="84"/>
      <c r="I158" s="84"/>
      <c r="J158" s="84"/>
      <c r="K158" s="85"/>
      <c r="L158" s="55"/>
      <c r="M158" s="1"/>
      <c r="N158" s="27"/>
      <c r="O158" s="66"/>
      <c r="P158" s="67"/>
      <c r="Q158" s="68"/>
      <c r="R158" s="66"/>
    </row>
    <row r="159" spans="1:19" ht="15.75" customHeight="1">
      <c r="A159" s="46">
        <v>2402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85"/>
      <c r="L159" s="55"/>
      <c r="M159" s="1"/>
      <c r="N159" s="27"/>
      <c r="O159" s="66"/>
      <c r="P159" s="67"/>
      <c r="Q159" s="68"/>
      <c r="R159" s="66"/>
    </row>
    <row r="160" spans="1:19" ht="15.75" customHeight="1">
      <c r="A160" s="46">
        <v>2501</v>
      </c>
      <c r="B160" s="84"/>
      <c r="C160" s="84"/>
      <c r="D160" s="84"/>
      <c r="E160" s="84"/>
      <c r="F160" s="84"/>
      <c r="G160" s="84"/>
      <c r="H160" s="84"/>
      <c r="I160" s="84"/>
      <c r="J160" s="84"/>
      <c r="K160" s="85"/>
      <c r="L160" s="55"/>
      <c r="M160" s="1"/>
      <c r="N160" s="27"/>
      <c r="O160" s="66"/>
      <c r="P160" s="67"/>
      <c r="Q160" s="68"/>
      <c r="R160" s="66"/>
    </row>
    <row r="161" spans="1:19" ht="15.75" customHeight="1">
      <c r="A161" s="46">
        <v>2502</v>
      </c>
      <c r="B161" s="84"/>
      <c r="C161" s="84"/>
      <c r="D161" s="84"/>
      <c r="E161" s="84"/>
      <c r="F161" s="84"/>
      <c r="G161" s="84"/>
      <c r="H161" s="84"/>
      <c r="I161" s="84"/>
      <c r="J161" s="84"/>
      <c r="K161" s="85"/>
      <c r="L161" s="55"/>
      <c r="M161" s="1"/>
      <c r="N161" s="27"/>
      <c r="O161" s="1"/>
      <c r="P161" s="27"/>
      <c r="Q161" s="30"/>
      <c r="R161" s="66"/>
    </row>
    <row r="162" spans="1:19" ht="15.75" customHeight="1">
      <c r="A162" s="46">
        <v>2601</v>
      </c>
      <c r="B162" s="84"/>
      <c r="C162" s="84"/>
      <c r="D162" s="84"/>
      <c r="E162" s="84"/>
      <c r="F162" s="84"/>
      <c r="G162" s="84"/>
      <c r="H162" s="84"/>
      <c r="I162" s="84"/>
      <c r="J162" s="84"/>
      <c r="K162" s="85"/>
      <c r="L162" s="55"/>
      <c r="M162" s="1"/>
      <c r="N162" s="27"/>
      <c r="O162" s="122" t="s">
        <v>35</v>
      </c>
      <c r="P162" s="123"/>
      <c r="Q162" s="71"/>
      <c r="R162" s="88" t="s">
        <v>20</v>
      </c>
    </row>
    <row r="163" spans="1:19" ht="15.75" customHeight="1">
      <c r="A163" s="46">
        <v>2602</v>
      </c>
      <c r="B163" s="84"/>
      <c r="C163" s="84"/>
      <c r="D163" s="84"/>
      <c r="E163" s="84"/>
      <c r="F163" s="84"/>
      <c r="G163" s="84"/>
      <c r="H163" s="84"/>
      <c r="I163" s="84"/>
      <c r="J163" s="84"/>
      <c r="K163" s="85"/>
      <c r="L163" s="55"/>
      <c r="M163" s="1"/>
      <c r="N163" s="27"/>
      <c r="O163" s="124" t="s">
        <v>36</v>
      </c>
      <c r="P163" s="125" t="e">
        <f>IF(P162/B148=0,"",P162/B148)</f>
        <v>#DIV/0!</v>
      </c>
      <c r="Q163" s="75" t="e">
        <f>IF(P162/Q162=0,"",P162/Q162)</f>
        <v>#DIV/0!</v>
      </c>
      <c r="R163" s="126" t="s">
        <v>37</v>
      </c>
    </row>
    <row r="164" spans="1:19" ht="15.75" customHeight="1">
      <c r="A164" s="46">
        <v>2701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5"/>
      <c r="L164" s="77"/>
      <c r="M164" s="78"/>
      <c r="N164" s="79"/>
      <c r="O164" s="78"/>
      <c r="P164" s="79"/>
      <c r="Q164" s="79"/>
      <c r="R164" s="80"/>
    </row>
    <row r="165" spans="1:19" ht="18" customHeight="1">
      <c r="A165" s="22"/>
      <c r="B165" s="27"/>
      <c r="C165" s="27"/>
      <c r="D165" s="215" t="s">
        <v>80</v>
      </c>
      <c r="E165" s="216"/>
      <c r="F165" s="216"/>
      <c r="G165" s="216"/>
      <c r="H165" s="216"/>
      <c r="I165" s="216"/>
      <c r="J165" s="217"/>
      <c r="K165" s="81">
        <f>SUM(K148:K161)</f>
        <v>0</v>
      </c>
      <c r="L165" s="82" t="str">
        <f>IF(K156=0,"",K156/B148)</f>
        <v/>
      </c>
      <c r="M165" s="82" t="str">
        <f>IF(K165=0,"",K165/B148)</f>
        <v/>
      </c>
      <c r="N165" s="82" t="str">
        <f>IF(K156=0,"",M165-L165)</f>
        <v/>
      </c>
      <c r="O165" s="1"/>
      <c r="P165" s="27"/>
      <c r="Q165" s="30"/>
      <c r="R165" s="1"/>
    </row>
    <row r="166" spans="1:19" ht="12.75" customHeight="1"/>
    <row r="167" spans="1:19" ht="12.75" customHeight="1"/>
    <row r="168" spans="1:19" ht="26.25" customHeight="1">
      <c r="B168" s="218" t="s">
        <v>69</v>
      </c>
      <c r="C168" s="219"/>
      <c r="D168" s="219"/>
      <c r="E168" s="219"/>
      <c r="F168" s="219"/>
      <c r="G168" s="219"/>
      <c r="H168" s="219"/>
      <c r="I168" s="219"/>
      <c r="J168" s="219"/>
      <c r="K168" s="41" t="s">
        <v>93</v>
      </c>
      <c r="L168" s="1"/>
      <c r="M168" s="1"/>
      <c r="N168" s="27"/>
      <c r="O168" s="1"/>
      <c r="P168" s="27"/>
      <c r="Q168" s="27"/>
      <c r="R168" s="27"/>
    </row>
    <row r="169" spans="1:19" ht="20.25" customHeight="1">
      <c r="A169" s="220" t="s">
        <v>19</v>
      </c>
      <c r="B169" s="221" t="s">
        <v>70</v>
      </c>
      <c r="C169" s="216"/>
      <c r="D169" s="216"/>
      <c r="E169" s="216"/>
      <c r="F169" s="216"/>
      <c r="G169" s="216"/>
      <c r="H169" s="216"/>
      <c r="I169" s="216"/>
      <c r="J169" s="217"/>
      <c r="K169" s="239" t="s">
        <v>20</v>
      </c>
      <c r="L169" s="212" t="s">
        <v>11</v>
      </c>
      <c r="M169" s="212" t="s">
        <v>12</v>
      </c>
      <c r="N169" s="223" t="s">
        <v>13</v>
      </c>
      <c r="O169" s="212" t="s">
        <v>14</v>
      </c>
      <c r="P169" s="214" t="s">
        <v>15</v>
      </c>
      <c r="Q169" s="214" t="s">
        <v>16</v>
      </c>
      <c r="R169" s="212" t="s">
        <v>17</v>
      </c>
    </row>
    <row r="170" spans="1:19" ht="15.75" customHeight="1">
      <c r="A170" s="213"/>
      <c r="B170" s="46" t="s">
        <v>71</v>
      </c>
      <c r="C170" s="46" t="s">
        <v>72</v>
      </c>
      <c r="D170" s="46" t="s">
        <v>73</v>
      </c>
      <c r="E170" s="46" t="s">
        <v>74</v>
      </c>
      <c r="F170" s="46" t="s">
        <v>75</v>
      </c>
      <c r="G170" s="46" t="s">
        <v>76</v>
      </c>
      <c r="H170" s="46" t="s">
        <v>77</v>
      </c>
      <c r="I170" s="46" t="s">
        <v>78</v>
      </c>
      <c r="J170" s="46" t="s">
        <v>79</v>
      </c>
      <c r="K170" s="240"/>
      <c r="L170" s="213"/>
      <c r="M170" s="213"/>
      <c r="N170" s="213"/>
      <c r="O170" s="213"/>
      <c r="P170" s="213"/>
      <c r="Q170" s="213"/>
      <c r="R170" s="213"/>
    </row>
    <row r="171" spans="1:19" ht="15.75" customHeight="1">
      <c r="A171" s="46">
        <v>1902</v>
      </c>
      <c r="B171" s="47">
        <v>12</v>
      </c>
      <c r="C171" s="84"/>
      <c r="D171" s="84"/>
      <c r="E171" s="84"/>
      <c r="F171" s="84"/>
      <c r="G171" s="84"/>
      <c r="H171" s="84"/>
      <c r="I171" s="84"/>
      <c r="J171" s="84"/>
      <c r="K171" s="85"/>
      <c r="L171" s="49"/>
      <c r="M171" s="50"/>
      <c r="N171" s="51"/>
      <c r="O171" s="52"/>
      <c r="P171" s="53">
        <f>B171</f>
        <v>12</v>
      </c>
      <c r="Q171" s="54"/>
      <c r="R171" s="52"/>
    </row>
    <row r="172" spans="1:19" ht="15.75" customHeight="1">
      <c r="A172" s="46">
        <v>2001</v>
      </c>
      <c r="B172" s="84"/>
      <c r="C172" s="84">
        <v>10</v>
      </c>
      <c r="D172" s="84"/>
      <c r="E172" s="84"/>
      <c r="F172" s="84"/>
      <c r="G172" s="84"/>
      <c r="H172" s="84"/>
      <c r="I172" s="84"/>
      <c r="J172" s="84"/>
      <c r="K172" s="85"/>
      <c r="L172" s="55"/>
      <c r="M172" s="1"/>
      <c r="N172" s="56"/>
      <c r="O172" s="57">
        <f>IF(C172=0,"",C172/B171)</f>
        <v>0.83333333333333337</v>
      </c>
      <c r="P172" s="58">
        <v>10</v>
      </c>
      <c r="Q172" s="59">
        <f t="shared" ref="Q172:Q179" si="14">IF(P172=0,"",P172/P171)</f>
        <v>0.83333333333333337</v>
      </c>
      <c r="R172" s="59">
        <f t="shared" ref="R172:R179" si="15">IF(P172=0,"",100%-Q172)</f>
        <v>0.16666666666666663</v>
      </c>
    </row>
    <row r="173" spans="1:19" ht="15.75" customHeight="1">
      <c r="A173" s="46">
        <v>2002</v>
      </c>
      <c r="B173" s="84"/>
      <c r="C173" s="84"/>
      <c r="D173" s="84">
        <v>10</v>
      </c>
      <c r="E173" s="84"/>
      <c r="F173" s="84"/>
      <c r="G173" s="84"/>
      <c r="H173" s="84"/>
      <c r="I173" s="84"/>
      <c r="J173" s="84"/>
      <c r="K173" s="85"/>
      <c r="L173" s="55"/>
      <c r="M173" s="1"/>
      <c r="N173" s="56"/>
      <c r="O173" s="57">
        <f>IF(D173=0,"",D173/C172)</f>
        <v>1</v>
      </c>
      <c r="P173" s="58">
        <v>10</v>
      </c>
      <c r="Q173" s="59">
        <f t="shared" si="14"/>
        <v>1</v>
      </c>
      <c r="R173" s="59">
        <f t="shared" si="15"/>
        <v>0</v>
      </c>
      <c r="S173" s="32">
        <f>P173/P171</f>
        <v>0.83333333333333337</v>
      </c>
    </row>
    <row r="174" spans="1:19" ht="15.75" customHeight="1">
      <c r="A174" s="46">
        <v>2101</v>
      </c>
      <c r="B174" s="84"/>
      <c r="C174" s="84"/>
      <c r="D174" s="84"/>
      <c r="E174" s="84">
        <v>9</v>
      </c>
      <c r="F174" s="84"/>
      <c r="G174" s="84"/>
      <c r="H174" s="84"/>
      <c r="I174" s="84"/>
      <c r="J174" s="84"/>
      <c r="K174" s="85"/>
      <c r="L174" s="55"/>
      <c r="M174" s="1"/>
      <c r="N174" s="56"/>
      <c r="O174" s="57">
        <f>IF(E174=0,"",E174/D173)</f>
        <v>0.9</v>
      </c>
      <c r="P174" s="58">
        <v>9</v>
      </c>
      <c r="Q174" s="59">
        <f t="shared" si="14"/>
        <v>0.9</v>
      </c>
      <c r="R174" s="59">
        <f t="shared" si="15"/>
        <v>9.9999999999999978E-2</v>
      </c>
    </row>
    <row r="175" spans="1:19" ht="15.75" customHeight="1">
      <c r="A175" s="46">
        <v>2102</v>
      </c>
      <c r="B175" s="84"/>
      <c r="C175" s="84"/>
      <c r="D175" s="84"/>
      <c r="E175" s="84"/>
      <c r="F175" s="84">
        <v>5</v>
      </c>
      <c r="G175" s="84"/>
      <c r="H175" s="84"/>
      <c r="I175" s="84"/>
      <c r="J175" s="84"/>
      <c r="K175" s="85"/>
      <c r="L175" s="55"/>
      <c r="M175" s="1"/>
      <c r="N175" s="56"/>
      <c r="O175" s="57">
        <f>IF(F175=0,"",F175/E174)</f>
        <v>0.55555555555555558</v>
      </c>
      <c r="P175" s="58">
        <v>8</v>
      </c>
      <c r="Q175" s="59">
        <f t="shared" si="14"/>
        <v>0.88888888888888884</v>
      </c>
      <c r="R175" s="59">
        <f t="shared" si="15"/>
        <v>0.11111111111111116</v>
      </c>
    </row>
    <row r="176" spans="1:19" ht="15.75" customHeight="1">
      <c r="A176" s="46">
        <v>2201</v>
      </c>
      <c r="B176" s="84"/>
      <c r="C176" s="84"/>
      <c r="D176" s="84"/>
      <c r="E176" s="84"/>
      <c r="F176" s="84"/>
      <c r="G176" s="84">
        <v>4</v>
      </c>
      <c r="H176" s="84"/>
      <c r="I176" s="84"/>
      <c r="J176" s="84"/>
      <c r="K176" s="85"/>
      <c r="L176" s="55"/>
      <c r="M176" s="1"/>
      <c r="N176" s="56"/>
      <c r="O176" s="57">
        <f>IF(G176=0,"",G176/F175)</f>
        <v>0.8</v>
      </c>
      <c r="P176" s="58">
        <v>9</v>
      </c>
      <c r="Q176" s="59">
        <f t="shared" si="14"/>
        <v>1.125</v>
      </c>
      <c r="R176" s="59">
        <f t="shared" si="15"/>
        <v>-0.125</v>
      </c>
    </row>
    <row r="177" spans="1:18" ht="15.75" customHeight="1">
      <c r="A177" s="46">
        <v>2202</v>
      </c>
      <c r="B177" s="84"/>
      <c r="C177" s="84"/>
      <c r="D177" s="84"/>
      <c r="E177" s="84"/>
      <c r="F177" s="84"/>
      <c r="G177" s="84"/>
      <c r="H177" s="84">
        <v>4</v>
      </c>
      <c r="I177" s="84"/>
      <c r="J177" s="84"/>
      <c r="K177" s="85"/>
      <c r="L177" s="55"/>
      <c r="M177" s="1"/>
      <c r="N177" s="56"/>
      <c r="O177" s="57">
        <f>IF(H177=0,"",H177/G176)</f>
        <v>1</v>
      </c>
      <c r="P177" s="58">
        <v>8</v>
      </c>
      <c r="Q177" s="59">
        <f t="shared" si="14"/>
        <v>0.88888888888888884</v>
      </c>
      <c r="R177" s="59">
        <f t="shared" si="15"/>
        <v>0.11111111111111116</v>
      </c>
    </row>
    <row r="178" spans="1:18" ht="15.75" customHeight="1">
      <c r="A178" s="46">
        <v>2301</v>
      </c>
      <c r="B178" s="84"/>
      <c r="C178" s="84"/>
      <c r="D178" s="84"/>
      <c r="E178" s="84"/>
      <c r="F178" s="84"/>
      <c r="G178" s="84"/>
      <c r="H178" s="84"/>
      <c r="I178" s="84">
        <v>4</v>
      </c>
      <c r="J178" s="84"/>
      <c r="K178" s="85"/>
      <c r="L178" s="55"/>
      <c r="M178" s="1"/>
      <c r="N178" s="56"/>
      <c r="O178" s="57">
        <f>IF(I178=0,"",I178/H177)</f>
        <v>1</v>
      </c>
      <c r="P178" s="58">
        <v>8</v>
      </c>
      <c r="Q178" s="59">
        <f t="shared" si="14"/>
        <v>1</v>
      </c>
      <c r="R178" s="59">
        <f t="shared" si="15"/>
        <v>0</v>
      </c>
    </row>
    <row r="179" spans="1:18" ht="15.75" customHeight="1">
      <c r="A179" s="46">
        <v>2302</v>
      </c>
      <c r="B179" s="84"/>
      <c r="C179" s="84"/>
      <c r="D179" s="84"/>
      <c r="E179" s="84"/>
      <c r="F179" s="84"/>
      <c r="G179" s="84"/>
      <c r="H179" s="84"/>
      <c r="I179" s="84"/>
      <c r="J179" s="84">
        <v>4</v>
      </c>
      <c r="K179" s="85">
        <v>4</v>
      </c>
      <c r="L179" s="55"/>
      <c r="M179" s="1"/>
      <c r="N179" s="56"/>
      <c r="O179" s="60">
        <f>IF(J179=0,"",J179/I178)</f>
        <v>1</v>
      </c>
      <c r="P179" s="58">
        <v>7</v>
      </c>
      <c r="Q179" s="61">
        <f t="shared" si="14"/>
        <v>0.875</v>
      </c>
      <c r="R179" s="61">
        <f t="shared" si="15"/>
        <v>0.125</v>
      </c>
    </row>
    <row r="180" spans="1:18" ht="15.75" customHeight="1">
      <c r="A180" s="46">
        <v>2401</v>
      </c>
      <c r="B180" s="84"/>
      <c r="C180" s="84"/>
      <c r="D180" s="84"/>
      <c r="E180" s="84"/>
      <c r="F180" s="84"/>
      <c r="G180" s="84"/>
      <c r="H180" s="84"/>
      <c r="I180" s="84"/>
      <c r="J180" s="84">
        <v>3</v>
      </c>
      <c r="K180" s="85"/>
      <c r="L180" s="55"/>
      <c r="M180" s="1"/>
      <c r="N180" s="27"/>
      <c r="O180" s="86"/>
      <c r="P180" s="63">
        <v>3</v>
      </c>
      <c r="Q180" s="87"/>
      <c r="R180" s="88"/>
    </row>
    <row r="181" spans="1:18" ht="15.75" customHeight="1">
      <c r="A181" s="46">
        <v>2402</v>
      </c>
      <c r="B181" s="84"/>
      <c r="C181" s="84"/>
      <c r="D181" s="84"/>
      <c r="E181" s="84"/>
      <c r="F181" s="84"/>
      <c r="G181" s="84"/>
      <c r="H181" s="84"/>
      <c r="I181" s="84"/>
      <c r="J181" s="84"/>
      <c r="K181" s="85"/>
      <c r="L181" s="55"/>
      <c r="M181" s="1"/>
      <c r="N181" s="27"/>
      <c r="O181" s="66"/>
      <c r="P181" s="67"/>
      <c r="Q181" s="68"/>
      <c r="R181" s="66"/>
    </row>
    <row r="182" spans="1:18" ht="15.75" customHeight="1">
      <c r="A182" s="46">
        <v>2501</v>
      </c>
      <c r="B182" s="84"/>
      <c r="C182" s="84"/>
      <c r="D182" s="84"/>
      <c r="E182" s="84"/>
      <c r="F182" s="84"/>
      <c r="G182" s="84"/>
      <c r="H182" s="84"/>
      <c r="I182" s="84"/>
      <c r="J182" s="84"/>
      <c r="K182" s="85"/>
      <c r="L182" s="55"/>
      <c r="M182" s="1"/>
      <c r="N182" s="27"/>
      <c r="O182" s="66"/>
      <c r="P182" s="67"/>
      <c r="Q182" s="68"/>
      <c r="R182" s="66"/>
    </row>
    <row r="183" spans="1:18" ht="15.75" customHeight="1">
      <c r="A183" s="46">
        <v>2502</v>
      </c>
      <c r="B183" s="84"/>
      <c r="C183" s="84"/>
      <c r="D183" s="84"/>
      <c r="E183" s="84"/>
      <c r="F183" s="84"/>
      <c r="G183" s="84"/>
      <c r="H183" s="84"/>
      <c r="I183" s="84"/>
      <c r="J183" s="84"/>
      <c r="K183" s="85"/>
      <c r="L183" s="55"/>
      <c r="M183" s="1"/>
      <c r="N183" s="27"/>
      <c r="O183" s="66"/>
      <c r="P183" s="67"/>
      <c r="Q183" s="68"/>
      <c r="R183" s="66"/>
    </row>
    <row r="184" spans="1:18" ht="15.75" customHeight="1">
      <c r="A184" s="46">
        <v>2601</v>
      </c>
      <c r="B184" s="84"/>
      <c r="C184" s="84"/>
      <c r="D184" s="84"/>
      <c r="E184" s="84"/>
      <c r="F184" s="84"/>
      <c r="G184" s="84"/>
      <c r="H184" s="84"/>
      <c r="I184" s="84"/>
      <c r="J184" s="84"/>
      <c r="K184" s="85"/>
      <c r="L184" s="55"/>
      <c r="M184" s="1"/>
      <c r="N184" s="27"/>
      <c r="O184" s="1"/>
      <c r="P184" s="27"/>
      <c r="Q184" s="30"/>
      <c r="R184" s="66"/>
    </row>
    <row r="185" spans="1:18" ht="15.75" customHeight="1">
      <c r="A185" s="46">
        <v>2602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5"/>
      <c r="L185" s="55"/>
      <c r="M185" s="1"/>
      <c r="N185" s="27"/>
      <c r="O185" s="122" t="s">
        <v>35</v>
      </c>
      <c r="P185" s="123"/>
      <c r="Q185" s="71">
        <f>K188</f>
        <v>4</v>
      </c>
      <c r="R185" s="88" t="s">
        <v>20</v>
      </c>
    </row>
    <row r="186" spans="1:18" ht="15.75" customHeight="1">
      <c r="A186" s="46">
        <v>2701</v>
      </c>
      <c r="B186" s="84"/>
      <c r="C186" s="84"/>
      <c r="D186" s="84"/>
      <c r="E186" s="84"/>
      <c r="F186" s="84"/>
      <c r="G186" s="84"/>
      <c r="H186" s="84"/>
      <c r="I186" s="84"/>
      <c r="J186" s="84"/>
      <c r="K186" s="85"/>
      <c r="L186" s="55"/>
      <c r="M186" s="1"/>
      <c r="N186" s="27"/>
      <c r="O186" s="124" t="s">
        <v>36</v>
      </c>
      <c r="P186" s="125" t="str">
        <f>IF(P185/B171=0,"",P185/B171)</f>
        <v/>
      </c>
      <c r="Q186" s="75" t="str">
        <f>IF(P185/Q185=0,"",P185/Q185)</f>
        <v/>
      </c>
      <c r="R186" s="126" t="s">
        <v>37</v>
      </c>
    </row>
    <row r="187" spans="1:18" ht="15.75" customHeight="1">
      <c r="A187" s="46">
        <v>2702</v>
      </c>
      <c r="B187" s="84"/>
      <c r="C187" s="84"/>
      <c r="D187" s="84"/>
      <c r="E187" s="84"/>
      <c r="F187" s="84"/>
      <c r="G187" s="84"/>
      <c r="H187" s="84"/>
      <c r="I187" s="84"/>
      <c r="J187" s="84"/>
      <c r="K187" s="85"/>
      <c r="L187" s="77"/>
      <c r="M187" s="78"/>
      <c r="N187" s="79"/>
      <c r="O187" s="78"/>
      <c r="P187" s="79"/>
      <c r="Q187" s="79"/>
      <c r="R187" s="80"/>
    </row>
    <row r="188" spans="1:18" ht="18" customHeight="1">
      <c r="A188" s="22"/>
      <c r="B188" s="27"/>
      <c r="C188" s="27"/>
      <c r="D188" s="215" t="s">
        <v>80</v>
      </c>
      <c r="E188" s="216"/>
      <c r="F188" s="216"/>
      <c r="G188" s="216"/>
      <c r="H188" s="216"/>
      <c r="I188" s="216"/>
      <c r="J188" s="217"/>
      <c r="K188" s="81">
        <f>SUM(K171:K184)</f>
        <v>4</v>
      </c>
      <c r="L188" s="82">
        <f>IF(K179=0,"",K179/B171)</f>
        <v>0.33333333333333331</v>
      </c>
      <c r="M188" s="82">
        <f>IF(K188=0,"",K188/B171)</f>
        <v>0.33333333333333331</v>
      </c>
      <c r="N188" s="82">
        <f>IF(K179=0,"",M188-L188)</f>
        <v>0</v>
      </c>
      <c r="O188" s="1"/>
      <c r="P188" s="27"/>
      <c r="Q188" s="30"/>
      <c r="R188" s="1"/>
    </row>
    <row r="189" spans="1:18" ht="12.75" customHeight="1"/>
    <row r="190" spans="1:18" ht="12.75" customHeight="1"/>
    <row r="191" spans="1:18" ht="12.75" customHeight="1"/>
    <row r="192" spans="1:18" ht="12.75" customHeight="1">
      <c r="A192" s="96" t="s">
        <v>114</v>
      </c>
    </row>
    <row r="193" spans="1:19" ht="26.25" customHeight="1">
      <c r="B193" s="218" t="s">
        <v>69</v>
      </c>
      <c r="C193" s="219"/>
      <c r="D193" s="219"/>
      <c r="E193" s="219"/>
      <c r="F193" s="219"/>
      <c r="G193" s="219"/>
      <c r="H193" s="219"/>
      <c r="I193" s="219"/>
      <c r="J193" s="219"/>
      <c r="K193" s="41" t="s">
        <v>94</v>
      </c>
      <c r="L193" s="1"/>
      <c r="M193" s="1"/>
      <c r="N193" s="27"/>
      <c r="O193" s="1"/>
      <c r="P193" s="27"/>
      <c r="Q193" s="27"/>
      <c r="R193" s="27"/>
    </row>
    <row r="194" spans="1:19" ht="20.25" customHeight="1">
      <c r="A194" s="220" t="s">
        <v>19</v>
      </c>
      <c r="B194" s="221" t="s">
        <v>70</v>
      </c>
      <c r="C194" s="216"/>
      <c r="D194" s="216"/>
      <c r="E194" s="216"/>
      <c r="F194" s="216"/>
      <c r="G194" s="216"/>
      <c r="H194" s="216"/>
      <c r="I194" s="216"/>
      <c r="J194" s="217"/>
      <c r="K194" s="239" t="s">
        <v>20</v>
      </c>
      <c r="L194" s="212" t="s">
        <v>11</v>
      </c>
      <c r="M194" s="212" t="s">
        <v>12</v>
      </c>
      <c r="N194" s="223" t="s">
        <v>13</v>
      </c>
      <c r="O194" s="212" t="s">
        <v>14</v>
      </c>
      <c r="P194" s="214" t="s">
        <v>15</v>
      </c>
      <c r="Q194" s="214" t="s">
        <v>16</v>
      </c>
      <c r="R194" s="212" t="s">
        <v>17</v>
      </c>
    </row>
    <row r="195" spans="1:19" ht="15.75" customHeight="1">
      <c r="A195" s="213"/>
      <c r="B195" s="46" t="s">
        <v>71</v>
      </c>
      <c r="C195" s="46" t="s">
        <v>72</v>
      </c>
      <c r="D195" s="46" t="s">
        <v>73</v>
      </c>
      <c r="E195" s="46" t="s">
        <v>74</v>
      </c>
      <c r="F195" s="46" t="s">
        <v>75</v>
      </c>
      <c r="G195" s="46" t="s">
        <v>76</v>
      </c>
      <c r="H195" s="46" t="s">
        <v>77</v>
      </c>
      <c r="I195" s="46" t="s">
        <v>78</v>
      </c>
      <c r="J195" s="46" t="s">
        <v>79</v>
      </c>
      <c r="K195" s="240"/>
      <c r="L195" s="213"/>
      <c r="M195" s="213"/>
      <c r="N195" s="213"/>
      <c r="O195" s="213"/>
      <c r="P195" s="213"/>
      <c r="Q195" s="213"/>
      <c r="R195" s="213"/>
    </row>
    <row r="196" spans="1:19" ht="15.75" customHeight="1">
      <c r="A196" s="46">
        <v>2001</v>
      </c>
      <c r="B196" s="47"/>
      <c r="C196" s="84"/>
      <c r="D196" s="84"/>
      <c r="E196" s="84"/>
      <c r="F196" s="84"/>
      <c r="G196" s="84"/>
      <c r="H196" s="84"/>
      <c r="I196" s="84"/>
      <c r="J196" s="84"/>
      <c r="K196" s="85"/>
      <c r="L196" s="49"/>
      <c r="M196" s="50"/>
      <c r="N196" s="51"/>
      <c r="O196" s="52"/>
      <c r="P196" s="53">
        <f>B196</f>
        <v>0</v>
      </c>
      <c r="Q196" s="54"/>
      <c r="R196" s="52"/>
    </row>
    <row r="197" spans="1:19" ht="15.75" customHeight="1">
      <c r="A197" s="46">
        <v>2002</v>
      </c>
      <c r="B197" s="84"/>
      <c r="C197" s="84"/>
      <c r="D197" s="84"/>
      <c r="E197" s="84"/>
      <c r="F197" s="84"/>
      <c r="G197" s="84"/>
      <c r="H197" s="84"/>
      <c r="I197" s="84"/>
      <c r="J197" s="84"/>
      <c r="K197" s="85"/>
      <c r="L197" s="55"/>
      <c r="M197" s="1"/>
      <c r="N197" s="56"/>
      <c r="O197" s="57" t="str">
        <f>IF(C197=0,"",C197/B196)</f>
        <v/>
      </c>
      <c r="P197" s="58"/>
      <c r="Q197" s="59" t="str">
        <f t="shared" ref="Q197:Q204" si="16">IF(P197=0,"",P197/P196)</f>
        <v/>
      </c>
      <c r="R197" s="59" t="str">
        <f t="shared" ref="R197:R204" si="17">IF(P197=0,"",100%-Q197)</f>
        <v/>
      </c>
    </row>
    <row r="198" spans="1:19" ht="15.75" customHeight="1">
      <c r="A198" s="46">
        <v>2101</v>
      </c>
      <c r="B198" s="84"/>
      <c r="C198" s="84"/>
      <c r="D198" s="84"/>
      <c r="E198" s="84"/>
      <c r="F198" s="84"/>
      <c r="G198" s="84"/>
      <c r="H198" s="84"/>
      <c r="I198" s="84"/>
      <c r="J198" s="84"/>
      <c r="K198" s="85"/>
      <c r="L198" s="55"/>
      <c r="M198" s="1"/>
      <c r="N198" s="56"/>
      <c r="O198" s="57" t="str">
        <f>IF(D198=0,"",D198/C197)</f>
        <v/>
      </c>
      <c r="P198" s="58"/>
      <c r="Q198" s="59" t="str">
        <f t="shared" si="16"/>
        <v/>
      </c>
      <c r="R198" s="59" t="str">
        <f t="shared" si="17"/>
        <v/>
      </c>
      <c r="S198" s="32" t="e">
        <f>P198/P196</f>
        <v>#DIV/0!</v>
      </c>
    </row>
    <row r="199" spans="1:19" ht="15.75" customHeight="1">
      <c r="A199" s="46">
        <v>2102</v>
      </c>
      <c r="B199" s="84"/>
      <c r="C199" s="84"/>
      <c r="D199" s="84"/>
      <c r="E199" s="84"/>
      <c r="F199" s="84"/>
      <c r="G199" s="84"/>
      <c r="H199" s="84"/>
      <c r="I199" s="84"/>
      <c r="J199" s="84"/>
      <c r="K199" s="85"/>
      <c r="L199" s="55"/>
      <c r="M199" s="1"/>
      <c r="N199" s="56"/>
      <c r="O199" s="57" t="str">
        <f>IF(E199=0,"",E199/D198)</f>
        <v/>
      </c>
      <c r="P199" s="58"/>
      <c r="Q199" s="59" t="str">
        <f t="shared" si="16"/>
        <v/>
      </c>
      <c r="R199" s="59" t="str">
        <f t="shared" si="17"/>
        <v/>
      </c>
    </row>
    <row r="200" spans="1:19" ht="15.75" customHeight="1">
      <c r="A200" s="46">
        <v>2201</v>
      </c>
      <c r="B200" s="84"/>
      <c r="C200" s="84"/>
      <c r="D200" s="84"/>
      <c r="E200" s="84"/>
      <c r="F200" s="84"/>
      <c r="G200" s="84"/>
      <c r="H200" s="84"/>
      <c r="I200" s="84"/>
      <c r="J200" s="84"/>
      <c r="K200" s="85"/>
      <c r="L200" s="55"/>
      <c r="M200" s="1"/>
      <c r="N200" s="56"/>
      <c r="O200" s="57" t="str">
        <f>IF(F200=0,"",F200/E199)</f>
        <v/>
      </c>
      <c r="P200" s="58"/>
      <c r="Q200" s="59" t="str">
        <f t="shared" si="16"/>
        <v/>
      </c>
      <c r="R200" s="59" t="str">
        <f t="shared" si="17"/>
        <v/>
      </c>
    </row>
    <row r="201" spans="1:19" ht="15.75" customHeight="1">
      <c r="A201" s="46">
        <v>2202</v>
      </c>
      <c r="B201" s="84"/>
      <c r="C201" s="84"/>
      <c r="D201" s="84"/>
      <c r="E201" s="84"/>
      <c r="F201" s="84"/>
      <c r="G201" s="84"/>
      <c r="H201" s="84"/>
      <c r="I201" s="84"/>
      <c r="J201" s="84"/>
      <c r="K201" s="85"/>
      <c r="L201" s="55"/>
      <c r="M201" s="1"/>
      <c r="N201" s="56"/>
      <c r="O201" s="57" t="str">
        <f>IF(G201=0,"",G201/F200)</f>
        <v/>
      </c>
      <c r="P201" s="58"/>
      <c r="Q201" s="59" t="str">
        <f t="shared" si="16"/>
        <v/>
      </c>
      <c r="R201" s="59" t="str">
        <f t="shared" si="17"/>
        <v/>
      </c>
    </row>
    <row r="202" spans="1:19" ht="15.75" customHeight="1">
      <c r="A202" s="46">
        <v>2301</v>
      </c>
      <c r="B202" s="84"/>
      <c r="C202" s="84"/>
      <c r="D202" s="84"/>
      <c r="E202" s="84"/>
      <c r="F202" s="84"/>
      <c r="G202" s="84"/>
      <c r="H202" s="84"/>
      <c r="I202" s="84"/>
      <c r="J202" s="84"/>
      <c r="K202" s="85"/>
      <c r="L202" s="55"/>
      <c r="M202" s="1"/>
      <c r="N202" s="56"/>
      <c r="O202" s="57" t="str">
        <f>IF(H202=0,"",H202/G201)</f>
        <v/>
      </c>
      <c r="P202" s="58"/>
      <c r="Q202" s="59" t="str">
        <f t="shared" si="16"/>
        <v/>
      </c>
      <c r="R202" s="59" t="str">
        <f t="shared" si="17"/>
        <v/>
      </c>
    </row>
    <row r="203" spans="1:19" ht="15.75" customHeight="1">
      <c r="A203" s="46">
        <v>2302</v>
      </c>
      <c r="B203" s="84"/>
      <c r="C203" s="84"/>
      <c r="D203" s="84"/>
      <c r="E203" s="84"/>
      <c r="F203" s="84"/>
      <c r="G203" s="84"/>
      <c r="H203" s="84"/>
      <c r="I203" s="84"/>
      <c r="J203" s="84"/>
      <c r="K203" s="85"/>
      <c r="L203" s="55"/>
      <c r="M203" s="1"/>
      <c r="N203" s="56"/>
      <c r="O203" s="57" t="str">
        <f>IF(I203=0,"",I203/H202)</f>
        <v/>
      </c>
      <c r="P203" s="58"/>
      <c r="Q203" s="59" t="str">
        <f t="shared" si="16"/>
        <v/>
      </c>
      <c r="R203" s="59" t="str">
        <f t="shared" si="17"/>
        <v/>
      </c>
    </row>
    <row r="204" spans="1:19" ht="15.75" customHeight="1">
      <c r="A204" s="46">
        <v>2401</v>
      </c>
      <c r="B204" s="84"/>
      <c r="C204" s="84"/>
      <c r="D204" s="84"/>
      <c r="E204" s="84"/>
      <c r="F204" s="84"/>
      <c r="G204" s="84"/>
      <c r="H204" s="84"/>
      <c r="I204" s="84"/>
      <c r="J204" s="84"/>
      <c r="K204" s="85"/>
      <c r="L204" s="55"/>
      <c r="M204" s="1"/>
      <c r="N204" s="56"/>
      <c r="O204" s="60" t="str">
        <f>IF(J204=0,"",J204/I203)</f>
        <v/>
      </c>
      <c r="P204" s="58"/>
      <c r="Q204" s="61" t="str">
        <f t="shared" si="16"/>
        <v/>
      </c>
      <c r="R204" s="61" t="str">
        <f t="shared" si="17"/>
        <v/>
      </c>
    </row>
    <row r="205" spans="1:19" ht="15.75" customHeight="1">
      <c r="A205" s="46">
        <v>2402</v>
      </c>
      <c r="B205" s="84"/>
      <c r="C205" s="84"/>
      <c r="D205" s="84"/>
      <c r="E205" s="84"/>
      <c r="F205" s="84"/>
      <c r="G205" s="84"/>
      <c r="H205" s="84"/>
      <c r="I205" s="84"/>
      <c r="J205" s="84"/>
      <c r="K205" s="85"/>
      <c r="L205" s="55"/>
      <c r="M205" s="1"/>
      <c r="N205" s="27"/>
      <c r="O205" s="86"/>
      <c r="P205" s="63"/>
      <c r="Q205" s="87"/>
      <c r="R205" s="88"/>
    </row>
    <row r="206" spans="1:19" ht="15.75" customHeight="1">
      <c r="A206" s="46">
        <v>2501</v>
      </c>
      <c r="B206" s="84"/>
      <c r="C206" s="84"/>
      <c r="D206" s="84"/>
      <c r="E206" s="84"/>
      <c r="F206" s="84"/>
      <c r="G206" s="84"/>
      <c r="H206" s="84"/>
      <c r="I206" s="84"/>
      <c r="J206" s="84"/>
      <c r="K206" s="85"/>
      <c r="L206" s="55"/>
      <c r="M206" s="1"/>
      <c r="N206" s="27"/>
      <c r="O206" s="66"/>
      <c r="P206" s="67"/>
      <c r="Q206" s="68"/>
      <c r="R206" s="66"/>
    </row>
    <row r="207" spans="1:19" ht="15.75" customHeight="1">
      <c r="A207" s="46">
        <v>2502</v>
      </c>
      <c r="B207" s="84"/>
      <c r="C207" s="84"/>
      <c r="D207" s="84"/>
      <c r="E207" s="84"/>
      <c r="F207" s="84"/>
      <c r="G207" s="84"/>
      <c r="H207" s="84"/>
      <c r="I207" s="84"/>
      <c r="J207" s="84"/>
      <c r="K207" s="85"/>
      <c r="L207" s="55"/>
      <c r="M207" s="1"/>
      <c r="N207" s="27"/>
      <c r="O207" s="66"/>
      <c r="P207" s="67"/>
      <c r="Q207" s="68"/>
      <c r="R207" s="66"/>
    </row>
    <row r="208" spans="1:19" ht="15.75" customHeight="1">
      <c r="A208" s="46">
        <v>2601</v>
      </c>
      <c r="B208" s="84"/>
      <c r="C208" s="84"/>
      <c r="D208" s="84"/>
      <c r="E208" s="84"/>
      <c r="F208" s="84"/>
      <c r="G208" s="84"/>
      <c r="H208" s="84"/>
      <c r="I208" s="84"/>
      <c r="J208" s="84"/>
      <c r="K208" s="85"/>
      <c r="L208" s="55"/>
      <c r="M208" s="1"/>
      <c r="N208" s="27"/>
      <c r="O208" s="66"/>
      <c r="P208" s="67"/>
      <c r="Q208" s="68"/>
      <c r="R208" s="66"/>
    </row>
    <row r="209" spans="1:19" ht="15.75" customHeight="1">
      <c r="A209" s="46">
        <v>2602</v>
      </c>
      <c r="B209" s="84"/>
      <c r="C209" s="84"/>
      <c r="D209" s="84"/>
      <c r="E209" s="84"/>
      <c r="F209" s="84"/>
      <c r="G209" s="84"/>
      <c r="H209" s="84"/>
      <c r="I209" s="84"/>
      <c r="J209" s="84"/>
      <c r="K209" s="85"/>
      <c r="L209" s="55"/>
      <c r="M209" s="1"/>
      <c r="N209" s="27"/>
      <c r="O209" s="1"/>
      <c r="P209" s="27"/>
      <c r="Q209" s="30"/>
      <c r="R209" s="66"/>
    </row>
    <row r="210" spans="1:19" ht="15.75" customHeight="1">
      <c r="A210" s="46">
        <v>2701</v>
      </c>
      <c r="B210" s="84"/>
      <c r="C210" s="84"/>
      <c r="D210" s="84"/>
      <c r="E210" s="84"/>
      <c r="F210" s="84"/>
      <c r="G210" s="84"/>
      <c r="H210" s="84"/>
      <c r="I210" s="84"/>
      <c r="J210" s="84"/>
      <c r="K210" s="85"/>
      <c r="L210" s="55"/>
      <c r="M210" s="1"/>
      <c r="N210" s="27"/>
      <c r="O210" s="122" t="s">
        <v>35</v>
      </c>
      <c r="P210" s="123"/>
      <c r="Q210" s="71"/>
      <c r="R210" s="88" t="s">
        <v>20</v>
      </c>
    </row>
    <row r="211" spans="1:19" ht="15.75" customHeight="1">
      <c r="A211" s="46">
        <v>2702</v>
      </c>
      <c r="B211" s="84"/>
      <c r="C211" s="84"/>
      <c r="D211" s="84"/>
      <c r="E211" s="84"/>
      <c r="F211" s="84"/>
      <c r="G211" s="84"/>
      <c r="H211" s="84"/>
      <c r="I211" s="84"/>
      <c r="J211" s="84"/>
      <c r="K211" s="85"/>
      <c r="L211" s="55"/>
      <c r="M211" s="1"/>
      <c r="N211" s="27"/>
      <c r="O211" s="124" t="s">
        <v>36</v>
      </c>
      <c r="P211" s="125" t="e">
        <f>IF(P210/B196=0,"",P210/B196)</f>
        <v>#DIV/0!</v>
      </c>
      <c r="Q211" s="75" t="e">
        <f>IF(P210/Q210=0,"",P210/Q210)</f>
        <v>#DIV/0!</v>
      </c>
      <c r="R211" s="126" t="s">
        <v>37</v>
      </c>
    </row>
    <row r="212" spans="1:19" ht="15.75" customHeight="1">
      <c r="A212" s="46">
        <v>2801</v>
      </c>
      <c r="B212" s="84"/>
      <c r="C212" s="84"/>
      <c r="D212" s="84"/>
      <c r="E212" s="84"/>
      <c r="F212" s="84"/>
      <c r="G212" s="84"/>
      <c r="H212" s="84"/>
      <c r="I212" s="84"/>
      <c r="J212" s="84"/>
      <c r="K212" s="85"/>
      <c r="L212" s="77"/>
      <c r="M212" s="78"/>
      <c r="N212" s="79"/>
      <c r="O212" s="78"/>
      <c r="P212" s="79"/>
      <c r="Q212" s="79"/>
      <c r="R212" s="80"/>
    </row>
    <row r="213" spans="1:19" ht="18" customHeight="1">
      <c r="A213" s="22"/>
      <c r="B213" s="27"/>
      <c r="C213" s="27"/>
      <c r="D213" s="215" t="s">
        <v>80</v>
      </c>
      <c r="E213" s="216"/>
      <c r="F213" s="216"/>
      <c r="G213" s="216"/>
      <c r="H213" s="216"/>
      <c r="I213" s="216"/>
      <c r="J213" s="217"/>
      <c r="K213" s="81">
        <f>SUM(K196:K209)</f>
        <v>0</v>
      </c>
      <c r="L213" s="82" t="str">
        <f>IF(K204=0,"",K204/B196)</f>
        <v/>
      </c>
      <c r="M213" s="82" t="str">
        <f>IF(K213=0,"",K213/B196)</f>
        <v/>
      </c>
      <c r="N213" s="82" t="str">
        <f>IF(K204=0,"",M213-L213)</f>
        <v/>
      </c>
      <c r="O213" s="1"/>
      <c r="P213" s="27"/>
      <c r="Q213" s="30"/>
      <c r="R213" s="1"/>
    </row>
    <row r="214" spans="1:19" ht="12.75" customHeight="1"/>
    <row r="215" spans="1:19" ht="12.75" customHeight="1"/>
    <row r="216" spans="1:19" ht="26.25" customHeight="1">
      <c r="B216" s="218" t="s">
        <v>69</v>
      </c>
      <c r="C216" s="219"/>
      <c r="D216" s="219"/>
      <c r="E216" s="219"/>
      <c r="F216" s="219"/>
      <c r="G216" s="219"/>
      <c r="H216" s="219"/>
      <c r="I216" s="219"/>
      <c r="J216" s="219"/>
      <c r="K216" s="41" t="s">
        <v>95</v>
      </c>
      <c r="L216" s="1"/>
      <c r="M216" s="1"/>
      <c r="N216" s="27"/>
      <c r="O216" s="1"/>
      <c r="P216" s="27"/>
      <c r="Q216" s="27"/>
      <c r="R216" s="27"/>
    </row>
    <row r="217" spans="1:19" ht="20.25" customHeight="1">
      <c r="A217" s="220" t="s">
        <v>19</v>
      </c>
      <c r="B217" s="221" t="s">
        <v>70</v>
      </c>
      <c r="C217" s="216"/>
      <c r="D217" s="216"/>
      <c r="E217" s="216"/>
      <c r="F217" s="216"/>
      <c r="G217" s="216"/>
      <c r="H217" s="216"/>
      <c r="I217" s="216"/>
      <c r="J217" s="217"/>
      <c r="K217" s="239" t="s">
        <v>20</v>
      </c>
      <c r="L217" s="212" t="s">
        <v>11</v>
      </c>
      <c r="M217" s="212" t="s">
        <v>12</v>
      </c>
      <c r="N217" s="223" t="s">
        <v>13</v>
      </c>
      <c r="O217" s="212" t="s">
        <v>14</v>
      </c>
      <c r="P217" s="214" t="s">
        <v>15</v>
      </c>
      <c r="Q217" s="214" t="s">
        <v>16</v>
      </c>
      <c r="R217" s="212" t="s">
        <v>17</v>
      </c>
    </row>
    <row r="218" spans="1:19" ht="15.75" customHeight="1">
      <c r="A218" s="213"/>
      <c r="B218" s="46" t="s">
        <v>71</v>
      </c>
      <c r="C218" s="46" t="s">
        <v>72</v>
      </c>
      <c r="D218" s="46" t="s">
        <v>73</v>
      </c>
      <c r="E218" s="46" t="s">
        <v>74</v>
      </c>
      <c r="F218" s="46" t="s">
        <v>75</v>
      </c>
      <c r="G218" s="46" t="s">
        <v>76</v>
      </c>
      <c r="H218" s="46" t="s">
        <v>77</v>
      </c>
      <c r="I218" s="46" t="s">
        <v>78</v>
      </c>
      <c r="J218" s="46" t="s">
        <v>79</v>
      </c>
      <c r="K218" s="240"/>
      <c r="L218" s="213"/>
      <c r="M218" s="213"/>
      <c r="N218" s="213"/>
      <c r="O218" s="213"/>
      <c r="P218" s="213"/>
      <c r="Q218" s="213"/>
      <c r="R218" s="213"/>
    </row>
    <row r="219" spans="1:19" ht="15.75" customHeight="1">
      <c r="A219" s="46">
        <v>2002</v>
      </c>
      <c r="B219" s="47">
        <v>9</v>
      </c>
      <c r="C219" s="84"/>
      <c r="D219" s="84"/>
      <c r="E219" s="84"/>
      <c r="F219" s="84"/>
      <c r="G219" s="84"/>
      <c r="H219" s="84"/>
      <c r="I219" s="84"/>
      <c r="J219" s="84"/>
      <c r="K219" s="85"/>
      <c r="L219" s="49"/>
      <c r="M219" s="50"/>
      <c r="N219" s="51"/>
      <c r="O219" s="52"/>
      <c r="P219" s="53">
        <f>B219</f>
        <v>9</v>
      </c>
      <c r="Q219" s="54"/>
      <c r="R219" s="52"/>
    </row>
    <row r="220" spans="1:19" ht="15.75" customHeight="1">
      <c r="A220" s="46">
        <v>2101</v>
      </c>
      <c r="B220" s="84"/>
      <c r="C220" s="84">
        <v>6</v>
      </c>
      <c r="D220" s="84"/>
      <c r="E220" s="84"/>
      <c r="F220" s="84"/>
      <c r="G220" s="84"/>
      <c r="H220" s="84"/>
      <c r="I220" s="84"/>
      <c r="J220" s="84"/>
      <c r="K220" s="85"/>
      <c r="L220" s="55"/>
      <c r="M220" s="1"/>
      <c r="N220" s="56"/>
      <c r="O220" s="57">
        <f>IF(C220=0,"",C220/B219)</f>
        <v>0.66666666666666663</v>
      </c>
      <c r="P220" s="58">
        <v>6</v>
      </c>
      <c r="Q220" s="59">
        <f t="shared" ref="Q220:Q227" si="18">IF(P220=0,"",P220/P219)</f>
        <v>0.66666666666666663</v>
      </c>
      <c r="R220" s="59">
        <f t="shared" ref="R220:R227" si="19">IF(P220=0,"",100%-Q220)</f>
        <v>0.33333333333333337</v>
      </c>
    </row>
    <row r="221" spans="1:19" ht="15.75" customHeight="1">
      <c r="A221" s="46">
        <v>2102</v>
      </c>
      <c r="B221" s="84"/>
      <c r="C221" s="84"/>
      <c r="D221" s="84">
        <v>5</v>
      </c>
      <c r="E221" s="84"/>
      <c r="F221" s="84"/>
      <c r="G221" s="84"/>
      <c r="H221" s="84"/>
      <c r="I221" s="84"/>
      <c r="J221" s="84"/>
      <c r="K221" s="85"/>
      <c r="L221" s="55"/>
      <c r="M221" s="1"/>
      <c r="N221" s="56"/>
      <c r="O221" s="57">
        <f>IF(D221=0,"",D221/C220)</f>
        <v>0.83333333333333337</v>
      </c>
      <c r="P221" s="58">
        <v>5</v>
      </c>
      <c r="Q221" s="59">
        <f t="shared" si="18"/>
        <v>0.83333333333333337</v>
      </c>
      <c r="R221" s="59">
        <f t="shared" si="19"/>
        <v>0.16666666666666663</v>
      </c>
      <c r="S221" s="32">
        <f>P221/P219</f>
        <v>0.55555555555555558</v>
      </c>
    </row>
    <row r="222" spans="1:19" ht="15.75" customHeight="1">
      <c r="A222" s="46">
        <v>2201</v>
      </c>
      <c r="B222" s="84"/>
      <c r="C222" s="84"/>
      <c r="D222" s="84"/>
      <c r="E222" s="84">
        <v>4</v>
      </c>
      <c r="F222" s="84"/>
      <c r="G222" s="84"/>
      <c r="H222" s="84"/>
      <c r="I222" s="84"/>
      <c r="J222" s="84"/>
      <c r="K222" s="85"/>
      <c r="L222" s="55"/>
      <c r="M222" s="1"/>
      <c r="N222" s="56"/>
      <c r="O222" s="57">
        <f>IF(E222=0,"",E222/D221)</f>
        <v>0.8</v>
      </c>
      <c r="P222" s="58">
        <v>4</v>
      </c>
      <c r="Q222" s="59">
        <f t="shared" si="18"/>
        <v>0.8</v>
      </c>
      <c r="R222" s="59">
        <f t="shared" si="19"/>
        <v>0.19999999999999996</v>
      </c>
    </row>
    <row r="223" spans="1:19" ht="15.75" customHeight="1">
      <c r="A223" s="46">
        <v>2202</v>
      </c>
      <c r="B223" s="84"/>
      <c r="C223" s="84"/>
      <c r="D223" s="84"/>
      <c r="E223" s="84"/>
      <c r="F223" s="84">
        <v>3</v>
      </c>
      <c r="G223" s="84"/>
      <c r="H223" s="84"/>
      <c r="I223" s="84"/>
      <c r="J223" s="84"/>
      <c r="K223" s="85"/>
      <c r="L223" s="55"/>
      <c r="M223" s="1"/>
      <c r="N223" s="56"/>
      <c r="O223" s="57">
        <f>IF(F223=0,"",F223/E222)</f>
        <v>0.75</v>
      </c>
      <c r="P223" s="58">
        <v>3</v>
      </c>
      <c r="Q223" s="59">
        <f t="shared" si="18"/>
        <v>0.75</v>
      </c>
      <c r="R223" s="59">
        <f t="shared" si="19"/>
        <v>0.25</v>
      </c>
    </row>
    <row r="224" spans="1:19" ht="15.75" customHeight="1">
      <c r="A224" s="46">
        <v>2301</v>
      </c>
      <c r="B224" s="84"/>
      <c r="C224" s="84"/>
      <c r="D224" s="84"/>
      <c r="E224" s="84"/>
      <c r="F224" s="84"/>
      <c r="G224" s="84">
        <v>2</v>
      </c>
      <c r="H224" s="84"/>
      <c r="I224" s="84"/>
      <c r="J224" s="84"/>
      <c r="K224" s="85"/>
      <c r="L224" s="55"/>
      <c r="M224" s="1"/>
      <c r="N224" s="56"/>
      <c r="O224" s="57">
        <f>IF(G224=0,"",G224/F223)</f>
        <v>0.66666666666666663</v>
      </c>
      <c r="P224" s="58">
        <v>3</v>
      </c>
      <c r="Q224" s="59">
        <f t="shared" si="18"/>
        <v>1</v>
      </c>
      <c r="R224" s="59">
        <f t="shared" si="19"/>
        <v>0</v>
      </c>
    </row>
    <row r="225" spans="1:18" ht="15.75" customHeight="1">
      <c r="A225" s="46">
        <v>2302</v>
      </c>
      <c r="B225" s="84"/>
      <c r="C225" s="84"/>
      <c r="D225" s="84"/>
      <c r="E225" s="84"/>
      <c r="F225" s="84"/>
      <c r="G225" s="84"/>
      <c r="H225" s="84">
        <v>2</v>
      </c>
      <c r="I225" s="84"/>
      <c r="J225" s="84"/>
      <c r="K225" s="85"/>
      <c r="L225" s="55"/>
      <c r="M225" s="1"/>
      <c r="N225" s="56"/>
      <c r="O225" s="57">
        <f>IF(H225=0,"",H225/G224)</f>
        <v>1</v>
      </c>
      <c r="P225" s="58">
        <v>3</v>
      </c>
      <c r="Q225" s="59">
        <f t="shared" si="18"/>
        <v>1</v>
      </c>
      <c r="R225" s="59">
        <f t="shared" si="19"/>
        <v>0</v>
      </c>
    </row>
    <row r="226" spans="1:18" ht="15.75" customHeight="1">
      <c r="A226" s="46">
        <v>2401</v>
      </c>
      <c r="B226" s="84"/>
      <c r="C226" s="84"/>
      <c r="D226" s="84"/>
      <c r="E226" s="84"/>
      <c r="F226" s="84"/>
      <c r="G226" s="84"/>
      <c r="H226" s="84"/>
      <c r="I226" s="84">
        <v>2</v>
      </c>
      <c r="J226" s="84"/>
      <c r="K226" s="85"/>
      <c r="L226" s="55"/>
      <c r="M226" s="1"/>
      <c r="N226" s="56"/>
      <c r="O226" s="57">
        <f>IF(I226=0,"",I226/H225)</f>
        <v>1</v>
      </c>
      <c r="P226" s="58">
        <v>3</v>
      </c>
      <c r="Q226" s="59">
        <f t="shared" si="18"/>
        <v>1</v>
      </c>
      <c r="R226" s="59">
        <f t="shared" si="19"/>
        <v>0</v>
      </c>
    </row>
    <row r="227" spans="1:18" ht="15.75" customHeight="1">
      <c r="A227" s="46">
        <v>2402</v>
      </c>
      <c r="B227" s="84"/>
      <c r="C227" s="84"/>
      <c r="D227" s="84"/>
      <c r="E227" s="84"/>
      <c r="F227" s="84"/>
      <c r="G227" s="84"/>
      <c r="H227" s="84"/>
      <c r="I227" s="84"/>
      <c r="J227" s="84"/>
      <c r="K227" s="85"/>
      <c r="L227" s="55"/>
      <c r="M227" s="1"/>
      <c r="N227" s="56"/>
      <c r="O227" s="60" t="str">
        <f>IF(J227=0,"",J227/I226)</f>
        <v/>
      </c>
      <c r="P227" s="58"/>
      <c r="Q227" s="61" t="str">
        <f t="shared" si="18"/>
        <v/>
      </c>
      <c r="R227" s="61" t="str">
        <f t="shared" si="19"/>
        <v/>
      </c>
    </row>
    <row r="228" spans="1:18" ht="15.75" customHeight="1">
      <c r="A228" s="46">
        <v>2501</v>
      </c>
      <c r="B228" s="84"/>
      <c r="C228" s="84"/>
      <c r="D228" s="84"/>
      <c r="E228" s="84"/>
      <c r="F228" s="84"/>
      <c r="G228" s="84"/>
      <c r="H228" s="84"/>
      <c r="I228" s="84"/>
      <c r="J228" s="84"/>
      <c r="K228" s="85"/>
      <c r="L228" s="55"/>
      <c r="M228" s="1"/>
      <c r="N228" s="27"/>
      <c r="O228" s="86"/>
      <c r="P228" s="63"/>
      <c r="Q228" s="87"/>
      <c r="R228" s="88"/>
    </row>
    <row r="229" spans="1:18" ht="15.75" customHeight="1">
      <c r="A229" s="46">
        <v>2502</v>
      </c>
      <c r="B229" s="84"/>
      <c r="C229" s="84"/>
      <c r="D229" s="84"/>
      <c r="E229" s="84"/>
      <c r="F229" s="84"/>
      <c r="G229" s="84"/>
      <c r="H229" s="84"/>
      <c r="I229" s="84"/>
      <c r="J229" s="84"/>
      <c r="K229" s="85"/>
      <c r="L229" s="55"/>
      <c r="M229" s="1"/>
      <c r="N229" s="27"/>
      <c r="O229" s="66"/>
      <c r="P229" s="67"/>
      <c r="Q229" s="68"/>
      <c r="R229" s="66"/>
    </row>
    <row r="230" spans="1:18" ht="15.75" customHeight="1">
      <c r="A230" s="46">
        <v>2601</v>
      </c>
      <c r="B230" s="84"/>
      <c r="C230" s="84"/>
      <c r="D230" s="84"/>
      <c r="E230" s="84"/>
      <c r="F230" s="84"/>
      <c r="G230" s="84"/>
      <c r="H230" s="84"/>
      <c r="I230" s="84"/>
      <c r="J230" s="84"/>
      <c r="K230" s="85"/>
      <c r="L230" s="55"/>
      <c r="M230" s="1"/>
      <c r="N230" s="27"/>
      <c r="O230" s="66"/>
      <c r="P230" s="67"/>
      <c r="Q230" s="68"/>
      <c r="R230" s="66"/>
    </row>
    <row r="231" spans="1:18" ht="15.75" customHeight="1">
      <c r="A231" s="46">
        <v>2602</v>
      </c>
      <c r="B231" s="84"/>
      <c r="C231" s="84"/>
      <c r="D231" s="84"/>
      <c r="E231" s="84"/>
      <c r="F231" s="84"/>
      <c r="G231" s="84"/>
      <c r="H231" s="84"/>
      <c r="I231" s="84"/>
      <c r="J231" s="84"/>
      <c r="K231" s="85"/>
      <c r="L231" s="55"/>
      <c r="M231" s="1"/>
      <c r="N231" s="27"/>
      <c r="O231" s="66"/>
      <c r="P231" s="67"/>
      <c r="Q231" s="68"/>
      <c r="R231" s="66"/>
    </row>
    <row r="232" spans="1:18" ht="15.75" customHeight="1">
      <c r="A232" s="46">
        <v>2701</v>
      </c>
      <c r="B232" s="84"/>
      <c r="C232" s="84"/>
      <c r="D232" s="84"/>
      <c r="E232" s="84"/>
      <c r="F232" s="84"/>
      <c r="G232" s="84"/>
      <c r="H232" s="84"/>
      <c r="I232" s="84"/>
      <c r="J232" s="84"/>
      <c r="K232" s="85"/>
      <c r="L232" s="55"/>
      <c r="M232" s="1"/>
      <c r="N232" s="27"/>
      <c r="O232" s="1"/>
      <c r="P232" s="27"/>
      <c r="Q232" s="30"/>
      <c r="R232" s="66"/>
    </row>
    <row r="233" spans="1:18" ht="15.75" customHeight="1">
      <c r="A233" s="46">
        <v>2702</v>
      </c>
      <c r="B233" s="84"/>
      <c r="C233" s="84"/>
      <c r="D233" s="84"/>
      <c r="E233" s="84"/>
      <c r="F233" s="84"/>
      <c r="G233" s="84"/>
      <c r="H233" s="84"/>
      <c r="I233" s="84"/>
      <c r="J233" s="84"/>
      <c r="K233" s="85"/>
      <c r="L233" s="55"/>
      <c r="M233" s="1"/>
      <c r="N233" s="27"/>
      <c r="O233" s="122" t="s">
        <v>35</v>
      </c>
      <c r="P233" s="123"/>
      <c r="Q233" s="71"/>
      <c r="R233" s="88" t="s">
        <v>20</v>
      </c>
    </row>
    <row r="234" spans="1:18" ht="15.75" customHeight="1">
      <c r="A234" s="46">
        <v>2801</v>
      </c>
      <c r="B234" s="84"/>
      <c r="C234" s="84"/>
      <c r="D234" s="84"/>
      <c r="E234" s="84"/>
      <c r="F234" s="84"/>
      <c r="G234" s="84"/>
      <c r="H234" s="84"/>
      <c r="I234" s="84"/>
      <c r="J234" s="84"/>
      <c r="K234" s="85"/>
      <c r="L234" s="55"/>
      <c r="M234" s="1"/>
      <c r="N234" s="27"/>
      <c r="O234" s="124" t="s">
        <v>36</v>
      </c>
      <c r="P234" s="125" t="str">
        <f>IF(P233/B219=0,"",P233/B219)</f>
        <v/>
      </c>
      <c r="Q234" s="75" t="e">
        <f>IF(P233/Q233=0,"",P233/Q233)</f>
        <v>#DIV/0!</v>
      </c>
      <c r="R234" s="126" t="s">
        <v>37</v>
      </c>
    </row>
    <row r="235" spans="1:18" ht="15.75" customHeight="1">
      <c r="A235" s="46">
        <v>2802</v>
      </c>
      <c r="B235" s="84"/>
      <c r="C235" s="84"/>
      <c r="D235" s="84"/>
      <c r="E235" s="84"/>
      <c r="F235" s="84"/>
      <c r="G235" s="84"/>
      <c r="H235" s="84"/>
      <c r="I235" s="84"/>
      <c r="J235" s="84"/>
      <c r="K235" s="85"/>
      <c r="L235" s="77"/>
      <c r="M235" s="78"/>
      <c r="N235" s="79"/>
      <c r="O235" s="78"/>
      <c r="P235" s="79"/>
      <c r="Q235" s="79"/>
      <c r="R235" s="80"/>
    </row>
    <row r="236" spans="1:18" ht="18" customHeight="1">
      <c r="A236" s="22"/>
      <c r="B236" s="27"/>
      <c r="C236" s="27"/>
      <c r="D236" s="215" t="s">
        <v>80</v>
      </c>
      <c r="E236" s="216"/>
      <c r="F236" s="216"/>
      <c r="G236" s="216"/>
      <c r="H236" s="216"/>
      <c r="I236" s="216"/>
      <c r="J236" s="217"/>
      <c r="K236" s="81">
        <f>SUM(K219:K232)</f>
        <v>0</v>
      </c>
      <c r="L236" s="82" t="str">
        <f>IF(K227=0,"",K227/B219)</f>
        <v/>
      </c>
      <c r="M236" s="82" t="str">
        <f>IF(K236=0,"",K236/B219)</f>
        <v/>
      </c>
      <c r="N236" s="82" t="str">
        <f>IF(K227=0,"",M236-L236)</f>
        <v/>
      </c>
      <c r="O236" s="1"/>
      <c r="P236" s="27"/>
      <c r="Q236" s="30"/>
      <c r="R236" s="1"/>
    </row>
    <row r="237" spans="1:18" ht="12.75" customHeight="1"/>
    <row r="238" spans="1:18" ht="12.75" customHeight="1"/>
    <row r="239" spans="1:18" ht="12.75" customHeight="1"/>
    <row r="240" spans="1:18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3">
    <mergeCell ref="D236:J236"/>
    <mergeCell ref="N217:N218"/>
    <mergeCell ref="O217:O218"/>
    <mergeCell ref="P217:P218"/>
    <mergeCell ref="Q217:Q218"/>
    <mergeCell ref="R217:R218"/>
    <mergeCell ref="D213:J213"/>
    <mergeCell ref="B216:J216"/>
    <mergeCell ref="A217:A218"/>
    <mergeCell ref="B217:J217"/>
    <mergeCell ref="K217:K218"/>
    <mergeCell ref="L217:L218"/>
    <mergeCell ref="M217:M218"/>
    <mergeCell ref="M50:M51"/>
    <mergeCell ref="N50:N51"/>
    <mergeCell ref="O50:O51"/>
    <mergeCell ref="P50:P51"/>
    <mergeCell ref="Q50:Q51"/>
    <mergeCell ref="R50:R51"/>
    <mergeCell ref="D46:J46"/>
    <mergeCell ref="A49:F49"/>
    <mergeCell ref="G49:I49"/>
    <mergeCell ref="A50:A51"/>
    <mergeCell ref="B50:J50"/>
    <mergeCell ref="K50:K51"/>
    <mergeCell ref="L50:L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194:N195"/>
    <mergeCell ref="O194:O195"/>
    <mergeCell ref="P194:P195"/>
    <mergeCell ref="Q194:Q195"/>
    <mergeCell ref="R194:R195"/>
    <mergeCell ref="D188:J188"/>
    <mergeCell ref="B193:J193"/>
    <mergeCell ref="A194:A195"/>
    <mergeCell ref="B194:J194"/>
    <mergeCell ref="K194:K195"/>
    <mergeCell ref="L194:L195"/>
    <mergeCell ref="M194:M195"/>
    <mergeCell ref="N169:N170"/>
    <mergeCell ref="O169:O170"/>
    <mergeCell ref="P169:P170"/>
    <mergeCell ref="Q169:Q170"/>
    <mergeCell ref="R169:R170"/>
    <mergeCell ref="D165:J165"/>
    <mergeCell ref="B168:J168"/>
    <mergeCell ref="A169:A170"/>
    <mergeCell ref="B169:J169"/>
    <mergeCell ref="K169:K170"/>
    <mergeCell ref="L169:L170"/>
    <mergeCell ref="M169:M170"/>
    <mergeCell ref="A122:A123"/>
    <mergeCell ref="B122:J122"/>
    <mergeCell ref="K122:K123"/>
    <mergeCell ref="L122:L123"/>
    <mergeCell ref="N146:N147"/>
    <mergeCell ref="O146:O147"/>
    <mergeCell ref="P146:P147"/>
    <mergeCell ref="Q146:Q147"/>
    <mergeCell ref="R146:R147"/>
    <mergeCell ref="D141:J141"/>
    <mergeCell ref="B145:J145"/>
    <mergeCell ref="A146:A147"/>
    <mergeCell ref="B146:J146"/>
    <mergeCell ref="K146:K147"/>
    <mergeCell ref="L146:L147"/>
    <mergeCell ref="M146:M147"/>
    <mergeCell ref="M122:M123"/>
    <mergeCell ref="N122:N123"/>
    <mergeCell ref="O122:O123"/>
    <mergeCell ref="P122:P123"/>
    <mergeCell ref="Q122:Q123"/>
    <mergeCell ref="R122:R123"/>
    <mergeCell ref="D115:J115"/>
    <mergeCell ref="B118:J118"/>
    <mergeCell ref="B121:J121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M96:M97"/>
    <mergeCell ref="M73:M74"/>
    <mergeCell ref="N73:N74"/>
    <mergeCell ref="O73:O74"/>
    <mergeCell ref="P73:P74"/>
    <mergeCell ref="Q73:Q74"/>
    <mergeCell ref="R73:R74"/>
    <mergeCell ref="D69:J69"/>
    <mergeCell ref="A72:F72"/>
    <mergeCell ref="G72:I72"/>
    <mergeCell ref="A73:A74"/>
    <mergeCell ref="B73:J73"/>
    <mergeCell ref="K73:K74"/>
    <mergeCell ref="L73:L7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F1000"/>
  <sheetViews>
    <sheetView topLeftCell="A261" workbookViewId="0">
      <selection activeCell="T291" sqref="T291"/>
    </sheetView>
  </sheetViews>
  <sheetFormatPr baseColWidth="10" defaultColWidth="12.5703125" defaultRowHeight="15" customHeight="1"/>
  <cols>
    <col min="1" max="1" width="10" customWidth="1"/>
    <col min="2" max="3" width="4" customWidth="1"/>
    <col min="4" max="6" width="3" customWidth="1"/>
    <col min="7" max="8" width="3.5703125" customWidth="1"/>
    <col min="9" max="9" width="4" customWidth="1"/>
    <col min="10" max="10" width="4.85546875" customWidth="1"/>
    <col min="11" max="11" width="10" customWidth="1"/>
    <col min="12" max="13" width="11.42578125" customWidth="1"/>
    <col min="14" max="14" width="10" customWidth="1"/>
    <col min="15" max="15" width="11.42578125" customWidth="1"/>
    <col min="16" max="32" width="10" customWidth="1"/>
  </cols>
  <sheetData>
    <row r="1" spans="1:23" ht="12.75" customHeight="1">
      <c r="L1" s="1"/>
      <c r="M1" s="1"/>
      <c r="O1" s="1"/>
      <c r="T1" s="2" t="s">
        <v>0</v>
      </c>
    </row>
    <row r="2" spans="1:23" ht="12.75" customHeight="1">
      <c r="A2" s="3" t="s">
        <v>1</v>
      </c>
      <c r="L2" s="1"/>
      <c r="M2" s="1"/>
      <c r="O2" s="1"/>
      <c r="T2" s="2" t="s">
        <v>2</v>
      </c>
    </row>
    <row r="3" spans="1:23" ht="25.5" customHeight="1">
      <c r="B3" s="232" t="s">
        <v>3</v>
      </c>
      <c r="C3" s="233"/>
      <c r="D3" s="233"/>
      <c r="E3" s="233"/>
      <c r="F3" s="233"/>
      <c r="G3" s="233"/>
      <c r="H3" s="233"/>
      <c r="I3" s="233"/>
      <c r="J3" s="233"/>
      <c r="L3" s="7" t="s">
        <v>11</v>
      </c>
      <c r="M3" s="7" t="s">
        <v>12</v>
      </c>
      <c r="N3" s="8" t="s">
        <v>13</v>
      </c>
      <c r="O3" s="7" t="s">
        <v>14</v>
      </c>
      <c r="P3" s="9" t="s">
        <v>15</v>
      </c>
      <c r="Q3" s="9" t="s">
        <v>16</v>
      </c>
      <c r="R3" s="10" t="s">
        <v>17</v>
      </c>
      <c r="T3" s="11" t="s">
        <v>18</v>
      </c>
    </row>
    <row r="4" spans="1:23" ht="12.75" customHeight="1">
      <c r="A4" s="12" t="s">
        <v>19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4" t="s">
        <v>20</v>
      </c>
      <c r="L4" s="18"/>
      <c r="M4" s="18"/>
      <c r="N4" s="19"/>
      <c r="O4" s="20"/>
      <c r="P4" s="21"/>
      <c r="Q4" s="21"/>
      <c r="R4" s="1"/>
      <c r="T4" s="11" t="s">
        <v>21</v>
      </c>
    </row>
    <row r="5" spans="1:23" ht="12.75" customHeight="1">
      <c r="A5" s="22" t="s">
        <v>22</v>
      </c>
      <c r="B5" s="23">
        <v>71</v>
      </c>
      <c r="C5" s="23"/>
      <c r="D5" s="23"/>
      <c r="E5" s="23"/>
      <c r="F5" s="23"/>
      <c r="G5" s="23"/>
      <c r="H5" s="23"/>
      <c r="I5" s="23"/>
      <c r="J5" s="129"/>
      <c r="K5" s="28"/>
      <c r="L5" s="18"/>
      <c r="M5" s="18"/>
      <c r="N5" s="19"/>
      <c r="O5" s="20"/>
      <c r="P5" s="26">
        <f>B5</f>
        <v>71</v>
      </c>
      <c r="Q5" s="21"/>
      <c r="R5" s="1"/>
      <c r="T5" s="11" t="s">
        <v>23</v>
      </c>
    </row>
    <row r="6" spans="1:23" ht="12.75" customHeight="1">
      <c r="A6" s="22" t="s">
        <v>24</v>
      </c>
      <c r="C6" s="27">
        <v>43</v>
      </c>
      <c r="K6" s="28"/>
      <c r="L6" s="1"/>
      <c r="M6" s="1"/>
      <c r="O6" s="20">
        <f>C6/B5</f>
        <v>0.60563380281690138</v>
      </c>
      <c r="P6" s="29">
        <v>43</v>
      </c>
      <c r="Q6" s="30">
        <f t="shared" ref="Q6:Q12" si="0">P6/P5</f>
        <v>0.60563380281690138</v>
      </c>
      <c r="R6" s="1">
        <f t="shared" ref="R6:R12" si="1">100%-Q6</f>
        <v>0.39436619718309862</v>
      </c>
    </row>
    <row r="7" spans="1:23" ht="12.75" customHeight="1">
      <c r="A7" s="22" t="s">
        <v>25</v>
      </c>
      <c r="D7" s="27">
        <v>30</v>
      </c>
      <c r="K7" s="28"/>
      <c r="L7" s="1"/>
      <c r="M7" s="1"/>
      <c r="O7" s="20">
        <f>D7/C6</f>
        <v>0.69767441860465118</v>
      </c>
      <c r="P7" s="29">
        <v>32</v>
      </c>
      <c r="Q7" s="30">
        <f t="shared" si="0"/>
        <v>0.7441860465116279</v>
      </c>
      <c r="R7" s="1">
        <f t="shared" si="1"/>
        <v>0.2558139534883721</v>
      </c>
    </row>
    <row r="8" spans="1:23" ht="12.75" customHeight="1">
      <c r="A8" s="22" t="s">
        <v>26</v>
      </c>
      <c r="E8" s="27">
        <v>28</v>
      </c>
      <c r="K8" s="28"/>
      <c r="L8" s="1"/>
      <c r="M8" s="1"/>
      <c r="O8" s="1">
        <f>E8/D7</f>
        <v>0.93333333333333335</v>
      </c>
      <c r="P8" s="29">
        <v>32</v>
      </c>
      <c r="Q8" s="30">
        <f t="shared" si="0"/>
        <v>1</v>
      </c>
      <c r="R8" s="1">
        <f t="shared" si="1"/>
        <v>0</v>
      </c>
    </row>
    <row r="9" spans="1:23" ht="12.75" customHeight="1">
      <c r="A9" s="22" t="s">
        <v>27</v>
      </c>
      <c r="F9" s="27">
        <v>23</v>
      </c>
      <c r="K9" s="28"/>
      <c r="L9" s="1"/>
      <c r="M9" s="1"/>
      <c r="O9" s="1">
        <f>F9/E8</f>
        <v>0.8214285714285714</v>
      </c>
      <c r="P9" s="29">
        <v>27</v>
      </c>
      <c r="Q9" s="30">
        <f t="shared" si="0"/>
        <v>0.84375</v>
      </c>
      <c r="R9" s="1">
        <f t="shared" si="1"/>
        <v>0.15625</v>
      </c>
    </row>
    <row r="10" spans="1:23" ht="12.75" customHeight="1">
      <c r="A10" s="22" t="s">
        <v>28</v>
      </c>
      <c r="G10" s="27">
        <v>20</v>
      </c>
      <c r="K10" s="28"/>
      <c r="L10" s="1"/>
      <c r="M10" s="1"/>
      <c r="O10" s="1">
        <f>G10/F9</f>
        <v>0.86956521739130432</v>
      </c>
      <c r="P10" s="29">
        <v>25</v>
      </c>
      <c r="Q10" s="30">
        <f t="shared" si="0"/>
        <v>0.92592592592592593</v>
      </c>
      <c r="R10" s="1">
        <f t="shared" si="1"/>
        <v>7.407407407407407E-2</v>
      </c>
    </row>
    <row r="11" spans="1:23" ht="12.75" customHeight="1">
      <c r="A11" s="22" t="s">
        <v>29</v>
      </c>
      <c r="H11" s="27">
        <v>20</v>
      </c>
      <c r="K11" s="28"/>
      <c r="L11" s="1"/>
      <c r="M11" s="1"/>
      <c r="O11" s="1">
        <f>H11/G10</f>
        <v>1</v>
      </c>
      <c r="P11" s="29">
        <v>26</v>
      </c>
      <c r="Q11" s="30">
        <f t="shared" si="0"/>
        <v>1.04</v>
      </c>
      <c r="R11" s="1">
        <f t="shared" si="1"/>
        <v>-4.0000000000000036E-2</v>
      </c>
    </row>
    <row r="12" spans="1:23" ht="12.75" customHeight="1">
      <c r="A12" s="22" t="s">
        <v>30</v>
      </c>
      <c r="I12" s="27">
        <v>20</v>
      </c>
      <c r="K12" s="28"/>
      <c r="L12" s="1"/>
      <c r="M12" s="1"/>
      <c r="O12" s="1">
        <f>I12/H11</f>
        <v>1</v>
      </c>
      <c r="P12" s="29">
        <v>26</v>
      </c>
      <c r="Q12" s="30">
        <f t="shared" si="0"/>
        <v>1</v>
      </c>
      <c r="R12" s="1">
        <f t="shared" si="1"/>
        <v>0</v>
      </c>
    </row>
    <row r="13" spans="1:23" ht="12.75" customHeight="1">
      <c r="A13" s="22" t="s">
        <v>31</v>
      </c>
      <c r="J13" s="27">
        <v>20</v>
      </c>
      <c r="K13" s="28">
        <v>20</v>
      </c>
      <c r="L13" s="1"/>
      <c r="M13" s="1"/>
      <c r="O13" s="1"/>
      <c r="P13" s="29">
        <v>26</v>
      </c>
      <c r="Q13" s="30"/>
      <c r="R13" s="1"/>
    </row>
    <row r="14" spans="1:23" ht="12.75" customHeight="1">
      <c r="A14" s="22" t="s">
        <v>32</v>
      </c>
      <c r="J14" s="27">
        <v>2</v>
      </c>
      <c r="K14" s="28">
        <v>2</v>
      </c>
      <c r="L14" s="1"/>
      <c r="M14" s="1"/>
      <c r="O14" s="1"/>
      <c r="P14" s="29">
        <v>4</v>
      </c>
      <c r="Q14" s="30"/>
      <c r="R14" s="1"/>
    </row>
    <row r="15" spans="1:23" ht="12.75" customHeight="1">
      <c r="A15" s="22" t="s">
        <v>33</v>
      </c>
      <c r="J15" s="27">
        <v>2</v>
      </c>
      <c r="K15" s="28">
        <v>2</v>
      </c>
      <c r="L15" s="1"/>
      <c r="M15" s="1"/>
      <c r="O15" s="1"/>
      <c r="P15" s="29">
        <v>2</v>
      </c>
      <c r="Q15" s="30"/>
      <c r="R15" s="1"/>
    </row>
    <row r="16" spans="1:23" ht="12.75" customHeight="1">
      <c r="A16" s="22"/>
      <c r="K16" s="28"/>
      <c r="L16" s="1"/>
      <c r="M16" s="1"/>
      <c r="O16" s="1"/>
      <c r="P16" s="29"/>
      <c r="Q16" s="30"/>
      <c r="R16" s="1"/>
      <c r="S16" s="27" t="s">
        <v>35</v>
      </c>
      <c r="T16" s="27">
        <v>7</v>
      </c>
      <c r="V16" s="27" t="s">
        <v>20</v>
      </c>
      <c r="W16" s="27">
        <f>SUM(K13:K15)</f>
        <v>24</v>
      </c>
    </row>
    <row r="17" spans="1:23" ht="12.75" customHeight="1">
      <c r="K17" s="27">
        <f>SUM(K13:K15)</f>
        <v>24</v>
      </c>
      <c r="L17" s="1">
        <f>K13/B5</f>
        <v>0.28169014084507044</v>
      </c>
      <c r="M17" s="1">
        <f>K17/B5</f>
        <v>0.3380281690140845</v>
      </c>
      <c r="N17" s="1">
        <f>M17-L17</f>
        <v>5.6338028169014065E-2</v>
      </c>
      <c r="O17" s="1"/>
      <c r="S17" s="27" t="s">
        <v>36</v>
      </c>
      <c r="T17" s="30">
        <f>T16/B5</f>
        <v>9.8591549295774641E-2</v>
      </c>
      <c r="V17" s="27" t="s">
        <v>37</v>
      </c>
      <c r="W17" s="30">
        <f>T16/W16</f>
        <v>0.29166666666666669</v>
      </c>
    </row>
    <row r="18" spans="1:23" ht="12.75" customHeight="1">
      <c r="A18" s="3" t="s">
        <v>38</v>
      </c>
      <c r="L18" s="1"/>
      <c r="M18" s="1"/>
      <c r="O18" s="1"/>
    </row>
    <row r="19" spans="1:23" ht="25.5" customHeight="1">
      <c r="B19" s="232" t="s">
        <v>3</v>
      </c>
      <c r="C19" s="233"/>
      <c r="D19" s="233"/>
      <c r="E19" s="233"/>
      <c r="F19" s="233"/>
      <c r="G19" s="233"/>
      <c r="H19" s="233"/>
      <c r="I19" s="233"/>
      <c r="J19" s="233"/>
      <c r="L19" s="7" t="s">
        <v>11</v>
      </c>
      <c r="M19" s="7" t="s">
        <v>12</v>
      </c>
      <c r="N19" s="8" t="s">
        <v>13</v>
      </c>
      <c r="O19" s="7" t="s">
        <v>14</v>
      </c>
      <c r="P19" s="9" t="s">
        <v>15</v>
      </c>
      <c r="Q19" s="9" t="s">
        <v>16</v>
      </c>
      <c r="R19" s="10" t="s">
        <v>17</v>
      </c>
    </row>
    <row r="20" spans="1:23" ht="12.75" customHeight="1">
      <c r="A20" s="12" t="s">
        <v>19</v>
      </c>
      <c r="B20" s="13">
        <v>1</v>
      </c>
      <c r="C20" s="13">
        <v>2</v>
      </c>
      <c r="D20" s="13">
        <v>3</v>
      </c>
      <c r="E20" s="13">
        <v>4</v>
      </c>
      <c r="F20" s="13">
        <v>5</v>
      </c>
      <c r="G20" s="13">
        <v>6</v>
      </c>
      <c r="H20" s="13">
        <v>7</v>
      </c>
      <c r="I20" s="13">
        <v>8</v>
      </c>
      <c r="J20" s="13">
        <v>9</v>
      </c>
      <c r="K20" s="14" t="s">
        <v>20</v>
      </c>
      <c r="L20" s="18"/>
      <c r="M20" s="18"/>
      <c r="N20" s="19"/>
      <c r="O20" s="20"/>
      <c r="P20" s="21"/>
      <c r="Q20" s="21"/>
      <c r="R20" s="1"/>
    </row>
    <row r="21" spans="1:23" ht="12.75" customHeight="1">
      <c r="A21" s="22" t="s">
        <v>24</v>
      </c>
      <c r="B21" s="23">
        <v>20</v>
      </c>
      <c r="C21" s="23"/>
      <c r="D21" s="23"/>
      <c r="E21" s="23"/>
      <c r="F21" s="23"/>
      <c r="G21" s="23"/>
      <c r="H21" s="23"/>
      <c r="I21" s="23"/>
      <c r="J21" s="129"/>
      <c r="K21" s="28"/>
      <c r="L21" s="18"/>
      <c r="M21" s="18"/>
      <c r="N21" s="19"/>
      <c r="O21" s="20"/>
      <c r="P21" s="26">
        <f>B21</f>
        <v>20</v>
      </c>
      <c r="Q21" s="21"/>
      <c r="R21" s="1"/>
      <c r="T21" s="31"/>
      <c r="U21" s="32" t="s">
        <v>39</v>
      </c>
      <c r="V21" s="32"/>
      <c r="W21" s="32"/>
    </row>
    <row r="22" spans="1:23" ht="12.75" customHeight="1">
      <c r="A22" s="22" t="s">
        <v>25</v>
      </c>
      <c r="C22" s="27">
        <v>9</v>
      </c>
      <c r="K22" s="28"/>
      <c r="L22" s="1"/>
      <c r="M22" s="1"/>
      <c r="O22" s="20">
        <f>C22/B21</f>
        <v>0.45</v>
      </c>
      <c r="P22" s="29">
        <v>9</v>
      </c>
      <c r="Q22" s="30">
        <f t="shared" ref="Q22:Q29" si="2">P22/P21</f>
        <v>0.45</v>
      </c>
      <c r="R22" s="1">
        <f t="shared" ref="R22:R29" si="3">100%-Q22</f>
        <v>0.55000000000000004</v>
      </c>
      <c r="U22" s="33"/>
      <c r="V22" s="33"/>
      <c r="W22" s="33"/>
    </row>
    <row r="23" spans="1:23" ht="12.75" customHeight="1">
      <c r="A23" s="22" t="s">
        <v>26</v>
      </c>
      <c r="D23" s="27">
        <v>5</v>
      </c>
      <c r="K23" s="28"/>
      <c r="L23" s="1"/>
      <c r="M23" s="1"/>
      <c r="O23" s="20">
        <f>D23/C22</f>
        <v>0.55555555555555558</v>
      </c>
      <c r="P23" s="29">
        <v>7</v>
      </c>
      <c r="Q23" s="30">
        <f t="shared" si="2"/>
        <v>0.77777777777777779</v>
      </c>
      <c r="R23" s="1">
        <f t="shared" si="3"/>
        <v>0.22222222222222221</v>
      </c>
      <c r="U23" s="33"/>
      <c r="V23" s="33"/>
      <c r="W23" s="33"/>
    </row>
    <row r="24" spans="1:23" ht="12.75" customHeight="1">
      <c r="A24" s="22" t="s">
        <v>27</v>
      </c>
      <c r="E24" s="27">
        <v>5</v>
      </c>
      <c r="K24" s="28"/>
      <c r="L24" s="1"/>
      <c r="M24" s="1"/>
      <c r="O24" s="20">
        <f>E24/D23</f>
        <v>1</v>
      </c>
      <c r="P24" s="29">
        <v>7</v>
      </c>
      <c r="Q24" s="30">
        <f t="shared" si="2"/>
        <v>1</v>
      </c>
      <c r="R24" s="1">
        <f t="shared" si="3"/>
        <v>0</v>
      </c>
      <c r="T24" s="34" t="s">
        <v>40</v>
      </c>
      <c r="U24" s="35" t="s">
        <v>41</v>
      </c>
    </row>
    <row r="25" spans="1:23" ht="12.75" customHeight="1">
      <c r="A25" s="22" t="s">
        <v>28</v>
      </c>
      <c r="F25" s="27">
        <v>5</v>
      </c>
      <c r="K25" s="28"/>
      <c r="L25" s="1"/>
      <c r="M25" s="1"/>
      <c r="O25" s="1">
        <f>F25/E24</f>
        <v>1</v>
      </c>
      <c r="P25" s="29">
        <v>7</v>
      </c>
      <c r="Q25" s="30">
        <f t="shared" si="2"/>
        <v>1</v>
      </c>
      <c r="R25" s="1">
        <f t="shared" si="3"/>
        <v>0</v>
      </c>
      <c r="T25" s="2" t="s">
        <v>42</v>
      </c>
      <c r="U25" s="30" t="e">
        <f>#REF!</f>
        <v>#REF!</v>
      </c>
    </row>
    <row r="26" spans="1:23" ht="12.75" customHeight="1">
      <c r="A26" s="22" t="s">
        <v>29</v>
      </c>
      <c r="G26" s="27">
        <v>3</v>
      </c>
      <c r="K26" s="28"/>
      <c r="L26" s="1"/>
      <c r="M26" s="1"/>
      <c r="O26" s="1">
        <f>G26/F25</f>
        <v>0.6</v>
      </c>
      <c r="P26" s="29">
        <v>6</v>
      </c>
      <c r="Q26" s="30">
        <f t="shared" si="2"/>
        <v>0.8571428571428571</v>
      </c>
      <c r="R26" s="1">
        <f t="shared" si="3"/>
        <v>0.1428571428571429</v>
      </c>
      <c r="T26" s="2"/>
      <c r="U26" s="30"/>
    </row>
    <row r="27" spans="1:23" ht="12.75" customHeight="1">
      <c r="A27" s="22" t="s">
        <v>30</v>
      </c>
      <c r="H27" s="27">
        <v>3</v>
      </c>
      <c r="K27" s="28"/>
      <c r="L27" s="1"/>
      <c r="M27" s="1"/>
      <c r="O27" s="1">
        <f>H27/G26</f>
        <v>1</v>
      </c>
      <c r="P27" s="29">
        <v>6</v>
      </c>
      <c r="Q27" s="30">
        <f t="shared" si="2"/>
        <v>1</v>
      </c>
      <c r="R27" s="1">
        <f t="shared" si="3"/>
        <v>0</v>
      </c>
      <c r="T27" s="2"/>
      <c r="U27" s="30"/>
    </row>
    <row r="28" spans="1:23" ht="12.75" customHeight="1">
      <c r="A28" s="22" t="s">
        <v>31</v>
      </c>
      <c r="I28" s="27">
        <v>3</v>
      </c>
      <c r="K28" s="28"/>
      <c r="L28" s="1"/>
      <c r="M28" s="1"/>
      <c r="O28" s="1">
        <f>I28/H27</f>
        <v>1</v>
      </c>
      <c r="P28" s="29">
        <v>5</v>
      </c>
      <c r="Q28" s="30">
        <f t="shared" si="2"/>
        <v>0.83333333333333337</v>
      </c>
      <c r="R28" s="1">
        <f t="shared" si="3"/>
        <v>0.16666666666666663</v>
      </c>
      <c r="T28" s="2"/>
      <c r="U28" s="30"/>
    </row>
    <row r="29" spans="1:23" ht="12.75" customHeight="1">
      <c r="A29" s="22" t="s">
        <v>32</v>
      </c>
      <c r="J29" s="27">
        <v>3</v>
      </c>
      <c r="K29" s="28">
        <v>3</v>
      </c>
      <c r="L29" s="1"/>
      <c r="M29" s="1"/>
      <c r="O29" s="1">
        <f>J29/I28</f>
        <v>1</v>
      </c>
      <c r="P29" s="29">
        <v>6</v>
      </c>
      <c r="Q29" s="30">
        <f t="shared" si="2"/>
        <v>1.2</v>
      </c>
      <c r="R29" s="1">
        <f t="shared" si="3"/>
        <v>-0.19999999999999996</v>
      </c>
      <c r="T29" s="2"/>
      <c r="U29" s="30"/>
    </row>
    <row r="30" spans="1:23" ht="12.75" customHeight="1">
      <c r="A30" s="22" t="s">
        <v>33</v>
      </c>
      <c r="J30" s="27">
        <v>1</v>
      </c>
      <c r="K30" s="28">
        <v>1</v>
      </c>
      <c r="L30" s="1"/>
      <c r="M30" s="1"/>
      <c r="O30" s="1"/>
      <c r="P30" s="29">
        <v>3</v>
      </c>
      <c r="Q30" s="30"/>
      <c r="R30" s="1"/>
      <c r="T30" s="2"/>
      <c r="U30" s="30"/>
    </row>
    <row r="31" spans="1:23" ht="12.75" customHeight="1">
      <c r="A31" s="22" t="s">
        <v>34</v>
      </c>
      <c r="I31" s="27">
        <v>1</v>
      </c>
      <c r="K31" s="28"/>
      <c r="L31" s="1"/>
      <c r="M31" s="1"/>
      <c r="O31" s="1"/>
      <c r="P31" s="29">
        <v>2</v>
      </c>
      <c r="Q31" s="30"/>
      <c r="R31" s="1"/>
      <c r="T31" s="2"/>
      <c r="U31" s="30"/>
    </row>
    <row r="32" spans="1:23" ht="12.75" customHeight="1">
      <c r="A32" s="22" t="s">
        <v>46</v>
      </c>
      <c r="J32" s="27">
        <v>1</v>
      </c>
      <c r="K32" s="28">
        <v>1</v>
      </c>
      <c r="L32" s="1"/>
      <c r="M32" s="1"/>
      <c r="O32" s="1"/>
      <c r="P32" s="29">
        <v>2</v>
      </c>
      <c r="Q32" s="30"/>
      <c r="R32" s="1"/>
      <c r="T32" s="2"/>
      <c r="U32" s="30"/>
    </row>
    <row r="33" spans="1:25" ht="12.75" customHeight="1">
      <c r="A33" s="22" t="s">
        <v>50</v>
      </c>
      <c r="J33" s="27">
        <v>1</v>
      </c>
      <c r="K33" s="28"/>
      <c r="L33" s="1"/>
      <c r="M33" s="1"/>
      <c r="O33" s="1"/>
      <c r="P33" s="29">
        <v>1</v>
      </c>
      <c r="Q33" s="30"/>
      <c r="R33" s="1"/>
      <c r="T33" s="2"/>
      <c r="U33" s="30"/>
    </row>
    <row r="34" spans="1:25" ht="12.75" customHeight="1">
      <c r="A34" s="22" t="s">
        <v>51</v>
      </c>
      <c r="J34" s="27">
        <v>1</v>
      </c>
      <c r="K34" s="28"/>
      <c r="L34" s="1"/>
      <c r="M34" s="1"/>
      <c r="O34" s="1"/>
      <c r="P34" s="29">
        <v>1</v>
      </c>
      <c r="Q34" s="30"/>
      <c r="R34" s="1"/>
      <c r="T34" s="2"/>
      <c r="U34" s="27" t="s">
        <v>35</v>
      </c>
      <c r="V34" s="27">
        <v>5</v>
      </c>
      <c r="X34" s="28" t="s">
        <v>20</v>
      </c>
      <c r="Y34" s="28">
        <f>SUM(K29:K31)</f>
        <v>4</v>
      </c>
    </row>
    <row r="35" spans="1:25" ht="12.75" customHeight="1">
      <c r="K35" s="27">
        <f>SUM(K29:K32)</f>
        <v>5</v>
      </c>
      <c r="L35" s="1">
        <f>K29/B21</f>
        <v>0.15</v>
      </c>
      <c r="M35" s="1">
        <f>K35/B21</f>
        <v>0.25</v>
      </c>
      <c r="N35" s="1">
        <f>M35-L35</f>
        <v>0.1</v>
      </c>
      <c r="O35" s="1"/>
      <c r="T35" s="2" t="s">
        <v>43</v>
      </c>
      <c r="U35" s="27" t="s">
        <v>36</v>
      </c>
      <c r="V35" s="30">
        <f>V34/B21</f>
        <v>0.25</v>
      </c>
      <c r="X35" s="28" t="s">
        <v>37</v>
      </c>
      <c r="Y35" s="130">
        <f>V34/Y34</f>
        <v>1.25</v>
      </c>
    </row>
    <row r="36" spans="1:25" ht="12.75" customHeight="1">
      <c r="A36" s="3" t="s">
        <v>44</v>
      </c>
      <c r="L36" s="1"/>
      <c r="M36" s="1"/>
      <c r="O36" s="1"/>
      <c r="T36" s="2" t="s">
        <v>45</v>
      </c>
    </row>
    <row r="37" spans="1:25" ht="25.5" customHeight="1">
      <c r="B37" s="232" t="s">
        <v>3</v>
      </c>
      <c r="C37" s="233"/>
      <c r="D37" s="233"/>
      <c r="E37" s="233"/>
      <c r="F37" s="233"/>
      <c r="G37" s="233"/>
      <c r="H37" s="233"/>
      <c r="I37" s="233"/>
      <c r="J37" s="233"/>
      <c r="L37" s="7" t="s">
        <v>11</v>
      </c>
      <c r="M37" s="7" t="s">
        <v>12</v>
      </c>
      <c r="N37" s="8" t="s">
        <v>13</v>
      </c>
      <c r="O37" s="7" t="s">
        <v>14</v>
      </c>
      <c r="P37" s="9" t="s">
        <v>15</v>
      </c>
      <c r="Q37" s="9" t="s">
        <v>16</v>
      </c>
      <c r="R37" s="10" t="s">
        <v>17</v>
      </c>
      <c r="T37" s="2" t="s">
        <v>0</v>
      </c>
    </row>
    <row r="38" spans="1:25" ht="12.75" customHeight="1">
      <c r="A38" s="12" t="s">
        <v>19</v>
      </c>
      <c r="B38" s="13">
        <v>1</v>
      </c>
      <c r="C38" s="13">
        <v>2</v>
      </c>
      <c r="D38" s="13">
        <v>3</v>
      </c>
      <c r="E38" s="13">
        <v>4</v>
      </c>
      <c r="F38" s="13">
        <v>5</v>
      </c>
      <c r="G38" s="13">
        <v>6</v>
      </c>
      <c r="H38" s="13">
        <v>7</v>
      </c>
      <c r="I38" s="13">
        <v>8</v>
      </c>
      <c r="J38" s="13">
        <v>9</v>
      </c>
      <c r="K38" s="14" t="s">
        <v>20</v>
      </c>
      <c r="L38" s="18"/>
      <c r="M38" s="18"/>
      <c r="N38" s="19"/>
      <c r="O38" s="20"/>
      <c r="P38" s="21"/>
      <c r="Q38" s="21"/>
      <c r="R38" s="1"/>
      <c r="T38" s="2" t="s">
        <v>2</v>
      </c>
    </row>
    <row r="39" spans="1:25" ht="12.75" customHeight="1">
      <c r="A39" s="22" t="s">
        <v>25</v>
      </c>
      <c r="B39" s="23">
        <v>43</v>
      </c>
      <c r="C39" s="23"/>
      <c r="D39" s="23"/>
      <c r="E39" s="23"/>
      <c r="F39" s="23"/>
      <c r="G39" s="23"/>
      <c r="H39" s="23"/>
      <c r="I39" s="23"/>
      <c r="J39" s="129"/>
      <c r="K39" s="28"/>
      <c r="L39" s="18"/>
      <c r="M39" s="18"/>
      <c r="N39" s="19"/>
      <c r="O39" s="20"/>
      <c r="P39" s="26">
        <f>B39</f>
        <v>43</v>
      </c>
      <c r="Q39" s="21"/>
      <c r="R39" s="1"/>
      <c r="T39" s="11" t="s">
        <v>18</v>
      </c>
    </row>
    <row r="40" spans="1:25" ht="12.75" customHeight="1">
      <c r="A40" s="22" t="s">
        <v>26</v>
      </c>
      <c r="C40" s="27">
        <v>24</v>
      </c>
      <c r="K40" s="28"/>
      <c r="L40" s="1"/>
      <c r="M40" s="1"/>
      <c r="O40" s="20">
        <f>C40/B39</f>
        <v>0.55813953488372092</v>
      </c>
      <c r="P40" s="29">
        <v>24</v>
      </c>
      <c r="Q40" s="30">
        <f t="shared" ref="Q40:Q47" si="4">P40/P39</f>
        <v>0.55813953488372092</v>
      </c>
      <c r="R40" s="1">
        <f t="shared" ref="R40:R47" si="5">100%-Q40</f>
        <v>0.44186046511627908</v>
      </c>
      <c r="T40" s="11" t="s">
        <v>21</v>
      </c>
    </row>
    <row r="41" spans="1:25" ht="12.75" customHeight="1">
      <c r="A41" s="22" t="s">
        <v>27</v>
      </c>
      <c r="D41" s="27">
        <v>16</v>
      </c>
      <c r="K41" s="28"/>
      <c r="L41" s="1"/>
      <c r="M41" s="1"/>
      <c r="O41" s="1">
        <f>D41/C40</f>
        <v>0.66666666666666663</v>
      </c>
      <c r="P41" s="29">
        <v>20</v>
      </c>
      <c r="Q41" s="30">
        <f t="shared" si="4"/>
        <v>0.83333333333333337</v>
      </c>
      <c r="R41" s="1">
        <f t="shared" si="5"/>
        <v>0.16666666666666663</v>
      </c>
      <c r="T41" s="11" t="s">
        <v>23</v>
      </c>
    </row>
    <row r="42" spans="1:25" ht="12.75" customHeight="1">
      <c r="A42" s="22" t="s">
        <v>28</v>
      </c>
      <c r="E42" s="27">
        <v>16</v>
      </c>
      <c r="K42" s="28"/>
      <c r="L42" s="1"/>
      <c r="M42" s="1"/>
      <c r="O42" s="1">
        <f>E42/D41</f>
        <v>1</v>
      </c>
      <c r="P42" s="29">
        <v>22</v>
      </c>
      <c r="Q42" s="30">
        <f t="shared" si="4"/>
        <v>1.1000000000000001</v>
      </c>
      <c r="R42" s="1">
        <f t="shared" si="5"/>
        <v>-0.10000000000000009</v>
      </c>
      <c r="T42" s="22"/>
    </row>
    <row r="43" spans="1:25" ht="12.75" customHeight="1">
      <c r="A43" s="22" t="s">
        <v>29</v>
      </c>
      <c r="F43" s="27">
        <v>13</v>
      </c>
      <c r="K43" s="28"/>
      <c r="L43" s="1"/>
      <c r="M43" s="1"/>
      <c r="O43" s="1">
        <f>F43/E42</f>
        <v>0.8125</v>
      </c>
      <c r="P43" s="29">
        <v>18</v>
      </c>
      <c r="Q43" s="30">
        <f t="shared" si="4"/>
        <v>0.81818181818181823</v>
      </c>
      <c r="R43" s="1">
        <f t="shared" si="5"/>
        <v>0.18181818181818177</v>
      </c>
      <c r="T43" s="22"/>
    </row>
    <row r="44" spans="1:25" ht="12.75" customHeight="1">
      <c r="A44" s="22" t="s">
        <v>30</v>
      </c>
      <c r="G44" s="27">
        <v>12</v>
      </c>
      <c r="K44" s="28"/>
      <c r="L44" s="1"/>
      <c r="M44" s="1"/>
      <c r="O44" s="1">
        <f>G44/F43</f>
        <v>0.92307692307692313</v>
      </c>
      <c r="P44" s="29">
        <v>18</v>
      </c>
      <c r="Q44" s="30">
        <f t="shared" si="4"/>
        <v>1</v>
      </c>
      <c r="R44" s="1">
        <f t="shared" si="5"/>
        <v>0</v>
      </c>
      <c r="T44" s="22"/>
    </row>
    <row r="45" spans="1:25" ht="12.75" customHeight="1">
      <c r="A45" s="22" t="s">
        <v>31</v>
      </c>
      <c r="H45" s="27">
        <v>11</v>
      </c>
      <c r="K45" s="28"/>
      <c r="L45" s="1"/>
      <c r="M45" s="1"/>
      <c r="O45" s="1">
        <f>H45/G44</f>
        <v>0.91666666666666663</v>
      </c>
      <c r="P45" s="29">
        <v>18</v>
      </c>
      <c r="Q45" s="30">
        <f t="shared" si="4"/>
        <v>1</v>
      </c>
      <c r="R45" s="1">
        <f t="shared" si="5"/>
        <v>0</v>
      </c>
      <c r="T45" s="22"/>
    </row>
    <row r="46" spans="1:25" ht="12.75" customHeight="1">
      <c r="A46" s="22" t="s">
        <v>32</v>
      </c>
      <c r="I46" s="27">
        <v>10</v>
      </c>
      <c r="K46" s="28"/>
      <c r="L46" s="1"/>
      <c r="M46" s="1"/>
      <c r="O46" s="1">
        <f>I46/H45</f>
        <v>0.90909090909090906</v>
      </c>
      <c r="P46" s="29">
        <v>18</v>
      </c>
      <c r="Q46" s="30">
        <f t="shared" si="4"/>
        <v>1</v>
      </c>
      <c r="R46" s="1">
        <f t="shared" si="5"/>
        <v>0</v>
      </c>
      <c r="T46" s="22"/>
    </row>
    <row r="47" spans="1:25" ht="12.75" customHeight="1">
      <c r="A47" s="22" t="s">
        <v>33</v>
      </c>
      <c r="J47" s="27">
        <v>10</v>
      </c>
      <c r="K47" s="28">
        <v>10</v>
      </c>
      <c r="L47" s="1"/>
      <c r="M47" s="1"/>
      <c r="O47" s="1">
        <f>J47/I46</f>
        <v>1</v>
      </c>
      <c r="P47" s="29">
        <v>18</v>
      </c>
      <c r="Q47" s="30">
        <f t="shared" si="4"/>
        <v>1</v>
      </c>
      <c r="R47" s="1">
        <f t="shared" si="5"/>
        <v>0</v>
      </c>
      <c r="T47" s="22"/>
    </row>
    <row r="48" spans="1:25" ht="12.75" customHeight="1">
      <c r="A48" s="22" t="s">
        <v>34</v>
      </c>
      <c r="J48" s="27">
        <v>6</v>
      </c>
      <c r="K48" s="28">
        <v>6</v>
      </c>
      <c r="L48" s="1"/>
      <c r="M48" s="1"/>
      <c r="O48" s="1"/>
      <c r="P48" s="29">
        <v>8</v>
      </c>
      <c r="Q48" s="30"/>
      <c r="R48" s="1"/>
      <c r="T48" s="22"/>
    </row>
    <row r="49" spans="1:23" ht="12.75" customHeight="1">
      <c r="A49" s="22" t="s">
        <v>46</v>
      </c>
      <c r="J49" s="27">
        <v>1</v>
      </c>
      <c r="K49" s="28">
        <v>1</v>
      </c>
      <c r="L49" s="1"/>
      <c r="M49" s="1"/>
      <c r="O49" s="1"/>
      <c r="P49" s="29">
        <v>1</v>
      </c>
      <c r="Q49" s="30"/>
      <c r="R49" s="1"/>
      <c r="T49" s="22"/>
    </row>
    <row r="50" spans="1:23" ht="12.75" customHeight="1">
      <c r="A50" s="22" t="s">
        <v>50</v>
      </c>
      <c r="K50" s="28"/>
      <c r="L50" s="1"/>
      <c r="M50" s="1"/>
      <c r="O50" s="1"/>
      <c r="P50" s="29"/>
      <c r="Q50" s="30"/>
      <c r="R50" s="1"/>
      <c r="T50" s="22"/>
    </row>
    <row r="51" spans="1:23" ht="12.75" customHeight="1">
      <c r="A51" s="22" t="s">
        <v>51</v>
      </c>
      <c r="K51" s="28"/>
      <c r="L51" s="1"/>
      <c r="M51" s="1"/>
      <c r="O51" s="1"/>
      <c r="P51" s="29"/>
      <c r="Q51" s="30"/>
      <c r="R51" s="1"/>
      <c r="S51" s="27" t="s">
        <v>35</v>
      </c>
      <c r="T51" s="27">
        <v>15</v>
      </c>
      <c r="V51" s="27" t="s">
        <v>20</v>
      </c>
      <c r="W51" s="27">
        <f>SUM(K47:K49)</f>
        <v>17</v>
      </c>
    </row>
    <row r="52" spans="1:23" ht="12.75" customHeight="1">
      <c r="K52" s="27">
        <f>SUM(K47:K49)</f>
        <v>17</v>
      </c>
      <c r="L52" s="1">
        <f>K47/B39</f>
        <v>0.23255813953488372</v>
      </c>
      <c r="M52" s="1">
        <f>K52/B39</f>
        <v>0.39534883720930231</v>
      </c>
      <c r="N52" s="1">
        <f>M52-L52</f>
        <v>0.16279069767441859</v>
      </c>
      <c r="O52" s="1"/>
      <c r="S52" s="27" t="s">
        <v>36</v>
      </c>
      <c r="T52" s="30">
        <f>T51/B39</f>
        <v>0.34883720930232559</v>
      </c>
      <c r="V52" s="27" t="s">
        <v>37</v>
      </c>
      <c r="W52" s="30">
        <f>T51/W51</f>
        <v>0.88235294117647056</v>
      </c>
    </row>
    <row r="53" spans="1:23" ht="12.75" customHeight="1">
      <c r="A53" s="3" t="s">
        <v>47</v>
      </c>
      <c r="L53" s="1"/>
      <c r="M53" s="1"/>
      <c r="O53" s="1"/>
    </row>
    <row r="54" spans="1:23" ht="25.5" customHeight="1">
      <c r="B54" s="232" t="s">
        <v>3</v>
      </c>
      <c r="C54" s="233"/>
      <c r="D54" s="233"/>
      <c r="E54" s="233"/>
      <c r="F54" s="233"/>
      <c r="G54" s="233"/>
      <c r="H54" s="233"/>
      <c r="I54" s="233"/>
      <c r="J54" s="233"/>
      <c r="L54" s="7" t="s">
        <v>11</v>
      </c>
      <c r="M54" s="7" t="s">
        <v>12</v>
      </c>
      <c r="N54" s="8" t="s">
        <v>13</v>
      </c>
      <c r="O54" s="7" t="s">
        <v>14</v>
      </c>
      <c r="P54" s="9" t="s">
        <v>15</v>
      </c>
      <c r="Q54" s="9" t="s">
        <v>16</v>
      </c>
      <c r="R54" s="10" t="s">
        <v>17</v>
      </c>
    </row>
    <row r="55" spans="1:23" ht="12.75" customHeight="1">
      <c r="A55" s="12" t="s">
        <v>19</v>
      </c>
      <c r="B55" s="13">
        <v>1</v>
      </c>
      <c r="C55" s="13">
        <v>2</v>
      </c>
      <c r="D55" s="13">
        <v>3</v>
      </c>
      <c r="E55" s="13">
        <v>4</v>
      </c>
      <c r="F55" s="13">
        <v>5</v>
      </c>
      <c r="G55" s="13">
        <v>6</v>
      </c>
      <c r="H55" s="13">
        <v>7</v>
      </c>
      <c r="I55" s="13">
        <v>8</v>
      </c>
      <c r="J55" s="13">
        <v>9</v>
      </c>
      <c r="K55" s="14" t="s">
        <v>20</v>
      </c>
      <c r="L55" s="18"/>
      <c r="M55" s="18"/>
      <c r="N55" s="19"/>
      <c r="O55" s="20"/>
      <c r="P55" s="21"/>
      <c r="Q55" s="21"/>
      <c r="R55" s="1"/>
    </row>
    <row r="56" spans="1:23" ht="12.75" customHeight="1">
      <c r="A56" s="22" t="s">
        <v>26</v>
      </c>
      <c r="B56" s="23">
        <v>10</v>
      </c>
      <c r="C56" s="23"/>
      <c r="D56" s="23"/>
      <c r="E56" s="23"/>
      <c r="F56" s="23"/>
      <c r="G56" s="23"/>
      <c r="H56" s="23"/>
      <c r="I56" s="23"/>
      <c r="J56" s="23"/>
      <c r="K56" s="28"/>
      <c r="L56" s="18"/>
      <c r="M56" s="18"/>
      <c r="N56" s="19"/>
      <c r="O56" s="20"/>
      <c r="P56" s="26">
        <f>B56</f>
        <v>10</v>
      </c>
      <c r="Q56" s="21"/>
      <c r="R56" s="1"/>
    </row>
    <row r="57" spans="1:23" ht="12.75" customHeight="1">
      <c r="A57" s="22" t="s">
        <v>27</v>
      </c>
      <c r="C57" s="27">
        <v>7</v>
      </c>
      <c r="K57" s="28"/>
      <c r="L57" s="1"/>
      <c r="M57" s="1"/>
      <c r="O57" s="20">
        <f>C57/B56</f>
        <v>0.7</v>
      </c>
      <c r="P57" s="29">
        <v>7</v>
      </c>
      <c r="Q57" s="30">
        <f t="shared" ref="Q57:Q64" si="6">P57/P56</f>
        <v>0.7</v>
      </c>
      <c r="R57" s="1">
        <f t="shared" ref="R57:R64" si="7">100%-Q57</f>
        <v>0.30000000000000004</v>
      </c>
    </row>
    <row r="58" spans="1:23" ht="12.75" customHeight="1">
      <c r="A58" s="22" t="s">
        <v>28</v>
      </c>
      <c r="D58" s="27">
        <v>6</v>
      </c>
      <c r="K58" s="28"/>
      <c r="L58" s="1"/>
      <c r="M58" s="1"/>
      <c r="O58" s="1">
        <f>D58/C57</f>
        <v>0.8571428571428571</v>
      </c>
      <c r="P58" s="29">
        <v>6</v>
      </c>
      <c r="Q58" s="30">
        <f t="shared" si="6"/>
        <v>0.8571428571428571</v>
      </c>
      <c r="R58" s="1">
        <f t="shared" si="7"/>
        <v>0.1428571428571429</v>
      </c>
    </row>
    <row r="59" spans="1:23" ht="12.75" customHeight="1">
      <c r="A59" s="22" t="s">
        <v>29</v>
      </c>
      <c r="E59" s="27">
        <v>4</v>
      </c>
      <c r="K59" s="28"/>
      <c r="L59" s="1"/>
      <c r="M59" s="1"/>
      <c r="O59" s="1">
        <f>E59/D58</f>
        <v>0.66666666666666663</v>
      </c>
      <c r="P59" s="29">
        <v>4</v>
      </c>
      <c r="Q59" s="30">
        <f t="shared" si="6"/>
        <v>0.66666666666666663</v>
      </c>
      <c r="R59" s="1">
        <f t="shared" si="7"/>
        <v>0.33333333333333337</v>
      </c>
    </row>
    <row r="60" spans="1:23" ht="12.75" customHeight="1">
      <c r="A60" s="22" t="s">
        <v>30</v>
      </c>
      <c r="F60" s="27">
        <v>3</v>
      </c>
      <c r="K60" s="28"/>
      <c r="L60" s="1"/>
      <c r="M60" s="1"/>
      <c r="O60" s="1">
        <f>F60/E59</f>
        <v>0.75</v>
      </c>
      <c r="P60" s="29">
        <v>4</v>
      </c>
      <c r="Q60" s="30">
        <f t="shared" si="6"/>
        <v>1</v>
      </c>
      <c r="R60" s="1">
        <f t="shared" si="7"/>
        <v>0</v>
      </c>
    </row>
    <row r="61" spans="1:23" ht="12.75" customHeight="1">
      <c r="A61" s="22" t="s">
        <v>31</v>
      </c>
      <c r="G61" s="27">
        <v>2</v>
      </c>
      <c r="K61" s="28"/>
      <c r="L61" s="1"/>
      <c r="M61" s="1"/>
      <c r="O61" s="1">
        <f>G61/F60</f>
        <v>0.66666666666666663</v>
      </c>
      <c r="P61" s="29">
        <v>4</v>
      </c>
      <c r="Q61" s="30">
        <f t="shared" si="6"/>
        <v>1</v>
      </c>
      <c r="R61" s="1">
        <f t="shared" si="7"/>
        <v>0</v>
      </c>
    </row>
    <row r="62" spans="1:23" ht="12.75" customHeight="1">
      <c r="A62" s="22" t="s">
        <v>32</v>
      </c>
      <c r="H62" s="27">
        <v>2</v>
      </c>
      <c r="K62" s="28"/>
      <c r="L62" s="1"/>
      <c r="M62" s="1"/>
      <c r="O62" s="1">
        <f>H62/G61</f>
        <v>1</v>
      </c>
      <c r="P62" s="29">
        <v>4</v>
      </c>
      <c r="Q62" s="30">
        <f t="shared" si="6"/>
        <v>1</v>
      </c>
      <c r="R62" s="1">
        <f t="shared" si="7"/>
        <v>0</v>
      </c>
    </row>
    <row r="63" spans="1:23" ht="12.75" customHeight="1">
      <c r="A63" s="22" t="s">
        <v>33</v>
      </c>
      <c r="I63" s="27">
        <v>2</v>
      </c>
      <c r="K63" s="28"/>
      <c r="L63" s="1"/>
      <c r="M63" s="1"/>
      <c r="O63" s="1">
        <f>I63/H62</f>
        <v>1</v>
      </c>
      <c r="P63" s="29">
        <v>4</v>
      </c>
      <c r="Q63" s="30">
        <f t="shared" si="6"/>
        <v>1</v>
      </c>
      <c r="R63" s="1">
        <f t="shared" si="7"/>
        <v>0</v>
      </c>
    </row>
    <row r="64" spans="1:23" ht="12.75" customHeight="1">
      <c r="A64" s="22" t="s">
        <v>34</v>
      </c>
      <c r="J64" s="27">
        <v>2</v>
      </c>
      <c r="K64" s="28">
        <v>2</v>
      </c>
      <c r="L64" s="1"/>
      <c r="M64" s="1"/>
      <c r="O64" s="1">
        <f>J64/I63</f>
        <v>1</v>
      </c>
      <c r="P64" s="29">
        <v>4</v>
      </c>
      <c r="Q64" s="30">
        <f t="shared" si="6"/>
        <v>1</v>
      </c>
      <c r="R64" s="1">
        <f t="shared" si="7"/>
        <v>0</v>
      </c>
    </row>
    <row r="65" spans="1:23" ht="12.75" customHeight="1">
      <c r="A65" s="22" t="s">
        <v>46</v>
      </c>
      <c r="J65" s="27">
        <v>1</v>
      </c>
      <c r="K65" s="28">
        <v>1</v>
      </c>
      <c r="L65" s="1"/>
      <c r="M65" s="1"/>
      <c r="O65" s="1"/>
      <c r="P65" s="29">
        <v>1</v>
      </c>
      <c r="Q65" s="30"/>
      <c r="R65" s="1"/>
    </row>
    <row r="66" spans="1:23" ht="12.75" customHeight="1">
      <c r="A66" s="22"/>
      <c r="K66" s="28"/>
      <c r="L66" s="1"/>
      <c r="M66" s="1"/>
      <c r="O66" s="1"/>
      <c r="P66" s="29"/>
      <c r="Q66" s="30"/>
      <c r="R66" s="1"/>
      <c r="S66" s="27" t="s">
        <v>35</v>
      </c>
      <c r="T66" s="27">
        <v>3</v>
      </c>
      <c r="V66" s="27" t="s">
        <v>20</v>
      </c>
      <c r="W66" s="27">
        <f>SUM(K64:K66)</f>
        <v>3</v>
      </c>
    </row>
    <row r="67" spans="1:23" ht="12.75" customHeight="1">
      <c r="K67" s="27">
        <f>SUM(K64:K65)</f>
        <v>3</v>
      </c>
      <c r="L67" s="1">
        <f>K64/B56</f>
        <v>0.2</v>
      </c>
      <c r="M67" s="1">
        <f>K67/B56</f>
        <v>0.3</v>
      </c>
      <c r="N67" s="1">
        <f>M67-L67</f>
        <v>9.9999999999999978E-2</v>
      </c>
      <c r="O67" s="1"/>
      <c r="S67" s="27" t="s">
        <v>36</v>
      </c>
      <c r="T67" s="30">
        <f>T66/B56</f>
        <v>0.3</v>
      </c>
      <c r="V67" s="27" t="s">
        <v>37</v>
      </c>
      <c r="W67" s="30">
        <f>T66/W66</f>
        <v>1</v>
      </c>
    </row>
    <row r="68" spans="1:23" ht="12.75" customHeight="1">
      <c r="A68" s="3" t="s">
        <v>49</v>
      </c>
      <c r="L68" s="1"/>
      <c r="M68" s="1"/>
      <c r="O68" s="1"/>
      <c r="U68" s="33"/>
      <c r="V68" s="33"/>
      <c r="W68" s="33"/>
    </row>
    <row r="69" spans="1:23" ht="25.5" customHeight="1">
      <c r="B69" s="232" t="s">
        <v>3</v>
      </c>
      <c r="C69" s="233"/>
      <c r="D69" s="233"/>
      <c r="E69" s="233"/>
      <c r="F69" s="233"/>
      <c r="G69" s="233"/>
      <c r="H69" s="233"/>
      <c r="I69" s="233"/>
      <c r="J69" s="233"/>
      <c r="L69" s="7" t="s">
        <v>11</v>
      </c>
      <c r="M69" s="7" t="s">
        <v>12</v>
      </c>
      <c r="N69" s="8" t="s">
        <v>13</v>
      </c>
      <c r="O69" s="7" t="s">
        <v>14</v>
      </c>
      <c r="P69" s="9" t="s">
        <v>15</v>
      </c>
      <c r="Q69" s="9" t="s">
        <v>16</v>
      </c>
      <c r="R69" s="10" t="s">
        <v>17</v>
      </c>
      <c r="T69" s="34" t="s">
        <v>40</v>
      </c>
      <c r="U69" s="35" t="s">
        <v>41</v>
      </c>
    </row>
    <row r="70" spans="1:23" ht="12.75" customHeight="1">
      <c r="A70" s="12" t="s">
        <v>19</v>
      </c>
      <c r="B70" s="13">
        <v>1</v>
      </c>
      <c r="C70" s="13">
        <v>2</v>
      </c>
      <c r="D70" s="13">
        <v>3</v>
      </c>
      <c r="E70" s="13">
        <v>4</v>
      </c>
      <c r="F70" s="13">
        <v>5</v>
      </c>
      <c r="G70" s="13">
        <v>6</v>
      </c>
      <c r="H70" s="13">
        <v>7</v>
      </c>
      <c r="I70" s="13">
        <v>8</v>
      </c>
      <c r="J70" s="13">
        <v>9</v>
      </c>
      <c r="K70" s="14" t="s">
        <v>20</v>
      </c>
      <c r="L70" s="18"/>
      <c r="M70" s="18"/>
      <c r="N70" s="19"/>
      <c r="O70" s="20"/>
      <c r="P70" s="21"/>
      <c r="Q70" s="21"/>
      <c r="R70" s="1"/>
      <c r="T70" s="2" t="s">
        <v>42</v>
      </c>
      <c r="U70" s="1" t="e">
        <f>#REF!</f>
        <v>#REF!</v>
      </c>
    </row>
    <row r="71" spans="1:23" ht="12.75" customHeight="1">
      <c r="A71" s="22" t="s">
        <v>27</v>
      </c>
      <c r="B71" s="23">
        <v>37</v>
      </c>
      <c r="C71" s="23"/>
      <c r="D71" s="23"/>
      <c r="E71" s="23"/>
      <c r="F71" s="23"/>
      <c r="G71" s="23"/>
      <c r="H71" s="23"/>
      <c r="I71" s="23"/>
      <c r="J71" s="23"/>
      <c r="K71" s="28"/>
      <c r="L71" s="18"/>
      <c r="M71" s="18"/>
      <c r="N71" s="19"/>
      <c r="O71" s="20"/>
      <c r="P71" s="26">
        <f>B71</f>
        <v>37</v>
      </c>
      <c r="Q71" s="21"/>
      <c r="R71" s="1"/>
      <c r="T71" s="2" t="s">
        <v>43</v>
      </c>
    </row>
    <row r="72" spans="1:23" ht="12.75" customHeight="1">
      <c r="A72" s="22" t="s">
        <v>28</v>
      </c>
      <c r="C72" s="27">
        <v>24</v>
      </c>
      <c r="K72" s="28"/>
      <c r="L72" s="1"/>
      <c r="M72" s="1"/>
      <c r="O72" s="20">
        <f>C72/B71</f>
        <v>0.64864864864864868</v>
      </c>
      <c r="P72" s="29">
        <v>24</v>
      </c>
      <c r="Q72" s="30">
        <f t="shared" ref="Q72:Q79" si="8">P72/P71</f>
        <v>0.64864864864864868</v>
      </c>
      <c r="R72" s="1">
        <f t="shared" ref="R72:R79" si="9">100%-Q72</f>
        <v>0.35135135135135132</v>
      </c>
      <c r="T72" s="2" t="s">
        <v>45</v>
      </c>
    </row>
    <row r="73" spans="1:23" ht="12.75" customHeight="1">
      <c r="A73" s="22" t="s">
        <v>29</v>
      </c>
      <c r="D73" s="27">
        <v>24</v>
      </c>
      <c r="K73" s="28"/>
      <c r="L73" s="1"/>
      <c r="M73" s="1"/>
      <c r="O73" s="1">
        <f>D73/C72</f>
        <v>1</v>
      </c>
      <c r="P73" s="29">
        <v>25</v>
      </c>
      <c r="Q73" s="30">
        <f t="shared" si="8"/>
        <v>1.0416666666666667</v>
      </c>
      <c r="R73" s="1">
        <f t="shared" si="9"/>
        <v>-4.1666666666666741E-2</v>
      </c>
      <c r="T73" s="2" t="s">
        <v>0</v>
      </c>
    </row>
    <row r="74" spans="1:23" ht="12.75" customHeight="1">
      <c r="A74" s="22" t="s">
        <v>30</v>
      </c>
      <c r="E74" s="27">
        <v>23</v>
      </c>
      <c r="K74" s="28"/>
      <c r="L74" s="1"/>
      <c r="M74" s="1"/>
      <c r="O74" s="1">
        <f>E74/D73</f>
        <v>0.95833333333333337</v>
      </c>
      <c r="P74" s="29">
        <v>25</v>
      </c>
      <c r="Q74" s="30">
        <f t="shared" si="8"/>
        <v>1</v>
      </c>
      <c r="R74" s="1">
        <f t="shared" si="9"/>
        <v>0</v>
      </c>
      <c r="T74" s="2" t="s">
        <v>2</v>
      </c>
    </row>
    <row r="75" spans="1:23" ht="12.75" customHeight="1">
      <c r="A75" s="22" t="s">
        <v>31</v>
      </c>
      <c r="F75" s="27">
        <v>23</v>
      </c>
      <c r="K75" s="28"/>
      <c r="L75" s="1"/>
      <c r="M75" s="1"/>
      <c r="O75" s="1">
        <f>F75/E74</f>
        <v>1</v>
      </c>
      <c r="P75" s="29">
        <v>26</v>
      </c>
      <c r="Q75" s="30">
        <f t="shared" si="8"/>
        <v>1.04</v>
      </c>
      <c r="R75" s="1">
        <f t="shared" si="9"/>
        <v>-4.0000000000000036E-2</v>
      </c>
      <c r="T75" s="2"/>
    </row>
    <row r="76" spans="1:23" ht="12.75" customHeight="1">
      <c r="A76" s="22" t="s">
        <v>32</v>
      </c>
      <c r="G76" s="27">
        <v>23</v>
      </c>
      <c r="K76" s="28"/>
      <c r="L76" s="1"/>
      <c r="M76" s="1"/>
      <c r="O76" s="1">
        <f>G76/F75</f>
        <v>1</v>
      </c>
      <c r="P76" s="29">
        <v>26</v>
      </c>
      <c r="Q76" s="30">
        <f t="shared" si="8"/>
        <v>1</v>
      </c>
      <c r="R76" s="1">
        <f t="shared" si="9"/>
        <v>0</v>
      </c>
      <c r="T76" s="2"/>
    </row>
    <row r="77" spans="1:23" ht="12.75" customHeight="1">
      <c r="A77" s="22" t="s">
        <v>33</v>
      </c>
      <c r="H77" s="27">
        <v>23</v>
      </c>
      <c r="K77" s="28"/>
      <c r="L77" s="1"/>
      <c r="M77" s="1"/>
      <c r="O77" s="1">
        <f>H77/G76</f>
        <v>1</v>
      </c>
      <c r="P77" s="29">
        <v>24</v>
      </c>
      <c r="Q77" s="30">
        <f t="shared" si="8"/>
        <v>0.92307692307692313</v>
      </c>
      <c r="R77" s="1">
        <f t="shared" si="9"/>
        <v>7.6923076923076872E-2</v>
      </c>
      <c r="T77" s="2"/>
    </row>
    <row r="78" spans="1:23" ht="12.75" customHeight="1">
      <c r="A78" s="22" t="s">
        <v>34</v>
      </c>
      <c r="I78" s="27">
        <v>22</v>
      </c>
      <c r="K78" s="28"/>
      <c r="L78" s="1"/>
      <c r="M78" s="1"/>
      <c r="O78" s="1">
        <f>I78/H77</f>
        <v>0.95652173913043481</v>
      </c>
      <c r="P78" s="29">
        <v>23</v>
      </c>
      <c r="Q78" s="30">
        <f t="shared" si="8"/>
        <v>0.95833333333333337</v>
      </c>
      <c r="R78" s="1">
        <f t="shared" si="9"/>
        <v>4.166666666666663E-2</v>
      </c>
      <c r="T78" s="2"/>
    </row>
    <row r="79" spans="1:23" ht="12.75" customHeight="1">
      <c r="A79" s="22" t="s">
        <v>46</v>
      </c>
      <c r="J79" s="27">
        <v>22</v>
      </c>
      <c r="K79" s="28">
        <v>22</v>
      </c>
      <c r="L79" s="1"/>
      <c r="M79" s="1"/>
      <c r="O79" s="1">
        <f>J79/I78</f>
        <v>1</v>
      </c>
      <c r="P79" s="29">
        <v>23</v>
      </c>
      <c r="Q79" s="30">
        <f t="shared" si="8"/>
        <v>1</v>
      </c>
      <c r="R79" s="1">
        <f t="shared" si="9"/>
        <v>0</v>
      </c>
      <c r="T79" s="2"/>
    </row>
    <row r="80" spans="1:23" ht="12.75" customHeight="1">
      <c r="A80" s="22" t="s">
        <v>50</v>
      </c>
      <c r="J80" s="27">
        <v>1</v>
      </c>
      <c r="K80" s="28"/>
      <c r="L80" s="1"/>
      <c r="M80" s="1"/>
      <c r="O80" s="1"/>
      <c r="P80" s="29">
        <v>1</v>
      </c>
      <c r="Q80" s="30"/>
      <c r="R80" s="1"/>
      <c r="T80" s="2"/>
    </row>
    <row r="81" spans="1:32" ht="12.75" customHeight="1">
      <c r="A81" s="22" t="s">
        <v>51</v>
      </c>
      <c r="J81" s="27">
        <v>1</v>
      </c>
      <c r="K81" s="28"/>
      <c r="L81" s="1"/>
      <c r="M81" s="1"/>
      <c r="O81" s="1"/>
      <c r="P81" s="29">
        <v>1</v>
      </c>
      <c r="Q81" s="30"/>
      <c r="R81" s="1"/>
      <c r="T81" s="2"/>
      <c r="U81" s="27" t="s">
        <v>35</v>
      </c>
      <c r="V81" s="27">
        <v>23</v>
      </c>
      <c r="X81" s="28" t="s">
        <v>20</v>
      </c>
      <c r="Y81" s="28">
        <f>SUM(K79:K81)</f>
        <v>22</v>
      </c>
    </row>
    <row r="82" spans="1:32" ht="12.75" customHeight="1">
      <c r="K82" s="27">
        <f>SUM(K79)</f>
        <v>22</v>
      </c>
      <c r="L82" s="1">
        <f>K79/B71</f>
        <v>0.59459459459459463</v>
      </c>
      <c r="M82" s="1">
        <f>K82/B71</f>
        <v>0.59459459459459463</v>
      </c>
      <c r="N82" s="1">
        <f>M82-L82</f>
        <v>0</v>
      </c>
      <c r="O82" s="1"/>
      <c r="T82" s="11" t="s">
        <v>18</v>
      </c>
      <c r="U82" s="27" t="s">
        <v>36</v>
      </c>
      <c r="V82" s="30">
        <f>V81/B71</f>
        <v>0.6216216216216216</v>
      </c>
      <c r="X82" s="28" t="s">
        <v>37</v>
      </c>
      <c r="Y82" s="130">
        <f>V81/Y81</f>
        <v>1.0454545454545454</v>
      </c>
    </row>
    <row r="83" spans="1:32" ht="12.75" customHeight="1">
      <c r="A83" s="3" t="s">
        <v>52</v>
      </c>
      <c r="L83" s="1"/>
      <c r="M83" s="1"/>
      <c r="O83" s="1"/>
      <c r="T83" s="11" t="s">
        <v>21</v>
      </c>
    </row>
    <row r="84" spans="1:32" ht="12.75" customHeight="1">
      <c r="A84" s="27"/>
      <c r="B84" s="242"/>
      <c r="C84" s="235"/>
      <c r="D84" s="235"/>
      <c r="E84" s="235"/>
      <c r="F84" s="235"/>
      <c r="G84" s="235"/>
      <c r="H84" s="235"/>
      <c r="I84" s="235"/>
      <c r="J84" s="235"/>
      <c r="K84" s="27"/>
      <c r="L84" s="10"/>
      <c r="M84" s="10"/>
      <c r="N84" s="131"/>
      <c r="O84" s="10"/>
      <c r="P84" s="9"/>
      <c r="Q84" s="9"/>
      <c r="R84" s="10"/>
      <c r="T84" s="11" t="s">
        <v>23</v>
      </c>
      <c r="U84" s="132"/>
      <c r="V84" s="132"/>
      <c r="W84" s="132"/>
    </row>
    <row r="85" spans="1:32" ht="12.75" customHeight="1">
      <c r="A85" s="31"/>
      <c r="B85" s="27"/>
      <c r="C85" s="27"/>
      <c r="D85" s="27"/>
      <c r="E85" s="27"/>
      <c r="F85" s="27"/>
      <c r="G85" s="27"/>
      <c r="H85" s="27"/>
      <c r="I85" s="27"/>
      <c r="J85" s="27"/>
      <c r="K85" s="31"/>
      <c r="L85" s="1"/>
      <c r="M85" s="1"/>
      <c r="N85" s="27"/>
      <c r="O85" s="1"/>
      <c r="P85" s="21"/>
      <c r="Q85" s="21"/>
      <c r="R85" s="1"/>
      <c r="T85" s="133"/>
      <c r="U85" s="134"/>
      <c r="V85" s="134"/>
      <c r="W85" s="134"/>
    </row>
    <row r="86" spans="1:32" ht="12.75" customHeight="1">
      <c r="A86" s="22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1"/>
      <c r="M86" s="1"/>
      <c r="N86" s="27"/>
      <c r="O86" s="1"/>
      <c r="P86" s="135"/>
      <c r="Q86" s="21"/>
      <c r="R86" s="1"/>
      <c r="T86" s="22"/>
      <c r="U86" s="134"/>
      <c r="V86" s="134"/>
      <c r="W86" s="134"/>
    </row>
    <row r="87" spans="1:32" ht="12.75" customHeight="1">
      <c r="A87" s="22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1"/>
      <c r="M87" s="1"/>
      <c r="N87" s="27"/>
      <c r="O87" s="1"/>
      <c r="P87" s="27"/>
      <c r="Q87" s="30"/>
      <c r="R87" s="1"/>
      <c r="T87" s="22"/>
      <c r="U87" s="134"/>
      <c r="V87" s="134"/>
      <c r="W87" s="134"/>
    </row>
    <row r="88" spans="1:32" ht="12.75" customHeight="1">
      <c r="A88" s="22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1"/>
      <c r="M88" s="1"/>
      <c r="N88" s="27"/>
      <c r="O88" s="1"/>
      <c r="P88" s="27"/>
      <c r="Q88" s="27"/>
      <c r="R88" s="27"/>
      <c r="T88" s="27"/>
      <c r="U88" s="32" t="s">
        <v>115</v>
      </c>
      <c r="V88" s="136"/>
      <c r="W88" s="136"/>
    </row>
    <row r="89" spans="1:32" ht="12.75" customHeight="1">
      <c r="A89" s="22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1"/>
      <c r="M89" s="1"/>
      <c r="N89" s="27"/>
      <c r="O89" s="1"/>
      <c r="P89" s="27"/>
      <c r="Q89" s="27"/>
      <c r="R89" s="27"/>
      <c r="T89" s="137" t="s">
        <v>40</v>
      </c>
      <c r="U89" s="37" t="s">
        <v>22</v>
      </c>
      <c r="V89" s="37" t="s">
        <v>24</v>
      </c>
      <c r="W89" s="37" t="s">
        <v>25</v>
      </c>
      <c r="X89" s="37" t="s">
        <v>26</v>
      </c>
      <c r="Y89" s="37" t="s">
        <v>27</v>
      </c>
      <c r="Z89" s="37" t="s">
        <v>29</v>
      </c>
      <c r="AA89" s="37" t="s">
        <v>30</v>
      </c>
      <c r="AB89" s="37" t="s">
        <v>31</v>
      </c>
      <c r="AC89" s="37" t="s">
        <v>32</v>
      </c>
      <c r="AD89" s="37" t="s">
        <v>33</v>
      </c>
      <c r="AE89" s="37" t="s">
        <v>34</v>
      </c>
      <c r="AF89" s="37" t="s">
        <v>46</v>
      </c>
    </row>
    <row r="90" spans="1:32" ht="12.75" customHeight="1">
      <c r="A90" s="22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1"/>
      <c r="M90" s="1"/>
      <c r="N90" s="27"/>
      <c r="O90" s="1"/>
      <c r="P90" s="27"/>
      <c r="Q90" s="27"/>
      <c r="R90" s="27"/>
      <c r="T90" s="38" t="s">
        <v>42</v>
      </c>
      <c r="U90" s="39">
        <f>P7/P5</f>
        <v>0.45070422535211269</v>
      </c>
      <c r="V90" s="39">
        <f>P23/P21</f>
        <v>0.35</v>
      </c>
      <c r="W90" s="39">
        <f>P41/P39</f>
        <v>0.46511627906976744</v>
      </c>
      <c r="X90" s="39">
        <f>P58/P56</f>
        <v>0.6</v>
      </c>
      <c r="Y90" s="39">
        <f>P73/P71</f>
        <v>0.67567567567567566</v>
      </c>
      <c r="Z90" s="39">
        <f>P98/P96</f>
        <v>0.74285714285714288</v>
      </c>
      <c r="AA90" s="39">
        <f>P113/P111</f>
        <v>0.55555555555555558</v>
      </c>
      <c r="AB90" s="39">
        <f>P127/P125</f>
        <v>0.71794871794871795</v>
      </c>
      <c r="AC90" s="39">
        <f>P143/P141</f>
        <v>0.83333333333333337</v>
      </c>
      <c r="AD90" s="39">
        <f>P158/P156</f>
        <v>0.8867924528301887</v>
      </c>
      <c r="AE90" s="39">
        <f>P174/P172</f>
        <v>1</v>
      </c>
      <c r="AF90" s="39">
        <f>P189/P187</f>
        <v>0.90909090909090906</v>
      </c>
    </row>
    <row r="91" spans="1:32" ht="12.75" customHeight="1">
      <c r="A91" s="22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1"/>
      <c r="M91" s="1"/>
      <c r="N91" s="27"/>
      <c r="O91" s="1"/>
      <c r="P91" s="27"/>
      <c r="Q91" s="27"/>
      <c r="R91" s="27"/>
      <c r="T91" s="38"/>
      <c r="U91" s="39"/>
      <c r="V91" s="39"/>
      <c r="W91" s="39"/>
      <c r="X91" s="39"/>
      <c r="Y91" s="39"/>
      <c r="Z91" s="39"/>
      <c r="AA91" s="39"/>
      <c r="AE91" s="39"/>
    </row>
    <row r="92" spans="1:32" ht="12.75" customHeight="1">
      <c r="A92" s="22"/>
      <c r="L92" s="1"/>
      <c r="M92" s="1"/>
      <c r="O92" s="1"/>
      <c r="T92" s="38"/>
      <c r="U92" s="39"/>
      <c r="V92" s="39"/>
      <c r="W92" s="39"/>
      <c r="X92" s="39"/>
      <c r="Y92" s="39"/>
      <c r="Z92" s="39"/>
    </row>
    <row r="93" spans="1:32" ht="12.75" customHeight="1">
      <c r="A93" s="3" t="s">
        <v>54</v>
      </c>
      <c r="L93" s="1"/>
      <c r="M93" s="1"/>
      <c r="O93" s="1"/>
    </row>
    <row r="94" spans="1:32" ht="25.5" customHeight="1">
      <c r="B94" s="232" t="s">
        <v>3</v>
      </c>
      <c r="C94" s="233"/>
      <c r="D94" s="233"/>
      <c r="E94" s="233"/>
      <c r="F94" s="233"/>
      <c r="G94" s="233"/>
      <c r="H94" s="233"/>
      <c r="I94" s="233"/>
      <c r="J94" s="233"/>
      <c r="L94" s="7" t="s">
        <v>11</v>
      </c>
      <c r="M94" s="7" t="s">
        <v>12</v>
      </c>
      <c r="N94" s="8" t="s">
        <v>13</v>
      </c>
      <c r="O94" s="7" t="s">
        <v>14</v>
      </c>
      <c r="P94" s="9" t="s">
        <v>15</v>
      </c>
      <c r="Q94" s="9" t="s">
        <v>16</v>
      </c>
      <c r="R94" s="10" t="s">
        <v>17</v>
      </c>
    </row>
    <row r="95" spans="1:32" ht="12.75" customHeight="1">
      <c r="A95" s="12" t="s">
        <v>19</v>
      </c>
      <c r="B95" s="13">
        <v>1</v>
      </c>
      <c r="C95" s="13">
        <v>2</v>
      </c>
      <c r="D95" s="13">
        <v>3</v>
      </c>
      <c r="E95" s="13">
        <v>4</v>
      </c>
      <c r="F95" s="13">
        <v>5</v>
      </c>
      <c r="G95" s="13">
        <v>6</v>
      </c>
      <c r="H95" s="13">
        <v>7</v>
      </c>
      <c r="I95" s="13">
        <v>8</v>
      </c>
      <c r="J95" s="13">
        <v>9</v>
      </c>
      <c r="K95" s="14" t="s">
        <v>20</v>
      </c>
      <c r="L95" s="18"/>
      <c r="M95" s="18"/>
      <c r="N95" s="19"/>
      <c r="O95" s="20"/>
      <c r="P95" s="21"/>
      <c r="Q95" s="21"/>
      <c r="R95" s="1"/>
    </row>
    <row r="96" spans="1:32" ht="12.75" customHeight="1">
      <c r="A96" s="22" t="s">
        <v>29</v>
      </c>
      <c r="B96" s="23">
        <v>35</v>
      </c>
      <c r="C96" s="23"/>
      <c r="D96" s="23"/>
      <c r="E96" s="23"/>
      <c r="F96" s="23"/>
      <c r="G96" s="23"/>
      <c r="H96" s="23"/>
      <c r="I96" s="23"/>
      <c r="J96" s="23"/>
      <c r="K96" s="28"/>
      <c r="L96" s="18"/>
      <c r="M96" s="18"/>
      <c r="N96" s="19"/>
      <c r="O96" s="20"/>
      <c r="P96" s="26">
        <f>B96</f>
        <v>35</v>
      </c>
      <c r="Q96" s="21"/>
      <c r="R96" s="1"/>
    </row>
    <row r="97" spans="1:22" ht="12.75" customHeight="1">
      <c r="A97" s="22" t="s">
        <v>30</v>
      </c>
      <c r="C97" s="27">
        <v>29</v>
      </c>
      <c r="K97" s="28"/>
      <c r="L97" s="1"/>
      <c r="M97" s="1"/>
      <c r="O97" s="20">
        <f>C97/B96</f>
        <v>0.82857142857142863</v>
      </c>
      <c r="P97" s="29">
        <v>29</v>
      </c>
      <c r="Q97" s="30">
        <f t="shared" ref="Q97:Q104" si="10">P97/P96</f>
        <v>0.82857142857142863</v>
      </c>
      <c r="R97" s="1">
        <f t="shared" ref="R97:R104" si="11">100%-Q97</f>
        <v>0.17142857142857137</v>
      </c>
    </row>
    <row r="98" spans="1:22" ht="12.75" customHeight="1">
      <c r="A98" s="22" t="s">
        <v>31</v>
      </c>
      <c r="D98" s="27">
        <v>24</v>
      </c>
      <c r="K98" s="28"/>
      <c r="L98" s="1"/>
      <c r="M98" s="1"/>
      <c r="O98" s="1">
        <f>D98/C97</f>
        <v>0.82758620689655171</v>
      </c>
      <c r="P98" s="29">
        <v>26</v>
      </c>
      <c r="Q98" s="30">
        <f t="shared" si="10"/>
        <v>0.89655172413793105</v>
      </c>
      <c r="R98" s="1">
        <f t="shared" si="11"/>
        <v>0.10344827586206895</v>
      </c>
    </row>
    <row r="99" spans="1:22" ht="12.75" customHeight="1">
      <c r="A99" s="22" t="s">
        <v>32</v>
      </c>
      <c r="E99" s="27">
        <v>23</v>
      </c>
      <c r="K99" s="28"/>
      <c r="L99" s="1"/>
      <c r="M99" s="1"/>
      <c r="O99" s="1">
        <f>E99/D98</f>
        <v>0.95833333333333337</v>
      </c>
      <c r="P99" s="29">
        <v>26</v>
      </c>
      <c r="Q99" s="30">
        <f t="shared" si="10"/>
        <v>1</v>
      </c>
      <c r="R99" s="1">
        <f t="shared" si="11"/>
        <v>0</v>
      </c>
    </row>
    <row r="100" spans="1:22" ht="12.75" customHeight="1">
      <c r="A100" s="22" t="s">
        <v>33</v>
      </c>
      <c r="F100" s="27">
        <v>22</v>
      </c>
      <c r="K100" s="28"/>
      <c r="L100" s="1"/>
      <c r="M100" s="1"/>
      <c r="O100" s="1">
        <f>F100/E99</f>
        <v>0.95652173913043481</v>
      </c>
      <c r="P100" s="29">
        <v>24</v>
      </c>
      <c r="Q100" s="30">
        <f t="shared" si="10"/>
        <v>0.92307692307692313</v>
      </c>
      <c r="R100" s="1">
        <f t="shared" si="11"/>
        <v>7.6923076923076872E-2</v>
      </c>
    </row>
    <row r="101" spans="1:22" ht="12.75" customHeight="1">
      <c r="A101" s="22" t="s">
        <v>34</v>
      </c>
      <c r="G101" s="27">
        <v>22</v>
      </c>
      <c r="K101" s="28"/>
      <c r="L101" s="1"/>
      <c r="M101" s="1"/>
      <c r="O101" s="1">
        <f>G101/F100</f>
        <v>1</v>
      </c>
      <c r="P101" s="29">
        <v>24</v>
      </c>
      <c r="Q101" s="30">
        <f t="shared" si="10"/>
        <v>1</v>
      </c>
      <c r="R101" s="1">
        <f t="shared" si="11"/>
        <v>0</v>
      </c>
    </row>
    <row r="102" spans="1:22" ht="12.75" customHeight="1">
      <c r="A102" s="22" t="s">
        <v>46</v>
      </c>
      <c r="H102" s="27">
        <v>21</v>
      </c>
      <c r="K102" s="28"/>
      <c r="L102" s="1"/>
      <c r="M102" s="1"/>
      <c r="O102" s="1">
        <f>H102/G101</f>
        <v>0.95454545454545459</v>
      </c>
      <c r="P102" s="29">
        <v>23</v>
      </c>
      <c r="Q102" s="30">
        <f t="shared" si="10"/>
        <v>0.95833333333333337</v>
      </c>
      <c r="R102" s="1">
        <f t="shared" si="11"/>
        <v>4.166666666666663E-2</v>
      </c>
    </row>
    <row r="103" spans="1:22" ht="12.75" customHeight="1">
      <c r="A103" s="22" t="s">
        <v>50</v>
      </c>
      <c r="I103" s="27">
        <v>21</v>
      </c>
      <c r="K103" s="28"/>
      <c r="L103" s="1"/>
      <c r="M103" s="1"/>
      <c r="O103" s="1">
        <f>I103/H102</f>
        <v>1</v>
      </c>
      <c r="P103" s="29">
        <v>23</v>
      </c>
      <c r="Q103" s="30">
        <f t="shared" si="10"/>
        <v>1</v>
      </c>
      <c r="R103" s="1">
        <f t="shared" si="11"/>
        <v>0</v>
      </c>
    </row>
    <row r="104" spans="1:22" ht="12.75" customHeight="1">
      <c r="A104" s="22" t="s">
        <v>51</v>
      </c>
      <c r="J104" s="27">
        <v>21</v>
      </c>
      <c r="K104" s="28">
        <v>21</v>
      </c>
      <c r="L104" s="1"/>
      <c r="M104" s="1"/>
      <c r="O104" s="1">
        <f>J104/I103</f>
        <v>1</v>
      </c>
      <c r="P104" s="29">
        <v>23</v>
      </c>
      <c r="Q104" s="30">
        <f t="shared" si="10"/>
        <v>1</v>
      </c>
      <c r="R104" s="1">
        <f t="shared" si="11"/>
        <v>0</v>
      </c>
    </row>
    <row r="105" spans="1:22" ht="12.75" customHeight="1">
      <c r="A105" s="22" t="s">
        <v>55</v>
      </c>
      <c r="J105" s="27">
        <v>2</v>
      </c>
      <c r="K105" s="28">
        <v>1</v>
      </c>
      <c r="L105" s="1"/>
      <c r="M105" s="1"/>
      <c r="O105" s="1"/>
      <c r="P105" s="29">
        <v>2</v>
      </c>
      <c r="Q105" s="30"/>
      <c r="R105" s="1"/>
    </row>
    <row r="106" spans="1:22" ht="12.75" customHeight="1">
      <c r="A106" s="22" t="s">
        <v>56</v>
      </c>
      <c r="J106" s="27">
        <v>1</v>
      </c>
      <c r="K106" s="28">
        <v>1</v>
      </c>
      <c r="L106" s="1"/>
      <c r="M106" s="1"/>
      <c r="O106" s="1"/>
      <c r="P106" s="29">
        <v>1</v>
      </c>
      <c r="Q106" s="30"/>
      <c r="R106" s="1"/>
      <c r="S106" s="27" t="s">
        <v>35</v>
      </c>
      <c r="T106" s="27">
        <v>23</v>
      </c>
      <c r="U106" s="27">
        <f>SUM(K104:K106)</f>
        <v>23</v>
      </c>
      <c r="V106" s="27" t="s">
        <v>20</v>
      </c>
    </row>
    <row r="107" spans="1:22" ht="12.75" customHeight="1">
      <c r="K107" s="27">
        <f>SUM(K104:K106)</f>
        <v>23</v>
      </c>
      <c r="L107" s="1">
        <f>K104/B96</f>
        <v>0.6</v>
      </c>
      <c r="M107" s="1">
        <f>K107/B96</f>
        <v>0.65714285714285714</v>
      </c>
      <c r="N107" s="1">
        <f>M107-L107</f>
        <v>5.7142857142857162E-2</v>
      </c>
      <c r="O107" s="1"/>
      <c r="S107" s="27" t="s">
        <v>36</v>
      </c>
      <c r="T107" s="30">
        <f>T106/B96</f>
        <v>0.65714285714285714</v>
      </c>
      <c r="U107" s="30">
        <f>T106/U106</f>
        <v>1</v>
      </c>
      <c r="V107" s="27" t="s">
        <v>37</v>
      </c>
    </row>
    <row r="108" spans="1:22" ht="12.75" customHeight="1">
      <c r="A108" s="3" t="s">
        <v>59</v>
      </c>
      <c r="L108" s="1"/>
      <c r="M108" s="1"/>
      <c r="O108" s="1"/>
    </row>
    <row r="109" spans="1:22" ht="25.5" customHeight="1">
      <c r="B109" s="232" t="s">
        <v>3</v>
      </c>
      <c r="C109" s="233"/>
      <c r="D109" s="233"/>
      <c r="E109" s="233"/>
      <c r="F109" s="233"/>
      <c r="G109" s="233"/>
      <c r="H109" s="233"/>
      <c r="I109" s="233"/>
      <c r="J109" s="233"/>
      <c r="L109" s="7" t="s">
        <v>11</v>
      </c>
      <c r="M109" s="7" t="s">
        <v>12</v>
      </c>
      <c r="N109" s="8" t="s">
        <v>13</v>
      </c>
      <c r="O109" s="7" t="s">
        <v>14</v>
      </c>
      <c r="P109" s="9" t="s">
        <v>15</v>
      </c>
      <c r="Q109" s="9" t="s">
        <v>16</v>
      </c>
      <c r="R109" s="10" t="s">
        <v>17</v>
      </c>
    </row>
    <row r="110" spans="1:22" ht="12.75" customHeight="1">
      <c r="A110" s="12" t="s">
        <v>19</v>
      </c>
      <c r="B110" s="13">
        <v>1</v>
      </c>
      <c r="C110" s="13">
        <v>2</v>
      </c>
      <c r="D110" s="13">
        <v>3</v>
      </c>
      <c r="E110" s="13">
        <v>4</v>
      </c>
      <c r="F110" s="13">
        <v>5</v>
      </c>
      <c r="G110" s="13">
        <v>6</v>
      </c>
      <c r="H110" s="13">
        <v>7</v>
      </c>
      <c r="I110" s="13">
        <v>8</v>
      </c>
      <c r="J110" s="13">
        <v>9</v>
      </c>
      <c r="K110" s="14" t="s">
        <v>20</v>
      </c>
      <c r="L110" s="18"/>
      <c r="M110" s="18"/>
      <c r="N110" s="19"/>
      <c r="O110" s="20"/>
      <c r="P110" s="21"/>
      <c r="Q110" s="21"/>
      <c r="R110" s="1"/>
    </row>
    <row r="111" spans="1:22" ht="12.75" customHeight="1">
      <c r="A111" s="22" t="s">
        <v>30</v>
      </c>
      <c r="B111" s="23">
        <v>9</v>
      </c>
      <c r="C111" s="23"/>
      <c r="D111" s="23"/>
      <c r="E111" s="23"/>
      <c r="F111" s="23"/>
      <c r="G111" s="23"/>
      <c r="H111" s="23"/>
      <c r="I111" s="23"/>
      <c r="J111" s="23"/>
      <c r="K111" s="28"/>
      <c r="L111" s="18"/>
      <c r="M111" s="18"/>
      <c r="N111" s="19"/>
      <c r="O111" s="20"/>
      <c r="P111" s="26">
        <f>B111</f>
        <v>9</v>
      </c>
      <c r="Q111" s="21"/>
      <c r="R111" s="1"/>
    </row>
    <row r="112" spans="1:22" ht="12.75" customHeight="1">
      <c r="A112" s="22" t="s">
        <v>31</v>
      </c>
      <c r="C112" s="27">
        <v>6</v>
      </c>
      <c r="K112" s="28"/>
      <c r="L112" s="1"/>
      <c r="M112" s="1"/>
      <c r="O112" s="20">
        <f>C112/B111</f>
        <v>0.66666666666666663</v>
      </c>
      <c r="P112" s="29">
        <v>6</v>
      </c>
      <c r="Q112" s="30">
        <f t="shared" ref="Q112:Q119" si="12">P112/P111</f>
        <v>0.66666666666666663</v>
      </c>
      <c r="R112" s="1">
        <f t="shared" ref="R112:R119" si="13">100%-Q112</f>
        <v>0.33333333333333337</v>
      </c>
    </row>
    <row r="113" spans="1:22" ht="12.75" customHeight="1">
      <c r="A113" s="22" t="s">
        <v>32</v>
      </c>
      <c r="D113" s="27">
        <v>5</v>
      </c>
      <c r="K113" s="28"/>
      <c r="L113" s="1"/>
      <c r="M113" s="1"/>
      <c r="O113" s="1">
        <f>D113/C112</f>
        <v>0.83333333333333337</v>
      </c>
      <c r="P113" s="29">
        <v>5</v>
      </c>
      <c r="Q113" s="30">
        <f t="shared" si="12"/>
        <v>0.83333333333333337</v>
      </c>
      <c r="R113" s="1">
        <f t="shared" si="13"/>
        <v>0.16666666666666663</v>
      </c>
    </row>
    <row r="114" spans="1:22" ht="12.75" customHeight="1">
      <c r="A114" s="22" t="s">
        <v>33</v>
      </c>
      <c r="E114" s="27">
        <v>5</v>
      </c>
      <c r="K114" s="28"/>
      <c r="L114" s="1"/>
      <c r="M114" s="1"/>
      <c r="O114" s="1">
        <f>E114/D113</f>
        <v>1</v>
      </c>
      <c r="P114" s="29">
        <v>5</v>
      </c>
      <c r="Q114" s="30">
        <f t="shared" si="12"/>
        <v>1</v>
      </c>
      <c r="R114" s="1">
        <f t="shared" si="13"/>
        <v>0</v>
      </c>
    </row>
    <row r="115" spans="1:22" ht="12.75" customHeight="1">
      <c r="A115" s="22" t="s">
        <v>34</v>
      </c>
      <c r="F115" s="27">
        <v>4</v>
      </c>
      <c r="K115" s="28"/>
      <c r="L115" s="1"/>
      <c r="M115" s="1"/>
      <c r="O115" s="1">
        <f>F115/E114</f>
        <v>0.8</v>
      </c>
      <c r="P115" s="29">
        <v>4</v>
      </c>
      <c r="Q115" s="30">
        <f t="shared" si="12"/>
        <v>0.8</v>
      </c>
      <c r="R115" s="1">
        <f t="shared" si="13"/>
        <v>0.19999999999999996</v>
      </c>
    </row>
    <row r="116" spans="1:22" ht="12.75" customHeight="1">
      <c r="A116" s="22" t="s">
        <v>46</v>
      </c>
      <c r="G116" s="27">
        <v>4</v>
      </c>
      <c r="K116" s="28"/>
      <c r="L116" s="1"/>
      <c r="M116" s="1"/>
      <c r="O116" s="1">
        <f>G116/F115</f>
        <v>1</v>
      </c>
      <c r="P116" s="29">
        <v>4</v>
      </c>
      <c r="Q116" s="30">
        <f t="shared" si="12"/>
        <v>1</v>
      </c>
      <c r="R116" s="1">
        <f t="shared" si="13"/>
        <v>0</v>
      </c>
    </row>
    <row r="117" spans="1:22" ht="12.75" customHeight="1">
      <c r="A117" s="22" t="s">
        <v>50</v>
      </c>
      <c r="H117" s="27">
        <v>4</v>
      </c>
      <c r="K117" s="28"/>
      <c r="L117" s="1"/>
      <c r="M117" s="1"/>
      <c r="O117" s="1">
        <f>H117/G116</f>
        <v>1</v>
      </c>
      <c r="P117" s="29">
        <v>4</v>
      </c>
      <c r="Q117" s="30">
        <f t="shared" si="12"/>
        <v>1</v>
      </c>
      <c r="R117" s="1">
        <f t="shared" si="13"/>
        <v>0</v>
      </c>
    </row>
    <row r="118" spans="1:22" ht="12.75" customHeight="1">
      <c r="A118" s="22" t="s">
        <v>51</v>
      </c>
      <c r="I118" s="27">
        <v>4</v>
      </c>
      <c r="K118" s="28"/>
      <c r="L118" s="1"/>
      <c r="M118" s="1"/>
      <c r="O118" s="1">
        <f>I118/H117</f>
        <v>1</v>
      </c>
      <c r="P118" s="29">
        <v>4</v>
      </c>
      <c r="Q118" s="30">
        <f t="shared" si="12"/>
        <v>1</v>
      </c>
      <c r="R118" s="1">
        <f t="shared" si="13"/>
        <v>0</v>
      </c>
    </row>
    <row r="119" spans="1:22" ht="12.75" customHeight="1">
      <c r="A119" s="22" t="s">
        <v>55</v>
      </c>
      <c r="J119" s="27">
        <v>4</v>
      </c>
      <c r="K119" s="28">
        <v>4</v>
      </c>
      <c r="L119" s="1"/>
      <c r="M119" s="1"/>
      <c r="O119" s="1">
        <f>J119/I118</f>
        <v>1</v>
      </c>
      <c r="P119" s="29">
        <v>4</v>
      </c>
      <c r="Q119" s="30">
        <f t="shared" si="12"/>
        <v>1</v>
      </c>
      <c r="R119" s="1">
        <f t="shared" si="13"/>
        <v>0</v>
      </c>
    </row>
    <row r="120" spans="1:22" ht="12.75" customHeight="1">
      <c r="A120" s="22" t="s">
        <v>56</v>
      </c>
      <c r="K120" s="28"/>
      <c r="L120" s="1"/>
      <c r="M120" s="1"/>
      <c r="O120" s="1"/>
      <c r="P120" s="29"/>
      <c r="Q120" s="30"/>
      <c r="R120" s="1"/>
      <c r="S120" s="27" t="s">
        <v>35</v>
      </c>
      <c r="T120" s="27">
        <v>4</v>
      </c>
      <c r="U120" s="27">
        <f>SUM(K119:K120)</f>
        <v>4</v>
      </c>
      <c r="V120" s="27" t="s">
        <v>20</v>
      </c>
    </row>
    <row r="121" spans="1:22" ht="12.75" customHeight="1">
      <c r="K121" s="27">
        <f>SUM(K119)</f>
        <v>4</v>
      </c>
      <c r="L121" s="1">
        <f>K119/B111</f>
        <v>0.44444444444444442</v>
      </c>
      <c r="M121" s="1">
        <f>K121/B111</f>
        <v>0.44444444444444442</v>
      </c>
      <c r="N121" s="1">
        <f>M121-L121</f>
        <v>0</v>
      </c>
      <c r="O121" s="1"/>
      <c r="S121" s="27" t="s">
        <v>36</v>
      </c>
      <c r="T121" s="30">
        <f>T120/B111</f>
        <v>0.44444444444444442</v>
      </c>
      <c r="U121" s="30">
        <f>T120/U120</f>
        <v>1</v>
      </c>
      <c r="V121" s="27" t="s">
        <v>37</v>
      </c>
    </row>
    <row r="122" spans="1:22" ht="12.75" customHeight="1">
      <c r="A122" s="3" t="s">
        <v>60</v>
      </c>
      <c r="L122" s="1"/>
      <c r="M122" s="1"/>
      <c r="O122" s="1"/>
    </row>
    <row r="123" spans="1:22" ht="25.5" customHeight="1">
      <c r="B123" s="232" t="s">
        <v>3</v>
      </c>
      <c r="C123" s="233"/>
      <c r="D123" s="233"/>
      <c r="E123" s="233"/>
      <c r="F123" s="233"/>
      <c r="G123" s="233"/>
      <c r="H123" s="233"/>
      <c r="I123" s="233"/>
      <c r="J123" s="233"/>
      <c r="L123" s="7" t="s">
        <v>11</v>
      </c>
      <c r="M123" s="7" t="s">
        <v>12</v>
      </c>
      <c r="N123" s="8" t="s">
        <v>13</v>
      </c>
      <c r="O123" s="7" t="s">
        <v>14</v>
      </c>
      <c r="P123" s="9" t="s">
        <v>15</v>
      </c>
      <c r="Q123" s="9" t="s">
        <v>16</v>
      </c>
      <c r="R123" s="10" t="s">
        <v>17</v>
      </c>
    </row>
    <row r="124" spans="1:22" ht="12.75" customHeight="1">
      <c r="A124" s="12" t="s">
        <v>19</v>
      </c>
      <c r="B124" s="13">
        <v>1</v>
      </c>
      <c r="C124" s="13">
        <v>2</v>
      </c>
      <c r="D124" s="13">
        <v>3</v>
      </c>
      <c r="E124" s="13">
        <v>4</v>
      </c>
      <c r="F124" s="13">
        <v>5</v>
      </c>
      <c r="G124" s="13">
        <v>6</v>
      </c>
      <c r="H124" s="13">
        <v>7</v>
      </c>
      <c r="I124" s="13">
        <v>8</v>
      </c>
      <c r="J124" s="13">
        <v>9</v>
      </c>
      <c r="K124" s="14" t="s">
        <v>20</v>
      </c>
      <c r="L124" s="18"/>
      <c r="M124" s="18"/>
      <c r="N124" s="19"/>
      <c r="O124" s="20"/>
      <c r="P124" s="21"/>
      <c r="Q124" s="21"/>
      <c r="R124" s="1"/>
    </row>
    <row r="125" spans="1:22" ht="12.75" customHeight="1">
      <c r="A125" s="22" t="s">
        <v>31</v>
      </c>
      <c r="B125" s="23">
        <v>39</v>
      </c>
      <c r="C125" s="23"/>
      <c r="D125" s="23"/>
      <c r="E125" s="23"/>
      <c r="F125" s="23"/>
      <c r="G125" s="23"/>
      <c r="H125" s="23"/>
      <c r="I125" s="23"/>
      <c r="J125" s="23"/>
      <c r="K125" s="28"/>
      <c r="L125" s="18"/>
      <c r="M125" s="18"/>
      <c r="N125" s="19"/>
      <c r="O125" s="20"/>
      <c r="P125" s="26">
        <f>B125</f>
        <v>39</v>
      </c>
      <c r="Q125" s="21"/>
      <c r="R125" s="1"/>
    </row>
    <row r="126" spans="1:22" ht="12.75" customHeight="1">
      <c r="A126" s="22" t="s">
        <v>32</v>
      </c>
      <c r="C126" s="27">
        <v>32</v>
      </c>
      <c r="K126" s="28"/>
      <c r="L126" s="1"/>
      <c r="M126" s="1"/>
      <c r="O126" s="20">
        <f>C126/B125</f>
        <v>0.82051282051282048</v>
      </c>
      <c r="P126" s="29">
        <v>32</v>
      </c>
      <c r="Q126" s="30">
        <f t="shared" ref="Q126:Q133" si="14">P126/P125</f>
        <v>0.82051282051282048</v>
      </c>
      <c r="R126" s="1">
        <f t="shared" ref="R126:R133" si="15">100%-Q126</f>
        <v>0.17948717948717952</v>
      </c>
    </row>
    <row r="127" spans="1:22" ht="12.75" customHeight="1">
      <c r="A127" s="22" t="s">
        <v>33</v>
      </c>
      <c r="D127" s="27">
        <v>25</v>
      </c>
      <c r="K127" s="28"/>
      <c r="L127" s="1"/>
      <c r="M127" s="1"/>
      <c r="O127" s="1">
        <f>D127/C126</f>
        <v>0.78125</v>
      </c>
      <c r="P127" s="29">
        <v>28</v>
      </c>
      <c r="Q127" s="30">
        <f t="shared" si="14"/>
        <v>0.875</v>
      </c>
      <c r="R127" s="1">
        <f t="shared" si="15"/>
        <v>0.125</v>
      </c>
    </row>
    <row r="128" spans="1:22" ht="12.75" customHeight="1">
      <c r="A128" s="22" t="s">
        <v>34</v>
      </c>
      <c r="E128" s="27">
        <v>20</v>
      </c>
      <c r="K128" s="28"/>
      <c r="L128" s="1"/>
      <c r="M128" s="1"/>
      <c r="O128" s="1">
        <f>E128/D127</f>
        <v>0.8</v>
      </c>
      <c r="P128" s="29">
        <v>22</v>
      </c>
      <c r="Q128" s="30">
        <f t="shared" si="14"/>
        <v>0.7857142857142857</v>
      </c>
      <c r="R128" s="1">
        <f t="shared" si="15"/>
        <v>0.2142857142857143</v>
      </c>
    </row>
    <row r="129" spans="1:22" ht="12.75" customHeight="1">
      <c r="A129" s="22" t="s">
        <v>46</v>
      </c>
      <c r="F129" s="27">
        <v>19</v>
      </c>
      <c r="K129" s="28"/>
      <c r="L129" s="1"/>
      <c r="M129" s="1"/>
      <c r="O129" s="1">
        <f>F129/E128</f>
        <v>0.95</v>
      </c>
      <c r="P129" s="29">
        <v>21</v>
      </c>
      <c r="Q129" s="30">
        <f t="shared" si="14"/>
        <v>0.95454545454545459</v>
      </c>
      <c r="R129" s="1">
        <f t="shared" si="15"/>
        <v>4.5454545454545414E-2</v>
      </c>
    </row>
    <row r="130" spans="1:22" ht="12.75" customHeight="1">
      <c r="A130" s="22" t="s">
        <v>50</v>
      </c>
      <c r="G130" s="27">
        <v>19</v>
      </c>
      <c r="K130" s="28"/>
      <c r="L130" s="1"/>
      <c r="M130" s="1"/>
      <c r="O130" s="1">
        <f>G130/F129</f>
        <v>1</v>
      </c>
      <c r="P130" s="29">
        <v>22</v>
      </c>
      <c r="Q130" s="30">
        <f t="shared" si="14"/>
        <v>1.0476190476190477</v>
      </c>
      <c r="R130" s="1">
        <f t="shared" si="15"/>
        <v>-4.7619047619047672E-2</v>
      </c>
    </row>
    <row r="131" spans="1:22" ht="12.75" customHeight="1">
      <c r="A131" s="22" t="s">
        <v>51</v>
      </c>
      <c r="H131" s="27">
        <v>19</v>
      </c>
      <c r="K131" s="28"/>
      <c r="L131" s="1"/>
      <c r="M131" s="1"/>
      <c r="O131" s="1">
        <f>H131/G130</f>
        <v>1</v>
      </c>
      <c r="P131" s="29">
        <v>21</v>
      </c>
      <c r="Q131" s="30">
        <f t="shared" si="14"/>
        <v>0.95454545454545459</v>
      </c>
      <c r="R131" s="1">
        <f t="shared" si="15"/>
        <v>4.5454545454545414E-2</v>
      </c>
    </row>
    <row r="132" spans="1:22" ht="12.75" customHeight="1">
      <c r="A132" s="22" t="s">
        <v>55</v>
      </c>
      <c r="I132" s="27">
        <v>16</v>
      </c>
      <c r="K132" s="28"/>
      <c r="L132" s="1"/>
      <c r="M132" s="1"/>
      <c r="O132" s="1">
        <f>I132/H131</f>
        <v>0.84210526315789469</v>
      </c>
      <c r="P132" s="29">
        <v>21</v>
      </c>
      <c r="Q132" s="30">
        <f t="shared" si="14"/>
        <v>1</v>
      </c>
      <c r="R132" s="1">
        <f t="shared" si="15"/>
        <v>0</v>
      </c>
    </row>
    <row r="133" spans="1:22" ht="12.75" customHeight="1">
      <c r="A133" s="22" t="s">
        <v>56</v>
      </c>
      <c r="J133" s="27">
        <v>15</v>
      </c>
      <c r="K133" s="28">
        <v>15</v>
      </c>
      <c r="L133" s="1"/>
      <c r="M133" s="1"/>
      <c r="O133" s="1">
        <f>J133/I132</f>
        <v>0.9375</v>
      </c>
      <c r="P133" s="29">
        <v>21</v>
      </c>
      <c r="Q133" s="30">
        <f t="shared" si="14"/>
        <v>1</v>
      </c>
      <c r="R133" s="1">
        <f t="shared" si="15"/>
        <v>0</v>
      </c>
    </row>
    <row r="134" spans="1:22" ht="12.75" customHeight="1">
      <c r="A134" s="22" t="s">
        <v>57</v>
      </c>
      <c r="J134" s="27">
        <v>6</v>
      </c>
      <c r="K134" s="28">
        <v>3</v>
      </c>
      <c r="L134" s="1"/>
      <c r="M134" s="1"/>
      <c r="O134" s="1"/>
      <c r="P134" s="29">
        <v>6</v>
      </c>
      <c r="Q134" s="30"/>
      <c r="R134" s="1"/>
    </row>
    <row r="135" spans="1:22" ht="12.75" customHeight="1">
      <c r="A135" s="22" t="s">
        <v>58</v>
      </c>
      <c r="J135" s="27">
        <v>3</v>
      </c>
      <c r="K135" s="28">
        <v>2</v>
      </c>
      <c r="L135" s="1"/>
      <c r="M135" s="1"/>
      <c r="O135" s="1"/>
      <c r="P135" s="29">
        <v>3</v>
      </c>
      <c r="Q135" s="30"/>
      <c r="R135" s="1"/>
    </row>
    <row r="136" spans="1:22" ht="12.75" customHeight="1">
      <c r="A136" s="22" t="s">
        <v>63</v>
      </c>
      <c r="J136" s="27">
        <v>1</v>
      </c>
      <c r="K136" s="28"/>
      <c r="L136" s="1"/>
      <c r="M136" s="1"/>
      <c r="O136" s="1"/>
      <c r="P136" s="29">
        <v>1</v>
      </c>
      <c r="Q136" s="30"/>
      <c r="R136" s="1"/>
      <c r="S136" s="27" t="s">
        <v>35</v>
      </c>
      <c r="T136" s="27">
        <v>20</v>
      </c>
      <c r="U136" s="27">
        <f>SUM(K133:K135)</f>
        <v>20</v>
      </c>
      <c r="V136" s="27" t="s">
        <v>20</v>
      </c>
    </row>
    <row r="137" spans="1:22" ht="12.75" customHeight="1">
      <c r="K137" s="27">
        <f>SUM(K133:K135)</f>
        <v>20</v>
      </c>
      <c r="L137" s="1">
        <f>K133/B125</f>
        <v>0.38461538461538464</v>
      </c>
      <c r="M137" s="1">
        <f>K137/B125</f>
        <v>0.51282051282051277</v>
      </c>
      <c r="N137" s="1">
        <f>M137-L137</f>
        <v>0.12820512820512814</v>
      </c>
      <c r="O137" s="1"/>
      <c r="S137" s="27" t="s">
        <v>36</v>
      </c>
      <c r="T137" s="30">
        <f>T136/B125</f>
        <v>0.51282051282051277</v>
      </c>
      <c r="U137" s="30">
        <f>T136/U136</f>
        <v>1</v>
      </c>
      <c r="V137" s="27" t="s">
        <v>37</v>
      </c>
    </row>
    <row r="138" spans="1:22" ht="12.75" customHeight="1">
      <c r="A138" s="3" t="s">
        <v>61</v>
      </c>
      <c r="L138" s="1"/>
      <c r="M138" s="1"/>
      <c r="O138" s="1"/>
    </row>
    <row r="139" spans="1:22" ht="25.5" customHeight="1">
      <c r="B139" s="232" t="s">
        <v>3</v>
      </c>
      <c r="C139" s="233"/>
      <c r="D139" s="233"/>
      <c r="E139" s="233"/>
      <c r="F139" s="233"/>
      <c r="G139" s="233"/>
      <c r="H139" s="233"/>
      <c r="I139" s="233"/>
      <c r="J139" s="233"/>
      <c r="L139" s="7" t="s">
        <v>11</v>
      </c>
      <c r="M139" s="7" t="s">
        <v>12</v>
      </c>
      <c r="N139" s="8" t="s">
        <v>13</v>
      </c>
      <c r="O139" s="7" t="s">
        <v>14</v>
      </c>
      <c r="P139" s="9" t="s">
        <v>15</v>
      </c>
      <c r="Q139" s="9" t="s">
        <v>16</v>
      </c>
      <c r="R139" s="10" t="s">
        <v>17</v>
      </c>
    </row>
    <row r="140" spans="1:22" ht="12.75" customHeight="1">
      <c r="A140" s="12" t="s">
        <v>19</v>
      </c>
      <c r="B140" s="13">
        <v>1</v>
      </c>
      <c r="C140" s="13">
        <v>2</v>
      </c>
      <c r="D140" s="13">
        <v>3</v>
      </c>
      <c r="E140" s="13">
        <v>4</v>
      </c>
      <c r="F140" s="13">
        <v>5</v>
      </c>
      <c r="G140" s="13">
        <v>6</v>
      </c>
      <c r="H140" s="13">
        <v>7</v>
      </c>
      <c r="I140" s="13">
        <v>8</v>
      </c>
      <c r="J140" s="13">
        <v>9</v>
      </c>
      <c r="K140" s="14" t="s">
        <v>20</v>
      </c>
      <c r="L140" s="18"/>
      <c r="M140" s="18"/>
      <c r="N140" s="19"/>
      <c r="O140" s="20"/>
      <c r="P140" s="21"/>
      <c r="Q140" s="21"/>
      <c r="R140" s="1"/>
    </row>
    <row r="141" spans="1:22" ht="12.75" customHeight="1">
      <c r="A141" s="22" t="s">
        <v>32</v>
      </c>
      <c r="B141" s="23">
        <v>12</v>
      </c>
      <c r="C141" s="23"/>
      <c r="D141" s="23"/>
      <c r="E141" s="23"/>
      <c r="F141" s="23"/>
      <c r="G141" s="23"/>
      <c r="H141" s="23"/>
      <c r="I141" s="23"/>
      <c r="J141" s="23"/>
      <c r="K141" s="28"/>
      <c r="L141" s="18"/>
      <c r="M141" s="18"/>
      <c r="N141" s="19"/>
      <c r="O141" s="20"/>
      <c r="P141" s="26">
        <f>B141</f>
        <v>12</v>
      </c>
      <c r="Q141" s="21"/>
      <c r="R141" s="1"/>
    </row>
    <row r="142" spans="1:22" ht="12.75" customHeight="1">
      <c r="A142" s="22" t="s">
        <v>33</v>
      </c>
      <c r="C142" s="27">
        <v>10</v>
      </c>
      <c r="K142" s="28"/>
      <c r="L142" s="1"/>
      <c r="M142" s="1"/>
      <c r="O142" s="20">
        <f>C142/B141</f>
        <v>0.83333333333333337</v>
      </c>
      <c r="P142" s="29">
        <v>10</v>
      </c>
      <c r="Q142" s="30">
        <f t="shared" ref="Q142:Q146" si="16">P142/P141</f>
        <v>0.83333333333333337</v>
      </c>
      <c r="R142" s="1">
        <f t="shared" ref="R142:R149" si="17">100%-Q142</f>
        <v>0.16666666666666663</v>
      </c>
    </row>
    <row r="143" spans="1:22" ht="12.75" customHeight="1">
      <c r="A143" s="22" t="s">
        <v>34</v>
      </c>
      <c r="D143" s="27">
        <v>10</v>
      </c>
      <c r="K143" s="28"/>
      <c r="L143" s="1"/>
      <c r="M143" s="1"/>
      <c r="O143" s="1">
        <f>D143/C142</f>
        <v>1</v>
      </c>
      <c r="P143" s="29">
        <v>10</v>
      </c>
      <c r="Q143" s="30">
        <f t="shared" si="16"/>
        <v>1</v>
      </c>
      <c r="R143" s="1">
        <f t="shared" si="17"/>
        <v>0</v>
      </c>
    </row>
    <row r="144" spans="1:22" ht="12.75" customHeight="1">
      <c r="A144" s="22" t="s">
        <v>46</v>
      </c>
      <c r="E144" s="27">
        <v>6</v>
      </c>
      <c r="K144" s="28"/>
      <c r="L144" s="1"/>
      <c r="M144" s="1"/>
      <c r="O144" s="1">
        <f>E144/D143</f>
        <v>0.6</v>
      </c>
      <c r="P144" s="29">
        <v>10</v>
      </c>
      <c r="Q144" s="30">
        <f t="shared" si="16"/>
        <v>1</v>
      </c>
      <c r="R144" s="1">
        <f t="shared" si="17"/>
        <v>0</v>
      </c>
    </row>
    <row r="145" spans="1:22" ht="12.75" customHeight="1">
      <c r="A145" s="22" t="s">
        <v>50</v>
      </c>
      <c r="F145" s="27">
        <v>5</v>
      </c>
      <c r="K145" s="28"/>
      <c r="L145" s="1"/>
      <c r="M145" s="1"/>
      <c r="O145" s="1">
        <f>F145/E144</f>
        <v>0.83333333333333337</v>
      </c>
      <c r="P145" s="29">
        <v>9</v>
      </c>
      <c r="Q145" s="30">
        <f t="shared" si="16"/>
        <v>0.9</v>
      </c>
      <c r="R145" s="1">
        <f t="shared" si="17"/>
        <v>9.9999999999999978E-2</v>
      </c>
    </row>
    <row r="146" spans="1:22" ht="12.75" customHeight="1">
      <c r="A146" s="22" t="s">
        <v>51</v>
      </c>
      <c r="G146" s="27">
        <v>5</v>
      </c>
      <c r="K146" s="28"/>
      <c r="L146" s="1"/>
      <c r="M146" s="1"/>
      <c r="O146" s="1">
        <f>G146/F145</f>
        <v>1</v>
      </c>
      <c r="P146" s="29">
        <v>9</v>
      </c>
      <c r="Q146" s="30">
        <f t="shared" si="16"/>
        <v>1</v>
      </c>
      <c r="R146" s="1">
        <f t="shared" si="17"/>
        <v>0</v>
      </c>
    </row>
    <row r="147" spans="1:22" ht="12.75" customHeight="1">
      <c r="A147" s="22" t="s">
        <v>55</v>
      </c>
      <c r="H147" s="27">
        <v>5</v>
      </c>
      <c r="K147" s="28"/>
      <c r="L147" s="1"/>
      <c r="M147" s="1"/>
      <c r="O147" s="1">
        <f>H147/G146</f>
        <v>1</v>
      </c>
      <c r="P147" s="29">
        <v>9</v>
      </c>
      <c r="Q147" s="30">
        <f>P147/P145</f>
        <v>1</v>
      </c>
      <c r="R147" s="1">
        <f t="shared" si="17"/>
        <v>0</v>
      </c>
    </row>
    <row r="148" spans="1:22" ht="12.75" customHeight="1">
      <c r="A148" s="22" t="s">
        <v>56</v>
      </c>
      <c r="I148" s="27">
        <v>5</v>
      </c>
      <c r="K148" s="28"/>
      <c r="L148" s="1"/>
      <c r="M148" s="1"/>
      <c r="O148" s="1">
        <f>I148/H147</f>
        <v>1</v>
      </c>
      <c r="P148" s="29">
        <v>8</v>
      </c>
      <c r="Q148" s="30">
        <f t="shared" ref="Q148:Q149" si="18">P148/P147</f>
        <v>0.88888888888888884</v>
      </c>
      <c r="R148" s="1">
        <f t="shared" si="17"/>
        <v>0.11111111111111116</v>
      </c>
    </row>
    <row r="149" spans="1:22" ht="12.75" customHeight="1">
      <c r="A149" s="22" t="s">
        <v>57</v>
      </c>
      <c r="J149" s="27">
        <v>5</v>
      </c>
      <c r="K149" s="28">
        <v>5</v>
      </c>
      <c r="L149" s="1"/>
      <c r="M149" s="1"/>
      <c r="O149" s="1">
        <f>K149/I148</f>
        <v>1</v>
      </c>
      <c r="P149" s="29">
        <v>8</v>
      </c>
      <c r="Q149" s="30">
        <f t="shared" si="18"/>
        <v>1</v>
      </c>
      <c r="R149" s="1">
        <f t="shared" si="17"/>
        <v>0</v>
      </c>
    </row>
    <row r="150" spans="1:22" ht="12.75" customHeight="1">
      <c r="A150" s="22" t="s">
        <v>58</v>
      </c>
      <c r="J150" s="27">
        <v>3</v>
      </c>
      <c r="K150" s="28">
        <v>1</v>
      </c>
      <c r="L150" s="1"/>
      <c r="M150" s="1"/>
      <c r="O150" s="1"/>
      <c r="P150" s="29">
        <v>3</v>
      </c>
      <c r="Q150" s="30"/>
      <c r="R150" s="1"/>
      <c r="U150" s="27"/>
      <c r="V150" s="27"/>
    </row>
    <row r="151" spans="1:22" ht="12.75" customHeight="1">
      <c r="A151" s="22" t="s">
        <v>63</v>
      </c>
      <c r="J151" s="27">
        <v>2</v>
      </c>
      <c r="K151" s="28"/>
      <c r="L151" s="1"/>
      <c r="M151" s="1"/>
      <c r="O151" s="1"/>
      <c r="P151" s="29">
        <v>2</v>
      </c>
      <c r="Q151" s="30"/>
      <c r="R151" s="1"/>
      <c r="S151" s="27" t="s">
        <v>35</v>
      </c>
      <c r="T151" s="27">
        <v>6</v>
      </c>
      <c r="U151" s="27">
        <f>SUM(K149:K151)</f>
        <v>6</v>
      </c>
      <c r="V151" s="27" t="s">
        <v>20</v>
      </c>
    </row>
    <row r="152" spans="1:22" ht="12.75" customHeight="1">
      <c r="K152" s="27">
        <f>SUM(K149:K150)</f>
        <v>6</v>
      </c>
      <c r="L152" s="1">
        <f>K149/B141</f>
        <v>0.41666666666666669</v>
      </c>
      <c r="M152" s="1">
        <f>K152/B141</f>
        <v>0.5</v>
      </c>
      <c r="N152" s="1">
        <f>M152-L152</f>
        <v>8.3333333333333315E-2</v>
      </c>
      <c r="O152" s="1"/>
      <c r="S152" s="27" t="s">
        <v>36</v>
      </c>
      <c r="T152" s="30">
        <f>T151/B141</f>
        <v>0.5</v>
      </c>
      <c r="U152" s="30">
        <f>T151/U151</f>
        <v>1</v>
      </c>
      <c r="V152" s="27" t="s">
        <v>37</v>
      </c>
    </row>
    <row r="153" spans="1:22" ht="12.75" customHeight="1">
      <c r="A153" s="3" t="s">
        <v>62</v>
      </c>
      <c r="L153" s="1"/>
      <c r="M153" s="1"/>
      <c r="O153" s="1"/>
      <c r="U153" s="27"/>
      <c r="V153" s="27"/>
    </row>
    <row r="154" spans="1:22" ht="25.5" customHeight="1">
      <c r="B154" s="232" t="s">
        <v>3</v>
      </c>
      <c r="C154" s="233"/>
      <c r="D154" s="233"/>
      <c r="E154" s="233"/>
      <c r="F154" s="233"/>
      <c r="G154" s="233"/>
      <c r="H154" s="233"/>
      <c r="I154" s="233"/>
      <c r="J154" s="233"/>
      <c r="L154" s="7" t="s">
        <v>11</v>
      </c>
      <c r="M154" s="7" t="s">
        <v>12</v>
      </c>
      <c r="N154" s="8" t="s">
        <v>13</v>
      </c>
      <c r="O154" s="7" t="s">
        <v>14</v>
      </c>
      <c r="P154" s="9" t="s">
        <v>15</v>
      </c>
      <c r="Q154" s="9" t="s">
        <v>16</v>
      </c>
      <c r="R154" s="10" t="s">
        <v>17</v>
      </c>
      <c r="U154" s="27"/>
      <c r="V154" s="27"/>
    </row>
    <row r="155" spans="1:22" ht="12.75" customHeight="1">
      <c r="A155" s="12" t="s">
        <v>19</v>
      </c>
      <c r="B155" s="13">
        <v>1</v>
      </c>
      <c r="C155" s="13">
        <v>2</v>
      </c>
      <c r="D155" s="13">
        <v>3</v>
      </c>
      <c r="E155" s="13">
        <v>4</v>
      </c>
      <c r="F155" s="13">
        <v>5</v>
      </c>
      <c r="G155" s="13">
        <v>6</v>
      </c>
      <c r="H155" s="13">
        <v>7</v>
      </c>
      <c r="I155" s="13">
        <v>8</v>
      </c>
      <c r="J155" s="13">
        <v>9</v>
      </c>
      <c r="K155" s="14" t="s">
        <v>20</v>
      </c>
      <c r="L155" s="18"/>
      <c r="M155" s="18"/>
      <c r="N155" s="19"/>
      <c r="O155" s="20"/>
      <c r="P155" s="21"/>
      <c r="Q155" s="21"/>
      <c r="R155" s="1"/>
    </row>
    <row r="156" spans="1:22" ht="12.75" customHeight="1">
      <c r="A156" s="22" t="s">
        <v>33</v>
      </c>
      <c r="B156" s="23">
        <v>53</v>
      </c>
      <c r="C156" s="23"/>
      <c r="D156" s="23"/>
      <c r="E156" s="23"/>
      <c r="F156" s="23"/>
      <c r="G156" s="23"/>
      <c r="H156" s="23"/>
      <c r="I156" s="23"/>
      <c r="J156" s="23"/>
      <c r="K156" s="28"/>
      <c r="L156" s="18"/>
      <c r="M156" s="18"/>
      <c r="N156" s="19"/>
      <c r="O156" s="20"/>
      <c r="P156" s="26">
        <f>B156</f>
        <v>53</v>
      </c>
      <c r="Q156" s="21"/>
      <c r="R156" s="1"/>
    </row>
    <row r="157" spans="1:22" ht="12.75" customHeight="1">
      <c r="A157" s="22" t="s">
        <v>34</v>
      </c>
      <c r="C157" s="27">
        <v>48</v>
      </c>
      <c r="K157" s="28"/>
      <c r="L157" s="1"/>
      <c r="M157" s="1"/>
      <c r="O157" s="20">
        <f>C157/B156</f>
        <v>0.90566037735849059</v>
      </c>
      <c r="P157" s="29">
        <v>48</v>
      </c>
      <c r="Q157" s="30">
        <f t="shared" ref="Q157:Q164" si="19">P157/P156</f>
        <v>0.90566037735849059</v>
      </c>
      <c r="R157" s="1">
        <f t="shared" ref="R157:R164" si="20">100%-Q157</f>
        <v>9.4339622641509413E-2</v>
      </c>
    </row>
    <row r="158" spans="1:22" ht="12.75" customHeight="1">
      <c r="A158" s="22" t="s">
        <v>46</v>
      </c>
      <c r="D158" s="27">
        <v>46</v>
      </c>
      <c r="K158" s="28"/>
      <c r="L158" s="1"/>
      <c r="M158" s="1"/>
      <c r="O158" s="1">
        <f>D158/C157</f>
        <v>0.95833333333333337</v>
      </c>
      <c r="P158" s="29">
        <v>47</v>
      </c>
      <c r="Q158" s="30">
        <f t="shared" si="19"/>
        <v>0.97916666666666663</v>
      </c>
      <c r="R158" s="1">
        <f t="shared" si="20"/>
        <v>2.083333333333337E-2</v>
      </c>
    </row>
    <row r="159" spans="1:22" ht="12.75" customHeight="1">
      <c r="A159" s="22" t="s">
        <v>50</v>
      </c>
      <c r="E159" s="27">
        <v>43</v>
      </c>
      <c r="K159" s="28"/>
      <c r="L159" s="1"/>
      <c r="M159" s="1"/>
      <c r="O159" s="1">
        <f>E159/D158</f>
        <v>0.93478260869565222</v>
      </c>
      <c r="P159" s="29">
        <v>45</v>
      </c>
      <c r="Q159" s="30">
        <f t="shared" si="19"/>
        <v>0.95744680851063835</v>
      </c>
      <c r="R159" s="1">
        <f t="shared" si="20"/>
        <v>4.2553191489361653E-2</v>
      </c>
    </row>
    <row r="160" spans="1:22" ht="12.75" customHeight="1">
      <c r="A160" s="22" t="s">
        <v>51</v>
      </c>
      <c r="F160" s="27">
        <v>42</v>
      </c>
      <c r="K160" s="28"/>
      <c r="L160" s="1"/>
      <c r="M160" s="1"/>
      <c r="O160" s="1">
        <f>F160/E159</f>
        <v>0.97674418604651159</v>
      </c>
      <c r="P160" s="29">
        <v>44</v>
      </c>
      <c r="Q160" s="30">
        <f t="shared" si="19"/>
        <v>0.97777777777777775</v>
      </c>
      <c r="R160" s="1">
        <f t="shared" si="20"/>
        <v>2.2222222222222254E-2</v>
      </c>
    </row>
    <row r="161" spans="1:22" ht="12.75" customHeight="1">
      <c r="A161" s="22" t="s">
        <v>55</v>
      </c>
      <c r="G161" s="27">
        <v>39</v>
      </c>
      <c r="K161" s="28"/>
      <c r="L161" s="1"/>
      <c r="M161" s="1"/>
      <c r="O161" s="1">
        <f>G161/F160</f>
        <v>0.9285714285714286</v>
      </c>
      <c r="P161" s="29">
        <v>41</v>
      </c>
      <c r="Q161" s="30">
        <f t="shared" si="19"/>
        <v>0.93181818181818177</v>
      </c>
      <c r="R161" s="1">
        <f t="shared" si="20"/>
        <v>6.8181818181818232E-2</v>
      </c>
    </row>
    <row r="162" spans="1:22" ht="12.75" customHeight="1">
      <c r="A162" s="22" t="s">
        <v>56</v>
      </c>
      <c r="H162" s="27">
        <v>38</v>
      </c>
      <c r="K162" s="28"/>
      <c r="L162" s="1"/>
      <c r="M162" s="1"/>
      <c r="O162" s="1">
        <f>H162/G161</f>
        <v>0.97435897435897434</v>
      </c>
      <c r="P162" s="29">
        <v>41</v>
      </c>
      <c r="Q162" s="30">
        <f t="shared" si="19"/>
        <v>1</v>
      </c>
      <c r="R162" s="1">
        <f t="shared" si="20"/>
        <v>0</v>
      </c>
    </row>
    <row r="163" spans="1:22" ht="12.75" customHeight="1">
      <c r="A163" s="22" t="s">
        <v>57</v>
      </c>
      <c r="I163" s="27">
        <v>36</v>
      </c>
      <c r="K163" s="28"/>
      <c r="L163" s="1"/>
      <c r="M163" s="1"/>
      <c r="O163" s="1">
        <f>I163/H162</f>
        <v>0.94736842105263153</v>
      </c>
      <c r="P163" s="29">
        <v>41</v>
      </c>
      <c r="Q163" s="30">
        <f t="shared" si="19"/>
        <v>1</v>
      </c>
      <c r="R163" s="1">
        <f t="shared" si="20"/>
        <v>0</v>
      </c>
    </row>
    <row r="164" spans="1:22" ht="12.75" customHeight="1">
      <c r="A164" s="22" t="s">
        <v>58</v>
      </c>
      <c r="J164" s="27">
        <v>36</v>
      </c>
      <c r="K164" s="28">
        <v>35</v>
      </c>
      <c r="L164" s="1"/>
      <c r="M164" s="1"/>
      <c r="O164" s="1">
        <f>J164/I163</f>
        <v>1</v>
      </c>
      <c r="P164" s="29">
        <v>40</v>
      </c>
      <c r="Q164" s="30">
        <f t="shared" si="19"/>
        <v>0.97560975609756095</v>
      </c>
      <c r="R164" s="1">
        <f t="shared" si="20"/>
        <v>2.4390243902439046E-2</v>
      </c>
    </row>
    <row r="165" spans="1:22" ht="12.75" customHeight="1">
      <c r="A165" s="22" t="s">
        <v>63</v>
      </c>
      <c r="J165" s="27">
        <v>2</v>
      </c>
      <c r="K165" s="28">
        <v>1</v>
      </c>
      <c r="L165" s="1"/>
      <c r="M165" s="1"/>
      <c r="O165" s="1"/>
      <c r="P165" s="29">
        <v>5</v>
      </c>
      <c r="Q165" s="30"/>
      <c r="R165" s="1"/>
    </row>
    <row r="166" spans="1:22" ht="12.75" customHeight="1">
      <c r="A166" s="22" t="s">
        <v>64</v>
      </c>
      <c r="J166" s="27">
        <v>1</v>
      </c>
      <c r="K166" s="28">
        <v>1</v>
      </c>
      <c r="L166" s="1"/>
      <c r="M166" s="1"/>
      <c r="O166" s="1"/>
      <c r="P166" s="29">
        <v>2</v>
      </c>
      <c r="Q166" s="30"/>
      <c r="R166" s="1"/>
    </row>
    <row r="167" spans="1:22" ht="12.75" customHeight="1">
      <c r="A167" s="22" t="s">
        <v>65</v>
      </c>
      <c r="J167" s="27">
        <v>1</v>
      </c>
      <c r="K167" s="28">
        <v>1</v>
      </c>
      <c r="L167" s="1"/>
      <c r="M167" s="1"/>
      <c r="O167" s="1"/>
      <c r="P167" s="29">
        <v>1</v>
      </c>
      <c r="Q167" s="30"/>
      <c r="R167" s="1"/>
      <c r="S167" s="27" t="s">
        <v>35</v>
      </c>
      <c r="T167" s="27">
        <v>36</v>
      </c>
      <c r="U167" s="27">
        <f>K168</f>
        <v>38</v>
      </c>
      <c r="V167" s="27" t="s">
        <v>20</v>
      </c>
    </row>
    <row r="168" spans="1:22" ht="12.75" customHeight="1">
      <c r="K168" s="27">
        <f>SUM(K164:K167)</f>
        <v>38</v>
      </c>
      <c r="L168" s="1">
        <f>K164/B156</f>
        <v>0.660377358490566</v>
      </c>
      <c r="M168" s="1">
        <f>K168/B156</f>
        <v>0.71698113207547165</v>
      </c>
      <c r="N168" s="1">
        <f>M168-L168</f>
        <v>5.6603773584905648E-2</v>
      </c>
      <c r="O168" s="1"/>
      <c r="S168" s="27" t="s">
        <v>36</v>
      </c>
      <c r="T168" s="30">
        <f>T167/B156</f>
        <v>0.67924528301886788</v>
      </c>
      <c r="U168" s="30">
        <f>T167/U167</f>
        <v>0.94736842105263153</v>
      </c>
      <c r="V168" s="27" t="s">
        <v>37</v>
      </c>
    </row>
    <row r="169" spans="1:22" ht="12.75" customHeight="1">
      <c r="A169" s="3" t="s">
        <v>67</v>
      </c>
      <c r="L169" s="1"/>
      <c r="M169" s="1"/>
      <c r="O169" s="1"/>
    </row>
    <row r="170" spans="1:22" ht="25.5" customHeight="1">
      <c r="B170" s="232" t="s">
        <v>3</v>
      </c>
      <c r="C170" s="233"/>
      <c r="D170" s="233"/>
      <c r="E170" s="233"/>
      <c r="F170" s="233"/>
      <c r="G170" s="233"/>
      <c r="H170" s="233"/>
      <c r="I170" s="233"/>
      <c r="J170" s="233"/>
      <c r="L170" s="7" t="s">
        <v>11</v>
      </c>
      <c r="M170" s="7" t="s">
        <v>12</v>
      </c>
      <c r="N170" s="8" t="s">
        <v>13</v>
      </c>
      <c r="O170" s="7" t="s">
        <v>14</v>
      </c>
      <c r="P170" s="9" t="s">
        <v>15</v>
      </c>
      <c r="Q170" s="9" t="s">
        <v>16</v>
      </c>
      <c r="R170" s="10" t="s">
        <v>17</v>
      </c>
    </row>
    <row r="171" spans="1:22" ht="12.75" customHeight="1">
      <c r="A171" s="12" t="s">
        <v>19</v>
      </c>
      <c r="B171" s="13">
        <v>1</v>
      </c>
      <c r="C171" s="13">
        <v>2</v>
      </c>
      <c r="D171" s="13">
        <v>3</v>
      </c>
      <c r="E171" s="13">
        <v>4</v>
      </c>
      <c r="F171" s="13">
        <v>5</v>
      </c>
      <c r="G171" s="13">
        <v>6</v>
      </c>
      <c r="H171" s="13">
        <v>7</v>
      </c>
      <c r="I171" s="13">
        <v>8</v>
      </c>
      <c r="J171" s="13">
        <v>9</v>
      </c>
      <c r="K171" s="14" t="s">
        <v>20</v>
      </c>
      <c r="L171" s="18"/>
      <c r="M171" s="18"/>
      <c r="N171" s="19"/>
      <c r="O171" s="20"/>
      <c r="P171" s="21"/>
      <c r="Q171" s="21"/>
      <c r="R171" s="1"/>
    </row>
    <row r="172" spans="1:22" ht="12.75" customHeight="1">
      <c r="A172" s="22" t="s">
        <v>34</v>
      </c>
      <c r="B172" s="23">
        <v>10</v>
      </c>
      <c r="C172" s="23"/>
      <c r="D172" s="23"/>
      <c r="E172" s="23"/>
      <c r="F172" s="23"/>
      <c r="G172" s="23"/>
      <c r="H172" s="23"/>
      <c r="I172" s="23"/>
      <c r="J172" s="23"/>
      <c r="K172" s="28"/>
      <c r="L172" s="18"/>
      <c r="M172" s="18"/>
      <c r="N172" s="19"/>
      <c r="O172" s="20"/>
      <c r="P172" s="26">
        <f>B172</f>
        <v>10</v>
      </c>
      <c r="Q172" s="21"/>
      <c r="R172" s="1"/>
    </row>
    <row r="173" spans="1:22" ht="12.75" customHeight="1">
      <c r="A173" s="22" t="s">
        <v>46</v>
      </c>
      <c r="C173" s="27">
        <v>10</v>
      </c>
      <c r="K173" s="28"/>
      <c r="L173" s="1"/>
      <c r="M173" s="1"/>
      <c r="O173" s="20">
        <f>C173/B172</f>
        <v>1</v>
      </c>
      <c r="P173" s="29">
        <v>10</v>
      </c>
      <c r="Q173" s="30">
        <f t="shared" ref="Q173:Q180" si="21">P173/P172</f>
        <v>1</v>
      </c>
      <c r="R173" s="1">
        <f t="shared" ref="R173:R180" si="22">100%-Q173</f>
        <v>0</v>
      </c>
    </row>
    <row r="174" spans="1:22" ht="12.75" customHeight="1">
      <c r="A174" s="22" t="s">
        <v>50</v>
      </c>
      <c r="D174" s="27">
        <v>10</v>
      </c>
      <c r="K174" s="28"/>
      <c r="L174" s="1"/>
      <c r="M174" s="1"/>
      <c r="O174" s="1">
        <f>D174/C173</f>
        <v>1</v>
      </c>
      <c r="P174" s="29">
        <v>10</v>
      </c>
      <c r="Q174" s="30">
        <f t="shared" si="21"/>
        <v>1</v>
      </c>
      <c r="R174" s="1">
        <f t="shared" si="22"/>
        <v>0</v>
      </c>
    </row>
    <row r="175" spans="1:22" ht="12.75" customHeight="1">
      <c r="A175" s="22" t="s">
        <v>51</v>
      </c>
      <c r="E175" s="27">
        <v>10</v>
      </c>
      <c r="K175" s="28"/>
      <c r="L175" s="1"/>
      <c r="M175" s="1"/>
      <c r="O175" s="1">
        <f>E175/D174</f>
        <v>1</v>
      </c>
      <c r="P175" s="29">
        <v>10</v>
      </c>
      <c r="Q175" s="30">
        <f t="shared" si="21"/>
        <v>1</v>
      </c>
      <c r="R175" s="1">
        <f t="shared" si="22"/>
        <v>0</v>
      </c>
    </row>
    <row r="176" spans="1:22" ht="12.75" customHeight="1">
      <c r="A176" s="22" t="s">
        <v>55</v>
      </c>
      <c r="F176" s="27">
        <v>9</v>
      </c>
      <c r="K176" s="28"/>
      <c r="L176" s="1"/>
      <c r="M176" s="1"/>
      <c r="O176" s="1">
        <f>F176/E175</f>
        <v>0.9</v>
      </c>
      <c r="P176" s="29">
        <v>10</v>
      </c>
      <c r="Q176" s="30">
        <f t="shared" si="21"/>
        <v>1</v>
      </c>
      <c r="R176" s="1">
        <f t="shared" si="22"/>
        <v>0</v>
      </c>
    </row>
    <row r="177" spans="1:30" ht="12.75" customHeight="1">
      <c r="A177" s="22" t="s">
        <v>56</v>
      </c>
      <c r="G177" s="27">
        <v>9</v>
      </c>
      <c r="K177" s="28"/>
      <c r="L177" s="1"/>
      <c r="M177" s="1"/>
      <c r="O177" s="1">
        <f>G177/F176</f>
        <v>1</v>
      </c>
      <c r="P177" s="29">
        <v>10</v>
      </c>
      <c r="Q177" s="30">
        <f t="shared" si="21"/>
        <v>1</v>
      </c>
      <c r="R177" s="1">
        <f t="shared" si="22"/>
        <v>0</v>
      </c>
      <c r="AB177" s="243" t="s">
        <v>116</v>
      </c>
      <c r="AC177" s="244"/>
      <c r="AD177" s="245"/>
    </row>
    <row r="178" spans="1:30" ht="12.75" customHeight="1">
      <c r="A178" s="22" t="s">
        <v>57</v>
      </c>
      <c r="H178" s="27">
        <v>9</v>
      </c>
      <c r="K178" s="28"/>
      <c r="L178" s="1"/>
      <c r="M178" s="1"/>
      <c r="O178" s="1">
        <f>H178/G177</f>
        <v>1</v>
      </c>
      <c r="P178" s="29">
        <v>10</v>
      </c>
      <c r="Q178" s="30">
        <f t="shared" si="21"/>
        <v>1</v>
      </c>
      <c r="R178" s="1">
        <f t="shared" si="22"/>
        <v>0</v>
      </c>
      <c r="AB178" s="40" t="s">
        <v>33</v>
      </c>
      <c r="AC178" s="27">
        <v>34</v>
      </c>
    </row>
    <row r="179" spans="1:30" ht="12.75" customHeight="1">
      <c r="A179" s="22" t="s">
        <v>58</v>
      </c>
      <c r="I179" s="27">
        <v>9</v>
      </c>
      <c r="K179" s="28"/>
      <c r="L179" s="1"/>
      <c r="M179" s="1"/>
      <c r="O179" s="1">
        <f>I179/H178</f>
        <v>1</v>
      </c>
      <c r="P179" s="29">
        <v>9</v>
      </c>
      <c r="Q179" s="30">
        <f t="shared" si="21"/>
        <v>0.9</v>
      </c>
      <c r="R179" s="1">
        <f t="shared" si="22"/>
        <v>9.9999999999999978E-2</v>
      </c>
      <c r="AB179" s="40" t="s">
        <v>34</v>
      </c>
      <c r="AC179" s="27">
        <v>9</v>
      </c>
    </row>
    <row r="180" spans="1:30" ht="12.75" customHeight="1">
      <c r="A180" s="22" t="s">
        <v>63</v>
      </c>
      <c r="J180" s="27">
        <v>9</v>
      </c>
      <c r="K180" s="28">
        <v>9</v>
      </c>
      <c r="L180" s="1"/>
      <c r="M180" s="1"/>
      <c r="O180" s="1">
        <f>J180/I179</f>
        <v>1</v>
      </c>
      <c r="P180" s="29">
        <v>9</v>
      </c>
      <c r="Q180" s="30">
        <f t="shared" si="21"/>
        <v>1</v>
      </c>
      <c r="R180" s="1">
        <f t="shared" si="22"/>
        <v>0</v>
      </c>
      <c r="AB180" s="40" t="s">
        <v>46</v>
      </c>
      <c r="AC180" s="27">
        <v>24</v>
      </c>
    </row>
    <row r="181" spans="1:30" ht="12.75" customHeight="1">
      <c r="A181" s="22" t="s">
        <v>64</v>
      </c>
      <c r="K181" s="28"/>
      <c r="L181" s="1"/>
      <c r="M181" s="1"/>
      <c r="O181" s="1"/>
      <c r="P181" s="29"/>
      <c r="Q181" s="30"/>
      <c r="R181" s="1"/>
      <c r="S181" s="27" t="s">
        <v>35</v>
      </c>
      <c r="T181" s="27">
        <v>9</v>
      </c>
      <c r="U181" s="27">
        <f>SUM(K180:K181)</f>
        <v>9</v>
      </c>
      <c r="V181" s="27" t="s">
        <v>20</v>
      </c>
    </row>
    <row r="182" spans="1:30" ht="12.75" customHeight="1">
      <c r="K182" s="27">
        <f>SUM(K180)</f>
        <v>9</v>
      </c>
      <c r="L182" s="1">
        <f>K180/B172</f>
        <v>0.9</v>
      </c>
      <c r="M182" s="1">
        <f>K182/B172</f>
        <v>0.9</v>
      </c>
      <c r="N182" s="1">
        <f>M182-L182</f>
        <v>0</v>
      </c>
      <c r="O182" s="1"/>
      <c r="S182" s="27" t="s">
        <v>36</v>
      </c>
      <c r="T182" s="30">
        <f>T181/B172</f>
        <v>0.9</v>
      </c>
      <c r="U182" s="30">
        <f>T181/U181</f>
        <v>1</v>
      </c>
      <c r="V182" s="27" t="s">
        <v>37</v>
      </c>
    </row>
    <row r="183" spans="1:30" ht="12.75" customHeight="1">
      <c r="L183" s="1"/>
      <c r="M183" s="1"/>
      <c r="N183" s="1"/>
      <c r="O183" s="1"/>
      <c r="S183" s="27"/>
      <c r="T183" s="27"/>
      <c r="U183" s="27"/>
      <c r="V183" s="27"/>
    </row>
    <row r="184" spans="1:30" ht="12.75" customHeight="1">
      <c r="A184" s="3" t="s">
        <v>68</v>
      </c>
      <c r="L184" s="1"/>
      <c r="M184" s="1"/>
      <c r="O184" s="1"/>
      <c r="S184" s="27"/>
      <c r="T184" s="27"/>
      <c r="U184" s="27"/>
      <c r="V184" s="27"/>
    </row>
    <row r="185" spans="1:30" ht="25.5" customHeight="1">
      <c r="B185" s="232" t="s">
        <v>3</v>
      </c>
      <c r="C185" s="233"/>
      <c r="D185" s="233"/>
      <c r="E185" s="233"/>
      <c r="F185" s="233"/>
      <c r="G185" s="233"/>
      <c r="H185" s="233"/>
      <c r="I185" s="233"/>
      <c r="J185" s="233"/>
      <c r="L185" s="7" t="s">
        <v>11</v>
      </c>
      <c r="M185" s="7" t="s">
        <v>12</v>
      </c>
      <c r="N185" s="8" t="s">
        <v>13</v>
      </c>
      <c r="O185" s="7" t="s">
        <v>14</v>
      </c>
      <c r="P185" s="9" t="s">
        <v>15</v>
      </c>
      <c r="Q185" s="9" t="s">
        <v>16</v>
      </c>
      <c r="R185" s="10" t="s">
        <v>17</v>
      </c>
      <c r="S185" s="27"/>
      <c r="T185" s="27"/>
      <c r="U185" s="27"/>
      <c r="V185" s="27"/>
    </row>
    <row r="186" spans="1:30" ht="12.75" customHeight="1">
      <c r="A186" s="12" t="s">
        <v>19</v>
      </c>
      <c r="B186" s="13">
        <v>1</v>
      </c>
      <c r="C186" s="13">
        <v>2</v>
      </c>
      <c r="D186" s="13">
        <v>3</v>
      </c>
      <c r="E186" s="13">
        <v>4</v>
      </c>
      <c r="F186" s="13">
        <v>5</v>
      </c>
      <c r="G186" s="13">
        <v>6</v>
      </c>
      <c r="H186" s="13">
        <v>7</v>
      </c>
      <c r="I186" s="13">
        <v>8</v>
      </c>
      <c r="J186" s="13">
        <v>9</v>
      </c>
      <c r="K186" s="14" t="s">
        <v>20</v>
      </c>
      <c r="L186" s="18"/>
      <c r="M186" s="18"/>
      <c r="N186" s="19"/>
      <c r="O186" s="20"/>
      <c r="P186" s="21"/>
      <c r="Q186" s="21"/>
      <c r="R186" s="1"/>
      <c r="S186" s="27"/>
      <c r="T186" s="27"/>
      <c r="U186" s="27"/>
      <c r="V186" s="27"/>
    </row>
    <row r="187" spans="1:30" ht="12.75" customHeight="1">
      <c r="A187" s="22" t="s">
        <v>46</v>
      </c>
      <c r="B187" s="23">
        <v>44</v>
      </c>
      <c r="C187" s="23"/>
      <c r="D187" s="23"/>
      <c r="E187" s="23"/>
      <c r="F187" s="23"/>
      <c r="G187" s="23"/>
      <c r="H187" s="23"/>
      <c r="I187" s="23"/>
      <c r="J187" s="23"/>
      <c r="K187" s="28"/>
      <c r="L187" s="18"/>
      <c r="M187" s="18"/>
      <c r="N187" s="19"/>
      <c r="O187" s="20"/>
      <c r="P187" s="26">
        <f>B187</f>
        <v>44</v>
      </c>
      <c r="Q187" s="21"/>
      <c r="R187" s="1"/>
      <c r="S187" s="27"/>
      <c r="T187" s="27"/>
      <c r="U187" s="27"/>
      <c r="V187" s="27"/>
    </row>
    <row r="188" spans="1:30" ht="12.75" customHeight="1">
      <c r="A188" s="22" t="s">
        <v>50</v>
      </c>
      <c r="C188" s="27">
        <v>41</v>
      </c>
      <c r="K188" s="28"/>
      <c r="L188" s="1"/>
      <c r="M188" s="1"/>
      <c r="O188" s="20">
        <f>C188/B187</f>
        <v>0.93181818181818177</v>
      </c>
      <c r="P188" s="29">
        <v>41</v>
      </c>
      <c r="Q188" s="30">
        <f t="shared" ref="Q188:Q195" si="23">P188/P187</f>
        <v>0.93181818181818177</v>
      </c>
      <c r="R188" s="1">
        <f t="shared" ref="R188:R195" si="24">100%-Q188</f>
        <v>6.8181818181818232E-2</v>
      </c>
      <c r="S188" s="27"/>
      <c r="T188" s="27"/>
      <c r="U188" s="27"/>
      <c r="V188" s="27"/>
    </row>
    <row r="189" spans="1:30" ht="12.75" customHeight="1">
      <c r="A189" s="27">
        <v>1002</v>
      </c>
      <c r="D189" s="27">
        <v>39</v>
      </c>
      <c r="K189" s="28"/>
      <c r="L189" s="1"/>
      <c r="M189" s="1"/>
      <c r="O189" s="1">
        <f>D189/C188</f>
        <v>0.95121951219512191</v>
      </c>
      <c r="P189" s="29">
        <v>40</v>
      </c>
      <c r="Q189" s="30">
        <f t="shared" si="23"/>
        <v>0.97560975609756095</v>
      </c>
      <c r="R189" s="1">
        <f t="shared" si="24"/>
        <v>2.4390243902439046E-2</v>
      </c>
      <c r="S189" s="27"/>
      <c r="T189" s="27"/>
      <c r="U189" s="27"/>
      <c r="V189" s="27"/>
    </row>
    <row r="190" spans="1:30" ht="12.75" customHeight="1">
      <c r="A190" s="22" t="s">
        <v>55</v>
      </c>
      <c r="E190" s="27">
        <v>35</v>
      </c>
      <c r="K190" s="28"/>
      <c r="L190" s="1"/>
      <c r="M190" s="1"/>
      <c r="O190" s="1">
        <f>E190/D189</f>
        <v>0.89743589743589747</v>
      </c>
      <c r="P190" s="29">
        <v>39</v>
      </c>
      <c r="Q190" s="30">
        <f t="shared" si="23"/>
        <v>0.97499999999999998</v>
      </c>
      <c r="R190" s="1">
        <f t="shared" si="24"/>
        <v>2.5000000000000022E-2</v>
      </c>
      <c r="S190" s="27"/>
      <c r="T190" s="27"/>
      <c r="U190" s="27"/>
      <c r="V190" s="27"/>
    </row>
    <row r="191" spans="1:30" ht="12.75" customHeight="1">
      <c r="A191" s="22" t="s">
        <v>56</v>
      </c>
      <c r="F191" s="27">
        <v>29</v>
      </c>
      <c r="K191" s="28"/>
      <c r="L191" s="1"/>
      <c r="M191" s="1"/>
      <c r="O191" s="1">
        <f>F191/E190</f>
        <v>0.82857142857142863</v>
      </c>
      <c r="P191" s="29">
        <v>35</v>
      </c>
      <c r="Q191" s="30">
        <f t="shared" si="23"/>
        <v>0.89743589743589747</v>
      </c>
      <c r="R191" s="1">
        <f t="shared" si="24"/>
        <v>0.10256410256410253</v>
      </c>
      <c r="S191" s="27"/>
      <c r="T191" s="27"/>
      <c r="U191" s="27"/>
      <c r="V191" s="27"/>
    </row>
    <row r="192" spans="1:30" ht="12.75" customHeight="1">
      <c r="A192" s="22" t="s">
        <v>57</v>
      </c>
      <c r="G192" s="27">
        <v>29</v>
      </c>
      <c r="K192" s="28"/>
      <c r="L192" s="1"/>
      <c r="M192" s="1"/>
      <c r="O192" s="1">
        <f>G192/F191</f>
        <v>1</v>
      </c>
      <c r="P192" s="29">
        <v>36</v>
      </c>
      <c r="Q192" s="30">
        <f t="shared" si="23"/>
        <v>1.0285714285714285</v>
      </c>
      <c r="R192" s="1">
        <f t="shared" si="24"/>
        <v>-2.857142857142847E-2</v>
      </c>
      <c r="S192" s="27"/>
      <c r="T192" s="27"/>
      <c r="U192" s="27"/>
      <c r="V192" s="27"/>
    </row>
    <row r="193" spans="1:22" ht="12.75" customHeight="1">
      <c r="A193" s="22" t="s">
        <v>58</v>
      </c>
      <c r="H193" s="27">
        <v>27</v>
      </c>
      <c r="K193" s="28"/>
      <c r="L193" s="1"/>
      <c r="M193" s="1"/>
      <c r="O193" s="1">
        <f>H193/G192</f>
        <v>0.93103448275862066</v>
      </c>
      <c r="P193" s="29">
        <v>33</v>
      </c>
      <c r="Q193" s="30">
        <f t="shared" si="23"/>
        <v>0.91666666666666663</v>
      </c>
      <c r="R193" s="1">
        <f t="shared" si="24"/>
        <v>8.333333333333337E-2</v>
      </c>
      <c r="S193" s="27"/>
      <c r="T193" s="27"/>
      <c r="U193" s="27"/>
      <c r="V193" s="27"/>
    </row>
    <row r="194" spans="1:22" ht="12.75" customHeight="1">
      <c r="A194" s="22" t="s">
        <v>63</v>
      </c>
      <c r="I194" s="27">
        <v>27</v>
      </c>
      <c r="K194" s="28"/>
      <c r="L194" s="1"/>
      <c r="M194" s="1"/>
      <c r="O194" s="1">
        <f>I194/H193</f>
        <v>1</v>
      </c>
      <c r="P194" s="29">
        <v>33</v>
      </c>
      <c r="Q194" s="30">
        <f t="shared" si="23"/>
        <v>1</v>
      </c>
      <c r="R194" s="1">
        <f t="shared" si="24"/>
        <v>0</v>
      </c>
      <c r="S194" s="27"/>
      <c r="T194" s="27"/>
      <c r="U194" s="27"/>
      <c r="V194" s="27"/>
    </row>
    <row r="195" spans="1:22" ht="12.75" customHeight="1">
      <c r="A195" s="22" t="s">
        <v>64</v>
      </c>
      <c r="J195" s="27">
        <v>27</v>
      </c>
      <c r="K195" s="28">
        <v>23</v>
      </c>
      <c r="L195" s="1"/>
      <c r="M195" s="1"/>
      <c r="O195" s="1">
        <f>J195/I194</f>
        <v>1</v>
      </c>
      <c r="P195" s="29">
        <v>31</v>
      </c>
      <c r="Q195" s="30">
        <f t="shared" si="23"/>
        <v>0.93939393939393945</v>
      </c>
      <c r="R195" s="1">
        <f t="shared" si="24"/>
        <v>6.0606060606060552E-2</v>
      </c>
      <c r="S195" s="27"/>
      <c r="T195" s="27"/>
      <c r="U195" s="27"/>
      <c r="V195" s="27"/>
    </row>
    <row r="196" spans="1:22" ht="12.75" customHeight="1">
      <c r="A196" s="22" t="s">
        <v>65</v>
      </c>
      <c r="J196" s="27">
        <v>2</v>
      </c>
      <c r="K196" s="28">
        <v>2</v>
      </c>
      <c r="L196" s="1"/>
      <c r="M196" s="1"/>
      <c r="O196" s="1"/>
      <c r="P196" s="29">
        <v>3</v>
      </c>
      <c r="Q196" s="30"/>
      <c r="R196" s="1"/>
      <c r="S196" s="27"/>
      <c r="T196" s="27"/>
      <c r="U196" s="27"/>
      <c r="V196" s="27"/>
    </row>
    <row r="197" spans="1:22" ht="12.75" customHeight="1">
      <c r="A197" s="22" t="s">
        <v>66</v>
      </c>
      <c r="J197" s="27">
        <v>1</v>
      </c>
      <c r="K197" s="28"/>
      <c r="L197" s="1"/>
      <c r="M197" s="1"/>
      <c r="O197" s="1"/>
      <c r="P197" s="29">
        <v>1</v>
      </c>
      <c r="Q197" s="30"/>
      <c r="R197" s="1"/>
      <c r="S197" s="27" t="s">
        <v>35</v>
      </c>
      <c r="T197" s="27">
        <v>26</v>
      </c>
      <c r="U197" s="27">
        <f>K199</f>
        <v>26</v>
      </c>
      <c r="V197" s="27" t="s">
        <v>20</v>
      </c>
    </row>
    <row r="198" spans="1:22" ht="12.75" customHeight="1">
      <c r="A198" s="22" t="s">
        <v>81</v>
      </c>
      <c r="J198" s="27">
        <v>1</v>
      </c>
      <c r="K198" s="28">
        <v>1</v>
      </c>
      <c r="L198" s="1"/>
      <c r="M198" s="1"/>
      <c r="O198" s="1"/>
      <c r="P198" s="29">
        <v>1</v>
      </c>
      <c r="Q198" s="30"/>
      <c r="R198" s="1"/>
      <c r="S198" s="27" t="s">
        <v>36</v>
      </c>
      <c r="T198" s="30">
        <f>T197/B187</f>
        <v>0.59090909090909094</v>
      </c>
      <c r="U198" s="30">
        <f>T197/U197</f>
        <v>1</v>
      </c>
      <c r="V198" s="27" t="s">
        <v>37</v>
      </c>
    </row>
    <row r="199" spans="1:22" ht="12.75" customHeight="1">
      <c r="K199" s="27">
        <f>SUM(K195:K198)</f>
        <v>26</v>
      </c>
      <c r="L199" s="1">
        <f>K195/B187</f>
        <v>0.52272727272727271</v>
      </c>
      <c r="M199" s="1">
        <f>K199/B187</f>
        <v>0.59090909090909094</v>
      </c>
      <c r="N199" s="1">
        <f>M199-L199</f>
        <v>6.8181818181818232E-2</v>
      </c>
      <c r="O199" s="1"/>
    </row>
    <row r="200" spans="1:22" ht="12.75" customHeight="1">
      <c r="L200" s="1"/>
      <c r="M200" s="1"/>
      <c r="N200" s="1"/>
      <c r="O200" s="1"/>
    </row>
    <row r="201" spans="1:22" ht="12.75" customHeight="1">
      <c r="A201" s="3" t="s">
        <v>117</v>
      </c>
      <c r="L201" s="1"/>
      <c r="M201" s="1"/>
      <c r="O201" s="1"/>
    </row>
    <row r="202" spans="1:22" ht="25.5" customHeight="1">
      <c r="B202" s="232" t="s">
        <v>3</v>
      </c>
      <c r="C202" s="233"/>
      <c r="D202" s="233"/>
      <c r="E202" s="233"/>
      <c r="F202" s="233"/>
      <c r="G202" s="233"/>
      <c r="H202" s="233"/>
      <c r="I202" s="233"/>
      <c r="J202" s="233"/>
      <c r="L202" s="7" t="s">
        <v>11</v>
      </c>
      <c r="M202" s="7" t="s">
        <v>12</v>
      </c>
      <c r="N202" s="8" t="s">
        <v>13</v>
      </c>
      <c r="O202" s="7" t="s">
        <v>14</v>
      </c>
      <c r="P202" s="9" t="s">
        <v>15</v>
      </c>
      <c r="Q202" s="9" t="s">
        <v>16</v>
      </c>
      <c r="R202" s="10" t="s">
        <v>17</v>
      </c>
    </row>
    <row r="203" spans="1:22" ht="12.75" customHeight="1">
      <c r="A203" s="12" t="s">
        <v>19</v>
      </c>
      <c r="B203" s="13">
        <v>1</v>
      </c>
      <c r="C203" s="13">
        <v>2</v>
      </c>
      <c r="D203" s="13">
        <v>3</v>
      </c>
      <c r="E203" s="13">
        <v>4</v>
      </c>
      <c r="F203" s="13">
        <v>5</v>
      </c>
      <c r="G203" s="13">
        <v>6</v>
      </c>
      <c r="H203" s="13">
        <v>7</v>
      </c>
      <c r="I203" s="13">
        <v>8</v>
      </c>
      <c r="J203" s="13">
        <v>9</v>
      </c>
      <c r="K203" s="14" t="s">
        <v>20</v>
      </c>
      <c r="L203" s="18"/>
      <c r="M203" s="18"/>
      <c r="N203" s="19"/>
      <c r="O203" s="20"/>
      <c r="P203" s="21"/>
      <c r="Q203" s="21"/>
      <c r="R203" s="1"/>
    </row>
    <row r="204" spans="1:22" ht="12.75" customHeight="1">
      <c r="A204" s="22" t="s">
        <v>50</v>
      </c>
      <c r="B204" s="23">
        <v>14</v>
      </c>
      <c r="C204" s="23"/>
      <c r="D204" s="23"/>
      <c r="E204" s="23"/>
      <c r="F204" s="23"/>
      <c r="G204" s="23"/>
      <c r="H204" s="23"/>
      <c r="I204" s="23"/>
      <c r="J204" s="23"/>
      <c r="K204" s="28"/>
      <c r="L204" s="18"/>
      <c r="M204" s="18"/>
      <c r="N204" s="19"/>
      <c r="O204" s="20"/>
      <c r="P204" s="26">
        <f>B204</f>
        <v>14</v>
      </c>
      <c r="Q204" s="21"/>
      <c r="R204" s="1"/>
    </row>
    <row r="205" spans="1:22" ht="12.75" customHeight="1">
      <c r="A205" s="27">
        <v>1002</v>
      </c>
      <c r="C205" s="27">
        <v>11</v>
      </c>
      <c r="K205" s="28"/>
      <c r="L205" s="1"/>
      <c r="M205" s="1"/>
      <c r="O205" s="20">
        <f>C205/B204</f>
        <v>0.7857142857142857</v>
      </c>
      <c r="P205" s="29">
        <v>11</v>
      </c>
      <c r="Q205" s="30">
        <f t="shared" ref="Q205:Q212" si="25">P205/P204</f>
        <v>0.7857142857142857</v>
      </c>
      <c r="R205" s="1">
        <f t="shared" ref="R205:R212" si="26">100%-Q205</f>
        <v>0.2142857142857143</v>
      </c>
    </row>
    <row r="206" spans="1:22" ht="12.75" customHeight="1">
      <c r="A206" s="22" t="s">
        <v>55</v>
      </c>
      <c r="D206" s="27">
        <v>10</v>
      </c>
      <c r="K206" s="28"/>
      <c r="L206" s="1"/>
      <c r="M206" s="1"/>
      <c r="O206" s="1">
        <f>D206/C205</f>
        <v>0.90909090909090906</v>
      </c>
      <c r="P206" s="29">
        <v>10</v>
      </c>
      <c r="Q206" s="30">
        <f t="shared" si="25"/>
        <v>0.90909090909090906</v>
      </c>
      <c r="R206" s="1">
        <f t="shared" si="26"/>
        <v>9.0909090909090939E-2</v>
      </c>
      <c r="T206" s="136">
        <f>P206/P204</f>
        <v>0.7142857142857143</v>
      </c>
    </row>
    <row r="207" spans="1:22" ht="12.75" customHeight="1">
      <c r="A207" s="22" t="s">
        <v>56</v>
      </c>
      <c r="E207" s="27">
        <v>8</v>
      </c>
      <c r="K207" s="28"/>
      <c r="L207" s="1"/>
      <c r="M207" s="1"/>
      <c r="O207" s="1">
        <f>E207/D206</f>
        <v>0.8</v>
      </c>
      <c r="P207" s="29">
        <v>9</v>
      </c>
      <c r="Q207" s="30">
        <f t="shared" si="25"/>
        <v>0.9</v>
      </c>
      <c r="R207" s="1">
        <f t="shared" si="26"/>
        <v>9.9999999999999978E-2</v>
      </c>
    </row>
    <row r="208" spans="1:22" ht="12.75" customHeight="1">
      <c r="A208" s="22" t="s">
        <v>57</v>
      </c>
      <c r="F208" s="27">
        <v>7</v>
      </c>
      <c r="K208" s="28"/>
      <c r="L208" s="1"/>
      <c r="M208" s="1"/>
      <c r="O208" s="1">
        <f>F208/E207</f>
        <v>0.875</v>
      </c>
      <c r="P208" s="29">
        <v>8</v>
      </c>
      <c r="Q208" s="30">
        <f t="shared" si="25"/>
        <v>0.88888888888888884</v>
      </c>
      <c r="R208" s="1">
        <f t="shared" si="26"/>
        <v>0.11111111111111116</v>
      </c>
    </row>
    <row r="209" spans="1:22" ht="12.75" customHeight="1">
      <c r="A209" s="22" t="s">
        <v>58</v>
      </c>
      <c r="G209" s="27">
        <v>6</v>
      </c>
      <c r="K209" s="28"/>
      <c r="L209" s="1"/>
      <c r="M209" s="1"/>
      <c r="O209" s="1">
        <f>G209/F208</f>
        <v>0.8571428571428571</v>
      </c>
      <c r="P209" s="29">
        <v>7</v>
      </c>
      <c r="Q209" s="30">
        <f t="shared" si="25"/>
        <v>0.875</v>
      </c>
      <c r="R209" s="1">
        <f t="shared" si="26"/>
        <v>0.125</v>
      </c>
    </row>
    <row r="210" spans="1:22" ht="12.75" customHeight="1">
      <c r="A210" s="22" t="s">
        <v>63</v>
      </c>
      <c r="H210" s="27">
        <v>5</v>
      </c>
      <c r="K210" s="28"/>
      <c r="L210" s="1"/>
      <c r="M210" s="1"/>
      <c r="O210" s="1">
        <f>H210/G209</f>
        <v>0.83333333333333337</v>
      </c>
      <c r="P210" s="29">
        <v>6</v>
      </c>
      <c r="Q210" s="30">
        <f t="shared" si="25"/>
        <v>0.8571428571428571</v>
      </c>
      <c r="R210" s="1">
        <f t="shared" si="26"/>
        <v>0.1428571428571429</v>
      </c>
    </row>
    <row r="211" spans="1:22" ht="12.75" customHeight="1">
      <c r="A211" s="22" t="s">
        <v>64</v>
      </c>
      <c r="I211" s="27">
        <v>5</v>
      </c>
      <c r="K211" s="28"/>
      <c r="L211" s="1"/>
      <c r="M211" s="1"/>
      <c r="O211" s="1">
        <f>I211/H210</f>
        <v>1</v>
      </c>
      <c r="P211" s="29">
        <v>6</v>
      </c>
      <c r="Q211" s="30">
        <f t="shared" si="25"/>
        <v>1</v>
      </c>
      <c r="R211" s="1">
        <f t="shared" si="26"/>
        <v>0</v>
      </c>
    </row>
    <row r="212" spans="1:22" ht="12.75" customHeight="1">
      <c r="A212" s="22" t="s">
        <v>65</v>
      </c>
      <c r="J212" s="27">
        <v>5</v>
      </c>
      <c r="K212" s="28">
        <v>5</v>
      </c>
      <c r="L212" s="1"/>
      <c r="M212" s="1"/>
      <c r="O212" s="1">
        <f>J212/I211</f>
        <v>1</v>
      </c>
      <c r="P212" s="29">
        <v>6</v>
      </c>
      <c r="Q212" s="30">
        <f t="shared" si="25"/>
        <v>1</v>
      </c>
      <c r="R212" s="1">
        <f t="shared" si="26"/>
        <v>0</v>
      </c>
      <c r="S212" s="27" t="s">
        <v>35</v>
      </c>
      <c r="T212" s="27">
        <v>4</v>
      </c>
      <c r="U212" s="27">
        <f>SUM(K212:K213)</f>
        <v>5</v>
      </c>
      <c r="V212" s="27" t="s">
        <v>20</v>
      </c>
    </row>
    <row r="213" spans="1:22" ht="12.75" customHeight="1">
      <c r="A213" s="22" t="s">
        <v>66</v>
      </c>
      <c r="J213" s="27">
        <v>1</v>
      </c>
      <c r="K213" s="28"/>
      <c r="L213" s="1"/>
      <c r="M213" s="1"/>
      <c r="O213" s="1"/>
      <c r="P213" s="29">
        <v>1</v>
      </c>
      <c r="Q213" s="30"/>
      <c r="R213" s="1"/>
      <c r="S213" s="27" t="s">
        <v>36</v>
      </c>
      <c r="T213" s="30">
        <f>T212/B204</f>
        <v>0.2857142857142857</v>
      </c>
      <c r="U213" s="30">
        <f>T212/U212</f>
        <v>0.8</v>
      </c>
      <c r="V213" s="27" t="s">
        <v>37</v>
      </c>
    </row>
    <row r="214" spans="1:22" ht="12.75" customHeight="1">
      <c r="K214" s="27">
        <f>SUM(K212)</f>
        <v>5</v>
      </c>
      <c r="L214" s="1">
        <f>K212/B204</f>
        <v>0.35714285714285715</v>
      </c>
      <c r="M214" s="1">
        <f>K214/B204</f>
        <v>0.35714285714285715</v>
      </c>
      <c r="N214" s="1">
        <f>M214-L214</f>
        <v>0</v>
      </c>
      <c r="O214" s="1"/>
    </row>
    <row r="215" spans="1:22" ht="12.75" customHeight="1">
      <c r="L215" s="1"/>
      <c r="M215" s="1"/>
      <c r="O215" s="1"/>
    </row>
    <row r="216" spans="1:22" ht="12.75" customHeight="1">
      <c r="A216" s="3" t="s">
        <v>118</v>
      </c>
      <c r="L216" s="1"/>
      <c r="M216" s="1"/>
      <c r="O216" s="1"/>
    </row>
    <row r="217" spans="1:22" ht="25.5" customHeight="1">
      <c r="B217" s="232" t="s">
        <v>3</v>
      </c>
      <c r="C217" s="233"/>
      <c r="D217" s="233"/>
      <c r="E217" s="233"/>
      <c r="F217" s="233"/>
      <c r="G217" s="233"/>
      <c r="H217" s="233"/>
      <c r="I217" s="233"/>
      <c r="J217" s="233"/>
      <c r="L217" s="7" t="s">
        <v>11</v>
      </c>
      <c r="M217" s="7" t="s">
        <v>12</v>
      </c>
      <c r="N217" s="8" t="s">
        <v>13</v>
      </c>
      <c r="O217" s="7" t="s">
        <v>14</v>
      </c>
      <c r="P217" s="9" t="s">
        <v>15</v>
      </c>
      <c r="Q217" s="9" t="s">
        <v>16</v>
      </c>
      <c r="R217" s="10" t="s">
        <v>17</v>
      </c>
    </row>
    <row r="218" spans="1:22" ht="12.75" customHeight="1">
      <c r="A218" s="12" t="s">
        <v>19</v>
      </c>
      <c r="B218" s="13">
        <v>1</v>
      </c>
      <c r="C218" s="13">
        <v>2</v>
      </c>
      <c r="D218" s="13">
        <v>3</v>
      </c>
      <c r="E218" s="13">
        <v>4</v>
      </c>
      <c r="F218" s="13">
        <v>5</v>
      </c>
      <c r="G218" s="13">
        <v>6</v>
      </c>
      <c r="H218" s="13">
        <v>7</v>
      </c>
      <c r="I218" s="13">
        <v>8</v>
      </c>
      <c r="J218" s="13">
        <v>9</v>
      </c>
      <c r="K218" s="14" t="s">
        <v>20</v>
      </c>
      <c r="L218" s="18"/>
      <c r="M218" s="18"/>
      <c r="N218" s="19"/>
      <c r="O218" s="20"/>
      <c r="P218" s="21"/>
      <c r="Q218" s="21"/>
      <c r="R218" s="1"/>
    </row>
    <row r="219" spans="1:22" ht="12.75" customHeight="1">
      <c r="A219" s="22" t="s">
        <v>50</v>
      </c>
      <c r="B219" s="23">
        <v>30</v>
      </c>
      <c r="C219" s="23"/>
      <c r="D219" s="23"/>
      <c r="E219" s="23"/>
      <c r="F219" s="23"/>
      <c r="G219" s="23"/>
      <c r="H219" s="23"/>
      <c r="I219" s="23"/>
      <c r="J219" s="23"/>
      <c r="K219" s="24"/>
      <c r="L219" s="18"/>
      <c r="M219" s="18"/>
      <c r="N219" s="19"/>
      <c r="O219" s="20"/>
      <c r="P219" s="26">
        <f>B219</f>
        <v>30</v>
      </c>
      <c r="Q219" s="21"/>
      <c r="R219" s="1"/>
    </row>
    <row r="220" spans="1:22" ht="12.75" customHeight="1">
      <c r="A220" s="22" t="s">
        <v>55</v>
      </c>
      <c r="C220" s="27">
        <v>25</v>
      </c>
      <c r="K220" s="28"/>
      <c r="L220" s="1"/>
      <c r="M220" s="1"/>
      <c r="O220" s="20">
        <f>C220/B219</f>
        <v>0.83333333333333337</v>
      </c>
      <c r="P220" s="29">
        <v>25</v>
      </c>
      <c r="Q220" s="30">
        <f t="shared" ref="Q220:Q227" si="27">P220/P219</f>
        <v>0.83333333333333337</v>
      </c>
      <c r="R220" s="1">
        <f t="shared" ref="R220:R227" si="28">100%-Q220</f>
        <v>0.16666666666666663</v>
      </c>
    </row>
    <row r="221" spans="1:22" ht="12.75" customHeight="1">
      <c r="A221" s="22" t="s">
        <v>56</v>
      </c>
      <c r="D221" s="27">
        <v>20</v>
      </c>
      <c r="K221" s="28"/>
      <c r="L221" s="1"/>
      <c r="M221" s="1"/>
      <c r="O221" s="1">
        <f>D221/C220</f>
        <v>0.8</v>
      </c>
      <c r="P221" s="29">
        <v>22</v>
      </c>
      <c r="Q221" s="30">
        <f t="shared" si="27"/>
        <v>0.88</v>
      </c>
      <c r="R221" s="1">
        <f t="shared" si="28"/>
        <v>0.12</v>
      </c>
      <c r="T221" s="136">
        <f>P221/P219</f>
        <v>0.73333333333333328</v>
      </c>
    </row>
    <row r="222" spans="1:22" ht="12.75" customHeight="1">
      <c r="A222" s="27">
        <v>1201</v>
      </c>
      <c r="E222" s="27">
        <v>19</v>
      </c>
      <c r="K222" s="28"/>
      <c r="L222" s="1"/>
      <c r="M222" s="1"/>
      <c r="O222" s="1">
        <f>E222/D221</f>
        <v>0.95</v>
      </c>
      <c r="P222" s="29">
        <v>21</v>
      </c>
      <c r="Q222" s="30">
        <f t="shared" si="27"/>
        <v>0.95454545454545459</v>
      </c>
      <c r="R222" s="1">
        <f t="shared" si="28"/>
        <v>4.5454545454545414E-2</v>
      </c>
    </row>
    <row r="223" spans="1:22" ht="12.75" customHeight="1">
      <c r="A223" s="27">
        <v>1202</v>
      </c>
      <c r="F223" s="27">
        <v>18</v>
      </c>
      <c r="K223" s="28"/>
      <c r="L223" s="1"/>
      <c r="M223" s="1"/>
      <c r="O223" s="1">
        <f>F223/E222</f>
        <v>0.94736842105263153</v>
      </c>
      <c r="P223" s="29">
        <v>20</v>
      </c>
      <c r="Q223" s="30">
        <f t="shared" si="27"/>
        <v>0.95238095238095233</v>
      </c>
      <c r="R223" s="1">
        <f t="shared" si="28"/>
        <v>4.7619047619047672E-2</v>
      </c>
    </row>
    <row r="224" spans="1:22" ht="12.75" customHeight="1">
      <c r="A224" s="27">
        <v>1301</v>
      </c>
      <c r="G224" s="27">
        <v>16</v>
      </c>
      <c r="K224" s="28"/>
      <c r="L224" s="1"/>
      <c r="M224" s="1"/>
      <c r="O224" s="1">
        <f>G224/F223</f>
        <v>0.88888888888888884</v>
      </c>
      <c r="P224" s="29">
        <v>19</v>
      </c>
      <c r="Q224" s="30">
        <f t="shared" si="27"/>
        <v>0.95</v>
      </c>
      <c r="R224" s="1">
        <f t="shared" si="28"/>
        <v>5.0000000000000044E-2</v>
      </c>
    </row>
    <row r="225" spans="1:22" ht="12.75" customHeight="1">
      <c r="A225" s="27">
        <v>1302</v>
      </c>
      <c r="H225" s="27">
        <v>16</v>
      </c>
      <c r="K225" s="28"/>
      <c r="L225" s="1"/>
      <c r="M225" s="1"/>
      <c r="O225" s="1">
        <f>H225/G224</f>
        <v>1</v>
      </c>
      <c r="P225" s="29">
        <v>19</v>
      </c>
      <c r="Q225" s="30">
        <f t="shared" si="27"/>
        <v>1</v>
      </c>
      <c r="R225" s="1">
        <f t="shared" si="28"/>
        <v>0</v>
      </c>
    </row>
    <row r="226" spans="1:22" ht="12.75" customHeight="1">
      <c r="A226" s="27">
        <v>1401</v>
      </c>
      <c r="I226" s="27">
        <v>16</v>
      </c>
      <c r="K226" s="28"/>
      <c r="L226" s="1"/>
      <c r="M226" s="1"/>
      <c r="O226" s="1">
        <f>I226/H225</f>
        <v>1</v>
      </c>
      <c r="P226" s="29">
        <v>19</v>
      </c>
      <c r="Q226" s="30">
        <f t="shared" si="27"/>
        <v>1</v>
      </c>
      <c r="R226" s="1">
        <f t="shared" si="28"/>
        <v>0</v>
      </c>
    </row>
    <row r="227" spans="1:22" ht="12.75" customHeight="1">
      <c r="A227" s="27">
        <v>1402</v>
      </c>
      <c r="J227" s="27">
        <v>16</v>
      </c>
      <c r="K227" s="28">
        <v>13</v>
      </c>
      <c r="L227" s="1"/>
      <c r="M227" s="1"/>
      <c r="O227" s="1">
        <f>J227/I226</f>
        <v>1</v>
      </c>
      <c r="P227" s="29">
        <v>19</v>
      </c>
      <c r="Q227" s="30">
        <f t="shared" si="27"/>
        <v>1</v>
      </c>
      <c r="R227" s="1">
        <f t="shared" si="28"/>
        <v>0</v>
      </c>
    </row>
    <row r="228" spans="1:22" ht="12.75" customHeight="1">
      <c r="A228" s="27">
        <v>1501</v>
      </c>
      <c r="J228" s="27">
        <v>6</v>
      </c>
      <c r="K228" s="28">
        <v>4</v>
      </c>
      <c r="L228" s="1"/>
      <c r="M228" s="1"/>
      <c r="O228" s="1"/>
      <c r="P228" s="29">
        <v>6</v>
      </c>
      <c r="Q228" s="30"/>
      <c r="R228" s="1"/>
      <c r="S228" s="138" t="s">
        <v>35</v>
      </c>
      <c r="T228" s="138">
        <v>18</v>
      </c>
      <c r="U228" s="138">
        <f>SUM(K227:K229)</f>
        <v>18</v>
      </c>
      <c r="V228" s="138" t="s">
        <v>20</v>
      </c>
    </row>
    <row r="229" spans="1:22" ht="12.75" customHeight="1">
      <c r="A229" s="27">
        <v>1502</v>
      </c>
      <c r="J229" s="27">
        <v>1</v>
      </c>
      <c r="K229" s="28">
        <v>1</v>
      </c>
      <c r="L229" s="1"/>
      <c r="M229" s="1"/>
      <c r="O229" s="1"/>
      <c r="P229" s="29">
        <v>1</v>
      </c>
      <c r="Q229" s="30"/>
      <c r="R229" s="1"/>
      <c r="S229" s="138" t="s">
        <v>36</v>
      </c>
      <c r="T229" s="139">
        <f>T228/B219</f>
        <v>0.6</v>
      </c>
      <c r="U229" s="139">
        <f>T228/U228</f>
        <v>1</v>
      </c>
      <c r="V229" s="138" t="s">
        <v>37</v>
      </c>
    </row>
    <row r="230" spans="1:22" ht="12.75" customHeight="1">
      <c r="K230" s="28"/>
      <c r="L230" s="1"/>
      <c r="M230" s="1"/>
      <c r="O230" s="1"/>
      <c r="P230" s="29"/>
      <c r="Q230" s="30"/>
      <c r="R230" s="1"/>
      <c r="S230" s="1"/>
      <c r="T230" s="1"/>
      <c r="U230" s="1"/>
      <c r="V230" s="1"/>
    </row>
    <row r="231" spans="1:22" ht="12.75" customHeight="1">
      <c r="K231" s="27">
        <f>SUM(K227:K229)</f>
        <v>18</v>
      </c>
      <c r="L231" s="1">
        <f>K227/B219</f>
        <v>0.43333333333333335</v>
      </c>
      <c r="M231" s="1">
        <f>K231/B219</f>
        <v>0.6</v>
      </c>
      <c r="N231" s="1">
        <f>M231-L231</f>
        <v>0.16666666666666663</v>
      </c>
      <c r="O231" s="1"/>
    </row>
    <row r="232" spans="1:22" ht="12.75" customHeight="1">
      <c r="L232" s="1"/>
      <c r="M232" s="1"/>
      <c r="O232" s="1"/>
    </row>
    <row r="233" spans="1:22" ht="12.75" customHeight="1">
      <c r="A233" s="3" t="s">
        <v>119</v>
      </c>
      <c r="L233" s="1"/>
      <c r="M233" s="1"/>
      <c r="O233" s="1"/>
    </row>
    <row r="234" spans="1:22" ht="25.5" customHeight="1">
      <c r="B234" s="232" t="s">
        <v>3</v>
      </c>
      <c r="C234" s="233"/>
      <c r="D234" s="233"/>
      <c r="E234" s="233"/>
      <c r="F234" s="233"/>
      <c r="G234" s="233"/>
      <c r="H234" s="233"/>
      <c r="I234" s="233"/>
      <c r="J234" s="233"/>
      <c r="L234" s="7" t="s">
        <v>11</v>
      </c>
      <c r="M234" s="7" t="s">
        <v>12</v>
      </c>
      <c r="N234" s="8" t="s">
        <v>13</v>
      </c>
      <c r="O234" s="7" t="s">
        <v>14</v>
      </c>
      <c r="P234" s="9" t="s">
        <v>15</v>
      </c>
      <c r="Q234" s="9" t="s">
        <v>16</v>
      </c>
      <c r="R234" s="10" t="s">
        <v>17</v>
      </c>
    </row>
    <row r="235" spans="1:22" ht="12.75" customHeight="1">
      <c r="A235" s="12" t="s">
        <v>19</v>
      </c>
      <c r="B235" s="13">
        <v>1</v>
      </c>
      <c r="C235" s="13">
        <v>2</v>
      </c>
      <c r="D235" s="13">
        <v>3</v>
      </c>
      <c r="E235" s="13">
        <v>4</v>
      </c>
      <c r="F235" s="13">
        <v>5</v>
      </c>
      <c r="G235" s="13">
        <v>6</v>
      </c>
      <c r="H235" s="13">
        <v>7</v>
      </c>
      <c r="I235" s="13">
        <v>8</v>
      </c>
      <c r="J235" s="13">
        <v>9</v>
      </c>
      <c r="K235" s="14" t="s">
        <v>20</v>
      </c>
      <c r="L235" s="18"/>
      <c r="M235" s="18"/>
      <c r="N235" s="19"/>
      <c r="O235" s="20"/>
      <c r="P235" s="21"/>
      <c r="Q235" s="21"/>
      <c r="R235" s="1"/>
    </row>
    <row r="236" spans="1:22" ht="12.75" customHeight="1">
      <c r="A236" s="22" t="s">
        <v>55</v>
      </c>
      <c r="B236" s="23">
        <v>9</v>
      </c>
      <c r="C236" s="23"/>
      <c r="D236" s="23"/>
      <c r="E236" s="23"/>
      <c r="F236" s="23"/>
      <c r="G236" s="23"/>
      <c r="H236" s="23"/>
      <c r="I236" s="23"/>
      <c r="J236" s="23"/>
      <c r="K236" s="24"/>
      <c r="L236" s="18"/>
      <c r="M236" s="18"/>
      <c r="N236" s="19"/>
      <c r="O236" s="20"/>
      <c r="P236" s="26">
        <f>B236</f>
        <v>9</v>
      </c>
      <c r="Q236" s="21"/>
      <c r="R236" s="1"/>
    </row>
    <row r="237" spans="1:22" ht="12.75" customHeight="1">
      <c r="A237" s="22" t="s">
        <v>56</v>
      </c>
      <c r="C237" s="27">
        <v>8</v>
      </c>
      <c r="K237" s="28"/>
      <c r="L237" s="1"/>
      <c r="M237" s="1"/>
      <c r="O237" s="20">
        <f>C237/B236</f>
        <v>0.88888888888888884</v>
      </c>
      <c r="P237" s="29">
        <v>8</v>
      </c>
      <c r="Q237" s="30">
        <f t="shared" ref="Q237:Q244" si="29">P237/P236</f>
        <v>0.88888888888888884</v>
      </c>
      <c r="R237" s="1">
        <f t="shared" ref="R237:R244" si="30">100%-Q237</f>
        <v>0.11111111111111116</v>
      </c>
    </row>
    <row r="238" spans="1:22" ht="12.75" customHeight="1">
      <c r="A238" s="27">
        <v>1201</v>
      </c>
      <c r="D238" s="27">
        <v>7</v>
      </c>
      <c r="K238" s="28"/>
      <c r="L238" s="1"/>
      <c r="M238" s="1"/>
      <c r="O238" s="1">
        <f>D238/C237</f>
        <v>0.875</v>
      </c>
      <c r="P238" s="29">
        <v>8</v>
      </c>
      <c r="Q238" s="30">
        <f t="shared" si="29"/>
        <v>1</v>
      </c>
      <c r="R238" s="1">
        <f t="shared" si="30"/>
        <v>0</v>
      </c>
      <c r="T238" s="140">
        <f>P238/P236</f>
        <v>0.88888888888888884</v>
      </c>
    </row>
    <row r="239" spans="1:22" ht="12.75" customHeight="1">
      <c r="A239" s="27">
        <v>1202</v>
      </c>
      <c r="E239" s="27">
        <v>5</v>
      </c>
      <c r="K239" s="28"/>
      <c r="L239" s="1"/>
      <c r="M239" s="1"/>
      <c r="O239" s="1">
        <f>E239/D238</f>
        <v>0.7142857142857143</v>
      </c>
      <c r="P239" s="29">
        <v>7</v>
      </c>
      <c r="Q239" s="30">
        <f t="shared" si="29"/>
        <v>0.875</v>
      </c>
      <c r="R239" s="1">
        <f t="shared" si="30"/>
        <v>0.125</v>
      </c>
    </row>
    <row r="240" spans="1:22" ht="12.75" customHeight="1">
      <c r="A240" s="27">
        <v>1301</v>
      </c>
      <c r="F240" s="27">
        <v>5</v>
      </c>
      <c r="K240" s="28"/>
      <c r="L240" s="1"/>
      <c r="M240" s="1"/>
      <c r="O240" s="1">
        <f>F240/E239</f>
        <v>1</v>
      </c>
      <c r="P240" s="29">
        <v>7</v>
      </c>
      <c r="Q240" s="30">
        <f t="shared" si="29"/>
        <v>1</v>
      </c>
      <c r="R240" s="1">
        <f t="shared" si="30"/>
        <v>0</v>
      </c>
    </row>
    <row r="241" spans="1:22" ht="12.75" customHeight="1">
      <c r="A241" s="27">
        <v>1302</v>
      </c>
      <c r="G241" s="27">
        <v>5</v>
      </c>
      <c r="K241" s="28"/>
      <c r="L241" s="1"/>
      <c r="M241" s="1"/>
      <c r="O241" s="1">
        <f>G241/F240</f>
        <v>1</v>
      </c>
      <c r="P241" s="29">
        <v>6</v>
      </c>
      <c r="Q241" s="30">
        <f t="shared" si="29"/>
        <v>0.8571428571428571</v>
      </c>
      <c r="R241" s="1">
        <f t="shared" si="30"/>
        <v>0.1428571428571429</v>
      </c>
    </row>
    <row r="242" spans="1:22" ht="12.75" customHeight="1">
      <c r="A242" s="27">
        <v>1401</v>
      </c>
      <c r="H242" s="27">
        <v>5</v>
      </c>
      <c r="K242" s="28"/>
      <c r="L242" s="1"/>
      <c r="M242" s="1"/>
      <c r="O242" s="1">
        <f>H242/G241</f>
        <v>1</v>
      </c>
      <c r="P242" s="29">
        <v>6</v>
      </c>
      <c r="Q242" s="30">
        <f t="shared" si="29"/>
        <v>1</v>
      </c>
      <c r="R242" s="1">
        <f t="shared" si="30"/>
        <v>0</v>
      </c>
    </row>
    <row r="243" spans="1:22" ht="12.75" customHeight="1">
      <c r="A243" s="27">
        <v>1402</v>
      </c>
      <c r="I243" s="27">
        <v>5</v>
      </c>
      <c r="K243" s="28"/>
      <c r="L243" s="1"/>
      <c r="M243" s="1"/>
      <c r="O243" s="1">
        <f>I243/H242</f>
        <v>1</v>
      </c>
      <c r="P243" s="29">
        <v>5</v>
      </c>
      <c r="Q243" s="30">
        <f t="shared" si="29"/>
        <v>0.83333333333333337</v>
      </c>
      <c r="R243" s="1">
        <f t="shared" si="30"/>
        <v>0.16666666666666663</v>
      </c>
    </row>
    <row r="244" spans="1:22" ht="12.75" customHeight="1">
      <c r="A244" s="27">
        <v>1501</v>
      </c>
      <c r="J244" s="27">
        <v>5</v>
      </c>
      <c r="K244" s="28">
        <v>5</v>
      </c>
      <c r="L244" s="1"/>
      <c r="M244" s="1"/>
      <c r="O244" s="1">
        <f>J244/I243</f>
        <v>1</v>
      </c>
      <c r="P244" s="29">
        <v>5</v>
      </c>
      <c r="Q244" s="30">
        <f t="shared" si="29"/>
        <v>1</v>
      </c>
      <c r="R244" s="1">
        <f t="shared" si="30"/>
        <v>0</v>
      </c>
    </row>
    <row r="245" spans="1:22" ht="12.75" customHeight="1">
      <c r="K245" s="28"/>
      <c r="L245" s="1"/>
      <c r="M245" s="1"/>
      <c r="O245" s="1"/>
      <c r="P245" s="29"/>
      <c r="Q245" s="30"/>
      <c r="R245" s="1"/>
      <c r="S245" s="138" t="s">
        <v>35</v>
      </c>
      <c r="T245" s="138">
        <v>5</v>
      </c>
      <c r="U245" s="138">
        <f>SUM(K243:K245)</f>
        <v>5</v>
      </c>
      <c r="V245" s="138" t="s">
        <v>20</v>
      </c>
    </row>
    <row r="246" spans="1:22" ht="12.75" customHeight="1">
      <c r="K246" s="27">
        <f>SUM(K244)</f>
        <v>5</v>
      </c>
      <c r="L246" s="1">
        <f>K244/B236</f>
        <v>0.55555555555555558</v>
      </c>
      <c r="M246" s="1">
        <f>K246/B236</f>
        <v>0.55555555555555558</v>
      </c>
      <c r="N246" s="1">
        <f>M246-L246</f>
        <v>0</v>
      </c>
      <c r="O246" s="1"/>
      <c r="S246" s="138" t="s">
        <v>36</v>
      </c>
      <c r="T246" s="139">
        <f>T245/B236</f>
        <v>0.55555555555555558</v>
      </c>
      <c r="U246" s="139">
        <f>T245/U245</f>
        <v>1</v>
      </c>
      <c r="V246" s="138" t="s">
        <v>37</v>
      </c>
    </row>
    <row r="247" spans="1:22" ht="12.75" customHeight="1">
      <c r="L247" s="1"/>
      <c r="M247" s="1"/>
      <c r="O247" s="1"/>
    </row>
    <row r="248" spans="1:22" ht="12.75" customHeight="1">
      <c r="A248" s="3" t="s">
        <v>120</v>
      </c>
      <c r="L248" s="1"/>
      <c r="M248" s="1"/>
      <c r="O248" s="1"/>
    </row>
    <row r="249" spans="1:22" ht="25.5" customHeight="1">
      <c r="B249" s="232" t="s">
        <v>3</v>
      </c>
      <c r="C249" s="233"/>
      <c r="D249" s="233"/>
      <c r="E249" s="233"/>
      <c r="F249" s="233"/>
      <c r="G249" s="233"/>
      <c r="H249" s="233"/>
      <c r="I249" s="233"/>
      <c r="J249" s="233"/>
      <c r="L249" s="7" t="s">
        <v>11</v>
      </c>
      <c r="M249" s="7" t="s">
        <v>12</v>
      </c>
      <c r="N249" s="8" t="s">
        <v>13</v>
      </c>
      <c r="O249" s="7" t="s">
        <v>14</v>
      </c>
      <c r="P249" s="9" t="s">
        <v>15</v>
      </c>
      <c r="Q249" s="9" t="s">
        <v>16</v>
      </c>
      <c r="R249" s="10" t="s">
        <v>17</v>
      </c>
    </row>
    <row r="250" spans="1:22" ht="12.75" customHeight="1">
      <c r="A250" s="12" t="s">
        <v>19</v>
      </c>
      <c r="B250" s="13">
        <v>1</v>
      </c>
      <c r="C250" s="13">
        <v>2</v>
      </c>
      <c r="D250" s="13">
        <v>3</v>
      </c>
      <c r="E250" s="13">
        <v>4</v>
      </c>
      <c r="F250" s="13">
        <v>5</v>
      </c>
      <c r="G250" s="13">
        <v>6</v>
      </c>
      <c r="H250" s="13">
        <v>7</v>
      </c>
      <c r="I250" s="13">
        <v>8</v>
      </c>
      <c r="J250" s="13">
        <v>9</v>
      </c>
      <c r="K250" s="14" t="s">
        <v>20</v>
      </c>
      <c r="L250" s="18"/>
      <c r="M250" s="18"/>
      <c r="N250" s="19"/>
      <c r="O250" s="20"/>
      <c r="P250" s="21"/>
      <c r="Q250" s="21"/>
      <c r="R250" s="1"/>
    </row>
    <row r="251" spans="1:22" ht="12.75" customHeight="1">
      <c r="A251" s="22" t="s">
        <v>56</v>
      </c>
      <c r="B251" s="23">
        <v>38</v>
      </c>
      <c r="C251" s="23"/>
      <c r="D251" s="23"/>
      <c r="E251" s="23"/>
      <c r="F251" s="23"/>
      <c r="G251" s="23"/>
      <c r="H251" s="23"/>
      <c r="I251" s="23"/>
      <c r="J251" s="23"/>
      <c r="K251" s="24"/>
      <c r="L251" s="18"/>
      <c r="M251" s="18"/>
      <c r="N251" s="19"/>
      <c r="O251" s="20"/>
      <c r="P251" s="26">
        <f>B251</f>
        <v>38</v>
      </c>
      <c r="Q251" s="21"/>
      <c r="R251" s="1"/>
    </row>
    <row r="252" spans="1:22" ht="12.75" customHeight="1">
      <c r="A252" s="27">
        <v>1201</v>
      </c>
      <c r="C252" s="27">
        <v>35</v>
      </c>
      <c r="K252" s="28"/>
      <c r="L252" s="1"/>
      <c r="M252" s="1"/>
      <c r="O252" s="20">
        <f>C252/B251</f>
        <v>0.92105263157894735</v>
      </c>
      <c r="P252" s="29">
        <v>35</v>
      </c>
      <c r="Q252" s="30">
        <f t="shared" ref="Q252:Q259" si="31">P252/P251</f>
        <v>0.92105263157894735</v>
      </c>
      <c r="R252" s="1">
        <f t="shared" ref="R252:R259" si="32">100%-Q252</f>
        <v>7.8947368421052655E-2</v>
      </c>
    </row>
    <row r="253" spans="1:22" ht="12.75" customHeight="1">
      <c r="A253" s="27">
        <v>1202</v>
      </c>
      <c r="D253" s="27">
        <v>31</v>
      </c>
      <c r="K253" s="28"/>
      <c r="L253" s="1"/>
      <c r="M253" s="1"/>
      <c r="O253" s="1">
        <f>D253/C252</f>
        <v>0.88571428571428568</v>
      </c>
      <c r="P253" s="29">
        <v>32</v>
      </c>
      <c r="Q253" s="30">
        <f t="shared" si="31"/>
        <v>0.91428571428571426</v>
      </c>
      <c r="R253" s="1">
        <f t="shared" si="32"/>
        <v>8.5714285714285743E-2</v>
      </c>
      <c r="T253" s="136">
        <f>P253/P251</f>
        <v>0.84210526315789469</v>
      </c>
    </row>
    <row r="254" spans="1:22" ht="12.75" customHeight="1">
      <c r="A254" s="27">
        <v>1301</v>
      </c>
      <c r="E254" s="27">
        <v>26</v>
      </c>
      <c r="K254" s="28"/>
      <c r="L254" s="1"/>
      <c r="M254" s="1"/>
      <c r="O254" s="1">
        <f>E254/D253</f>
        <v>0.83870967741935487</v>
      </c>
      <c r="P254" s="29">
        <v>28</v>
      </c>
      <c r="Q254" s="30">
        <f t="shared" si="31"/>
        <v>0.875</v>
      </c>
      <c r="R254" s="1">
        <f t="shared" si="32"/>
        <v>0.125</v>
      </c>
    </row>
    <row r="255" spans="1:22" ht="12.75" customHeight="1">
      <c r="A255" s="27">
        <v>1302</v>
      </c>
      <c r="F255" s="27">
        <v>22</v>
      </c>
      <c r="K255" s="28"/>
      <c r="L255" s="1"/>
      <c r="M255" s="1"/>
      <c r="O255" s="1">
        <f>F255/E254</f>
        <v>0.84615384615384615</v>
      </c>
      <c r="P255" s="29">
        <v>24</v>
      </c>
      <c r="Q255" s="30">
        <f t="shared" si="31"/>
        <v>0.8571428571428571</v>
      </c>
      <c r="R255" s="1">
        <f t="shared" si="32"/>
        <v>0.1428571428571429</v>
      </c>
    </row>
    <row r="256" spans="1:22" ht="12.75" customHeight="1">
      <c r="A256" s="27">
        <v>1401</v>
      </c>
      <c r="G256" s="27">
        <v>22</v>
      </c>
      <c r="K256" s="28"/>
      <c r="L256" s="1"/>
      <c r="M256" s="1"/>
      <c r="O256" s="1">
        <f>G256/F255</f>
        <v>1</v>
      </c>
      <c r="P256" s="29">
        <v>23</v>
      </c>
      <c r="Q256" s="30">
        <f t="shared" si="31"/>
        <v>0.95833333333333337</v>
      </c>
      <c r="R256" s="1">
        <f t="shared" si="32"/>
        <v>4.166666666666663E-2</v>
      </c>
    </row>
    <row r="257" spans="1:22" ht="12.75" customHeight="1">
      <c r="A257" s="27">
        <v>1402</v>
      </c>
      <c r="H257" s="27">
        <v>21</v>
      </c>
      <c r="K257" s="28"/>
      <c r="L257" s="1"/>
      <c r="M257" s="1"/>
      <c r="O257" s="1">
        <f>H257/G256</f>
        <v>0.95454545454545459</v>
      </c>
      <c r="P257" s="29">
        <v>22</v>
      </c>
      <c r="Q257" s="30">
        <f t="shared" si="31"/>
        <v>0.95652173913043481</v>
      </c>
      <c r="R257" s="1">
        <f t="shared" si="32"/>
        <v>4.3478260869565188E-2</v>
      </c>
    </row>
    <row r="258" spans="1:22" ht="12.75" customHeight="1">
      <c r="A258" s="27">
        <v>1501</v>
      </c>
      <c r="I258" s="27">
        <v>21</v>
      </c>
      <c r="K258" s="28"/>
      <c r="L258" s="1"/>
      <c r="M258" s="1"/>
      <c r="O258" s="1">
        <f>I258/H257</f>
        <v>1</v>
      </c>
      <c r="P258" s="29">
        <v>22</v>
      </c>
      <c r="Q258" s="30">
        <f t="shared" si="31"/>
        <v>1</v>
      </c>
      <c r="R258" s="1">
        <f t="shared" si="32"/>
        <v>0</v>
      </c>
    </row>
    <row r="259" spans="1:22" ht="12.75" customHeight="1">
      <c r="A259" s="27">
        <v>1502</v>
      </c>
      <c r="J259" s="27">
        <v>19</v>
      </c>
      <c r="K259" s="28">
        <v>7</v>
      </c>
      <c r="L259" s="1"/>
      <c r="M259" s="1"/>
      <c r="O259" s="1">
        <f>J259/I258</f>
        <v>0.90476190476190477</v>
      </c>
      <c r="P259" s="29">
        <v>22</v>
      </c>
      <c r="Q259" s="30">
        <f t="shared" si="31"/>
        <v>1</v>
      </c>
      <c r="R259" s="1">
        <f t="shared" si="32"/>
        <v>0</v>
      </c>
    </row>
    <row r="260" spans="1:22" ht="12.75" customHeight="1">
      <c r="A260" s="27">
        <v>1601</v>
      </c>
      <c r="J260" s="27">
        <v>5</v>
      </c>
      <c r="K260" s="28">
        <v>2</v>
      </c>
      <c r="L260" s="1"/>
      <c r="M260" s="1"/>
      <c r="O260" s="1"/>
      <c r="P260" s="29">
        <v>5</v>
      </c>
      <c r="Q260" s="30"/>
      <c r="R260" s="1"/>
      <c r="S260" s="138" t="s">
        <v>35</v>
      </c>
      <c r="T260" s="138">
        <v>10</v>
      </c>
      <c r="U260" s="138">
        <f>SUM(K259:K261)</f>
        <v>10</v>
      </c>
      <c r="V260" s="138" t="s">
        <v>20</v>
      </c>
    </row>
    <row r="261" spans="1:22" ht="12.75" customHeight="1">
      <c r="A261" s="27">
        <v>1602</v>
      </c>
      <c r="K261" s="28">
        <v>1</v>
      </c>
      <c r="L261" s="1"/>
      <c r="M261" s="1"/>
      <c r="O261" s="1"/>
      <c r="P261" s="29">
        <v>2</v>
      </c>
      <c r="Q261" s="30"/>
      <c r="R261" s="1"/>
      <c r="S261" s="138" t="s">
        <v>36</v>
      </c>
      <c r="T261" s="139">
        <f>T260/B251</f>
        <v>0.26315789473684209</v>
      </c>
      <c r="U261" s="139">
        <f>T260/U260</f>
        <v>1</v>
      </c>
      <c r="V261" s="138" t="s">
        <v>37</v>
      </c>
    </row>
    <row r="262" spans="1:22" ht="12.75" customHeight="1">
      <c r="K262" s="27">
        <f>SUM(K259:K261)</f>
        <v>10</v>
      </c>
      <c r="L262" s="1">
        <f>K259/B251</f>
        <v>0.18421052631578946</v>
      </c>
      <c r="M262" s="1">
        <f>K262/B251</f>
        <v>0.26315789473684209</v>
      </c>
      <c r="N262" s="1">
        <f>M262-L262</f>
        <v>7.8947368421052627E-2</v>
      </c>
      <c r="O262" s="1"/>
    </row>
    <row r="263" spans="1:22" ht="12.75" customHeight="1">
      <c r="L263" s="1"/>
      <c r="M263" s="1"/>
      <c r="O263" s="1"/>
    </row>
    <row r="264" spans="1:22" ht="12.75" customHeight="1">
      <c r="A264" s="3" t="s">
        <v>121</v>
      </c>
      <c r="L264" s="1"/>
      <c r="M264" s="1"/>
      <c r="O264" s="1"/>
    </row>
    <row r="265" spans="1:22" ht="25.5" customHeight="1">
      <c r="B265" s="232" t="s">
        <v>3</v>
      </c>
      <c r="C265" s="233"/>
      <c r="D265" s="233"/>
      <c r="E265" s="233"/>
      <c r="F265" s="233"/>
      <c r="G265" s="233"/>
      <c r="H265" s="233"/>
      <c r="I265" s="233"/>
      <c r="J265" s="233"/>
      <c r="L265" s="7" t="s">
        <v>11</v>
      </c>
      <c r="M265" s="7" t="s">
        <v>12</v>
      </c>
      <c r="N265" s="8" t="s">
        <v>13</v>
      </c>
      <c r="O265" s="7" t="s">
        <v>14</v>
      </c>
      <c r="P265" s="9" t="s">
        <v>15</v>
      </c>
      <c r="Q265" s="9" t="s">
        <v>16</v>
      </c>
      <c r="R265" s="10" t="s">
        <v>17</v>
      </c>
    </row>
    <row r="266" spans="1:22" ht="12.75" customHeight="1">
      <c r="A266" s="12" t="s">
        <v>19</v>
      </c>
      <c r="B266" s="13">
        <v>1</v>
      </c>
      <c r="C266" s="13">
        <v>2</v>
      </c>
      <c r="D266" s="13">
        <v>3</v>
      </c>
      <c r="E266" s="13">
        <v>4</v>
      </c>
      <c r="F266" s="13">
        <v>5</v>
      </c>
      <c r="G266" s="13">
        <v>6</v>
      </c>
      <c r="H266" s="13">
        <v>7</v>
      </c>
      <c r="I266" s="13">
        <v>8</v>
      </c>
      <c r="J266" s="13">
        <v>9</v>
      </c>
      <c r="K266" s="14" t="s">
        <v>20</v>
      </c>
      <c r="L266" s="18"/>
      <c r="M266" s="18"/>
      <c r="N266" s="19"/>
      <c r="O266" s="20"/>
      <c r="P266" s="21"/>
      <c r="Q266" s="21"/>
      <c r="R266" s="1"/>
    </row>
    <row r="267" spans="1:22" ht="12.75" customHeight="1">
      <c r="A267" s="22" t="s">
        <v>57</v>
      </c>
      <c r="B267" s="23">
        <v>17</v>
      </c>
      <c r="C267" s="23"/>
      <c r="D267" s="23"/>
      <c r="E267" s="23"/>
      <c r="F267" s="23"/>
      <c r="G267" s="23"/>
      <c r="H267" s="23"/>
      <c r="I267" s="23"/>
      <c r="J267" s="23"/>
      <c r="K267" s="24"/>
      <c r="L267" s="18"/>
      <c r="M267" s="18"/>
      <c r="N267" s="19"/>
      <c r="O267" s="20"/>
      <c r="P267" s="26">
        <f>B267</f>
        <v>17</v>
      </c>
      <c r="Q267" s="21"/>
      <c r="R267" s="1"/>
    </row>
    <row r="268" spans="1:22" ht="12.75" customHeight="1">
      <c r="A268" s="27">
        <v>1202</v>
      </c>
      <c r="C268" s="27">
        <v>13</v>
      </c>
      <c r="K268" s="28"/>
      <c r="L268" s="1"/>
      <c r="M268" s="1"/>
      <c r="O268" s="20">
        <f>C268/B267</f>
        <v>0.76470588235294112</v>
      </c>
      <c r="P268" s="29">
        <v>13</v>
      </c>
      <c r="Q268" s="30">
        <f t="shared" ref="Q268:Q274" si="33">P268/P267</f>
        <v>0.76470588235294112</v>
      </c>
      <c r="R268" s="1">
        <f t="shared" ref="R268:R274" si="34">100%-Q268</f>
        <v>0.23529411764705888</v>
      </c>
    </row>
    <row r="269" spans="1:22" ht="12.75" customHeight="1">
      <c r="A269" s="27">
        <v>1301</v>
      </c>
      <c r="D269" s="27">
        <v>13</v>
      </c>
      <c r="K269" s="28"/>
      <c r="L269" s="1"/>
      <c r="M269" s="1"/>
      <c r="O269" s="20">
        <f>D269/C268</f>
        <v>1</v>
      </c>
      <c r="P269" s="29">
        <v>13</v>
      </c>
      <c r="Q269" s="30">
        <f t="shared" si="33"/>
        <v>1</v>
      </c>
      <c r="R269" s="1">
        <f t="shared" si="34"/>
        <v>0</v>
      </c>
      <c r="T269" s="136">
        <f>P269/P267</f>
        <v>0.76470588235294112</v>
      </c>
    </row>
    <row r="270" spans="1:22" ht="12.75" customHeight="1">
      <c r="A270" s="27">
        <v>1302</v>
      </c>
      <c r="E270" s="27">
        <v>12</v>
      </c>
      <c r="K270" s="28"/>
      <c r="L270" s="1"/>
      <c r="M270" s="1"/>
      <c r="O270" s="20">
        <f>E270/D269</f>
        <v>0.92307692307692313</v>
      </c>
      <c r="P270" s="29">
        <v>12</v>
      </c>
      <c r="Q270" s="30">
        <f t="shared" si="33"/>
        <v>0.92307692307692313</v>
      </c>
      <c r="R270" s="1">
        <f t="shared" si="34"/>
        <v>7.6923076923076872E-2</v>
      </c>
    </row>
    <row r="271" spans="1:22" ht="12.75" customHeight="1">
      <c r="A271" s="27">
        <v>1401</v>
      </c>
      <c r="F271" s="27">
        <v>12</v>
      </c>
      <c r="K271" s="28"/>
      <c r="L271" s="1"/>
      <c r="M271" s="1"/>
      <c r="O271" s="1">
        <f>F271/E270</f>
        <v>1</v>
      </c>
      <c r="P271" s="29">
        <v>12</v>
      </c>
      <c r="Q271" s="30">
        <f t="shared" si="33"/>
        <v>1</v>
      </c>
      <c r="R271" s="1">
        <f t="shared" si="34"/>
        <v>0</v>
      </c>
    </row>
    <row r="272" spans="1:22" ht="12.75" customHeight="1">
      <c r="A272" s="27">
        <v>1402</v>
      </c>
      <c r="G272" s="27">
        <v>12</v>
      </c>
      <c r="K272" s="28"/>
      <c r="L272" s="1"/>
      <c r="M272" s="1"/>
      <c r="O272" s="1">
        <f>G272/F271</f>
        <v>1</v>
      </c>
      <c r="P272" s="29">
        <v>12</v>
      </c>
      <c r="Q272" s="30">
        <f t="shared" si="33"/>
        <v>1</v>
      </c>
      <c r="R272" s="1">
        <f t="shared" si="34"/>
        <v>0</v>
      </c>
    </row>
    <row r="273" spans="1:22" ht="12.75" customHeight="1">
      <c r="A273" s="27">
        <v>1501</v>
      </c>
      <c r="H273" s="27">
        <v>12</v>
      </c>
      <c r="K273" s="28"/>
      <c r="L273" s="1"/>
      <c r="M273" s="1"/>
      <c r="O273" s="1">
        <f>H273/G272</f>
        <v>1</v>
      </c>
      <c r="P273" s="29">
        <v>12</v>
      </c>
      <c r="Q273" s="30">
        <f t="shared" si="33"/>
        <v>1</v>
      </c>
      <c r="R273" s="1">
        <f t="shared" si="34"/>
        <v>0</v>
      </c>
    </row>
    <row r="274" spans="1:22" ht="12.75" customHeight="1">
      <c r="A274" s="27">
        <v>1502</v>
      </c>
      <c r="I274" s="27">
        <v>12</v>
      </c>
      <c r="K274" s="28"/>
      <c r="L274" s="1"/>
      <c r="M274" s="1"/>
      <c r="O274" s="1">
        <f>I274/H273</f>
        <v>1</v>
      </c>
      <c r="P274" s="29">
        <v>12</v>
      </c>
      <c r="Q274" s="30">
        <f t="shared" si="33"/>
        <v>1</v>
      </c>
      <c r="R274" s="1">
        <f t="shared" si="34"/>
        <v>0</v>
      </c>
    </row>
    <row r="275" spans="1:22" ht="12.75" customHeight="1">
      <c r="A275" s="27">
        <v>1601</v>
      </c>
      <c r="J275" s="27">
        <v>12</v>
      </c>
      <c r="K275" s="28">
        <v>11</v>
      </c>
      <c r="L275" s="1"/>
      <c r="M275" s="1"/>
      <c r="O275" s="1"/>
      <c r="P275" s="29"/>
      <c r="Q275" s="30"/>
      <c r="R275" s="1"/>
    </row>
    <row r="276" spans="1:22" ht="12.75" customHeight="1">
      <c r="A276" s="27">
        <v>1602</v>
      </c>
      <c r="J276" s="27">
        <v>2</v>
      </c>
      <c r="K276" s="28"/>
      <c r="L276" s="1"/>
      <c r="M276" s="1"/>
      <c r="O276" s="1"/>
      <c r="P276" s="29"/>
      <c r="Q276" s="30"/>
      <c r="R276" s="1"/>
      <c r="S276" s="138" t="s">
        <v>35</v>
      </c>
      <c r="T276" s="138">
        <v>9</v>
      </c>
      <c r="U276" s="138">
        <f>K277</f>
        <v>11</v>
      </c>
      <c r="V276" s="138" t="s">
        <v>20</v>
      </c>
    </row>
    <row r="277" spans="1:22" ht="12.75" customHeight="1">
      <c r="K277" s="27">
        <f>SUM(K275)</f>
        <v>11</v>
      </c>
      <c r="L277" s="1">
        <f>K275/B267</f>
        <v>0.6470588235294118</v>
      </c>
      <c r="M277" s="1">
        <f>K277/B267</f>
        <v>0.6470588235294118</v>
      </c>
      <c r="N277" s="1">
        <f>M277-L277</f>
        <v>0</v>
      </c>
      <c r="O277" s="1"/>
      <c r="P277" s="29"/>
      <c r="Q277" s="30"/>
      <c r="R277" s="1"/>
      <c r="S277" s="138" t="s">
        <v>36</v>
      </c>
      <c r="T277" s="139">
        <f>T276/B267</f>
        <v>0.52941176470588236</v>
      </c>
      <c r="U277" s="139">
        <f>T276/U276</f>
        <v>0.81818181818181823</v>
      </c>
      <c r="V277" s="138" t="s">
        <v>37</v>
      </c>
    </row>
    <row r="278" spans="1:22" ht="12.75" customHeight="1">
      <c r="L278" s="1"/>
      <c r="M278" s="1"/>
      <c r="O278" s="1"/>
    </row>
    <row r="279" spans="1:22" ht="12.75" customHeight="1">
      <c r="L279" s="1"/>
      <c r="M279" s="1"/>
      <c r="O279" s="1"/>
    </row>
    <row r="280" spans="1:22" ht="12.75" customHeight="1">
      <c r="A280" s="3" t="s">
        <v>122</v>
      </c>
      <c r="L280" s="1"/>
      <c r="M280" s="1"/>
      <c r="O280" s="1"/>
    </row>
    <row r="281" spans="1:22" ht="25.5" customHeight="1">
      <c r="B281" s="232" t="s">
        <v>3</v>
      </c>
      <c r="C281" s="233"/>
      <c r="D281" s="233"/>
      <c r="E281" s="233"/>
      <c r="F281" s="233"/>
      <c r="G281" s="233"/>
      <c r="H281" s="233"/>
      <c r="I281" s="233"/>
      <c r="J281" s="233"/>
      <c r="L281" s="7" t="s">
        <v>11</v>
      </c>
      <c r="M281" s="7" t="s">
        <v>12</v>
      </c>
      <c r="N281" s="8" t="s">
        <v>13</v>
      </c>
      <c r="O281" s="7" t="s">
        <v>14</v>
      </c>
      <c r="P281" s="9" t="s">
        <v>15</v>
      </c>
      <c r="Q281" s="9" t="s">
        <v>16</v>
      </c>
      <c r="R281" s="10" t="s">
        <v>17</v>
      </c>
    </row>
    <row r="282" spans="1:22" ht="12.75" customHeight="1">
      <c r="A282" s="12" t="s">
        <v>19</v>
      </c>
      <c r="B282" s="13">
        <v>1</v>
      </c>
      <c r="C282" s="13">
        <v>2</v>
      </c>
      <c r="D282" s="13">
        <v>3</v>
      </c>
      <c r="E282" s="13">
        <v>4</v>
      </c>
      <c r="F282" s="13">
        <v>5</v>
      </c>
      <c r="G282" s="13">
        <v>6</v>
      </c>
      <c r="H282" s="13">
        <v>7</v>
      </c>
      <c r="I282" s="13">
        <v>8</v>
      </c>
      <c r="J282" s="13">
        <v>9</v>
      </c>
      <c r="K282" s="14" t="s">
        <v>20</v>
      </c>
      <c r="L282" s="18"/>
      <c r="M282" s="18"/>
      <c r="N282" s="19"/>
      <c r="O282" s="20"/>
      <c r="P282" s="21"/>
      <c r="Q282" s="21"/>
      <c r="R282" s="1"/>
    </row>
    <row r="283" spans="1:22" ht="12.75" customHeight="1">
      <c r="A283" s="22" t="s">
        <v>58</v>
      </c>
      <c r="B283" s="23">
        <v>28</v>
      </c>
      <c r="C283" s="23"/>
      <c r="D283" s="23"/>
      <c r="E283" s="23"/>
      <c r="F283" s="23"/>
      <c r="G283" s="23"/>
      <c r="H283" s="23"/>
      <c r="I283" s="23"/>
      <c r="J283" s="23"/>
      <c r="K283" s="24"/>
      <c r="L283" s="18"/>
      <c r="M283" s="18"/>
      <c r="N283" s="19"/>
      <c r="O283" s="20"/>
      <c r="P283" s="26">
        <f>B283</f>
        <v>28</v>
      </c>
      <c r="Q283" s="21"/>
      <c r="R283" s="1"/>
    </row>
    <row r="284" spans="1:22" ht="12.75" customHeight="1">
      <c r="A284" s="27">
        <v>1301</v>
      </c>
      <c r="C284" s="27">
        <v>20</v>
      </c>
      <c r="K284" s="28"/>
      <c r="L284" s="1"/>
      <c r="M284" s="1"/>
      <c r="O284" s="20">
        <f>C284/B283</f>
        <v>0.7142857142857143</v>
      </c>
      <c r="P284" s="29">
        <v>20</v>
      </c>
      <c r="Q284" s="30">
        <f t="shared" ref="Q284:Q289" si="35">P284/P283</f>
        <v>0.7142857142857143</v>
      </c>
      <c r="R284" s="1">
        <f t="shared" ref="R284:R289" si="36">100%-Q284</f>
        <v>0.2857142857142857</v>
      </c>
    </row>
    <row r="285" spans="1:22" ht="12.75" customHeight="1">
      <c r="A285" s="27">
        <v>1302</v>
      </c>
      <c r="D285" s="27">
        <v>15</v>
      </c>
      <c r="K285" s="28"/>
      <c r="L285" s="1"/>
      <c r="M285" s="1"/>
      <c r="O285" s="1">
        <f>D285/C284</f>
        <v>0.75</v>
      </c>
      <c r="P285" s="29">
        <v>15</v>
      </c>
      <c r="Q285" s="30">
        <f t="shared" si="35"/>
        <v>0.75</v>
      </c>
      <c r="R285" s="1">
        <f t="shared" si="36"/>
        <v>0.25</v>
      </c>
      <c r="T285" s="136">
        <f>P285/P283</f>
        <v>0.5357142857142857</v>
      </c>
    </row>
    <row r="286" spans="1:22" ht="12.75" customHeight="1">
      <c r="A286" s="27">
        <v>1401</v>
      </c>
      <c r="E286" s="27">
        <v>14</v>
      </c>
      <c r="K286" s="28"/>
      <c r="L286" s="1"/>
      <c r="M286" s="1"/>
      <c r="O286" s="1">
        <f>E286/D285</f>
        <v>0.93333333333333335</v>
      </c>
      <c r="P286" s="29">
        <v>14</v>
      </c>
      <c r="Q286" s="30">
        <f t="shared" si="35"/>
        <v>0.93333333333333335</v>
      </c>
      <c r="R286" s="1">
        <f t="shared" si="36"/>
        <v>6.6666666666666652E-2</v>
      </c>
    </row>
    <row r="287" spans="1:22" ht="12.75" customHeight="1">
      <c r="A287" s="27">
        <v>1402</v>
      </c>
      <c r="F287" s="27">
        <v>14</v>
      </c>
      <c r="K287" s="28"/>
      <c r="L287" s="1"/>
      <c r="M287" s="1"/>
      <c r="O287" s="1">
        <f>F287/E286</f>
        <v>1</v>
      </c>
      <c r="P287" s="29">
        <v>14</v>
      </c>
      <c r="Q287" s="30">
        <f t="shared" si="35"/>
        <v>1</v>
      </c>
      <c r="R287" s="1">
        <f t="shared" si="36"/>
        <v>0</v>
      </c>
    </row>
    <row r="288" spans="1:22" ht="12.75" customHeight="1">
      <c r="A288" s="27">
        <v>1501</v>
      </c>
      <c r="G288" s="27">
        <v>13</v>
      </c>
      <c r="K288" s="28"/>
      <c r="L288" s="1"/>
      <c r="M288" s="1"/>
      <c r="O288" s="1">
        <f>G288/F287</f>
        <v>0.9285714285714286</v>
      </c>
      <c r="P288" s="29">
        <v>13</v>
      </c>
      <c r="Q288" s="30">
        <f t="shared" si="35"/>
        <v>0.9285714285714286</v>
      </c>
      <c r="R288" s="1">
        <f t="shared" si="36"/>
        <v>7.1428571428571397E-2</v>
      </c>
    </row>
    <row r="289" spans="1:22" ht="12.75" customHeight="1">
      <c r="A289" s="27">
        <v>1502</v>
      </c>
      <c r="H289" s="27">
        <v>13</v>
      </c>
      <c r="K289" s="28"/>
      <c r="L289" s="1"/>
      <c r="M289" s="1"/>
      <c r="O289" s="1">
        <f>H289/G288</f>
        <v>1</v>
      </c>
      <c r="P289" s="29">
        <v>13</v>
      </c>
      <c r="Q289" s="30">
        <f t="shared" si="35"/>
        <v>1</v>
      </c>
      <c r="R289" s="1">
        <f t="shared" si="36"/>
        <v>0</v>
      </c>
    </row>
    <row r="290" spans="1:22" ht="12.75" customHeight="1">
      <c r="A290" s="27">
        <v>1601</v>
      </c>
      <c r="I290" s="27">
        <v>13</v>
      </c>
      <c r="K290" s="28">
        <v>12</v>
      </c>
      <c r="L290" s="1"/>
      <c r="M290" s="1"/>
      <c r="O290" s="1"/>
      <c r="P290" s="29">
        <v>13</v>
      </c>
    </row>
    <row r="291" spans="1:22" ht="12.75" customHeight="1">
      <c r="A291" s="27">
        <v>1602</v>
      </c>
      <c r="J291" s="27">
        <v>1</v>
      </c>
      <c r="K291" s="28">
        <v>1</v>
      </c>
      <c r="L291" s="1"/>
      <c r="M291" s="1"/>
      <c r="O291" s="1"/>
      <c r="P291" s="29">
        <v>1</v>
      </c>
      <c r="S291" s="138" t="s">
        <v>35</v>
      </c>
      <c r="T291" s="138">
        <v>11</v>
      </c>
      <c r="U291" s="138">
        <f>SUM(K289:K291)</f>
        <v>13</v>
      </c>
      <c r="V291" s="138" t="s">
        <v>20</v>
      </c>
    </row>
    <row r="292" spans="1:22" ht="12.75" customHeight="1">
      <c r="K292" s="27">
        <f>SUM(K290:K291)</f>
        <v>13</v>
      </c>
      <c r="L292" s="1">
        <f>K290/B283</f>
        <v>0.42857142857142855</v>
      </c>
      <c r="M292" s="1">
        <f>K292/B283</f>
        <v>0.4642857142857143</v>
      </c>
      <c r="N292" s="1">
        <f>M292-L292</f>
        <v>3.5714285714285754E-2</v>
      </c>
      <c r="O292" s="1"/>
      <c r="S292" s="138" t="s">
        <v>36</v>
      </c>
      <c r="T292" s="139">
        <f>T291/B283</f>
        <v>0.39285714285714285</v>
      </c>
      <c r="U292" s="139">
        <f>T291/U291</f>
        <v>0.84615384615384615</v>
      </c>
      <c r="V292" s="138" t="s">
        <v>37</v>
      </c>
    </row>
    <row r="293" spans="1:22" ht="12.75" customHeight="1">
      <c r="L293" s="1"/>
      <c r="M293" s="1"/>
      <c r="O293" s="1"/>
    </row>
    <row r="294" spans="1:22" ht="12.75" customHeight="1">
      <c r="L294" s="1"/>
      <c r="M294" s="1"/>
      <c r="O294" s="1"/>
    </row>
    <row r="295" spans="1:22" ht="12.75" customHeight="1">
      <c r="L295" s="1"/>
      <c r="M295" s="1"/>
      <c r="O295" s="1"/>
    </row>
    <row r="296" spans="1:22" ht="12.75" customHeight="1">
      <c r="L296" s="1"/>
      <c r="M296" s="1"/>
      <c r="O296" s="1"/>
    </row>
    <row r="297" spans="1:22" ht="12.75" customHeight="1">
      <c r="L297" s="1"/>
      <c r="M297" s="1"/>
      <c r="O297" s="1"/>
    </row>
    <row r="298" spans="1:22" ht="12.75" customHeight="1">
      <c r="L298" s="1"/>
      <c r="M298" s="1"/>
      <c r="O298" s="1"/>
    </row>
    <row r="299" spans="1:22" ht="12.75" customHeight="1">
      <c r="L299" s="1"/>
      <c r="M299" s="1"/>
      <c r="O299" s="1"/>
    </row>
    <row r="300" spans="1:22" ht="12.75" customHeight="1">
      <c r="L300" s="1"/>
      <c r="M300" s="1"/>
      <c r="O300" s="1"/>
    </row>
    <row r="301" spans="1:22" ht="12.75" customHeight="1">
      <c r="L301" s="1"/>
      <c r="M301" s="1"/>
      <c r="O301" s="1"/>
    </row>
    <row r="302" spans="1:22" ht="12.75" customHeight="1">
      <c r="L302" s="1"/>
      <c r="M302" s="1"/>
      <c r="O302" s="1"/>
    </row>
    <row r="303" spans="1:22" ht="12.75" customHeight="1">
      <c r="L303" s="1"/>
      <c r="M303" s="1"/>
      <c r="O303" s="1"/>
    </row>
    <row r="304" spans="1:22" ht="12.75" customHeight="1">
      <c r="L304" s="1"/>
      <c r="M304" s="1"/>
      <c r="O304" s="1"/>
    </row>
    <row r="305" spans="12:15" ht="12.75" customHeight="1">
      <c r="L305" s="1"/>
      <c r="M305" s="1"/>
      <c r="O305" s="1"/>
    </row>
    <row r="306" spans="12:15" ht="12.75" customHeight="1">
      <c r="L306" s="1"/>
      <c r="M306" s="1"/>
      <c r="O306" s="1"/>
    </row>
    <row r="307" spans="12:15" ht="12.75" customHeight="1">
      <c r="L307" s="1"/>
      <c r="M307" s="1"/>
      <c r="O307" s="1"/>
    </row>
    <row r="308" spans="12:15" ht="12.75" customHeight="1">
      <c r="L308" s="1"/>
      <c r="M308" s="1"/>
      <c r="O308" s="1"/>
    </row>
    <row r="309" spans="12:15" ht="12.75" customHeight="1">
      <c r="L309" s="1"/>
      <c r="M309" s="1"/>
      <c r="O309" s="1"/>
    </row>
    <row r="310" spans="12:15" ht="12.75" customHeight="1">
      <c r="L310" s="1"/>
      <c r="M310" s="1"/>
      <c r="O310" s="1"/>
    </row>
    <row r="311" spans="12:15" ht="12.75" customHeight="1">
      <c r="L311" s="1"/>
      <c r="M311" s="1"/>
      <c r="O311" s="1"/>
    </row>
    <row r="312" spans="12:15" ht="12.75" customHeight="1">
      <c r="L312" s="1"/>
      <c r="M312" s="1"/>
      <c r="O312" s="1"/>
    </row>
    <row r="313" spans="12:15" ht="12.75" customHeight="1">
      <c r="L313" s="1"/>
      <c r="M313" s="1"/>
      <c r="O313" s="1"/>
    </row>
    <row r="314" spans="12:15" ht="12.75" customHeight="1">
      <c r="L314" s="1"/>
      <c r="M314" s="1"/>
      <c r="O314" s="1"/>
    </row>
    <row r="315" spans="12:15" ht="12.75" customHeight="1">
      <c r="L315" s="1"/>
      <c r="M315" s="1"/>
      <c r="O315" s="1"/>
    </row>
    <row r="316" spans="12:15" ht="12.75" customHeight="1">
      <c r="L316" s="1"/>
      <c r="M316" s="1"/>
      <c r="O316" s="1"/>
    </row>
    <row r="317" spans="12:15" ht="12.75" customHeight="1">
      <c r="L317" s="1"/>
      <c r="M317" s="1"/>
      <c r="O317" s="1"/>
    </row>
    <row r="318" spans="12:15" ht="12.75" customHeight="1">
      <c r="L318" s="1"/>
      <c r="M318" s="1"/>
      <c r="O318" s="1"/>
    </row>
    <row r="319" spans="12:15" ht="12.75" customHeight="1">
      <c r="L319" s="1"/>
      <c r="M319" s="1"/>
      <c r="O319" s="1"/>
    </row>
    <row r="320" spans="12:15" ht="12.75" customHeight="1">
      <c r="L320" s="1"/>
      <c r="M320" s="1"/>
      <c r="O320" s="1"/>
    </row>
    <row r="321" spans="12:15" ht="12.75" customHeight="1">
      <c r="L321" s="1"/>
      <c r="M321" s="1"/>
      <c r="O321" s="1"/>
    </row>
    <row r="322" spans="12:15" ht="12.75" customHeight="1">
      <c r="L322" s="1"/>
      <c r="M322" s="1"/>
      <c r="O322" s="1"/>
    </row>
    <row r="323" spans="12:15" ht="12.75" customHeight="1">
      <c r="L323" s="1"/>
      <c r="M323" s="1"/>
      <c r="O323" s="1"/>
    </row>
    <row r="324" spans="12:15" ht="12.75" customHeight="1">
      <c r="L324" s="1"/>
      <c r="M324" s="1"/>
      <c r="O324" s="1"/>
    </row>
    <row r="325" spans="12:15" ht="12.75" customHeight="1">
      <c r="L325" s="1"/>
      <c r="M325" s="1"/>
      <c r="O325" s="1"/>
    </row>
    <row r="326" spans="12:15" ht="12.75" customHeight="1">
      <c r="L326" s="1"/>
      <c r="M326" s="1"/>
      <c r="O326" s="1"/>
    </row>
    <row r="327" spans="12:15" ht="12.75" customHeight="1">
      <c r="L327" s="1"/>
      <c r="M327" s="1"/>
      <c r="O327" s="1"/>
    </row>
    <row r="328" spans="12:15" ht="12.75" customHeight="1">
      <c r="L328" s="1"/>
      <c r="M328" s="1"/>
      <c r="O328" s="1"/>
    </row>
    <row r="329" spans="12:15" ht="12.75" customHeight="1">
      <c r="L329" s="1"/>
      <c r="M329" s="1"/>
      <c r="O329" s="1"/>
    </row>
    <row r="330" spans="12:15" ht="12.75" customHeight="1">
      <c r="L330" s="1"/>
      <c r="M330" s="1"/>
      <c r="O330" s="1"/>
    </row>
    <row r="331" spans="12:15" ht="12.75" customHeight="1">
      <c r="L331" s="1"/>
      <c r="M331" s="1"/>
      <c r="O331" s="1"/>
    </row>
    <row r="332" spans="12:15" ht="12.75" customHeight="1">
      <c r="L332" s="1"/>
      <c r="M332" s="1"/>
      <c r="O332" s="1"/>
    </row>
    <row r="333" spans="12:15" ht="12.75" customHeight="1">
      <c r="L333" s="1"/>
      <c r="M333" s="1"/>
      <c r="O333" s="1"/>
    </row>
    <row r="334" spans="12:15" ht="12.75" customHeight="1">
      <c r="L334" s="1"/>
      <c r="M334" s="1"/>
      <c r="O334" s="1"/>
    </row>
    <row r="335" spans="12:15" ht="12.75" customHeight="1">
      <c r="L335" s="1"/>
      <c r="M335" s="1"/>
      <c r="O335" s="1"/>
    </row>
    <row r="336" spans="12:15" ht="12.75" customHeight="1">
      <c r="L336" s="1"/>
      <c r="M336" s="1"/>
      <c r="O336" s="1"/>
    </row>
    <row r="337" spans="12:15" ht="12.75" customHeight="1">
      <c r="L337" s="1"/>
      <c r="M337" s="1"/>
      <c r="O337" s="1"/>
    </row>
    <row r="338" spans="12:15" ht="12.75" customHeight="1">
      <c r="L338" s="1"/>
      <c r="M338" s="1"/>
      <c r="O338" s="1"/>
    </row>
    <row r="339" spans="12:15" ht="12.75" customHeight="1">
      <c r="L339" s="1"/>
      <c r="M339" s="1"/>
      <c r="O339" s="1"/>
    </row>
    <row r="340" spans="12:15" ht="12.75" customHeight="1">
      <c r="L340" s="1"/>
      <c r="M340" s="1"/>
      <c r="O340" s="1"/>
    </row>
    <row r="341" spans="12:15" ht="12.75" customHeight="1">
      <c r="L341" s="1"/>
      <c r="M341" s="1"/>
      <c r="O341" s="1"/>
    </row>
    <row r="342" spans="12:15" ht="12.75" customHeight="1">
      <c r="L342" s="1"/>
      <c r="M342" s="1"/>
      <c r="O342" s="1"/>
    </row>
    <row r="343" spans="12:15" ht="12.75" customHeight="1">
      <c r="L343" s="1"/>
      <c r="M343" s="1"/>
      <c r="O343" s="1"/>
    </row>
    <row r="344" spans="12:15" ht="12.75" customHeight="1">
      <c r="L344" s="1"/>
      <c r="M344" s="1"/>
      <c r="O344" s="1"/>
    </row>
    <row r="345" spans="12:15" ht="12.75" customHeight="1">
      <c r="L345" s="1"/>
      <c r="M345" s="1"/>
      <c r="O345" s="1"/>
    </row>
    <row r="346" spans="12:15" ht="12.75" customHeight="1">
      <c r="L346" s="1"/>
      <c r="M346" s="1"/>
      <c r="O346" s="1"/>
    </row>
    <row r="347" spans="12:15" ht="12.75" customHeight="1">
      <c r="L347" s="1"/>
      <c r="M347" s="1"/>
      <c r="O347" s="1"/>
    </row>
    <row r="348" spans="12:15" ht="12.75" customHeight="1">
      <c r="L348" s="1"/>
      <c r="M348" s="1"/>
      <c r="O348" s="1"/>
    </row>
    <row r="349" spans="12:15" ht="12.75" customHeight="1">
      <c r="L349" s="1"/>
      <c r="M349" s="1"/>
      <c r="O349" s="1"/>
    </row>
    <row r="350" spans="12:15" ht="12.75" customHeight="1">
      <c r="L350" s="1"/>
      <c r="M350" s="1"/>
      <c r="O350" s="1"/>
    </row>
    <row r="351" spans="12:15" ht="12.75" customHeight="1">
      <c r="L351" s="1"/>
      <c r="M351" s="1"/>
      <c r="O351" s="1"/>
    </row>
    <row r="352" spans="12:15" ht="12.75" customHeight="1">
      <c r="L352" s="1"/>
      <c r="M352" s="1"/>
      <c r="O352" s="1"/>
    </row>
    <row r="353" spans="12:15" ht="12.75" customHeight="1">
      <c r="L353" s="1"/>
      <c r="M353" s="1"/>
      <c r="O353" s="1"/>
    </row>
    <row r="354" spans="12:15" ht="12.75" customHeight="1">
      <c r="L354" s="1"/>
      <c r="M354" s="1"/>
      <c r="O354" s="1"/>
    </row>
    <row r="355" spans="12:15" ht="12.75" customHeight="1">
      <c r="L355" s="1"/>
      <c r="M355" s="1"/>
      <c r="O355" s="1"/>
    </row>
    <row r="356" spans="12:15" ht="12.75" customHeight="1">
      <c r="L356" s="1"/>
      <c r="M356" s="1"/>
      <c r="O356" s="1"/>
    </row>
    <row r="357" spans="12:15" ht="12.75" customHeight="1">
      <c r="L357" s="1"/>
      <c r="M357" s="1"/>
      <c r="O357" s="1"/>
    </row>
    <row r="358" spans="12:15" ht="12.75" customHeight="1">
      <c r="L358" s="1"/>
      <c r="M358" s="1"/>
      <c r="O358" s="1"/>
    </row>
    <row r="359" spans="12:15" ht="12.75" customHeight="1">
      <c r="L359" s="1"/>
      <c r="M359" s="1"/>
      <c r="O359" s="1"/>
    </row>
    <row r="360" spans="12:15" ht="12.75" customHeight="1">
      <c r="L360" s="1"/>
      <c r="M360" s="1"/>
      <c r="O360" s="1"/>
    </row>
    <row r="361" spans="12:15" ht="12.75" customHeight="1">
      <c r="L361" s="1"/>
      <c r="M361" s="1"/>
      <c r="O361" s="1"/>
    </row>
    <row r="362" spans="12:15" ht="12.75" customHeight="1">
      <c r="L362" s="1"/>
      <c r="M362" s="1"/>
      <c r="O362" s="1"/>
    </row>
    <row r="363" spans="12:15" ht="12.75" customHeight="1">
      <c r="L363" s="1"/>
      <c r="M363" s="1"/>
      <c r="O363" s="1"/>
    </row>
    <row r="364" spans="12:15" ht="12.75" customHeight="1">
      <c r="L364" s="1"/>
      <c r="M364" s="1"/>
      <c r="O364" s="1"/>
    </row>
    <row r="365" spans="12:15" ht="12.75" customHeight="1">
      <c r="L365" s="1"/>
      <c r="M365" s="1"/>
      <c r="O365" s="1"/>
    </row>
    <row r="366" spans="12:15" ht="12.75" customHeight="1">
      <c r="L366" s="1"/>
      <c r="M366" s="1"/>
      <c r="O366" s="1"/>
    </row>
    <row r="367" spans="12:15" ht="12.75" customHeight="1">
      <c r="L367" s="1"/>
      <c r="M367" s="1"/>
      <c r="O367" s="1"/>
    </row>
    <row r="368" spans="12:15" ht="12.75" customHeight="1">
      <c r="L368" s="1"/>
      <c r="M368" s="1"/>
      <c r="O368" s="1"/>
    </row>
    <row r="369" spans="12:15" ht="12.75" customHeight="1">
      <c r="L369" s="1"/>
      <c r="M369" s="1"/>
      <c r="O369" s="1"/>
    </row>
    <row r="370" spans="12:15" ht="12.75" customHeight="1">
      <c r="L370" s="1"/>
      <c r="M370" s="1"/>
      <c r="O370" s="1"/>
    </row>
    <row r="371" spans="12:15" ht="12.75" customHeight="1">
      <c r="L371" s="1"/>
      <c r="M371" s="1"/>
      <c r="O371" s="1"/>
    </row>
    <row r="372" spans="12:15" ht="12.75" customHeight="1">
      <c r="L372" s="1"/>
      <c r="M372" s="1"/>
      <c r="O372" s="1"/>
    </row>
    <row r="373" spans="12:15" ht="12.75" customHeight="1">
      <c r="L373" s="1"/>
      <c r="M373" s="1"/>
      <c r="O373" s="1"/>
    </row>
    <row r="374" spans="12:15" ht="12.75" customHeight="1">
      <c r="L374" s="1"/>
      <c r="M374" s="1"/>
      <c r="O374" s="1"/>
    </row>
    <row r="375" spans="12:15" ht="12.75" customHeight="1">
      <c r="L375" s="1"/>
      <c r="M375" s="1"/>
      <c r="O375" s="1"/>
    </row>
    <row r="376" spans="12:15" ht="12.75" customHeight="1">
      <c r="L376" s="1"/>
      <c r="M376" s="1"/>
      <c r="O376" s="1"/>
    </row>
    <row r="377" spans="12:15" ht="12.75" customHeight="1">
      <c r="L377" s="1"/>
      <c r="M377" s="1"/>
      <c r="O377" s="1"/>
    </row>
    <row r="378" spans="12:15" ht="12.75" customHeight="1">
      <c r="L378" s="1"/>
      <c r="M378" s="1"/>
      <c r="O378" s="1"/>
    </row>
    <row r="379" spans="12:15" ht="12.75" customHeight="1">
      <c r="L379" s="1"/>
      <c r="M379" s="1"/>
      <c r="O379" s="1"/>
    </row>
    <row r="380" spans="12:15" ht="12.75" customHeight="1">
      <c r="L380" s="1"/>
      <c r="M380" s="1"/>
      <c r="O380" s="1"/>
    </row>
    <row r="381" spans="12:15" ht="12.75" customHeight="1">
      <c r="L381" s="1"/>
      <c r="M381" s="1"/>
      <c r="O381" s="1"/>
    </row>
    <row r="382" spans="12:15" ht="12.75" customHeight="1">
      <c r="L382" s="1"/>
      <c r="M382" s="1"/>
      <c r="O382" s="1"/>
    </row>
    <row r="383" spans="12:15" ht="12.75" customHeight="1">
      <c r="L383" s="1"/>
      <c r="M383" s="1"/>
      <c r="O383" s="1"/>
    </row>
    <row r="384" spans="12:15" ht="12.75" customHeight="1">
      <c r="L384" s="1"/>
      <c r="M384" s="1"/>
      <c r="O384" s="1"/>
    </row>
    <row r="385" spans="12:15" ht="12.75" customHeight="1">
      <c r="L385" s="1"/>
      <c r="M385" s="1"/>
      <c r="O385" s="1"/>
    </row>
    <row r="386" spans="12:15" ht="12.75" customHeight="1">
      <c r="L386" s="1"/>
      <c r="M386" s="1"/>
      <c r="O386" s="1"/>
    </row>
    <row r="387" spans="12:15" ht="12.75" customHeight="1">
      <c r="L387" s="1"/>
      <c r="M387" s="1"/>
      <c r="O387" s="1"/>
    </row>
    <row r="388" spans="12:15" ht="12.75" customHeight="1">
      <c r="L388" s="1"/>
      <c r="M388" s="1"/>
      <c r="O388" s="1"/>
    </row>
    <row r="389" spans="12:15" ht="12.75" customHeight="1">
      <c r="L389" s="1"/>
      <c r="M389" s="1"/>
      <c r="O389" s="1"/>
    </row>
    <row r="390" spans="12:15" ht="12.75" customHeight="1">
      <c r="L390" s="1"/>
      <c r="M390" s="1"/>
      <c r="O390" s="1"/>
    </row>
    <row r="391" spans="12:15" ht="12.75" customHeight="1">
      <c r="L391" s="1"/>
      <c r="M391" s="1"/>
      <c r="O391" s="1"/>
    </row>
    <row r="392" spans="12:15" ht="12.75" customHeight="1">
      <c r="L392" s="1"/>
      <c r="M392" s="1"/>
      <c r="O392" s="1"/>
    </row>
    <row r="393" spans="12:15" ht="12.75" customHeight="1">
      <c r="L393" s="1"/>
      <c r="M393" s="1"/>
      <c r="O393" s="1"/>
    </row>
    <row r="394" spans="12:15" ht="12.75" customHeight="1">
      <c r="L394" s="1"/>
      <c r="M394" s="1"/>
      <c r="O394" s="1"/>
    </row>
    <row r="395" spans="12:15" ht="12.75" customHeight="1">
      <c r="L395" s="1"/>
      <c r="M395" s="1"/>
      <c r="O395" s="1"/>
    </row>
    <row r="396" spans="12:15" ht="12.75" customHeight="1">
      <c r="L396" s="1"/>
      <c r="M396" s="1"/>
      <c r="O396" s="1"/>
    </row>
    <row r="397" spans="12:15" ht="12.75" customHeight="1">
      <c r="L397" s="1"/>
      <c r="M397" s="1"/>
      <c r="O397" s="1"/>
    </row>
    <row r="398" spans="12:15" ht="12.75" customHeight="1">
      <c r="L398" s="1"/>
      <c r="M398" s="1"/>
      <c r="O398" s="1"/>
    </row>
    <row r="399" spans="12:15" ht="12.75" customHeight="1">
      <c r="L399" s="1"/>
      <c r="M399" s="1"/>
      <c r="O399" s="1"/>
    </row>
    <row r="400" spans="12:15" ht="12.75" customHeight="1">
      <c r="L400" s="1"/>
      <c r="M400" s="1"/>
      <c r="O400" s="1"/>
    </row>
    <row r="401" spans="12:15" ht="12.75" customHeight="1">
      <c r="L401" s="1"/>
      <c r="M401" s="1"/>
      <c r="O401" s="1"/>
    </row>
    <row r="402" spans="12:15" ht="12.75" customHeight="1">
      <c r="L402" s="1"/>
      <c r="M402" s="1"/>
      <c r="O402" s="1"/>
    </row>
    <row r="403" spans="12:15" ht="12.75" customHeight="1">
      <c r="L403" s="1"/>
      <c r="M403" s="1"/>
      <c r="O403" s="1"/>
    </row>
    <row r="404" spans="12:15" ht="12.75" customHeight="1">
      <c r="L404" s="1"/>
      <c r="M404" s="1"/>
      <c r="O404" s="1"/>
    </row>
    <row r="405" spans="12:15" ht="12.75" customHeight="1">
      <c r="L405" s="1"/>
      <c r="M405" s="1"/>
      <c r="O405" s="1"/>
    </row>
    <row r="406" spans="12:15" ht="12.75" customHeight="1">
      <c r="L406" s="1"/>
      <c r="M406" s="1"/>
      <c r="O406" s="1"/>
    </row>
    <row r="407" spans="12:15" ht="12.75" customHeight="1">
      <c r="L407" s="1"/>
      <c r="M407" s="1"/>
      <c r="O407" s="1"/>
    </row>
    <row r="408" spans="12:15" ht="12.75" customHeight="1">
      <c r="L408" s="1"/>
      <c r="M408" s="1"/>
      <c r="O408" s="1"/>
    </row>
    <row r="409" spans="12:15" ht="12.75" customHeight="1">
      <c r="L409" s="1"/>
      <c r="M409" s="1"/>
      <c r="O409" s="1"/>
    </row>
    <row r="410" spans="12:15" ht="12.75" customHeight="1">
      <c r="L410" s="1"/>
      <c r="M410" s="1"/>
      <c r="O410" s="1"/>
    </row>
    <row r="411" spans="12:15" ht="12.75" customHeight="1">
      <c r="L411" s="1"/>
      <c r="M411" s="1"/>
      <c r="O411" s="1"/>
    </row>
    <row r="412" spans="12:15" ht="12.75" customHeight="1">
      <c r="L412" s="1"/>
      <c r="M412" s="1"/>
      <c r="O412" s="1"/>
    </row>
    <row r="413" spans="12:15" ht="12.75" customHeight="1">
      <c r="L413" s="1"/>
      <c r="M413" s="1"/>
      <c r="O413" s="1"/>
    </row>
    <row r="414" spans="12:15" ht="12.75" customHeight="1">
      <c r="L414" s="1"/>
      <c r="M414" s="1"/>
      <c r="O414" s="1"/>
    </row>
    <row r="415" spans="12:15" ht="12.75" customHeight="1">
      <c r="L415" s="1"/>
      <c r="M415" s="1"/>
      <c r="O415" s="1"/>
    </row>
    <row r="416" spans="12:15" ht="12.75" customHeight="1">
      <c r="L416" s="1"/>
      <c r="M416" s="1"/>
      <c r="O416" s="1"/>
    </row>
    <row r="417" spans="12:15" ht="12.75" customHeight="1">
      <c r="L417" s="1"/>
      <c r="M417" s="1"/>
      <c r="O417" s="1"/>
    </row>
    <row r="418" spans="12:15" ht="12.75" customHeight="1">
      <c r="L418" s="1"/>
      <c r="M418" s="1"/>
      <c r="O418" s="1"/>
    </row>
    <row r="419" spans="12:15" ht="12.75" customHeight="1">
      <c r="L419" s="1"/>
      <c r="M419" s="1"/>
      <c r="O419" s="1"/>
    </row>
    <row r="420" spans="12:15" ht="12.75" customHeight="1">
      <c r="L420" s="1"/>
      <c r="M420" s="1"/>
      <c r="O420" s="1"/>
    </row>
    <row r="421" spans="12:15" ht="12.75" customHeight="1">
      <c r="L421" s="1"/>
      <c r="M421" s="1"/>
      <c r="O421" s="1"/>
    </row>
    <row r="422" spans="12:15" ht="12.75" customHeight="1">
      <c r="L422" s="1"/>
      <c r="M422" s="1"/>
      <c r="O422" s="1"/>
    </row>
    <row r="423" spans="12:15" ht="12.75" customHeight="1">
      <c r="L423" s="1"/>
      <c r="M423" s="1"/>
      <c r="O423" s="1"/>
    </row>
    <row r="424" spans="12:15" ht="12.75" customHeight="1">
      <c r="L424" s="1"/>
      <c r="M424" s="1"/>
      <c r="O424" s="1"/>
    </row>
    <row r="425" spans="12:15" ht="12.75" customHeight="1">
      <c r="L425" s="1"/>
      <c r="M425" s="1"/>
      <c r="O425" s="1"/>
    </row>
    <row r="426" spans="12:15" ht="12.75" customHeight="1">
      <c r="L426" s="1"/>
      <c r="M426" s="1"/>
      <c r="O426" s="1"/>
    </row>
    <row r="427" spans="12:15" ht="12.75" customHeight="1">
      <c r="L427" s="1"/>
      <c r="M427" s="1"/>
      <c r="O427" s="1"/>
    </row>
    <row r="428" spans="12:15" ht="12.75" customHeight="1">
      <c r="L428" s="1"/>
      <c r="M428" s="1"/>
      <c r="O428" s="1"/>
    </row>
    <row r="429" spans="12:15" ht="12.75" customHeight="1">
      <c r="L429" s="1"/>
      <c r="M429" s="1"/>
      <c r="O429" s="1"/>
    </row>
    <row r="430" spans="12:15" ht="12.75" customHeight="1">
      <c r="L430" s="1"/>
      <c r="M430" s="1"/>
      <c r="O430" s="1"/>
    </row>
    <row r="431" spans="12:15" ht="12.75" customHeight="1">
      <c r="L431" s="1"/>
      <c r="M431" s="1"/>
      <c r="O431" s="1"/>
    </row>
    <row r="432" spans="12:15" ht="12.75" customHeight="1">
      <c r="L432" s="1"/>
      <c r="M432" s="1"/>
      <c r="O432" s="1"/>
    </row>
    <row r="433" spans="12:15" ht="12.75" customHeight="1">
      <c r="L433" s="1"/>
      <c r="M433" s="1"/>
      <c r="O433" s="1"/>
    </row>
    <row r="434" spans="12:15" ht="12.75" customHeight="1">
      <c r="L434" s="1"/>
      <c r="M434" s="1"/>
      <c r="O434" s="1"/>
    </row>
    <row r="435" spans="12:15" ht="12.75" customHeight="1">
      <c r="L435" s="1"/>
      <c r="M435" s="1"/>
      <c r="O435" s="1"/>
    </row>
    <row r="436" spans="12:15" ht="12.75" customHeight="1">
      <c r="L436" s="1"/>
      <c r="M436" s="1"/>
      <c r="O436" s="1"/>
    </row>
    <row r="437" spans="12:15" ht="12.75" customHeight="1">
      <c r="L437" s="1"/>
      <c r="M437" s="1"/>
      <c r="O437" s="1"/>
    </row>
    <row r="438" spans="12:15" ht="12.75" customHeight="1">
      <c r="L438" s="1"/>
      <c r="M438" s="1"/>
      <c r="O438" s="1"/>
    </row>
    <row r="439" spans="12:15" ht="12.75" customHeight="1">
      <c r="L439" s="1"/>
      <c r="M439" s="1"/>
      <c r="O439" s="1"/>
    </row>
    <row r="440" spans="12:15" ht="12.75" customHeight="1">
      <c r="L440" s="1"/>
      <c r="M440" s="1"/>
      <c r="O440" s="1"/>
    </row>
    <row r="441" spans="12:15" ht="12.75" customHeight="1">
      <c r="L441" s="1"/>
      <c r="M441" s="1"/>
      <c r="O441" s="1"/>
    </row>
    <row r="442" spans="12:15" ht="12.75" customHeight="1">
      <c r="L442" s="1"/>
      <c r="M442" s="1"/>
      <c r="O442" s="1"/>
    </row>
    <row r="443" spans="12:15" ht="12.75" customHeight="1">
      <c r="L443" s="1"/>
      <c r="M443" s="1"/>
      <c r="O443" s="1"/>
    </row>
    <row r="444" spans="12:15" ht="12.75" customHeight="1">
      <c r="L444" s="1"/>
      <c r="M444" s="1"/>
      <c r="O444" s="1"/>
    </row>
    <row r="445" spans="12:15" ht="12.75" customHeight="1">
      <c r="L445" s="1"/>
      <c r="M445" s="1"/>
      <c r="O445" s="1"/>
    </row>
    <row r="446" spans="12:15" ht="12.75" customHeight="1">
      <c r="L446" s="1"/>
      <c r="M446" s="1"/>
      <c r="O446" s="1"/>
    </row>
    <row r="447" spans="12:15" ht="12.75" customHeight="1">
      <c r="L447" s="1"/>
      <c r="M447" s="1"/>
      <c r="O447" s="1"/>
    </row>
    <row r="448" spans="12:15" ht="12.75" customHeight="1">
      <c r="L448" s="1"/>
      <c r="M448" s="1"/>
      <c r="O448" s="1"/>
    </row>
    <row r="449" spans="12:15" ht="12.75" customHeight="1">
      <c r="L449" s="1"/>
      <c r="M449" s="1"/>
      <c r="O449" s="1"/>
    </row>
    <row r="450" spans="12:15" ht="12.75" customHeight="1">
      <c r="L450" s="1"/>
      <c r="M450" s="1"/>
      <c r="O450" s="1"/>
    </row>
    <row r="451" spans="12:15" ht="12.75" customHeight="1">
      <c r="L451" s="1"/>
      <c r="M451" s="1"/>
      <c r="O451" s="1"/>
    </row>
    <row r="452" spans="12:15" ht="12.75" customHeight="1">
      <c r="L452" s="1"/>
      <c r="M452" s="1"/>
      <c r="O452" s="1"/>
    </row>
    <row r="453" spans="12:15" ht="12.75" customHeight="1">
      <c r="L453" s="1"/>
      <c r="M453" s="1"/>
      <c r="O453" s="1"/>
    </row>
    <row r="454" spans="12:15" ht="12.75" customHeight="1">
      <c r="L454" s="1"/>
      <c r="M454" s="1"/>
      <c r="O454" s="1"/>
    </row>
    <row r="455" spans="12:15" ht="12.75" customHeight="1">
      <c r="L455" s="1"/>
      <c r="M455" s="1"/>
      <c r="O455" s="1"/>
    </row>
    <row r="456" spans="12:15" ht="12.75" customHeight="1">
      <c r="L456" s="1"/>
      <c r="M456" s="1"/>
      <c r="O456" s="1"/>
    </row>
    <row r="457" spans="12:15" ht="12.75" customHeight="1">
      <c r="L457" s="1"/>
      <c r="M457" s="1"/>
      <c r="O457" s="1"/>
    </row>
    <row r="458" spans="12:15" ht="12.75" customHeight="1">
      <c r="L458" s="1"/>
      <c r="M458" s="1"/>
      <c r="O458" s="1"/>
    </row>
    <row r="459" spans="12:15" ht="12.75" customHeight="1">
      <c r="L459" s="1"/>
      <c r="M459" s="1"/>
      <c r="O459" s="1"/>
    </row>
    <row r="460" spans="12:15" ht="12.75" customHeight="1">
      <c r="L460" s="1"/>
      <c r="M460" s="1"/>
      <c r="O460" s="1"/>
    </row>
    <row r="461" spans="12:15" ht="12.75" customHeight="1">
      <c r="L461" s="1"/>
      <c r="M461" s="1"/>
      <c r="O461" s="1"/>
    </row>
    <row r="462" spans="12:15" ht="12.75" customHeight="1">
      <c r="L462" s="1"/>
      <c r="M462" s="1"/>
      <c r="O462" s="1"/>
    </row>
    <row r="463" spans="12:15" ht="12.75" customHeight="1">
      <c r="L463" s="1"/>
      <c r="M463" s="1"/>
      <c r="O463" s="1"/>
    </row>
    <row r="464" spans="12:15" ht="12.75" customHeight="1">
      <c r="L464" s="1"/>
      <c r="M464" s="1"/>
      <c r="O464" s="1"/>
    </row>
    <row r="465" spans="12:15" ht="12.75" customHeight="1">
      <c r="L465" s="1"/>
      <c r="M465" s="1"/>
      <c r="O465" s="1"/>
    </row>
    <row r="466" spans="12:15" ht="12.75" customHeight="1">
      <c r="L466" s="1"/>
      <c r="M466" s="1"/>
      <c r="O466" s="1"/>
    </row>
    <row r="467" spans="12:15" ht="12.75" customHeight="1">
      <c r="L467" s="1"/>
      <c r="M467" s="1"/>
      <c r="O467" s="1"/>
    </row>
    <row r="468" spans="12:15" ht="12.75" customHeight="1">
      <c r="L468" s="1"/>
      <c r="M468" s="1"/>
      <c r="O468" s="1"/>
    </row>
    <row r="469" spans="12:15" ht="12.75" customHeight="1">
      <c r="L469" s="1"/>
      <c r="M469" s="1"/>
      <c r="O469" s="1"/>
    </row>
    <row r="470" spans="12:15" ht="12.75" customHeight="1">
      <c r="L470" s="1"/>
      <c r="M470" s="1"/>
      <c r="O470" s="1"/>
    </row>
    <row r="471" spans="12:15" ht="12.75" customHeight="1">
      <c r="L471" s="1"/>
      <c r="M471" s="1"/>
      <c r="O471" s="1"/>
    </row>
    <row r="472" spans="12:15" ht="12.75" customHeight="1">
      <c r="L472" s="1"/>
      <c r="M472" s="1"/>
      <c r="O472" s="1"/>
    </row>
    <row r="473" spans="12:15" ht="12.75" customHeight="1">
      <c r="L473" s="1"/>
      <c r="M473" s="1"/>
      <c r="O473" s="1"/>
    </row>
    <row r="474" spans="12:15" ht="12.75" customHeight="1">
      <c r="L474" s="1"/>
      <c r="M474" s="1"/>
      <c r="O474" s="1"/>
    </row>
    <row r="475" spans="12:15" ht="12.75" customHeight="1">
      <c r="L475" s="1"/>
      <c r="M475" s="1"/>
      <c r="O475" s="1"/>
    </row>
    <row r="476" spans="12:15" ht="12.75" customHeight="1">
      <c r="L476" s="1"/>
      <c r="M476" s="1"/>
      <c r="O476" s="1"/>
    </row>
    <row r="477" spans="12:15" ht="12.75" customHeight="1">
      <c r="L477" s="1"/>
      <c r="M477" s="1"/>
      <c r="O477" s="1"/>
    </row>
    <row r="478" spans="12:15" ht="12.75" customHeight="1">
      <c r="L478" s="1"/>
      <c r="M478" s="1"/>
      <c r="O478" s="1"/>
    </row>
    <row r="479" spans="12:15" ht="12.75" customHeight="1">
      <c r="L479" s="1"/>
      <c r="M479" s="1"/>
      <c r="O479" s="1"/>
    </row>
    <row r="480" spans="12:15" ht="12.75" customHeight="1">
      <c r="L480" s="1"/>
      <c r="M480" s="1"/>
      <c r="O480" s="1"/>
    </row>
    <row r="481" spans="12:15" ht="12.75" customHeight="1">
      <c r="L481" s="1"/>
      <c r="M481" s="1"/>
      <c r="O481" s="1"/>
    </row>
    <row r="482" spans="12:15" ht="12.75" customHeight="1">
      <c r="L482" s="1"/>
      <c r="M482" s="1"/>
      <c r="O482" s="1"/>
    </row>
    <row r="483" spans="12:15" ht="12.75" customHeight="1">
      <c r="L483" s="1"/>
      <c r="M483" s="1"/>
      <c r="O483" s="1"/>
    </row>
    <row r="484" spans="12:15" ht="12.75" customHeight="1">
      <c r="L484" s="1"/>
      <c r="M484" s="1"/>
      <c r="O484" s="1"/>
    </row>
    <row r="485" spans="12:15" ht="12.75" customHeight="1">
      <c r="L485" s="1"/>
      <c r="M485" s="1"/>
      <c r="O485" s="1"/>
    </row>
    <row r="486" spans="12:15" ht="12.75" customHeight="1">
      <c r="L486" s="1"/>
      <c r="M486" s="1"/>
      <c r="O486" s="1"/>
    </row>
    <row r="487" spans="12:15" ht="12.75" customHeight="1">
      <c r="L487" s="1"/>
      <c r="M487" s="1"/>
      <c r="O487" s="1"/>
    </row>
    <row r="488" spans="12:15" ht="12.75" customHeight="1">
      <c r="L488" s="1"/>
      <c r="M488" s="1"/>
      <c r="O488" s="1"/>
    </row>
    <row r="489" spans="12:15" ht="12.75" customHeight="1">
      <c r="L489" s="1"/>
      <c r="M489" s="1"/>
      <c r="O489" s="1"/>
    </row>
    <row r="490" spans="12:15" ht="12.75" customHeight="1">
      <c r="L490" s="1"/>
      <c r="M490" s="1"/>
      <c r="O490" s="1"/>
    </row>
    <row r="491" spans="12:15" ht="12.75" customHeight="1">
      <c r="L491" s="1"/>
      <c r="M491" s="1"/>
      <c r="O491" s="1"/>
    </row>
    <row r="492" spans="12:15" ht="12.75" customHeight="1">
      <c r="L492" s="1"/>
      <c r="M492" s="1"/>
      <c r="O492" s="1"/>
    </row>
    <row r="493" spans="12:15" ht="12.75" customHeight="1">
      <c r="L493" s="1"/>
      <c r="M493" s="1"/>
      <c r="O493" s="1"/>
    </row>
    <row r="494" spans="12:15" ht="12.75" customHeight="1">
      <c r="L494" s="1"/>
      <c r="M494" s="1"/>
      <c r="O494" s="1"/>
    </row>
    <row r="495" spans="12:15" ht="12.75" customHeight="1">
      <c r="L495" s="1"/>
      <c r="M495" s="1"/>
      <c r="O495" s="1"/>
    </row>
    <row r="496" spans="12:15" ht="12.75" customHeight="1">
      <c r="L496" s="1"/>
      <c r="M496" s="1"/>
      <c r="O496" s="1"/>
    </row>
    <row r="497" spans="12:15" ht="12.75" customHeight="1">
      <c r="L497" s="1"/>
      <c r="M497" s="1"/>
      <c r="O497" s="1"/>
    </row>
    <row r="498" spans="12:15" ht="12.75" customHeight="1">
      <c r="L498" s="1"/>
      <c r="M498" s="1"/>
      <c r="O498" s="1"/>
    </row>
    <row r="499" spans="12:15" ht="12.75" customHeight="1">
      <c r="L499" s="1"/>
      <c r="M499" s="1"/>
      <c r="O499" s="1"/>
    </row>
    <row r="500" spans="12:15" ht="12.75" customHeight="1">
      <c r="L500" s="1"/>
      <c r="M500" s="1"/>
      <c r="O500" s="1"/>
    </row>
    <row r="501" spans="12:15" ht="12.75" customHeight="1">
      <c r="L501" s="1"/>
      <c r="M501" s="1"/>
      <c r="O501" s="1"/>
    </row>
    <row r="502" spans="12:15" ht="12.75" customHeight="1">
      <c r="L502" s="1"/>
      <c r="M502" s="1"/>
      <c r="O502" s="1"/>
    </row>
    <row r="503" spans="12:15" ht="12.75" customHeight="1">
      <c r="L503" s="1"/>
      <c r="M503" s="1"/>
      <c r="O503" s="1"/>
    </row>
    <row r="504" spans="12:15" ht="12.75" customHeight="1">
      <c r="L504" s="1"/>
      <c r="M504" s="1"/>
      <c r="O504" s="1"/>
    </row>
    <row r="505" spans="12:15" ht="12.75" customHeight="1">
      <c r="L505" s="1"/>
      <c r="M505" s="1"/>
      <c r="O505" s="1"/>
    </row>
    <row r="506" spans="12:15" ht="12.75" customHeight="1">
      <c r="L506" s="1"/>
      <c r="M506" s="1"/>
      <c r="O506" s="1"/>
    </row>
    <row r="507" spans="12:15" ht="12.75" customHeight="1">
      <c r="L507" s="1"/>
      <c r="M507" s="1"/>
      <c r="O507" s="1"/>
    </row>
    <row r="508" spans="12:15" ht="12.75" customHeight="1">
      <c r="L508" s="1"/>
      <c r="M508" s="1"/>
      <c r="O508" s="1"/>
    </row>
    <row r="509" spans="12:15" ht="12.75" customHeight="1">
      <c r="L509" s="1"/>
      <c r="M509" s="1"/>
      <c r="O509" s="1"/>
    </row>
    <row r="510" spans="12:15" ht="12.75" customHeight="1">
      <c r="L510" s="1"/>
      <c r="M510" s="1"/>
      <c r="O510" s="1"/>
    </row>
    <row r="511" spans="12:15" ht="12.75" customHeight="1">
      <c r="L511" s="1"/>
      <c r="M511" s="1"/>
      <c r="O511" s="1"/>
    </row>
    <row r="512" spans="12:15" ht="12.75" customHeight="1">
      <c r="L512" s="1"/>
      <c r="M512" s="1"/>
      <c r="O512" s="1"/>
    </row>
    <row r="513" spans="12:15" ht="12.75" customHeight="1">
      <c r="L513" s="1"/>
      <c r="M513" s="1"/>
      <c r="O513" s="1"/>
    </row>
    <row r="514" spans="12:15" ht="12.75" customHeight="1">
      <c r="L514" s="1"/>
      <c r="M514" s="1"/>
      <c r="O514" s="1"/>
    </row>
    <row r="515" spans="12:15" ht="12.75" customHeight="1">
      <c r="L515" s="1"/>
      <c r="M515" s="1"/>
      <c r="O515" s="1"/>
    </row>
    <row r="516" spans="12:15" ht="12.75" customHeight="1">
      <c r="L516" s="1"/>
      <c r="M516" s="1"/>
      <c r="O516" s="1"/>
    </row>
    <row r="517" spans="12:15" ht="12.75" customHeight="1">
      <c r="L517" s="1"/>
      <c r="M517" s="1"/>
      <c r="O517" s="1"/>
    </row>
    <row r="518" spans="12:15" ht="12.75" customHeight="1">
      <c r="L518" s="1"/>
      <c r="M518" s="1"/>
      <c r="O518" s="1"/>
    </row>
    <row r="519" spans="12:15" ht="12.75" customHeight="1">
      <c r="L519" s="1"/>
      <c r="M519" s="1"/>
      <c r="O519" s="1"/>
    </row>
    <row r="520" spans="12:15" ht="12.75" customHeight="1">
      <c r="L520" s="1"/>
      <c r="M520" s="1"/>
      <c r="O520" s="1"/>
    </row>
    <row r="521" spans="12:15" ht="12.75" customHeight="1">
      <c r="L521" s="1"/>
      <c r="M521" s="1"/>
      <c r="O521" s="1"/>
    </row>
    <row r="522" spans="12:15" ht="12.75" customHeight="1">
      <c r="L522" s="1"/>
      <c r="M522" s="1"/>
      <c r="O522" s="1"/>
    </row>
    <row r="523" spans="12:15" ht="12.75" customHeight="1">
      <c r="L523" s="1"/>
      <c r="M523" s="1"/>
      <c r="O523" s="1"/>
    </row>
    <row r="524" spans="12:15" ht="12.75" customHeight="1">
      <c r="L524" s="1"/>
      <c r="M524" s="1"/>
      <c r="O524" s="1"/>
    </row>
    <row r="525" spans="12:15" ht="12.75" customHeight="1">
      <c r="L525" s="1"/>
      <c r="M525" s="1"/>
      <c r="O525" s="1"/>
    </row>
    <row r="526" spans="12:15" ht="12.75" customHeight="1">
      <c r="L526" s="1"/>
      <c r="M526" s="1"/>
      <c r="O526" s="1"/>
    </row>
    <row r="527" spans="12:15" ht="12.75" customHeight="1">
      <c r="L527" s="1"/>
      <c r="M527" s="1"/>
      <c r="O527" s="1"/>
    </row>
    <row r="528" spans="12:15" ht="12.75" customHeight="1">
      <c r="L528" s="1"/>
      <c r="M528" s="1"/>
      <c r="O528" s="1"/>
    </row>
    <row r="529" spans="12:15" ht="12.75" customHeight="1">
      <c r="L529" s="1"/>
      <c r="M529" s="1"/>
      <c r="O529" s="1"/>
    </row>
    <row r="530" spans="12:15" ht="12.75" customHeight="1">
      <c r="L530" s="1"/>
      <c r="M530" s="1"/>
      <c r="O530" s="1"/>
    </row>
    <row r="531" spans="12:15" ht="12.75" customHeight="1">
      <c r="L531" s="1"/>
      <c r="M531" s="1"/>
      <c r="O531" s="1"/>
    </row>
    <row r="532" spans="12:15" ht="12.75" customHeight="1">
      <c r="L532" s="1"/>
      <c r="M532" s="1"/>
      <c r="O532" s="1"/>
    </row>
    <row r="533" spans="12:15" ht="12.75" customHeight="1">
      <c r="L533" s="1"/>
      <c r="M533" s="1"/>
      <c r="O533" s="1"/>
    </row>
    <row r="534" spans="12:15" ht="12.75" customHeight="1">
      <c r="L534" s="1"/>
      <c r="M534" s="1"/>
      <c r="O534" s="1"/>
    </row>
    <row r="535" spans="12:15" ht="12.75" customHeight="1">
      <c r="L535" s="1"/>
      <c r="M535" s="1"/>
      <c r="O535" s="1"/>
    </row>
    <row r="536" spans="12:15" ht="12.75" customHeight="1">
      <c r="L536" s="1"/>
      <c r="M536" s="1"/>
      <c r="O536" s="1"/>
    </row>
    <row r="537" spans="12:15" ht="12.75" customHeight="1">
      <c r="L537" s="1"/>
      <c r="M537" s="1"/>
      <c r="O537" s="1"/>
    </row>
    <row r="538" spans="12:15" ht="12.75" customHeight="1">
      <c r="L538" s="1"/>
      <c r="M538" s="1"/>
      <c r="O538" s="1"/>
    </row>
    <row r="539" spans="12:15" ht="12.75" customHeight="1">
      <c r="L539" s="1"/>
      <c r="M539" s="1"/>
      <c r="O539" s="1"/>
    </row>
    <row r="540" spans="12:15" ht="12.75" customHeight="1">
      <c r="L540" s="1"/>
      <c r="M540" s="1"/>
      <c r="O540" s="1"/>
    </row>
    <row r="541" spans="12:15" ht="12.75" customHeight="1">
      <c r="L541" s="1"/>
      <c r="M541" s="1"/>
      <c r="O541" s="1"/>
    </row>
    <row r="542" spans="12:15" ht="12.75" customHeight="1">
      <c r="L542" s="1"/>
      <c r="M542" s="1"/>
      <c r="O542" s="1"/>
    </row>
    <row r="543" spans="12:15" ht="12.75" customHeight="1">
      <c r="L543" s="1"/>
      <c r="M543" s="1"/>
      <c r="O543" s="1"/>
    </row>
    <row r="544" spans="12:15" ht="12.75" customHeight="1">
      <c r="L544" s="1"/>
      <c r="M544" s="1"/>
      <c r="O544" s="1"/>
    </row>
    <row r="545" spans="12:15" ht="12.75" customHeight="1">
      <c r="L545" s="1"/>
      <c r="M545" s="1"/>
      <c r="O545" s="1"/>
    </row>
    <row r="546" spans="12:15" ht="12.75" customHeight="1">
      <c r="L546" s="1"/>
      <c r="M546" s="1"/>
      <c r="O546" s="1"/>
    </row>
    <row r="547" spans="12:15" ht="12.75" customHeight="1">
      <c r="L547" s="1"/>
      <c r="M547" s="1"/>
      <c r="O547" s="1"/>
    </row>
    <row r="548" spans="12:15" ht="12.75" customHeight="1">
      <c r="L548" s="1"/>
      <c r="M548" s="1"/>
      <c r="O548" s="1"/>
    </row>
    <row r="549" spans="12:15" ht="12.75" customHeight="1">
      <c r="L549" s="1"/>
      <c r="M549" s="1"/>
      <c r="O549" s="1"/>
    </row>
    <row r="550" spans="12:15" ht="12.75" customHeight="1">
      <c r="L550" s="1"/>
      <c r="M550" s="1"/>
      <c r="O550" s="1"/>
    </row>
    <row r="551" spans="12:15" ht="12.75" customHeight="1">
      <c r="L551" s="1"/>
      <c r="M551" s="1"/>
      <c r="O551" s="1"/>
    </row>
    <row r="552" spans="12:15" ht="12.75" customHeight="1">
      <c r="L552" s="1"/>
      <c r="M552" s="1"/>
      <c r="O552" s="1"/>
    </row>
    <row r="553" spans="12:15" ht="12.75" customHeight="1">
      <c r="L553" s="1"/>
      <c r="M553" s="1"/>
      <c r="O553" s="1"/>
    </row>
    <row r="554" spans="12:15" ht="12.75" customHeight="1">
      <c r="L554" s="1"/>
      <c r="M554" s="1"/>
      <c r="O554" s="1"/>
    </row>
    <row r="555" spans="12:15" ht="12.75" customHeight="1">
      <c r="L555" s="1"/>
      <c r="M555" s="1"/>
      <c r="O555" s="1"/>
    </row>
    <row r="556" spans="12:15" ht="12.75" customHeight="1">
      <c r="L556" s="1"/>
      <c r="M556" s="1"/>
      <c r="O556" s="1"/>
    </row>
    <row r="557" spans="12:15" ht="12.75" customHeight="1">
      <c r="L557" s="1"/>
      <c r="M557" s="1"/>
      <c r="O557" s="1"/>
    </row>
    <row r="558" spans="12:15" ht="12.75" customHeight="1">
      <c r="L558" s="1"/>
      <c r="M558" s="1"/>
      <c r="O558" s="1"/>
    </row>
    <row r="559" spans="12:15" ht="12.75" customHeight="1">
      <c r="L559" s="1"/>
      <c r="M559" s="1"/>
      <c r="O559" s="1"/>
    </row>
    <row r="560" spans="12:15" ht="12.75" customHeight="1">
      <c r="L560" s="1"/>
      <c r="M560" s="1"/>
      <c r="O560" s="1"/>
    </row>
    <row r="561" spans="12:15" ht="12.75" customHeight="1">
      <c r="L561" s="1"/>
      <c r="M561" s="1"/>
      <c r="O561" s="1"/>
    </row>
    <row r="562" spans="12:15" ht="12.75" customHeight="1">
      <c r="L562" s="1"/>
      <c r="M562" s="1"/>
      <c r="O562" s="1"/>
    </row>
    <row r="563" spans="12:15" ht="12.75" customHeight="1">
      <c r="L563" s="1"/>
      <c r="M563" s="1"/>
      <c r="O563" s="1"/>
    </row>
    <row r="564" spans="12:15" ht="12.75" customHeight="1">
      <c r="L564" s="1"/>
      <c r="M564" s="1"/>
      <c r="O564" s="1"/>
    </row>
    <row r="565" spans="12:15" ht="12.75" customHeight="1">
      <c r="L565" s="1"/>
      <c r="M565" s="1"/>
      <c r="O565" s="1"/>
    </row>
    <row r="566" spans="12:15" ht="12.75" customHeight="1">
      <c r="L566" s="1"/>
      <c r="M566" s="1"/>
      <c r="O566" s="1"/>
    </row>
    <row r="567" spans="12:15" ht="12.75" customHeight="1">
      <c r="L567" s="1"/>
      <c r="M567" s="1"/>
      <c r="O567" s="1"/>
    </row>
    <row r="568" spans="12:15" ht="12.75" customHeight="1">
      <c r="L568" s="1"/>
      <c r="M568" s="1"/>
      <c r="O568" s="1"/>
    </row>
    <row r="569" spans="12:15" ht="12.75" customHeight="1">
      <c r="L569" s="1"/>
      <c r="M569" s="1"/>
      <c r="O569" s="1"/>
    </row>
    <row r="570" spans="12:15" ht="12.75" customHeight="1">
      <c r="L570" s="1"/>
      <c r="M570" s="1"/>
      <c r="O570" s="1"/>
    </row>
    <row r="571" spans="12:15" ht="12.75" customHeight="1">
      <c r="L571" s="1"/>
      <c r="M571" s="1"/>
      <c r="O571" s="1"/>
    </row>
    <row r="572" spans="12:15" ht="12.75" customHeight="1">
      <c r="L572" s="1"/>
      <c r="M572" s="1"/>
      <c r="O572" s="1"/>
    </row>
    <row r="573" spans="12:15" ht="12.75" customHeight="1">
      <c r="L573" s="1"/>
      <c r="M573" s="1"/>
      <c r="O573" s="1"/>
    </row>
    <row r="574" spans="12:15" ht="12.75" customHeight="1">
      <c r="L574" s="1"/>
      <c r="M574" s="1"/>
      <c r="O574" s="1"/>
    </row>
    <row r="575" spans="12:15" ht="12.75" customHeight="1">
      <c r="L575" s="1"/>
      <c r="M575" s="1"/>
      <c r="O575" s="1"/>
    </row>
    <row r="576" spans="12:15" ht="12.75" customHeight="1">
      <c r="L576" s="1"/>
      <c r="M576" s="1"/>
      <c r="O576" s="1"/>
    </row>
    <row r="577" spans="12:15" ht="12.75" customHeight="1">
      <c r="L577" s="1"/>
      <c r="M577" s="1"/>
      <c r="O577" s="1"/>
    </row>
    <row r="578" spans="12:15" ht="12.75" customHeight="1">
      <c r="L578" s="1"/>
      <c r="M578" s="1"/>
      <c r="O578" s="1"/>
    </row>
    <row r="579" spans="12:15" ht="12.75" customHeight="1">
      <c r="L579" s="1"/>
      <c r="M579" s="1"/>
      <c r="O579" s="1"/>
    </row>
    <row r="580" spans="12:15" ht="12.75" customHeight="1">
      <c r="L580" s="1"/>
      <c r="M580" s="1"/>
      <c r="O580" s="1"/>
    </row>
    <row r="581" spans="12:15" ht="12.75" customHeight="1">
      <c r="L581" s="1"/>
      <c r="M581" s="1"/>
      <c r="O581" s="1"/>
    </row>
    <row r="582" spans="12:15" ht="12.75" customHeight="1">
      <c r="L582" s="1"/>
      <c r="M582" s="1"/>
      <c r="O582" s="1"/>
    </row>
    <row r="583" spans="12:15" ht="12.75" customHeight="1">
      <c r="L583" s="1"/>
      <c r="M583" s="1"/>
      <c r="O583" s="1"/>
    </row>
    <row r="584" spans="12:15" ht="12.75" customHeight="1">
      <c r="L584" s="1"/>
      <c r="M584" s="1"/>
      <c r="O584" s="1"/>
    </row>
    <row r="585" spans="12:15" ht="12.75" customHeight="1">
      <c r="L585" s="1"/>
      <c r="M585" s="1"/>
      <c r="O585" s="1"/>
    </row>
    <row r="586" spans="12:15" ht="12.75" customHeight="1">
      <c r="L586" s="1"/>
      <c r="M586" s="1"/>
      <c r="O586" s="1"/>
    </row>
    <row r="587" spans="12:15" ht="12.75" customHeight="1">
      <c r="L587" s="1"/>
      <c r="M587" s="1"/>
      <c r="O587" s="1"/>
    </row>
    <row r="588" spans="12:15" ht="12.75" customHeight="1">
      <c r="L588" s="1"/>
      <c r="M588" s="1"/>
      <c r="O588" s="1"/>
    </row>
    <row r="589" spans="12:15" ht="12.75" customHeight="1">
      <c r="L589" s="1"/>
      <c r="M589" s="1"/>
      <c r="O589" s="1"/>
    </row>
    <row r="590" spans="12:15" ht="12.75" customHeight="1">
      <c r="L590" s="1"/>
      <c r="M590" s="1"/>
      <c r="O590" s="1"/>
    </row>
    <row r="591" spans="12:15" ht="12.75" customHeight="1">
      <c r="L591" s="1"/>
      <c r="M591" s="1"/>
      <c r="O591" s="1"/>
    </row>
    <row r="592" spans="12:15" ht="12.75" customHeight="1">
      <c r="L592" s="1"/>
      <c r="M592" s="1"/>
      <c r="O592" s="1"/>
    </row>
    <row r="593" spans="12:15" ht="12.75" customHeight="1">
      <c r="L593" s="1"/>
      <c r="M593" s="1"/>
      <c r="O593" s="1"/>
    </row>
    <row r="594" spans="12:15" ht="12.75" customHeight="1">
      <c r="L594" s="1"/>
      <c r="M594" s="1"/>
      <c r="O594" s="1"/>
    </row>
    <row r="595" spans="12:15" ht="12.75" customHeight="1">
      <c r="L595" s="1"/>
      <c r="M595" s="1"/>
      <c r="O595" s="1"/>
    </row>
    <row r="596" spans="12:15" ht="12.75" customHeight="1">
      <c r="L596" s="1"/>
      <c r="M596" s="1"/>
      <c r="O596" s="1"/>
    </row>
    <row r="597" spans="12:15" ht="12.75" customHeight="1">
      <c r="L597" s="1"/>
      <c r="M597" s="1"/>
      <c r="O597" s="1"/>
    </row>
    <row r="598" spans="12:15" ht="12.75" customHeight="1">
      <c r="L598" s="1"/>
      <c r="M598" s="1"/>
      <c r="O598" s="1"/>
    </row>
    <row r="599" spans="12:15" ht="12.75" customHeight="1">
      <c r="L599" s="1"/>
      <c r="M599" s="1"/>
      <c r="O599" s="1"/>
    </row>
    <row r="600" spans="12:15" ht="12.75" customHeight="1">
      <c r="L600" s="1"/>
      <c r="M600" s="1"/>
      <c r="O600" s="1"/>
    </row>
    <row r="601" spans="12:15" ht="12.75" customHeight="1">
      <c r="L601" s="1"/>
      <c r="M601" s="1"/>
      <c r="O601" s="1"/>
    </row>
    <row r="602" spans="12:15" ht="12.75" customHeight="1">
      <c r="L602" s="1"/>
      <c r="M602" s="1"/>
      <c r="O602" s="1"/>
    </row>
    <row r="603" spans="12:15" ht="12.75" customHeight="1">
      <c r="L603" s="1"/>
      <c r="M603" s="1"/>
      <c r="O603" s="1"/>
    </row>
    <row r="604" spans="12:15" ht="12.75" customHeight="1">
      <c r="L604" s="1"/>
      <c r="M604" s="1"/>
      <c r="O604" s="1"/>
    </row>
    <row r="605" spans="12:15" ht="12.75" customHeight="1">
      <c r="L605" s="1"/>
      <c r="M605" s="1"/>
      <c r="O605" s="1"/>
    </row>
    <row r="606" spans="12:15" ht="12.75" customHeight="1">
      <c r="L606" s="1"/>
      <c r="M606" s="1"/>
      <c r="O606" s="1"/>
    </row>
    <row r="607" spans="12:15" ht="12.75" customHeight="1">
      <c r="L607" s="1"/>
      <c r="M607" s="1"/>
      <c r="O607" s="1"/>
    </row>
    <row r="608" spans="12:15" ht="12.75" customHeight="1">
      <c r="L608" s="1"/>
      <c r="M608" s="1"/>
      <c r="O608" s="1"/>
    </row>
    <row r="609" spans="12:15" ht="12.75" customHeight="1">
      <c r="L609" s="1"/>
      <c r="M609" s="1"/>
      <c r="O609" s="1"/>
    </row>
    <row r="610" spans="12:15" ht="12.75" customHeight="1">
      <c r="L610" s="1"/>
      <c r="M610" s="1"/>
      <c r="O610" s="1"/>
    </row>
    <row r="611" spans="12:15" ht="12.75" customHeight="1">
      <c r="L611" s="1"/>
      <c r="M611" s="1"/>
      <c r="O611" s="1"/>
    </row>
    <row r="612" spans="12:15" ht="12.75" customHeight="1">
      <c r="L612" s="1"/>
      <c r="M612" s="1"/>
      <c r="O612" s="1"/>
    </row>
    <row r="613" spans="12:15" ht="12.75" customHeight="1">
      <c r="L613" s="1"/>
      <c r="M613" s="1"/>
      <c r="O613" s="1"/>
    </row>
    <row r="614" spans="12:15" ht="12.75" customHeight="1">
      <c r="L614" s="1"/>
      <c r="M614" s="1"/>
      <c r="O614" s="1"/>
    </row>
    <row r="615" spans="12:15" ht="12.75" customHeight="1">
      <c r="L615" s="1"/>
      <c r="M615" s="1"/>
      <c r="O615" s="1"/>
    </row>
    <row r="616" spans="12:15" ht="12.75" customHeight="1">
      <c r="L616" s="1"/>
      <c r="M616" s="1"/>
      <c r="O616" s="1"/>
    </row>
    <row r="617" spans="12:15" ht="12.75" customHeight="1">
      <c r="L617" s="1"/>
      <c r="M617" s="1"/>
      <c r="O617" s="1"/>
    </row>
    <row r="618" spans="12:15" ht="12.75" customHeight="1">
      <c r="L618" s="1"/>
      <c r="M618" s="1"/>
      <c r="O618" s="1"/>
    </row>
    <row r="619" spans="12:15" ht="12.75" customHeight="1">
      <c r="L619" s="1"/>
      <c r="M619" s="1"/>
      <c r="O619" s="1"/>
    </row>
    <row r="620" spans="12:15" ht="12.75" customHeight="1">
      <c r="L620" s="1"/>
      <c r="M620" s="1"/>
      <c r="O620" s="1"/>
    </row>
    <row r="621" spans="12:15" ht="12.75" customHeight="1">
      <c r="L621" s="1"/>
      <c r="M621" s="1"/>
      <c r="O621" s="1"/>
    </row>
    <row r="622" spans="12:15" ht="12.75" customHeight="1">
      <c r="L622" s="1"/>
      <c r="M622" s="1"/>
      <c r="O622" s="1"/>
    </row>
    <row r="623" spans="12:15" ht="12.75" customHeight="1">
      <c r="L623" s="1"/>
      <c r="M623" s="1"/>
      <c r="O623" s="1"/>
    </row>
    <row r="624" spans="12:15" ht="12.75" customHeight="1">
      <c r="L624" s="1"/>
      <c r="M624" s="1"/>
      <c r="O624" s="1"/>
    </row>
    <row r="625" spans="12:15" ht="12.75" customHeight="1">
      <c r="L625" s="1"/>
      <c r="M625" s="1"/>
      <c r="O625" s="1"/>
    </row>
    <row r="626" spans="12:15" ht="12.75" customHeight="1">
      <c r="L626" s="1"/>
      <c r="M626" s="1"/>
      <c r="O626" s="1"/>
    </row>
    <row r="627" spans="12:15" ht="12.75" customHeight="1">
      <c r="L627" s="1"/>
      <c r="M627" s="1"/>
      <c r="O627" s="1"/>
    </row>
    <row r="628" spans="12:15" ht="12.75" customHeight="1">
      <c r="L628" s="1"/>
      <c r="M628" s="1"/>
      <c r="O628" s="1"/>
    </row>
    <row r="629" spans="12:15" ht="12.75" customHeight="1">
      <c r="L629" s="1"/>
      <c r="M629" s="1"/>
      <c r="O629" s="1"/>
    </row>
    <row r="630" spans="12:15" ht="12.75" customHeight="1">
      <c r="L630" s="1"/>
      <c r="M630" s="1"/>
      <c r="O630" s="1"/>
    </row>
    <row r="631" spans="12:15" ht="12.75" customHeight="1">
      <c r="L631" s="1"/>
      <c r="M631" s="1"/>
      <c r="O631" s="1"/>
    </row>
    <row r="632" spans="12:15" ht="12.75" customHeight="1">
      <c r="L632" s="1"/>
      <c r="M632" s="1"/>
      <c r="O632" s="1"/>
    </row>
    <row r="633" spans="12:15" ht="12.75" customHeight="1">
      <c r="L633" s="1"/>
      <c r="M633" s="1"/>
      <c r="O633" s="1"/>
    </row>
    <row r="634" spans="12:15" ht="12.75" customHeight="1">
      <c r="L634" s="1"/>
      <c r="M634" s="1"/>
      <c r="O634" s="1"/>
    </row>
    <row r="635" spans="12:15" ht="12.75" customHeight="1">
      <c r="L635" s="1"/>
      <c r="M635" s="1"/>
      <c r="O635" s="1"/>
    </row>
    <row r="636" spans="12:15" ht="12.75" customHeight="1">
      <c r="L636" s="1"/>
      <c r="M636" s="1"/>
      <c r="O636" s="1"/>
    </row>
    <row r="637" spans="12:15" ht="12.75" customHeight="1">
      <c r="L637" s="1"/>
      <c r="M637" s="1"/>
      <c r="O637" s="1"/>
    </row>
    <row r="638" spans="12:15" ht="12.75" customHeight="1">
      <c r="L638" s="1"/>
      <c r="M638" s="1"/>
      <c r="O638" s="1"/>
    </row>
    <row r="639" spans="12:15" ht="12.75" customHeight="1">
      <c r="L639" s="1"/>
      <c r="M639" s="1"/>
      <c r="O639" s="1"/>
    </row>
    <row r="640" spans="12:15" ht="12.75" customHeight="1">
      <c r="L640" s="1"/>
      <c r="M640" s="1"/>
      <c r="O640" s="1"/>
    </row>
    <row r="641" spans="12:15" ht="12.75" customHeight="1">
      <c r="L641" s="1"/>
      <c r="M641" s="1"/>
      <c r="O641" s="1"/>
    </row>
    <row r="642" spans="12:15" ht="12.75" customHeight="1">
      <c r="L642" s="1"/>
      <c r="M642" s="1"/>
      <c r="O642" s="1"/>
    </row>
    <row r="643" spans="12:15" ht="12.75" customHeight="1">
      <c r="L643" s="1"/>
      <c r="M643" s="1"/>
      <c r="O643" s="1"/>
    </row>
    <row r="644" spans="12:15" ht="12.75" customHeight="1">
      <c r="L644" s="1"/>
      <c r="M644" s="1"/>
      <c r="O644" s="1"/>
    </row>
    <row r="645" spans="12:15" ht="12.75" customHeight="1">
      <c r="L645" s="1"/>
      <c r="M645" s="1"/>
      <c r="O645" s="1"/>
    </row>
    <row r="646" spans="12:15" ht="12.75" customHeight="1">
      <c r="L646" s="1"/>
      <c r="M646" s="1"/>
      <c r="O646" s="1"/>
    </row>
    <row r="647" spans="12:15" ht="12.75" customHeight="1">
      <c r="L647" s="1"/>
      <c r="M647" s="1"/>
      <c r="O647" s="1"/>
    </row>
    <row r="648" spans="12:15" ht="12.75" customHeight="1">
      <c r="L648" s="1"/>
      <c r="M648" s="1"/>
      <c r="O648" s="1"/>
    </row>
    <row r="649" spans="12:15" ht="12.75" customHeight="1">
      <c r="L649" s="1"/>
      <c r="M649" s="1"/>
      <c r="O649" s="1"/>
    </row>
    <row r="650" spans="12:15" ht="12.75" customHeight="1">
      <c r="L650" s="1"/>
      <c r="M650" s="1"/>
      <c r="O650" s="1"/>
    </row>
    <row r="651" spans="12:15" ht="12.75" customHeight="1">
      <c r="L651" s="1"/>
      <c r="M651" s="1"/>
      <c r="O651" s="1"/>
    </row>
    <row r="652" spans="12:15" ht="12.75" customHeight="1">
      <c r="L652" s="1"/>
      <c r="M652" s="1"/>
      <c r="O652" s="1"/>
    </row>
    <row r="653" spans="12:15" ht="12.75" customHeight="1">
      <c r="L653" s="1"/>
      <c r="M653" s="1"/>
      <c r="O653" s="1"/>
    </row>
    <row r="654" spans="12:15" ht="12.75" customHeight="1">
      <c r="L654" s="1"/>
      <c r="M654" s="1"/>
      <c r="O654" s="1"/>
    </row>
    <row r="655" spans="12:15" ht="12.75" customHeight="1">
      <c r="L655" s="1"/>
      <c r="M655" s="1"/>
      <c r="O655" s="1"/>
    </row>
    <row r="656" spans="12:15" ht="12.75" customHeight="1">
      <c r="L656" s="1"/>
      <c r="M656" s="1"/>
      <c r="O656" s="1"/>
    </row>
    <row r="657" spans="12:15" ht="12.75" customHeight="1">
      <c r="L657" s="1"/>
      <c r="M657" s="1"/>
      <c r="O657" s="1"/>
    </row>
    <row r="658" spans="12:15" ht="12.75" customHeight="1">
      <c r="L658" s="1"/>
      <c r="M658" s="1"/>
      <c r="O658" s="1"/>
    </row>
    <row r="659" spans="12:15" ht="12.75" customHeight="1">
      <c r="L659" s="1"/>
      <c r="M659" s="1"/>
      <c r="O659" s="1"/>
    </row>
    <row r="660" spans="12:15" ht="12.75" customHeight="1">
      <c r="L660" s="1"/>
      <c r="M660" s="1"/>
      <c r="O660" s="1"/>
    </row>
    <row r="661" spans="12:15" ht="12.75" customHeight="1">
      <c r="L661" s="1"/>
      <c r="M661" s="1"/>
      <c r="O661" s="1"/>
    </row>
    <row r="662" spans="12:15" ht="12.75" customHeight="1">
      <c r="L662" s="1"/>
      <c r="M662" s="1"/>
      <c r="O662" s="1"/>
    </row>
    <row r="663" spans="12:15" ht="12.75" customHeight="1">
      <c r="L663" s="1"/>
      <c r="M663" s="1"/>
      <c r="O663" s="1"/>
    </row>
    <row r="664" spans="12:15" ht="12.75" customHeight="1">
      <c r="L664" s="1"/>
      <c r="M664" s="1"/>
      <c r="O664" s="1"/>
    </row>
    <row r="665" spans="12:15" ht="12.75" customHeight="1">
      <c r="L665" s="1"/>
      <c r="M665" s="1"/>
      <c r="O665" s="1"/>
    </row>
    <row r="666" spans="12:15" ht="12.75" customHeight="1">
      <c r="L666" s="1"/>
      <c r="M666" s="1"/>
      <c r="O666" s="1"/>
    </row>
    <row r="667" spans="12:15" ht="12.75" customHeight="1">
      <c r="L667" s="1"/>
      <c r="M667" s="1"/>
      <c r="O667" s="1"/>
    </row>
    <row r="668" spans="12:15" ht="12.75" customHeight="1">
      <c r="L668" s="1"/>
      <c r="M668" s="1"/>
      <c r="O668" s="1"/>
    </row>
    <row r="669" spans="12:15" ht="12.75" customHeight="1">
      <c r="L669" s="1"/>
      <c r="M669" s="1"/>
      <c r="O669" s="1"/>
    </row>
    <row r="670" spans="12:15" ht="12.75" customHeight="1">
      <c r="L670" s="1"/>
      <c r="M670" s="1"/>
      <c r="O670" s="1"/>
    </row>
    <row r="671" spans="12:15" ht="12.75" customHeight="1">
      <c r="L671" s="1"/>
      <c r="M671" s="1"/>
      <c r="O671" s="1"/>
    </row>
    <row r="672" spans="12:15" ht="12.75" customHeight="1">
      <c r="L672" s="1"/>
      <c r="M672" s="1"/>
      <c r="O672" s="1"/>
    </row>
    <row r="673" spans="12:15" ht="12.75" customHeight="1">
      <c r="L673" s="1"/>
      <c r="M673" s="1"/>
      <c r="O673" s="1"/>
    </row>
    <row r="674" spans="12:15" ht="12.75" customHeight="1">
      <c r="L674" s="1"/>
      <c r="M674" s="1"/>
      <c r="O674" s="1"/>
    </row>
    <row r="675" spans="12:15" ht="12.75" customHeight="1">
      <c r="L675" s="1"/>
      <c r="M675" s="1"/>
      <c r="O675" s="1"/>
    </row>
    <row r="676" spans="12:15" ht="12.75" customHeight="1">
      <c r="L676" s="1"/>
      <c r="M676" s="1"/>
      <c r="O676" s="1"/>
    </row>
    <row r="677" spans="12:15" ht="12.75" customHeight="1">
      <c r="L677" s="1"/>
      <c r="M677" s="1"/>
      <c r="O677" s="1"/>
    </row>
    <row r="678" spans="12:15" ht="12.75" customHeight="1">
      <c r="L678" s="1"/>
      <c r="M678" s="1"/>
      <c r="O678" s="1"/>
    </row>
    <row r="679" spans="12:15" ht="12.75" customHeight="1">
      <c r="L679" s="1"/>
      <c r="M679" s="1"/>
      <c r="O679" s="1"/>
    </row>
    <row r="680" spans="12:15" ht="12.75" customHeight="1">
      <c r="L680" s="1"/>
      <c r="M680" s="1"/>
      <c r="O680" s="1"/>
    </row>
    <row r="681" spans="12:15" ht="12.75" customHeight="1">
      <c r="L681" s="1"/>
      <c r="M681" s="1"/>
      <c r="O681" s="1"/>
    </row>
    <row r="682" spans="12:15" ht="12.75" customHeight="1">
      <c r="L682" s="1"/>
      <c r="M682" s="1"/>
      <c r="O682" s="1"/>
    </row>
    <row r="683" spans="12:15" ht="12.75" customHeight="1">
      <c r="L683" s="1"/>
      <c r="M683" s="1"/>
      <c r="O683" s="1"/>
    </row>
    <row r="684" spans="12:15" ht="12.75" customHeight="1">
      <c r="L684" s="1"/>
      <c r="M684" s="1"/>
      <c r="O684" s="1"/>
    </row>
    <row r="685" spans="12:15" ht="12.75" customHeight="1">
      <c r="L685" s="1"/>
      <c r="M685" s="1"/>
      <c r="O685" s="1"/>
    </row>
    <row r="686" spans="12:15" ht="12.75" customHeight="1">
      <c r="L686" s="1"/>
      <c r="M686" s="1"/>
      <c r="O686" s="1"/>
    </row>
    <row r="687" spans="12:15" ht="12.75" customHeight="1">
      <c r="L687" s="1"/>
      <c r="M687" s="1"/>
      <c r="O687" s="1"/>
    </row>
    <row r="688" spans="12:15" ht="12.75" customHeight="1">
      <c r="L688" s="1"/>
      <c r="M688" s="1"/>
      <c r="O688" s="1"/>
    </row>
    <row r="689" spans="12:15" ht="12.75" customHeight="1">
      <c r="L689" s="1"/>
      <c r="M689" s="1"/>
      <c r="O689" s="1"/>
    </row>
    <row r="690" spans="12:15" ht="12.75" customHeight="1">
      <c r="L690" s="1"/>
      <c r="M690" s="1"/>
      <c r="O690" s="1"/>
    </row>
    <row r="691" spans="12:15" ht="12.75" customHeight="1">
      <c r="L691" s="1"/>
      <c r="M691" s="1"/>
      <c r="O691" s="1"/>
    </row>
    <row r="692" spans="12:15" ht="12.75" customHeight="1">
      <c r="L692" s="1"/>
      <c r="M692" s="1"/>
      <c r="O692" s="1"/>
    </row>
    <row r="693" spans="12:15" ht="12.75" customHeight="1">
      <c r="L693" s="1"/>
      <c r="M693" s="1"/>
      <c r="O693" s="1"/>
    </row>
    <row r="694" spans="12:15" ht="12.75" customHeight="1">
      <c r="L694" s="1"/>
      <c r="M694" s="1"/>
      <c r="O694" s="1"/>
    </row>
    <row r="695" spans="12:15" ht="12.75" customHeight="1">
      <c r="L695" s="1"/>
      <c r="M695" s="1"/>
      <c r="O695" s="1"/>
    </row>
    <row r="696" spans="12:15" ht="12.75" customHeight="1">
      <c r="L696" s="1"/>
      <c r="M696" s="1"/>
      <c r="O696" s="1"/>
    </row>
    <row r="697" spans="12:15" ht="12.75" customHeight="1">
      <c r="L697" s="1"/>
      <c r="M697" s="1"/>
      <c r="O697" s="1"/>
    </row>
    <row r="698" spans="12:15" ht="12.75" customHeight="1">
      <c r="L698" s="1"/>
      <c r="M698" s="1"/>
      <c r="O698" s="1"/>
    </row>
    <row r="699" spans="12:15" ht="12.75" customHeight="1">
      <c r="L699" s="1"/>
      <c r="M699" s="1"/>
      <c r="O699" s="1"/>
    </row>
    <row r="700" spans="12:15" ht="12.75" customHeight="1">
      <c r="L700" s="1"/>
      <c r="M700" s="1"/>
      <c r="O700" s="1"/>
    </row>
    <row r="701" spans="12:15" ht="12.75" customHeight="1">
      <c r="L701" s="1"/>
      <c r="M701" s="1"/>
      <c r="O701" s="1"/>
    </row>
    <row r="702" spans="12:15" ht="12.75" customHeight="1">
      <c r="L702" s="1"/>
      <c r="M702" s="1"/>
      <c r="O702" s="1"/>
    </row>
    <row r="703" spans="12:15" ht="12.75" customHeight="1">
      <c r="L703" s="1"/>
      <c r="M703" s="1"/>
      <c r="O703" s="1"/>
    </row>
    <row r="704" spans="12:15" ht="12.75" customHeight="1">
      <c r="L704" s="1"/>
      <c r="M704" s="1"/>
      <c r="O704" s="1"/>
    </row>
    <row r="705" spans="12:15" ht="12.75" customHeight="1">
      <c r="L705" s="1"/>
      <c r="M705" s="1"/>
      <c r="O705" s="1"/>
    </row>
    <row r="706" spans="12:15" ht="12.75" customHeight="1">
      <c r="L706" s="1"/>
      <c r="M706" s="1"/>
      <c r="O706" s="1"/>
    </row>
    <row r="707" spans="12:15" ht="12.75" customHeight="1">
      <c r="L707" s="1"/>
      <c r="M707" s="1"/>
      <c r="O707" s="1"/>
    </row>
    <row r="708" spans="12:15" ht="12.75" customHeight="1">
      <c r="L708" s="1"/>
      <c r="M708" s="1"/>
      <c r="O708" s="1"/>
    </row>
    <row r="709" spans="12:15" ht="12.75" customHeight="1">
      <c r="L709" s="1"/>
      <c r="M709" s="1"/>
      <c r="O709" s="1"/>
    </row>
    <row r="710" spans="12:15" ht="12.75" customHeight="1">
      <c r="L710" s="1"/>
      <c r="M710" s="1"/>
      <c r="O710" s="1"/>
    </row>
    <row r="711" spans="12:15" ht="12.75" customHeight="1">
      <c r="L711" s="1"/>
      <c r="M711" s="1"/>
      <c r="O711" s="1"/>
    </row>
    <row r="712" spans="12:15" ht="12.75" customHeight="1">
      <c r="L712" s="1"/>
      <c r="M712" s="1"/>
      <c r="O712" s="1"/>
    </row>
    <row r="713" spans="12:15" ht="12.75" customHeight="1">
      <c r="L713" s="1"/>
      <c r="M713" s="1"/>
      <c r="O713" s="1"/>
    </row>
    <row r="714" spans="12:15" ht="12.75" customHeight="1">
      <c r="L714" s="1"/>
      <c r="M714" s="1"/>
      <c r="O714" s="1"/>
    </row>
    <row r="715" spans="12:15" ht="12.75" customHeight="1">
      <c r="L715" s="1"/>
      <c r="M715" s="1"/>
      <c r="O715" s="1"/>
    </row>
    <row r="716" spans="12:15" ht="12.75" customHeight="1">
      <c r="L716" s="1"/>
      <c r="M716" s="1"/>
      <c r="O716" s="1"/>
    </row>
    <row r="717" spans="12:15" ht="12.75" customHeight="1">
      <c r="L717" s="1"/>
      <c r="M717" s="1"/>
      <c r="O717" s="1"/>
    </row>
    <row r="718" spans="12:15" ht="12.75" customHeight="1">
      <c r="L718" s="1"/>
      <c r="M718" s="1"/>
      <c r="O718" s="1"/>
    </row>
    <row r="719" spans="12:15" ht="12.75" customHeight="1">
      <c r="L719" s="1"/>
      <c r="M719" s="1"/>
      <c r="O719" s="1"/>
    </row>
    <row r="720" spans="12:15" ht="12.75" customHeight="1">
      <c r="L720" s="1"/>
      <c r="M720" s="1"/>
      <c r="O720" s="1"/>
    </row>
    <row r="721" spans="12:15" ht="12.75" customHeight="1">
      <c r="L721" s="1"/>
      <c r="M721" s="1"/>
      <c r="O721" s="1"/>
    </row>
    <row r="722" spans="12:15" ht="12.75" customHeight="1">
      <c r="L722" s="1"/>
      <c r="M722" s="1"/>
      <c r="O722" s="1"/>
    </row>
    <row r="723" spans="12:15" ht="12.75" customHeight="1">
      <c r="L723" s="1"/>
      <c r="M723" s="1"/>
      <c r="O723" s="1"/>
    </row>
    <row r="724" spans="12:15" ht="12.75" customHeight="1">
      <c r="L724" s="1"/>
      <c r="M724" s="1"/>
      <c r="O724" s="1"/>
    </row>
    <row r="725" spans="12:15" ht="12.75" customHeight="1">
      <c r="L725" s="1"/>
      <c r="M725" s="1"/>
      <c r="O725" s="1"/>
    </row>
    <row r="726" spans="12:15" ht="12.75" customHeight="1">
      <c r="L726" s="1"/>
      <c r="M726" s="1"/>
      <c r="O726" s="1"/>
    </row>
    <row r="727" spans="12:15" ht="12.75" customHeight="1">
      <c r="L727" s="1"/>
      <c r="M727" s="1"/>
      <c r="O727" s="1"/>
    </row>
    <row r="728" spans="12:15" ht="12.75" customHeight="1">
      <c r="L728" s="1"/>
      <c r="M728" s="1"/>
      <c r="O728" s="1"/>
    </row>
    <row r="729" spans="12:15" ht="12.75" customHeight="1">
      <c r="L729" s="1"/>
      <c r="M729" s="1"/>
      <c r="O729" s="1"/>
    </row>
    <row r="730" spans="12:15" ht="12.75" customHeight="1">
      <c r="L730" s="1"/>
      <c r="M730" s="1"/>
      <c r="O730" s="1"/>
    </row>
    <row r="731" spans="12:15" ht="12.75" customHeight="1">
      <c r="L731" s="1"/>
      <c r="M731" s="1"/>
      <c r="O731" s="1"/>
    </row>
    <row r="732" spans="12:15" ht="12.75" customHeight="1">
      <c r="L732" s="1"/>
      <c r="M732" s="1"/>
      <c r="O732" s="1"/>
    </row>
    <row r="733" spans="12:15" ht="12.75" customHeight="1">
      <c r="L733" s="1"/>
      <c r="M733" s="1"/>
      <c r="O733" s="1"/>
    </row>
    <row r="734" spans="12:15" ht="12.75" customHeight="1">
      <c r="L734" s="1"/>
      <c r="M734" s="1"/>
      <c r="O734" s="1"/>
    </row>
    <row r="735" spans="12:15" ht="12.75" customHeight="1">
      <c r="L735" s="1"/>
      <c r="M735" s="1"/>
      <c r="O735" s="1"/>
    </row>
    <row r="736" spans="12:15" ht="12.75" customHeight="1">
      <c r="L736" s="1"/>
      <c r="M736" s="1"/>
      <c r="O736" s="1"/>
    </row>
    <row r="737" spans="12:15" ht="12.75" customHeight="1">
      <c r="L737" s="1"/>
      <c r="M737" s="1"/>
      <c r="O737" s="1"/>
    </row>
    <row r="738" spans="12:15" ht="12.75" customHeight="1">
      <c r="L738" s="1"/>
      <c r="M738" s="1"/>
      <c r="O738" s="1"/>
    </row>
    <row r="739" spans="12:15" ht="12.75" customHeight="1">
      <c r="L739" s="1"/>
      <c r="M739" s="1"/>
      <c r="O739" s="1"/>
    </row>
    <row r="740" spans="12:15" ht="12.75" customHeight="1">
      <c r="L740" s="1"/>
      <c r="M740" s="1"/>
      <c r="O740" s="1"/>
    </row>
    <row r="741" spans="12:15" ht="12.75" customHeight="1">
      <c r="L741" s="1"/>
      <c r="M741" s="1"/>
      <c r="O741" s="1"/>
    </row>
    <row r="742" spans="12:15" ht="12.75" customHeight="1">
      <c r="L742" s="1"/>
      <c r="M742" s="1"/>
      <c r="O742" s="1"/>
    </row>
    <row r="743" spans="12:15" ht="12.75" customHeight="1">
      <c r="L743" s="1"/>
      <c r="M743" s="1"/>
      <c r="O743" s="1"/>
    </row>
    <row r="744" spans="12:15" ht="12.75" customHeight="1">
      <c r="L744" s="1"/>
      <c r="M744" s="1"/>
      <c r="O744" s="1"/>
    </row>
    <row r="745" spans="12:15" ht="12.75" customHeight="1">
      <c r="L745" s="1"/>
      <c r="M745" s="1"/>
      <c r="O745" s="1"/>
    </row>
    <row r="746" spans="12:15" ht="12.75" customHeight="1">
      <c r="L746" s="1"/>
      <c r="M746" s="1"/>
      <c r="O746" s="1"/>
    </row>
    <row r="747" spans="12:15" ht="12.75" customHeight="1">
      <c r="L747" s="1"/>
      <c r="M747" s="1"/>
      <c r="O747" s="1"/>
    </row>
    <row r="748" spans="12:15" ht="12.75" customHeight="1">
      <c r="L748" s="1"/>
      <c r="M748" s="1"/>
      <c r="O748" s="1"/>
    </row>
    <row r="749" spans="12:15" ht="12.75" customHeight="1">
      <c r="L749" s="1"/>
      <c r="M749" s="1"/>
      <c r="O749" s="1"/>
    </row>
    <row r="750" spans="12:15" ht="12.75" customHeight="1">
      <c r="L750" s="1"/>
      <c r="M750" s="1"/>
      <c r="O750" s="1"/>
    </row>
    <row r="751" spans="12:15" ht="12.75" customHeight="1">
      <c r="L751" s="1"/>
      <c r="M751" s="1"/>
      <c r="O751" s="1"/>
    </row>
    <row r="752" spans="12:15" ht="12.75" customHeight="1">
      <c r="L752" s="1"/>
      <c r="M752" s="1"/>
      <c r="O752" s="1"/>
    </row>
    <row r="753" spans="12:15" ht="12.75" customHeight="1">
      <c r="L753" s="1"/>
      <c r="M753" s="1"/>
      <c r="O753" s="1"/>
    </row>
    <row r="754" spans="12:15" ht="12.75" customHeight="1">
      <c r="L754" s="1"/>
      <c r="M754" s="1"/>
      <c r="O754" s="1"/>
    </row>
    <row r="755" spans="12:15" ht="12.75" customHeight="1">
      <c r="L755" s="1"/>
      <c r="M755" s="1"/>
      <c r="O755" s="1"/>
    </row>
    <row r="756" spans="12:15" ht="12.75" customHeight="1">
      <c r="L756" s="1"/>
      <c r="M756" s="1"/>
      <c r="O756" s="1"/>
    </row>
    <row r="757" spans="12:15" ht="12.75" customHeight="1">
      <c r="L757" s="1"/>
      <c r="M757" s="1"/>
      <c r="O757" s="1"/>
    </row>
    <row r="758" spans="12:15" ht="12.75" customHeight="1">
      <c r="L758" s="1"/>
      <c r="M758" s="1"/>
      <c r="O758" s="1"/>
    </row>
    <row r="759" spans="12:15" ht="12.75" customHeight="1">
      <c r="L759" s="1"/>
      <c r="M759" s="1"/>
      <c r="O759" s="1"/>
    </row>
    <row r="760" spans="12:15" ht="12.75" customHeight="1">
      <c r="L760" s="1"/>
      <c r="M760" s="1"/>
      <c r="O760" s="1"/>
    </row>
    <row r="761" spans="12:15" ht="12.75" customHeight="1">
      <c r="L761" s="1"/>
      <c r="M761" s="1"/>
      <c r="O761" s="1"/>
    </row>
    <row r="762" spans="12:15" ht="12.75" customHeight="1">
      <c r="L762" s="1"/>
      <c r="M762" s="1"/>
      <c r="O762" s="1"/>
    </row>
    <row r="763" spans="12:15" ht="12.75" customHeight="1">
      <c r="L763" s="1"/>
      <c r="M763" s="1"/>
      <c r="O763" s="1"/>
    </row>
    <row r="764" spans="12:15" ht="12.75" customHeight="1">
      <c r="L764" s="1"/>
      <c r="M764" s="1"/>
      <c r="O764" s="1"/>
    </row>
    <row r="765" spans="12:15" ht="12.75" customHeight="1">
      <c r="L765" s="1"/>
      <c r="M765" s="1"/>
      <c r="O765" s="1"/>
    </row>
    <row r="766" spans="12:15" ht="12.75" customHeight="1">
      <c r="L766" s="1"/>
      <c r="M766" s="1"/>
      <c r="O766" s="1"/>
    </row>
    <row r="767" spans="12:15" ht="12.75" customHeight="1">
      <c r="L767" s="1"/>
      <c r="M767" s="1"/>
      <c r="O767" s="1"/>
    </row>
    <row r="768" spans="12:15" ht="12.75" customHeight="1">
      <c r="L768" s="1"/>
      <c r="M768" s="1"/>
      <c r="O768" s="1"/>
    </row>
    <row r="769" spans="12:15" ht="12.75" customHeight="1">
      <c r="L769" s="1"/>
      <c r="M769" s="1"/>
      <c r="O769" s="1"/>
    </row>
    <row r="770" spans="12:15" ht="12.75" customHeight="1">
      <c r="L770" s="1"/>
      <c r="M770" s="1"/>
      <c r="O770" s="1"/>
    </row>
    <row r="771" spans="12:15" ht="12.75" customHeight="1">
      <c r="L771" s="1"/>
      <c r="M771" s="1"/>
      <c r="O771" s="1"/>
    </row>
    <row r="772" spans="12:15" ht="12.75" customHeight="1">
      <c r="L772" s="1"/>
      <c r="M772" s="1"/>
      <c r="O772" s="1"/>
    </row>
    <row r="773" spans="12:15" ht="12.75" customHeight="1">
      <c r="L773" s="1"/>
      <c r="M773" s="1"/>
      <c r="O773" s="1"/>
    </row>
    <row r="774" spans="12:15" ht="12.75" customHeight="1">
      <c r="L774" s="1"/>
      <c r="M774" s="1"/>
      <c r="O774" s="1"/>
    </row>
    <row r="775" spans="12:15" ht="12.75" customHeight="1">
      <c r="L775" s="1"/>
      <c r="M775" s="1"/>
      <c r="O775" s="1"/>
    </row>
    <row r="776" spans="12:15" ht="12.75" customHeight="1">
      <c r="L776" s="1"/>
      <c r="M776" s="1"/>
      <c r="O776" s="1"/>
    </row>
    <row r="777" spans="12:15" ht="12.75" customHeight="1">
      <c r="L777" s="1"/>
      <c r="M777" s="1"/>
      <c r="O777" s="1"/>
    </row>
    <row r="778" spans="12:15" ht="12.75" customHeight="1">
      <c r="L778" s="1"/>
      <c r="M778" s="1"/>
      <c r="O778" s="1"/>
    </row>
    <row r="779" spans="12:15" ht="12.75" customHeight="1">
      <c r="L779" s="1"/>
      <c r="M779" s="1"/>
      <c r="O779" s="1"/>
    </row>
    <row r="780" spans="12:15" ht="12.75" customHeight="1">
      <c r="L780" s="1"/>
      <c r="M780" s="1"/>
      <c r="O780" s="1"/>
    </row>
    <row r="781" spans="12:15" ht="12.75" customHeight="1">
      <c r="L781" s="1"/>
      <c r="M781" s="1"/>
      <c r="O781" s="1"/>
    </row>
    <row r="782" spans="12:15" ht="12.75" customHeight="1">
      <c r="L782" s="1"/>
      <c r="M782" s="1"/>
      <c r="O782" s="1"/>
    </row>
    <row r="783" spans="12:15" ht="12.75" customHeight="1">
      <c r="L783" s="1"/>
      <c r="M783" s="1"/>
      <c r="O783" s="1"/>
    </row>
    <row r="784" spans="12:15" ht="12.75" customHeight="1">
      <c r="L784" s="1"/>
      <c r="M784" s="1"/>
      <c r="O784" s="1"/>
    </row>
    <row r="785" spans="12:15" ht="12.75" customHeight="1">
      <c r="L785" s="1"/>
      <c r="M785" s="1"/>
      <c r="O785" s="1"/>
    </row>
    <row r="786" spans="12:15" ht="12.75" customHeight="1">
      <c r="L786" s="1"/>
      <c r="M786" s="1"/>
      <c r="O786" s="1"/>
    </row>
    <row r="787" spans="12:15" ht="12.75" customHeight="1">
      <c r="L787" s="1"/>
      <c r="M787" s="1"/>
      <c r="O787" s="1"/>
    </row>
    <row r="788" spans="12:15" ht="12.75" customHeight="1">
      <c r="L788" s="1"/>
      <c r="M788" s="1"/>
      <c r="O788" s="1"/>
    </row>
    <row r="789" spans="12:15" ht="12.75" customHeight="1">
      <c r="L789" s="1"/>
      <c r="M789" s="1"/>
      <c r="O789" s="1"/>
    </row>
    <row r="790" spans="12:15" ht="12.75" customHeight="1">
      <c r="L790" s="1"/>
      <c r="M790" s="1"/>
      <c r="O790" s="1"/>
    </row>
    <row r="791" spans="12:15" ht="12.75" customHeight="1">
      <c r="L791" s="1"/>
      <c r="M791" s="1"/>
      <c r="O791" s="1"/>
    </row>
    <row r="792" spans="12:15" ht="12.75" customHeight="1">
      <c r="L792" s="1"/>
      <c r="M792" s="1"/>
      <c r="O792" s="1"/>
    </row>
    <row r="793" spans="12:15" ht="12.75" customHeight="1">
      <c r="L793" s="1"/>
      <c r="M793" s="1"/>
      <c r="O793" s="1"/>
    </row>
    <row r="794" spans="12:15" ht="12.75" customHeight="1">
      <c r="L794" s="1"/>
      <c r="M794" s="1"/>
      <c r="O794" s="1"/>
    </row>
    <row r="795" spans="12:15" ht="12.75" customHeight="1">
      <c r="L795" s="1"/>
      <c r="M795" s="1"/>
      <c r="O795" s="1"/>
    </row>
    <row r="796" spans="12:15" ht="12.75" customHeight="1">
      <c r="L796" s="1"/>
      <c r="M796" s="1"/>
      <c r="O796" s="1"/>
    </row>
    <row r="797" spans="12:15" ht="12.75" customHeight="1">
      <c r="L797" s="1"/>
      <c r="M797" s="1"/>
      <c r="O797" s="1"/>
    </row>
    <row r="798" spans="12:15" ht="12.75" customHeight="1">
      <c r="L798" s="1"/>
      <c r="M798" s="1"/>
      <c r="O798" s="1"/>
    </row>
    <row r="799" spans="12:15" ht="12.75" customHeight="1">
      <c r="L799" s="1"/>
      <c r="M799" s="1"/>
      <c r="O799" s="1"/>
    </row>
    <row r="800" spans="12:15" ht="12.75" customHeight="1">
      <c r="L800" s="1"/>
      <c r="M800" s="1"/>
      <c r="O800" s="1"/>
    </row>
    <row r="801" spans="12:15" ht="12.75" customHeight="1">
      <c r="L801" s="1"/>
      <c r="M801" s="1"/>
      <c r="O801" s="1"/>
    </row>
    <row r="802" spans="12:15" ht="12.75" customHeight="1">
      <c r="L802" s="1"/>
      <c r="M802" s="1"/>
      <c r="O802" s="1"/>
    </row>
    <row r="803" spans="12:15" ht="12.75" customHeight="1">
      <c r="L803" s="1"/>
      <c r="M803" s="1"/>
      <c r="O803" s="1"/>
    </row>
    <row r="804" spans="12:15" ht="12.75" customHeight="1">
      <c r="L804" s="1"/>
      <c r="M804" s="1"/>
      <c r="O804" s="1"/>
    </row>
    <row r="805" spans="12:15" ht="12.75" customHeight="1">
      <c r="L805" s="1"/>
      <c r="M805" s="1"/>
      <c r="O805" s="1"/>
    </row>
    <row r="806" spans="12:15" ht="12.75" customHeight="1">
      <c r="L806" s="1"/>
      <c r="M806" s="1"/>
      <c r="O806" s="1"/>
    </row>
    <row r="807" spans="12:15" ht="12.75" customHeight="1">
      <c r="L807" s="1"/>
      <c r="M807" s="1"/>
      <c r="O807" s="1"/>
    </row>
    <row r="808" spans="12:15" ht="12.75" customHeight="1">
      <c r="L808" s="1"/>
      <c r="M808" s="1"/>
      <c r="O808" s="1"/>
    </row>
    <row r="809" spans="12:15" ht="12.75" customHeight="1">
      <c r="L809" s="1"/>
      <c r="M809" s="1"/>
      <c r="O809" s="1"/>
    </row>
    <row r="810" spans="12:15" ht="12.75" customHeight="1">
      <c r="L810" s="1"/>
      <c r="M810" s="1"/>
      <c r="O810" s="1"/>
    </row>
    <row r="811" spans="12:15" ht="12.75" customHeight="1">
      <c r="L811" s="1"/>
      <c r="M811" s="1"/>
      <c r="O811" s="1"/>
    </row>
    <row r="812" spans="12:15" ht="12.75" customHeight="1">
      <c r="L812" s="1"/>
      <c r="M812" s="1"/>
      <c r="O812" s="1"/>
    </row>
    <row r="813" spans="12:15" ht="12.75" customHeight="1">
      <c r="L813" s="1"/>
      <c r="M813" s="1"/>
      <c r="O813" s="1"/>
    </row>
    <row r="814" spans="12:15" ht="12.75" customHeight="1">
      <c r="L814" s="1"/>
      <c r="M814" s="1"/>
      <c r="O814" s="1"/>
    </row>
    <row r="815" spans="12:15" ht="12.75" customHeight="1">
      <c r="L815" s="1"/>
      <c r="M815" s="1"/>
      <c r="O815" s="1"/>
    </row>
    <row r="816" spans="12:15" ht="12.75" customHeight="1">
      <c r="L816" s="1"/>
      <c r="M816" s="1"/>
      <c r="O816" s="1"/>
    </row>
    <row r="817" spans="12:15" ht="12.75" customHeight="1">
      <c r="L817" s="1"/>
      <c r="M817" s="1"/>
      <c r="O817" s="1"/>
    </row>
    <row r="818" spans="12:15" ht="12.75" customHeight="1">
      <c r="L818" s="1"/>
      <c r="M818" s="1"/>
      <c r="O818" s="1"/>
    </row>
    <row r="819" spans="12:15" ht="12.75" customHeight="1">
      <c r="L819" s="1"/>
      <c r="M819" s="1"/>
      <c r="O819" s="1"/>
    </row>
    <row r="820" spans="12:15" ht="12.75" customHeight="1">
      <c r="L820" s="1"/>
      <c r="M820" s="1"/>
      <c r="O820" s="1"/>
    </row>
    <row r="821" spans="12:15" ht="12.75" customHeight="1">
      <c r="L821" s="1"/>
      <c r="M821" s="1"/>
      <c r="O821" s="1"/>
    </row>
    <row r="822" spans="12:15" ht="12.75" customHeight="1">
      <c r="L822" s="1"/>
      <c r="M822" s="1"/>
      <c r="O822" s="1"/>
    </row>
    <row r="823" spans="12:15" ht="12.75" customHeight="1">
      <c r="L823" s="1"/>
      <c r="M823" s="1"/>
      <c r="O823" s="1"/>
    </row>
    <row r="824" spans="12:15" ht="12.75" customHeight="1">
      <c r="L824" s="1"/>
      <c r="M824" s="1"/>
      <c r="O824" s="1"/>
    </row>
    <row r="825" spans="12:15" ht="12.75" customHeight="1">
      <c r="L825" s="1"/>
      <c r="M825" s="1"/>
      <c r="O825" s="1"/>
    </row>
    <row r="826" spans="12:15" ht="12.75" customHeight="1">
      <c r="L826" s="1"/>
      <c r="M826" s="1"/>
      <c r="O826" s="1"/>
    </row>
    <row r="827" spans="12:15" ht="12.75" customHeight="1">
      <c r="L827" s="1"/>
      <c r="M827" s="1"/>
      <c r="O827" s="1"/>
    </row>
    <row r="828" spans="12:15" ht="12.75" customHeight="1">
      <c r="L828" s="1"/>
      <c r="M828" s="1"/>
      <c r="O828" s="1"/>
    </row>
    <row r="829" spans="12:15" ht="12.75" customHeight="1">
      <c r="L829" s="1"/>
      <c r="M829" s="1"/>
      <c r="O829" s="1"/>
    </row>
    <row r="830" spans="12:15" ht="12.75" customHeight="1">
      <c r="L830" s="1"/>
      <c r="M830" s="1"/>
      <c r="O830" s="1"/>
    </row>
    <row r="831" spans="12:15" ht="12.75" customHeight="1">
      <c r="L831" s="1"/>
      <c r="M831" s="1"/>
      <c r="O831" s="1"/>
    </row>
    <row r="832" spans="12:15" ht="12.75" customHeight="1">
      <c r="L832" s="1"/>
      <c r="M832" s="1"/>
      <c r="O832" s="1"/>
    </row>
    <row r="833" spans="12:15" ht="12.75" customHeight="1">
      <c r="L833" s="1"/>
      <c r="M833" s="1"/>
      <c r="O833" s="1"/>
    </row>
    <row r="834" spans="12:15" ht="12.75" customHeight="1">
      <c r="L834" s="1"/>
      <c r="M834" s="1"/>
      <c r="O834" s="1"/>
    </row>
    <row r="835" spans="12:15" ht="12.75" customHeight="1">
      <c r="L835" s="1"/>
      <c r="M835" s="1"/>
      <c r="O835" s="1"/>
    </row>
    <row r="836" spans="12:15" ht="12.75" customHeight="1">
      <c r="L836" s="1"/>
      <c r="M836" s="1"/>
      <c r="O836" s="1"/>
    </row>
    <row r="837" spans="12:15" ht="12.75" customHeight="1">
      <c r="L837" s="1"/>
      <c r="M837" s="1"/>
      <c r="O837" s="1"/>
    </row>
    <row r="838" spans="12:15" ht="12.75" customHeight="1">
      <c r="L838" s="1"/>
      <c r="M838" s="1"/>
      <c r="O838" s="1"/>
    </row>
    <row r="839" spans="12:15" ht="12.75" customHeight="1">
      <c r="L839" s="1"/>
      <c r="M839" s="1"/>
      <c r="O839" s="1"/>
    </row>
    <row r="840" spans="12:15" ht="12.75" customHeight="1">
      <c r="L840" s="1"/>
      <c r="M840" s="1"/>
      <c r="O840" s="1"/>
    </row>
    <row r="841" spans="12:15" ht="12.75" customHeight="1">
      <c r="L841" s="1"/>
      <c r="M841" s="1"/>
      <c r="O841" s="1"/>
    </row>
    <row r="842" spans="12:15" ht="12.75" customHeight="1">
      <c r="L842" s="1"/>
      <c r="M842" s="1"/>
      <c r="O842" s="1"/>
    </row>
    <row r="843" spans="12:15" ht="12.75" customHeight="1">
      <c r="L843" s="1"/>
      <c r="M843" s="1"/>
      <c r="O843" s="1"/>
    </row>
    <row r="844" spans="12:15" ht="12.75" customHeight="1">
      <c r="L844" s="1"/>
      <c r="M844" s="1"/>
      <c r="O844" s="1"/>
    </row>
    <row r="845" spans="12:15" ht="12.75" customHeight="1">
      <c r="L845" s="1"/>
      <c r="M845" s="1"/>
      <c r="O845" s="1"/>
    </row>
    <row r="846" spans="12:15" ht="12.75" customHeight="1">
      <c r="L846" s="1"/>
      <c r="M846" s="1"/>
      <c r="O846" s="1"/>
    </row>
    <row r="847" spans="12:15" ht="12.75" customHeight="1">
      <c r="L847" s="1"/>
      <c r="M847" s="1"/>
      <c r="O847" s="1"/>
    </row>
    <row r="848" spans="12:15" ht="12.75" customHeight="1">
      <c r="L848" s="1"/>
      <c r="M848" s="1"/>
      <c r="O848" s="1"/>
    </row>
    <row r="849" spans="12:15" ht="12.75" customHeight="1">
      <c r="L849" s="1"/>
      <c r="M849" s="1"/>
      <c r="O849" s="1"/>
    </row>
    <row r="850" spans="12:15" ht="12.75" customHeight="1">
      <c r="L850" s="1"/>
      <c r="M850" s="1"/>
      <c r="O850" s="1"/>
    </row>
    <row r="851" spans="12:15" ht="12.75" customHeight="1">
      <c r="L851" s="1"/>
      <c r="M851" s="1"/>
      <c r="O851" s="1"/>
    </row>
    <row r="852" spans="12:15" ht="12.75" customHeight="1">
      <c r="L852" s="1"/>
      <c r="M852" s="1"/>
      <c r="O852" s="1"/>
    </row>
    <row r="853" spans="12:15" ht="12.75" customHeight="1">
      <c r="L853" s="1"/>
      <c r="M853" s="1"/>
      <c r="O853" s="1"/>
    </row>
    <row r="854" spans="12:15" ht="12.75" customHeight="1">
      <c r="L854" s="1"/>
      <c r="M854" s="1"/>
      <c r="O854" s="1"/>
    </row>
    <row r="855" spans="12:15" ht="12.75" customHeight="1">
      <c r="L855" s="1"/>
      <c r="M855" s="1"/>
      <c r="O855" s="1"/>
    </row>
    <row r="856" spans="12:15" ht="12.75" customHeight="1">
      <c r="L856" s="1"/>
      <c r="M856" s="1"/>
      <c r="O856" s="1"/>
    </row>
    <row r="857" spans="12:15" ht="12.75" customHeight="1">
      <c r="L857" s="1"/>
      <c r="M857" s="1"/>
      <c r="O857" s="1"/>
    </row>
    <row r="858" spans="12:15" ht="12.75" customHeight="1">
      <c r="L858" s="1"/>
      <c r="M858" s="1"/>
      <c r="O858" s="1"/>
    </row>
    <row r="859" spans="12:15" ht="12.75" customHeight="1">
      <c r="L859" s="1"/>
      <c r="M859" s="1"/>
      <c r="O859" s="1"/>
    </row>
    <row r="860" spans="12:15" ht="12.75" customHeight="1">
      <c r="L860" s="1"/>
      <c r="M860" s="1"/>
      <c r="O860" s="1"/>
    </row>
    <row r="861" spans="12:15" ht="12.75" customHeight="1">
      <c r="L861" s="1"/>
      <c r="M861" s="1"/>
      <c r="O861" s="1"/>
    </row>
    <row r="862" spans="12:15" ht="12.75" customHeight="1">
      <c r="L862" s="1"/>
      <c r="M862" s="1"/>
      <c r="O862" s="1"/>
    </row>
    <row r="863" spans="12:15" ht="12.75" customHeight="1">
      <c r="L863" s="1"/>
      <c r="M863" s="1"/>
      <c r="O863" s="1"/>
    </row>
    <row r="864" spans="12:15" ht="12.75" customHeight="1">
      <c r="L864" s="1"/>
      <c r="M864" s="1"/>
      <c r="O864" s="1"/>
    </row>
    <row r="865" spans="12:15" ht="12.75" customHeight="1">
      <c r="L865" s="1"/>
      <c r="M865" s="1"/>
      <c r="O865" s="1"/>
    </row>
    <row r="866" spans="12:15" ht="12.75" customHeight="1">
      <c r="L866" s="1"/>
      <c r="M866" s="1"/>
      <c r="O866" s="1"/>
    </row>
    <row r="867" spans="12:15" ht="12.75" customHeight="1">
      <c r="L867" s="1"/>
      <c r="M867" s="1"/>
      <c r="O867" s="1"/>
    </row>
    <row r="868" spans="12:15" ht="12.75" customHeight="1">
      <c r="L868" s="1"/>
      <c r="M868" s="1"/>
      <c r="O868" s="1"/>
    </row>
    <row r="869" spans="12:15" ht="12.75" customHeight="1">
      <c r="L869" s="1"/>
      <c r="M869" s="1"/>
      <c r="O869" s="1"/>
    </row>
    <row r="870" spans="12:15" ht="12.75" customHeight="1">
      <c r="L870" s="1"/>
      <c r="M870" s="1"/>
      <c r="O870" s="1"/>
    </row>
    <row r="871" spans="12:15" ht="12.75" customHeight="1">
      <c r="L871" s="1"/>
      <c r="M871" s="1"/>
      <c r="O871" s="1"/>
    </row>
    <row r="872" spans="12:15" ht="12.75" customHeight="1">
      <c r="L872" s="1"/>
      <c r="M872" s="1"/>
      <c r="O872" s="1"/>
    </row>
    <row r="873" spans="12:15" ht="12.75" customHeight="1">
      <c r="L873" s="1"/>
      <c r="M873" s="1"/>
      <c r="O873" s="1"/>
    </row>
    <row r="874" spans="12:15" ht="12.75" customHeight="1">
      <c r="L874" s="1"/>
      <c r="M874" s="1"/>
      <c r="O874" s="1"/>
    </row>
    <row r="875" spans="12:15" ht="12.75" customHeight="1">
      <c r="L875" s="1"/>
      <c r="M875" s="1"/>
      <c r="O875" s="1"/>
    </row>
    <row r="876" spans="12:15" ht="12.75" customHeight="1">
      <c r="L876" s="1"/>
      <c r="M876" s="1"/>
      <c r="O876" s="1"/>
    </row>
    <row r="877" spans="12:15" ht="12.75" customHeight="1">
      <c r="L877" s="1"/>
      <c r="M877" s="1"/>
      <c r="O877" s="1"/>
    </row>
    <row r="878" spans="12:15" ht="12.75" customHeight="1">
      <c r="L878" s="1"/>
      <c r="M878" s="1"/>
      <c r="O878" s="1"/>
    </row>
    <row r="879" spans="12:15" ht="12.75" customHeight="1">
      <c r="L879" s="1"/>
      <c r="M879" s="1"/>
      <c r="O879" s="1"/>
    </row>
    <row r="880" spans="12:15" ht="12.75" customHeight="1">
      <c r="L880" s="1"/>
      <c r="M880" s="1"/>
      <c r="O880" s="1"/>
    </row>
    <row r="881" spans="12:15" ht="12.75" customHeight="1">
      <c r="L881" s="1"/>
      <c r="M881" s="1"/>
      <c r="O881" s="1"/>
    </row>
    <row r="882" spans="12:15" ht="12.75" customHeight="1">
      <c r="L882" s="1"/>
      <c r="M882" s="1"/>
      <c r="O882" s="1"/>
    </row>
    <row r="883" spans="12:15" ht="12.75" customHeight="1">
      <c r="L883" s="1"/>
      <c r="M883" s="1"/>
      <c r="O883" s="1"/>
    </row>
    <row r="884" spans="12:15" ht="12.75" customHeight="1">
      <c r="L884" s="1"/>
      <c r="M884" s="1"/>
      <c r="O884" s="1"/>
    </row>
    <row r="885" spans="12:15" ht="12.75" customHeight="1">
      <c r="L885" s="1"/>
      <c r="M885" s="1"/>
      <c r="O885" s="1"/>
    </row>
    <row r="886" spans="12:15" ht="12.75" customHeight="1">
      <c r="L886" s="1"/>
      <c r="M886" s="1"/>
      <c r="O886" s="1"/>
    </row>
    <row r="887" spans="12:15" ht="12.75" customHeight="1">
      <c r="L887" s="1"/>
      <c r="M887" s="1"/>
      <c r="O887" s="1"/>
    </row>
    <row r="888" spans="12:15" ht="12.75" customHeight="1">
      <c r="L888" s="1"/>
      <c r="M888" s="1"/>
      <c r="O888" s="1"/>
    </row>
    <row r="889" spans="12:15" ht="12.75" customHeight="1">
      <c r="L889" s="1"/>
      <c r="M889" s="1"/>
      <c r="O889" s="1"/>
    </row>
    <row r="890" spans="12:15" ht="12.75" customHeight="1">
      <c r="L890" s="1"/>
      <c r="M890" s="1"/>
      <c r="O890" s="1"/>
    </row>
    <row r="891" spans="12:15" ht="12.75" customHeight="1">
      <c r="L891" s="1"/>
      <c r="M891" s="1"/>
      <c r="O891" s="1"/>
    </row>
    <row r="892" spans="12:15" ht="12.75" customHeight="1">
      <c r="L892" s="1"/>
      <c r="M892" s="1"/>
      <c r="O892" s="1"/>
    </row>
    <row r="893" spans="12:15" ht="12.75" customHeight="1">
      <c r="L893" s="1"/>
      <c r="M893" s="1"/>
      <c r="O893" s="1"/>
    </row>
    <row r="894" spans="12:15" ht="12.75" customHeight="1">
      <c r="L894" s="1"/>
      <c r="M894" s="1"/>
      <c r="O894" s="1"/>
    </row>
    <row r="895" spans="12:15" ht="12.75" customHeight="1">
      <c r="L895" s="1"/>
      <c r="M895" s="1"/>
      <c r="O895" s="1"/>
    </row>
    <row r="896" spans="12:15" ht="12.75" customHeight="1">
      <c r="L896" s="1"/>
      <c r="M896" s="1"/>
      <c r="O896" s="1"/>
    </row>
    <row r="897" spans="12:15" ht="12.75" customHeight="1">
      <c r="L897" s="1"/>
      <c r="M897" s="1"/>
      <c r="O897" s="1"/>
    </row>
    <row r="898" spans="12:15" ht="12.75" customHeight="1">
      <c r="L898" s="1"/>
      <c r="M898" s="1"/>
      <c r="O898" s="1"/>
    </row>
    <row r="899" spans="12:15" ht="12.75" customHeight="1">
      <c r="L899" s="1"/>
      <c r="M899" s="1"/>
      <c r="O899" s="1"/>
    </row>
    <row r="900" spans="12:15" ht="12.75" customHeight="1">
      <c r="L900" s="1"/>
      <c r="M900" s="1"/>
      <c r="O900" s="1"/>
    </row>
    <row r="901" spans="12:15" ht="12.75" customHeight="1">
      <c r="L901" s="1"/>
      <c r="M901" s="1"/>
      <c r="O901" s="1"/>
    </row>
    <row r="902" spans="12:15" ht="12.75" customHeight="1">
      <c r="L902" s="1"/>
      <c r="M902" s="1"/>
      <c r="O902" s="1"/>
    </row>
    <row r="903" spans="12:15" ht="12.75" customHeight="1">
      <c r="L903" s="1"/>
      <c r="M903" s="1"/>
      <c r="O903" s="1"/>
    </row>
    <row r="904" spans="12:15" ht="12.75" customHeight="1">
      <c r="L904" s="1"/>
      <c r="M904" s="1"/>
      <c r="O904" s="1"/>
    </row>
    <row r="905" spans="12:15" ht="12.75" customHeight="1">
      <c r="L905" s="1"/>
      <c r="M905" s="1"/>
      <c r="O905" s="1"/>
    </row>
    <row r="906" spans="12:15" ht="12.75" customHeight="1">
      <c r="L906" s="1"/>
      <c r="M906" s="1"/>
      <c r="O906" s="1"/>
    </row>
    <row r="907" spans="12:15" ht="12.75" customHeight="1">
      <c r="L907" s="1"/>
      <c r="M907" s="1"/>
      <c r="O907" s="1"/>
    </row>
    <row r="908" spans="12:15" ht="12.75" customHeight="1">
      <c r="L908" s="1"/>
      <c r="M908" s="1"/>
      <c r="O908" s="1"/>
    </row>
    <row r="909" spans="12:15" ht="12.75" customHeight="1">
      <c r="L909" s="1"/>
      <c r="M909" s="1"/>
      <c r="O909" s="1"/>
    </row>
    <row r="910" spans="12:15" ht="12.75" customHeight="1">
      <c r="L910" s="1"/>
      <c r="M910" s="1"/>
      <c r="O910" s="1"/>
    </row>
    <row r="911" spans="12:15" ht="12.75" customHeight="1">
      <c r="L911" s="1"/>
      <c r="M911" s="1"/>
      <c r="O911" s="1"/>
    </row>
    <row r="912" spans="12:15" ht="12.75" customHeight="1">
      <c r="L912" s="1"/>
      <c r="M912" s="1"/>
      <c r="O912" s="1"/>
    </row>
    <row r="913" spans="12:15" ht="12.75" customHeight="1">
      <c r="L913" s="1"/>
      <c r="M913" s="1"/>
      <c r="O913" s="1"/>
    </row>
    <row r="914" spans="12:15" ht="12.75" customHeight="1">
      <c r="L914" s="1"/>
      <c r="M914" s="1"/>
      <c r="O914" s="1"/>
    </row>
    <row r="915" spans="12:15" ht="12.75" customHeight="1">
      <c r="L915" s="1"/>
      <c r="M915" s="1"/>
      <c r="O915" s="1"/>
    </row>
    <row r="916" spans="12:15" ht="12.75" customHeight="1">
      <c r="L916" s="1"/>
      <c r="M916" s="1"/>
      <c r="O916" s="1"/>
    </row>
    <row r="917" spans="12:15" ht="12.75" customHeight="1">
      <c r="L917" s="1"/>
      <c r="M917" s="1"/>
      <c r="O917" s="1"/>
    </row>
    <row r="918" spans="12:15" ht="12.75" customHeight="1">
      <c r="L918" s="1"/>
      <c r="M918" s="1"/>
      <c r="O918" s="1"/>
    </row>
    <row r="919" spans="12:15" ht="12.75" customHeight="1">
      <c r="L919" s="1"/>
      <c r="M919" s="1"/>
      <c r="O919" s="1"/>
    </row>
    <row r="920" spans="12:15" ht="12.75" customHeight="1">
      <c r="L920" s="1"/>
      <c r="M920" s="1"/>
      <c r="O920" s="1"/>
    </row>
    <row r="921" spans="12:15" ht="12.75" customHeight="1">
      <c r="L921" s="1"/>
      <c r="M921" s="1"/>
      <c r="O921" s="1"/>
    </row>
    <row r="922" spans="12:15" ht="12.75" customHeight="1">
      <c r="L922" s="1"/>
      <c r="M922" s="1"/>
      <c r="O922" s="1"/>
    </row>
    <row r="923" spans="12:15" ht="12.75" customHeight="1">
      <c r="L923" s="1"/>
      <c r="M923" s="1"/>
      <c r="O923" s="1"/>
    </row>
    <row r="924" spans="12:15" ht="12.75" customHeight="1">
      <c r="L924" s="1"/>
      <c r="M924" s="1"/>
      <c r="O924" s="1"/>
    </row>
    <row r="925" spans="12:15" ht="12.75" customHeight="1">
      <c r="L925" s="1"/>
      <c r="M925" s="1"/>
      <c r="O925" s="1"/>
    </row>
    <row r="926" spans="12:15" ht="12.75" customHeight="1">
      <c r="L926" s="1"/>
      <c r="M926" s="1"/>
      <c r="O926" s="1"/>
    </row>
    <row r="927" spans="12:15" ht="12.75" customHeight="1">
      <c r="L927" s="1"/>
      <c r="M927" s="1"/>
      <c r="O927" s="1"/>
    </row>
    <row r="928" spans="12:15" ht="12.75" customHeight="1">
      <c r="L928" s="1"/>
      <c r="M928" s="1"/>
      <c r="O928" s="1"/>
    </row>
    <row r="929" spans="12:15" ht="12.75" customHeight="1">
      <c r="L929" s="1"/>
      <c r="M929" s="1"/>
      <c r="O929" s="1"/>
    </row>
    <row r="930" spans="12:15" ht="12.75" customHeight="1">
      <c r="L930" s="1"/>
      <c r="M930" s="1"/>
      <c r="O930" s="1"/>
    </row>
    <row r="931" spans="12:15" ht="12.75" customHeight="1">
      <c r="L931" s="1"/>
      <c r="M931" s="1"/>
      <c r="O931" s="1"/>
    </row>
    <row r="932" spans="12:15" ht="12.75" customHeight="1">
      <c r="L932" s="1"/>
      <c r="M932" s="1"/>
      <c r="O932" s="1"/>
    </row>
    <row r="933" spans="12:15" ht="12.75" customHeight="1">
      <c r="L933" s="1"/>
      <c r="M933" s="1"/>
      <c r="O933" s="1"/>
    </row>
    <row r="934" spans="12:15" ht="12.75" customHeight="1">
      <c r="L934" s="1"/>
      <c r="M934" s="1"/>
      <c r="O934" s="1"/>
    </row>
    <row r="935" spans="12:15" ht="12.75" customHeight="1">
      <c r="L935" s="1"/>
      <c r="M935" s="1"/>
      <c r="O935" s="1"/>
    </row>
    <row r="936" spans="12:15" ht="12.75" customHeight="1">
      <c r="L936" s="1"/>
      <c r="M936" s="1"/>
      <c r="O936" s="1"/>
    </row>
    <row r="937" spans="12:15" ht="12.75" customHeight="1">
      <c r="L937" s="1"/>
      <c r="M937" s="1"/>
      <c r="O937" s="1"/>
    </row>
    <row r="938" spans="12:15" ht="12.75" customHeight="1">
      <c r="L938" s="1"/>
      <c r="M938" s="1"/>
      <c r="O938" s="1"/>
    </row>
    <row r="939" spans="12:15" ht="12.75" customHeight="1">
      <c r="L939" s="1"/>
      <c r="M939" s="1"/>
      <c r="O939" s="1"/>
    </row>
    <row r="940" spans="12:15" ht="12.75" customHeight="1">
      <c r="L940" s="1"/>
      <c r="M940" s="1"/>
      <c r="O940" s="1"/>
    </row>
    <row r="941" spans="12:15" ht="12.75" customHeight="1">
      <c r="L941" s="1"/>
      <c r="M941" s="1"/>
      <c r="O941" s="1"/>
    </row>
    <row r="942" spans="12:15" ht="12.75" customHeight="1">
      <c r="L942" s="1"/>
      <c r="M942" s="1"/>
      <c r="O942" s="1"/>
    </row>
    <row r="943" spans="12:15" ht="12.75" customHeight="1">
      <c r="L943" s="1"/>
      <c r="M943" s="1"/>
      <c r="O943" s="1"/>
    </row>
    <row r="944" spans="12:15" ht="12.75" customHeight="1">
      <c r="L944" s="1"/>
      <c r="M944" s="1"/>
      <c r="O944" s="1"/>
    </row>
    <row r="945" spans="12:15" ht="12.75" customHeight="1">
      <c r="L945" s="1"/>
      <c r="M945" s="1"/>
      <c r="O945" s="1"/>
    </row>
    <row r="946" spans="12:15" ht="12.75" customHeight="1">
      <c r="L946" s="1"/>
      <c r="M946" s="1"/>
      <c r="O946" s="1"/>
    </row>
    <row r="947" spans="12:15" ht="12.75" customHeight="1">
      <c r="L947" s="1"/>
      <c r="M947" s="1"/>
      <c r="O947" s="1"/>
    </row>
    <row r="948" spans="12:15" ht="12.75" customHeight="1">
      <c r="L948" s="1"/>
      <c r="M948" s="1"/>
      <c r="O948" s="1"/>
    </row>
    <row r="949" spans="12:15" ht="12.75" customHeight="1">
      <c r="L949" s="1"/>
      <c r="M949" s="1"/>
      <c r="O949" s="1"/>
    </row>
    <row r="950" spans="12:15" ht="12.75" customHeight="1">
      <c r="L950" s="1"/>
      <c r="M950" s="1"/>
      <c r="O950" s="1"/>
    </row>
    <row r="951" spans="12:15" ht="12.75" customHeight="1">
      <c r="L951" s="1"/>
      <c r="M951" s="1"/>
      <c r="O951" s="1"/>
    </row>
    <row r="952" spans="12:15" ht="12.75" customHeight="1">
      <c r="L952" s="1"/>
      <c r="M952" s="1"/>
      <c r="O952" s="1"/>
    </row>
    <row r="953" spans="12:15" ht="12.75" customHeight="1">
      <c r="L953" s="1"/>
      <c r="M953" s="1"/>
      <c r="O953" s="1"/>
    </row>
    <row r="954" spans="12:15" ht="12.75" customHeight="1">
      <c r="L954" s="1"/>
      <c r="M954" s="1"/>
      <c r="O954" s="1"/>
    </row>
    <row r="955" spans="12:15" ht="12.75" customHeight="1">
      <c r="L955" s="1"/>
      <c r="M955" s="1"/>
      <c r="O955" s="1"/>
    </row>
    <row r="956" spans="12:15" ht="12.75" customHeight="1">
      <c r="L956" s="1"/>
      <c r="M956" s="1"/>
      <c r="O956" s="1"/>
    </row>
    <row r="957" spans="12:15" ht="12.75" customHeight="1">
      <c r="L957" s="1"/>
      <c r="M957" s="1"/>
      <c r="O957" s="1"/>
    </row>
    <row r="958" spans="12:15" ht="12.75" customHeight="1">
      <c r="L958" s="1"/>
      <c r="M958" s="1"/>
      <c r="O958" s="1"/>
    </row>
    <row r="959" spans="12:15" ht="12.75" customHeight="1">
      <c r="L959" s="1"/>
      <c r="M959" s="1"/>
      <c r="O959" s="1"/>
    </row>
    <row r="960" spans="12:15" ht="12.75" customHeight="1">
      <c r="L960" s="1"/>
      <c r="M960" s="1"/>
      <c r="O960" s="1"/>
    </row>
    <row r="961" spans="12:15" ht="12.75" customHeight="1">
      <c r="L961" s="1"/>
      <c r="M961" s="1"/>
      <c r="O961" s="1"/>
    </row>
    <row r="962" spans="12:15" ht="12.75" customHeight="1">
      <c r="L962" s="1"/>
      <c r="M962" s="1"/>
      <c r="O962" s="1"/>
    </row>
    <row r="963" spans="12:15" ht="12.75" customHeight="1">
      <c r="L963" s="1"/>
      <c r="M963" s="1"/>
      <c r="O963" s="1"/>
    </row>
    <row r="964" spans="12:15" ht="12.75" customHeight="1">
      <c r="L964" s="1"/>
      <c r="M964" s="1"/>
      <c r="O964" s="1"/>
    </row>
    <row r="965" spans="12:15" ht="12.75" customHeight="1">
      <c r="L965" s="1"/>
      <c r="M965" s="1"/>
      <c r="O965" s="1"/>
    </row>
    <row r="966" spans="12:15" ht="12.75" customHeight="1">
      <c r="L966" s="1"/>
      <c r="M966" s="1"/>
      <c r="O966" s="1"/>
    </row>
    <row r="967" spans="12:15" ht="12.75" customHeight="1">
      <c r="L967" s="1"/>
      <c r="M967" s="1"/>
      <c r="O967" s="1"/>
    </row>
    <row r="968" spans="12:15" ht="12.75" customHeight="1">
      <c r="L968" s="1"/>
      <c r="M968" s="1"/>
      <c r="O968" s="1"/>
    </row>
    <row r="969" spans="12:15" ht="12.75" customHeight="1">
      <c r="L969" s="1"/>
      <c r="M969" s="1"/>
      <c r="O969" s="1"/>
    </row>
    <row r="970" spans="12:15" ht="12.75" customHeight="1">
      <c r="L970" s="1"/>
      <c r="M970" s="1"/>
      <c r="O970" s="1"/>
    </row>
    <row r="971" spans="12:15" ht="12.75" customHeight="1">
      <c r="L971" s="1"/>
      <c r="M971" s="1"/>
      <c r="O971" s="1"/>
    </row>
    <row r="972" spans="12:15" ht="12.75" customHeight="1">
      <c r="L972" s="1"/>
      <c r="M972" s="1"/>
      <c r="O972" s="1"/>
    </row>
    <row r="973" spans="12:15" ht="12.75" customHeight="1">
      <c r="L973" s="1"/>
      <c r="M973" s="1"/>
      <c r="O973" s="1"/>
    </row>
    <row r="974" spans="12:15" ht="12.75" customHeight="1">
      <c r="L974" s="1"/>
      <c r="M974" s="1"/>
      <c r="O974" s="1"/>
    </row>
    <row r="975" spans="12:15" ht="12.75" customHeight="1">
      <c r="L975" s="1"/>
      <c r="M975" s="1"/>
      <c r="O975" s="1"/>
    </row>
    <row r="976" spans="12:15" ht="12.75" customHeight="1">
      <c r="L976" s="1"/>
      <c r="M976" s="1"/>
      <c r="O976" s="1"/>
    </row>
    <row r="977" spans="12:15" ht="12.75" customHeight="1">
      <c r="L977" s="1"/>
      <c r="M977" s="1"/>
      <c r="O977" s="1"/>
    </row>
    <row r="978" spans="12:15" ht="12.75" customHeight="1">
      <c r="L978" s="1"/>
      <c r="M978" s="1"/>
      <c r="O978" s="1"/>
    </row>
    <row r="979" spans="12:15" ht="12.75" customHeight="1">
      <c r="L979" s="1"/>
      <c r="M979" s="1"/>
      <c r="O979" s="1"/>
    </row>
    <row r="980" spans="12:15" ht="12.75" customHeight="1">
      <c r="L980" s="1"/>
      <c r="M980" s="1"/>
      <c r="O980" s="1"/>
    </row>
    <row r="981" spans="12:15" ht="12.75" customHeight="1">
      <c r="L981" s="1"/>
      <c r="M981" s="1"/>
      <c r="O981" s="1"/>
    </row>
    <row r="982" spans="12:15" ht="12.75" customHeight="1">
      <c r="L982" s="1"/>
      <c r="M982" s="1"/>
      <c r="O982" s="1"/>
    </row>
    <row r="983" spans="12:15" ht="12.75" customHeight="1">
      <c r="L983" s="1"/>
      <c r="M983" s="1"/>
      <c r="O983" s="1"/>
    </row>
    <row r="984" spans="12:15" ht="12.75" customHeight="1">
      <c r="L984" s="1"/>
      <c r="M984" s="1"/>
      <c r="O984" s="1"/>
    </row>
    <row r="985" spans="12:15" ht="12.75" customHeight="1">
      <c r="L985" s="1"/>
      <c r="M985" s="1"/>
      <c r="O985" s="1"/>
    </row>
    <row r="986" spans="12:15" ht="12.75" customHeight="1">
      <c r="L986" s="1"/>
      <c r="M986" s="1"/>
      <c r="O986" s="1"/>
    </row>
    <row r="987" spans="12:15" ht="12.75" customHeight="1">
      <c r="L987" s="1"/>
      <c r="M987" s="1"/>
      <c r="O987" s="1"/>
    </row>
    <row r="988" spans="12:15" ht="12.75" customHeight="1">
      <c r="L988" s="1"/>
      <c r="M988" s="1"/>
      <c r="O988" s="1"/>
    </row>
    <row r="989" spans="12:15" ht="12.75" customHeight="1">
      <c r="L989" s="1"/>
      <c r="M989" s="1"/>
      <c r="O989" s="1"/>
    </row>
    <row r="990" spans="12:15" ht="12.75" customHeight="1">
      <c r="L990" s="1"/>
      <c r="M990" s="1"/>
      <c r="O990" s="1"/>
    </row>
    <row r="991" spans="12:15" ht="12.75" customHeight="1">
      <c r="L991" s="1"/>
      <c r="M991" s="1"/>
      <c r="O991" s="1"/>
    </row>
    <row r="992" spans="12:15" ht="12.75" customHeight="1">
      <c r="L992" s="1"/>
      <c r="M992" s="1"/>
      <c r="O992" s="1"/>
    </row>
    <row r="993" spans="12:15" ht="12.75" customHeight="1">
      <c r="L993" s="1"/>
      <c r="M993" s="1"/>
      <c r="O993" s="1"/>
    </row>
    <row r="994" spans="12:15" ht="12.75" customHeight="1">
      <c r="L994" s="1"/>
      <c r="M994" s="1"/>
      <c r="O994" s="1"/>
    </row>
    <row r="995" spans="12:15" ht="12.75" customHeight="1">
      <c r="L995" s="1"/>
      <c r="M995" s="1"/>
      <c r="O995" s="1"/>
    </row>
    <row r="996" spans="12:15" ht="12.75" customHeight="1">
      <c r="L996" s="1"/>
      <c r="M996" s="1"/>
      <c r="O996" s="1"/>
    </row>
    <row r="997" spans="12:15" ht="12.75" customHeight="1">
      <c r="L997" s="1"/>
      <c r="M997" s="1"/>
      <c r="O997" s="1"/>
    </row>
    <row r="998" spans="12:15" ht="12.75" customHeight="1">
      <c r="L998" s="1"/>
      <c r="M998" s="1"/>
      <c r="O998" s="1"/>
    </row>
    <row r="999" spans="12:15" ht="12.75" customHeight="1">
      <c r="L999" s="1"/>
      <c r="M999" s="1"/>
      <c r="O999" s="1"/>
    </row>
    <row r="1000" spans="12:15" ht="12.75" customHeight="1">
      <c r="L1000" s="1"/>
      <c r="M1000" s="1"/>
      <c r="O1000" s="1"/>
    </row>
  </sheetData>
  <mergeCells count="20">
    <mergeCell ref="AB177:AD177"/>
    <mergeCell ref="B185:J185"/>
    <mergeCell ref="B249:J249"/>
    <mergeCell ref="B265:J265"/>
    <mergeCell ref="B281:J281"/>
    <mergeCell ref="B84:J84"/>
    <mergeCell ref="B94:J94"/>
    <mergeCell ref="B202:J202"/>
    <mergeCell ref="B217:J217"/>
    <mergeCell ref="B234:J234"/>
    <mergeCell ref="B109:J109"/>
    <mergeCell ref="B123:J123"/>
    <mergeCell ref="B139:J139"/>
    <mergeCell ref="B154:J154"/>
    <mergeCell ref="B170:J170"/>
    <mergeCell ref="B3:J3"/>
    <mergeCell ref="B19:J19"/>
    <mergeCell ref="B37:J37"/>
    <mergeCell ref="B54:J54"/>
    <mergeCell ref="B69:J69"/>
  </mergeCells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00"/>
  </sheetPr>
  <dimension ref="A1:W998"/>
  <sheetViews>
    <sheetView topLeftCell="A190" workbookViewId="0">
      <selection activeCell="P220" sqref="P220"/>
    </sheetView>
  </sheetViews>
  <sheetFormatPr baseColWidth="10" defaultColWidth="12.5703125" defaultRowHeight="15" customHeight="1"/>
  <cols>
    <col min="1" max="1" width="11.5703125" customWidth="1"/>
    <col min="2" max="2" width="5.42578125" customWidth="1"/>
    <col min="3" max="9" width="4.5703125" customWidth="1"/>
    <col min="10" max="10" width="13.7109375" customWidth="1"/>
    <col min="11" max="11" width="13.85546875" customWidth="1"/>
    <col min="13" max="13" width="12.140625" customWidth="1"/>
    <col min="14" max="14" width="14.7109375" customWidth="1"/>
    <col min="15" max="15" width="12" customWidth="1"/>
    <col min="16" max="16" width="11.5703125" customWidth="1"/>
    <col min="17" max="17" width="13" customWidth="1"/>
    <col min="18" max="26" width="10" customWidth="1"/>
  </cols>
  <sheetData>
    <row r="1" spans="1:18" ht="12.75" customHeight="1"/>
    <row r="2" spans="1:18" ht="12.75" customHeight="1"/>
    <row r="3" spans="1:18" ht="26.25" customHeight="1">
      <c r="A3" s="183" t="s">
        <v>69</v>
      </c>
      <c r="C3" s="184"/>
      <c r="D3" s="184"/>
      <c r="E3" s="184"/>
      <c r="F3" s="184"/>
      <c r="G3" s="184"/>
      <c r="H3" s="184"/>
      <c r="I3" s="184"/>
      <c r="J3" s="41" t="s">
        <v>66</v>
      </c>
      <c r="K3" s="1"/>
      <c r="L3" s="1"/>
      <c r="M3" s="27"/>
      <c r="N3" s="1"/>
      <c r="O3" s="27"/>
      <c r="P3" s="27"/>
      <c r="Q3" s="27"/>
    </row>
    <row r="4" spans="1:18" ht="20.25" customHeight="1">
      <c r="A4" s="42" t="s">
        <v>19</v>
      </c>
      <c r="B4" s="221" t="s">
        <v>70</v>
      </c>
      <c r="C4" s="216"/>
      <c r="D4" s="216"/>
      <c r="E4" s="216"/>
      <c r="F4" s="216"/>
      <c r="G4" s="216"/>
      <c r="H4" s="216"/>
      <c r="I4" s="216"/>
      <c r="J4" s="222" t="s">
        <v>20</v>
      </c>
      <c r="K4" s="212" t="s">
        <v>11</v>
      </c>
      <c r="L4" s="212" t="s">
        <v>12</v>
      </c>
      <c r="M4" s="223" t="s">
        <v>13</v>
      </c>
      <c r="N4" s="212" t="s">
        <v>14</v>
      </c>
      <c r="O4" s="214" t="s">
        <v>15</v>
      </c>
      <c r="P4" s="214" t="s">
        <v>16</v>
      </c>
      <c r="Q4" s="212" t="s">
        <v>17</v>
      </c>
    </row>
    <row r="5" spans="1:18" ht="20.25" customHeight="1">
      <c r="A5" s="141"/>
      <c r="B5" s="46" t="s">
        <v>71</v>
      </c>
      <c r="C5" s="46" t="s">
        <v>72</v>
      </c>
      <c r="D5" s="46" t="s">
        <v>73</v>
      </c>
      <c r="E5" s="46" t="s">
        <v>74</v>
      </c>
      <c r="F5" s="46" t="s">
        <v>75</v>
      </c>
      <c r="G5" s="46" t="s">
        <v>76</v>
      </c>
      <c r="H5" s="46" t="s">
        <v>77</v>
      </c>
      <c r="I5" s="46" t="s">
        <v>78</v>
      </c>
      <c r="J5" s="213"/>
      <c r="K5" s="213"/>
      <c r="L5" s="213"/>
      <c r="M5" s="213"/>
      <c r="N5" s="213"/>
      <c r="O5" s="213"/>
      <c r="P5" s="213"/>
      <c r="Q5" s="213"/>
    </row>
    <row r="6" spans="1:18" ht="15.75" customHeight="1">
      <c r="A6" s="46">
        <v>1402</v>
      </c>
      <c r="B6" s="47">
        <v>60</v>
      </c>
      <c r="C6" s="47"/>
      <c r="D6" s="47"/>
      <c r="E6" s="47"/>
      <c r="F6" s="84"/>
      <c r="G6" s="84"/>
      <c r="H6" s="84"/>
      <c r="I6" s="84"/>
      <c r="J6" s="85"/>
      <c r="K6" s="49"/>
      <c r="L6" s="50"/>
      <c r="M6" s="51"/>
      <c r="N6" s="52"/>
      <c r="O6" s="53">
        <f>B6</f>
        <v>60</v>
      </c>
      <c r="P6" s="54"/>
      <c r="Q6" s="52"/>
    </row>
    <row r="7" spans="1:18" ht="15.75" customHeight="1">
      <c r="A7" s="46">
        <v>1501</v>
      </c>
      <c r="B7" s="47"/>
      <c r="C7" s="47">
        <v>56</v>
      </c>
      <c r="D7" s="47"/>
      <c r="E7" s="47"/>
      <c r="F7" s="84"/>
      <c r="G7" s="84"/>
      <c r="H7" s="84"/>
      <c r="I7" s="84"/>
      <c r="J7" s="85"/>
      <c r="K7" s="55"/>
      <c r="L7" s="1"/>
      <c r="M7" s="56"/>
      <c r="N7" s="57">
        <f>IF(C7=0,"",C7/B6)</f>
        <v>0.93333333333333335</v>
      </c>
      <c r="O7" s="58">
        <v>56</v>
      </c>
      <c r="P7" s="59">
        <f t="shared" ref="P7:P13" si="0">IF(O7=0,"",O7/O6)</f>
        <v>0.93333333333333335</v>
      </c>
      <c r="Q7" s="59">
        <f t="shared" ref="Q7:Q13" si="1">IF(O7=0,"",100%-P7)</f>
        <v>6.6666666666666652E-2</v>
      </c>
    </row>
    <row r="8" spans="1:18" ht="15.75" customHeight="1">
      <c r="A8" s="46">
        <v>1502</v>
      </c>
      <c r="B8" s="47"/>
      <c r="C8" s="47"/>
      <c r="D8" s="47">
        <v>52</v>
      </c>
      <c r="E8" s="47"/>
      <c r="F8" s="47"/>
      <c r="G8" s="47"/>
      <c r="H8" s="84"/>
      <c r="I8" s="84"/>
      <c r="J8" s="85"/>
      <c r="K8" s="55"/>
      <c r="L8" s="1"/>
      <c r="M8" s="56"/>
      <c r="N8" s="57">
        <f>IF(D8=0,"",D8/C7)</f>
        <v>0.9285714285714286</v>
      </c>
      <c r="O8" s="58">
        <v>51</v>
      </c>
      <c r="P8" s="59">
        <f t="shared" si="0"/>
        <v>0.9107142857142857</v>
      </c>
      <c r="Q8" s="59">
        <f t="shared" si="1"/>
        <v>8.9285714285714302E-2</v>
      </c>
      <c r="R8" s="32">
        <f>O8/O6</f>
        <v>0.85</v>
      </c>
    </row>
    <row r="9" spans="1:18" ht="15.75" customHeight="1">
      <c r="A9" s="46">
        <v>1601</v>
      </c>
      <c r="B9" s="47"/>
      <c r="C9" s="47"/>
      <c r="D9" s="47"/>
      <c r="E9" s="47">
        <v>48</v>
      </c>
      <c r="F9" s="47"/>
      <c r="G9" s="47"/>
      <c r="H9" s="84"/>
      <c r="I9" s="84"/>
      <c r="J9" s="85"/>
      <c r="K9" s="55"/>
      <c r="L9" s="1"/>
      <c r="M9" s="56"/>
      <c r="N9" s="57">
        <f>IF(E9=0,"",E9/D8)</f>
        <v>0.92307692307692313</v>
      </c>
      <c r="O9" s="58">
        <v>49</v>
      </c>
      <c r="P9" s="59">
        <f t="shared" si="0"/>
        <v>0.96078431372549022</v>
      </c>
      <c r="Q9" s="59">
        <f t="shared" si="1"/>
        <v>3.9215686274509776E-2</v>
      </c>
    </row>
    <row r="10" spans="1:18" ht="15.75" customHeight="1">
      <c r="A10" s="46">
        <v>1602</v>
      </c>
      <c r="B10" s="84"/>
      <c r="C10" s="84"/>
      <c r="D10" s="47"/>
      <c r="E10" s="47"/>
      <c r="F10" s="47">
        <v>46</v>
      </c>
      <c r="G10" s="47"/>
      <c r="H10" s="84"/>
      <c r="I10" s="84"/>
      <c r="J10" s="85"/>
      <c r="K10" s="55"/>
      <c r="L10" s="1"/>
      <c r="M10" s="56"/>
      <c r="N10" s="57">
        <f>IF(F10=0,"",F10/E9)</f>
        <v>0.95833333333333337</v>
      </c>
      <c r="O10" s="58">
        <v>48</v>
      </c>
      <c r="P10" s="59">
        <f t="shared" si="0"/>
        <v>0.97959183673469385</v>
      </c>
      <c r="Q10" s="59">
        <f t="shared" si="1"/>
        <v>2.0408163265306145E-2</v>
      </c>
    </row>
    <row r="11" spans="1:18" ht="15.75" customHeight="1">
      <c r="A11" s="46">
        <v>1701</v>
      </c>
      <c r="B11" s="84"/>
      <c r="C11" s="84"/>
      <c r="D11" s="47"/>
      <c r="E11" s="47"/>
      <c r="F11" s="47"/>
      <c r="G11" s="47">
        <v>45</v>
      </c>
      <c r="H11" s="84"/>
      <c r="I11" s="84"/>
      <c r="J11" s="85"/>
      <c r="K11" s="55"/>
      <c r="L11" s="1"/>
      <c r="M11" s="56"/>
      <c r="N11" s="57">
        <f>IF(G11=0,"",G11/F10)</f>
        <v>0.97826086956521741</v>
      </c>
      <c r="O11" s="58">
        <v>46</v>
      </c>
      <c r="P11" s="59">
        <f t="shared" si="0"/>
        <v>0.95833333333333337</v>
      </c>
      <c r="Q11" s="59">
        <f t="shared" si="1"/>
        <v>4.166666666666663E-2</v>
      </c>
    </row>
    <row r="12" spans="1:18" ht="15.75" customHeight="1">
      <c r="A12" s="46">
        <v>1702</v>
      </c>
      <c r="B12" s="84"/>
      <c r="C12" s="84"/>
      <c r="D12" s="84"/>
      <c r="E12" s="84"/>
      <c r="F12" s="84"/>
      <c r="G12" s="84"/>
      <c r="H12" s="84">
        <v>44</v>
      </c>
      <c r="I12" s="84"/>
      <c r="J12" s="85"/>
      <c r="K12" s="55"/>
      <c r="L12" s="1"/>
      <c r="M12" s="56"/>
      <c r="N12" s="57">
        <f>IF(H12=0,"",H12/G11)</f>
        <v>0.97777777777777775</v>
      </c>
      <c r="O12" s="58">
        <v>46</v>
      </c>
      <c r="P12" s="59">
        <f t="shared" si="0"/>
        <v>1</v>
      </c>
      <c r="Q12" s="59">
        <f t="shared" si="1"/>
        <v>0</v>
      </c>
    </row>
    <row r="13" spans="1:18" ht="15.75" customHeight="1">
      <c r="A13" s="46">
        <v>1801</v>
      </c>
      <c r="B13" s="84"/>
      <c r="C13" s="84"/>
      <c r="D13" s="84"/>
      <c r="E13" s="84"/>
      <c r="F13" s="84"/>
      <c r="G13" s="84"/>
      <c r="H13" s="84"/>
      <c r="I13" s="84">
        <v>44</v>
      </c>
      <c r="J13" s="85">
        <v>44</v>
      </c>
      <c r="K13" s="55"/>
      <c r="L13" s="1"/>
      <c r="M13" s="56"/>
      <c r="N13" s="57">
        <f>IF(I13=0,"",I13/H12)</f>
        <v>1</v>
      </c>
      <c r="O13" s="58">
        <v>46</v>
      </c>
      <c r="P13" s="59">
        <f t="shared" si="0"/>
        <v>1</v>
      </c>
      <c r="Q13" s="59">
        <f t="shared" si="1"/>
        <v>0</v>
      </c>
    </row>
    <row r="14" spans="1:18" ht="15.75" customHeight="1">
      <c r="A14" s="46">
        <v>1802</v>
      </c>
      <c r="B14" s="84"/>
      <c r="C14" s="84"/>
      <c r="D14" s="84"/>
      <c r="E14" s="84"/>
      <c r="F14" s="84"/>
      <c r="G14" s="84"/>
      <c r="H14" s="84"/>
      <c r="I14" s="84">
        <v>2</v>
      </c>
      <c r="J14" s="85">
        <v>2</v>
      </c>
      <c r="K14" s="55"/>
      <c r="L14" s="1"/>
      <c r="M14" s="56"/>
      <c r="N14" s="60"/>
      <c r="O14" s="58">
        <v>2</v>
      </c>
      <c r="P14" s="61"/>
      <c r="Q14" s="61"/>
    </row>
    <row r="15" spans="1:18" ht="15.75" customHeight="1">
      <c r="A15" s="46">
        <v>1901</v>
      </c>
      <c r="B15" s="84"/>
      <c r="C15" s="84"/>
      <c r="D15" s="84"/>
      <c r="E15" s="84"/>
      <c r="F15" s="84"/>
      <c r="G15" s="84"/>
      <c r="H15" s="84"/>
      <c r="I15" s="84"/>
      <c r="J15" s="85"/>
      <c r="K15" s="55"/>
      <c r="L15" s="1"/>
      <c r="M15" s="27"/>
      <c r="N15" s="62"/>
      <c r="O15" s="63"/>
      <c r="P15" s="64"/>
      <c r="Q15" s="65"/>
    </row>
    <row r="16" spans="1:18" ht="15.75" customHeight="1">
      <c r="A16" s="46">
        <v>1902</v>
      </c>
      <c r="B16" s="84"/>
      <c r="C16" s="84"/>
      <c r="D16" s="84"/>
      <c r="E16" s="84"/>
      <c r="F16" s="84"/>
      <c r="G16" s="84"/>
      <c r="H16" s="84"/>
      <c r="I16" s="84"/>
      <c r="J16" s="85"/>
      <c r="K16" s="55"/>
      <c r="L16" s="1"/>
      <c r="M16" s="27"/>
      <c r="N16" s="66"/>
      <c r="O16" s="67"/>
      <c r="P16" s="68"/>
      <c r="Q16" s="66"/>
    </row>
    <row r="17" spans="1:18" ht="15.75" customHeight="1">
      <c r="A17" s="46">
        <v>2001</v>
      </c>
      <c r="B17" s="84"/>
      <c r="C17" s="84"/>
      <c r="D17" s="84"/>
      <c r="E17" s="84"/>
      <c r="F17" s="84"/>
      <c r="G17" s="84"/>
      <c r="H17" s="84"/>
      <c r="I17" s="84"/>
      <c r="J17" s="85"/>
      <c r="K17" s="55"/>
      <c r="L17" s="1"/>
      <c r="M17" s="27"/>
      <c r="N17" s="66"/>
      <c r="O17" s="67"/>
      <c r="P17" s="68"/>
      <c r="Q17" s="66"/>
    </row>
    <row r="18" spans="1:18" ht="15.75" customHeight="1">
      <c r="A18" s="46">
        <v>2002</v>
      </c>
      <c r="B18" s="84"/>
      <c r="C18" s="84"/>
      <c r="D18" s="84"/>
      <c r="E18" s="84"/>
      <c r="F18" s="84"/>
      <c r="G18" s="84"/>
      <c r="H18" s="84"/>
      <c r="I18" s="84"/>
      <c r="J18" s="85"/>
      <c r="K18" s="55"/>
      <c r="L18" s="1"/>
      <c r="M18" s="27"/>
      <c r="N18" s="66"/>
      <c r="O18" s="67"/>
      <c r="P18" s="68"/>
      <c r="Q18" s="66"/>
    </row>
    <row r="19" spans="1:18" ht="15.75" customHeight="1">
      <c r="A19" s="46">
        <v>2101</v>
      </c>
      <c r="B19" s="84"/>
      <c r="C19" s="84"/>
      <c r="D19" s="84"/>
      <c r="E19" s="84"/>
      <c r="F19" s="84"/>
      <c r="G19" s="84"/>
      <c r="H19" s="84"/>
      <c r="I19" s="84"/>
      <c r="J19" s="85"/>
      <c r="K19" s="55"/>
      <c r="L19" s="1"/>
      <c r="M19" s="27"/>
      <c r="N19" s="1"/>
      <c r="O19" s="27"/>
      <c r="P19" s="30"/>
      <c r="Q19" s="66"/>
    </row>
    <row r="20" spans="1:18" ht="15.75" customHeight="1">
      <c r="A20" s="46">
        <v>2102</v>
      </c>
      <c r="B20" s="84"/>
      <c r="C20" s="84"/>
      <c r="D20" s="84"/>
      <c r="E20" s="84"/>
      <c r="F20" s="84"/>
      <c r="G20" s="84"/>
      <c r="H20" s="84"/>
      <c r="I20" s="84"/>
      <c r="J20" s="85"/>
      <c r="K20" s="55"/>
      <c r="L20" s="1"/>
      <c r="M20" s="27"/>
      <c r="N20" s="69" t="s">
        <v>35</v>
      </c>
      <c r="O20" s="123">
        <v>42</v>
      </c>
      <c r="P20" s="71">
        <f>SUM(J10:J20)</f>
        <v>46</v>
      </c>
      <c r="Q20" s="72" t="s">
        <v>20</v>
      </c>
    </row>
    <row r="21" spans="1:18" ht="15.75" customHeight="1">
      <c r="A21" s="46">
        <v>2201</v>
      </c>
      <c r="B21" s="84"/>
      <c r="C21" s="84"/>
      <c r="D21" s="84"/>
      <c r="E21" s="84"/>
      <c r="F21" s="84"/>
      <c r="G21" s="84"/>
      <c r="H21" s="84"/>
      <c r="I21" s="84"/>
      <c r="J21" s="85"/>
      <c r="K21" s="55"/>
      <c r="L21" s="1"/>
      <c r="M21" s="27"/>
      <c r="N21" s="73" t="s">
        <v>36</v>
      </c>
      <c r="O21" s="125">
        <f>O20/B6</f>
        <v>0.7</v>
      </c>
      <c r="P21" s="75">
        <f>IF(O20/P20=0,"",O20/P20)</f>
        <v>0.91304347826086951</v>
      </c>
      <c r="Q21" s="76" t="s">
        <v>37</v>
      </c>
    </row>
    <row r="22" spans="1:18" ht="15.75" customHeight="1">
      <c r="A22" s="46">
        <v>2202</v>
      </c>
      <c r="B22" s="84"/>
      <c r="C22" s="84"/>
      <c r="D22" s="84"/>
      <c r="E22" s="84"/>
      <c r="F22" s="84"/>
      <c r="G22" s="84"/>
      <c r="H22" s="84"/>
      <c r="I22" s="84"/>
      <c r="J22" s="85"/>
      <c r="K22" s="77"/>
      <c r="L22" s="78"/>
      <c r="M22" s="79"/>
      <c r="N22" s="78"/>
      <c r="O22" s="79"/>
      <c r="P22" s="79"/>
      <c r="Q22" s="80"/>
    </row>
    <row r="23" spans="1:18" ht="18" customHeight="1">
      <c r="A23" s="22"/>
      <c r="B23" s="27"/>
      <c r="C23" s="27"/>
      <c r="D23" s="215" t="s">
        <v>80</v>
      </c>
      <c r="E23" s="216"/>
      <c r="F23" s="216"/>
      <c r="G23" s="216"/>
      <c r="H23" s="216"/>
      <c r="I23" s="216"/>
      <c r="J23" s="81">
        <f>SUM(J6:J19)</f>
        <v>46</v>
      </c>
      <c r="K23" s="82">
        <f>IF(J13=0,"",J13/B6)</f>
        <v>0.73333333333333328</v>
      </c>
      <c r="L23" s="82">
        <f>IF(J23=0,"",J23/B6)</f>
        <v>0.76666666666666672</v>
      </c>
      <c r="M23" s="82">
        <f>IF(J14=0,"0.00%",L23-K23)</f>
        <v>3.3333333333333437E-2</v>
      </c>
      <c r="N23" s="1"/>
      <c r="O23" s="27"/>
      <c r="P23" s="30"/>
      <c r="Q23" s="1"/>
    </row>
    <row r="24" spans="1:18" ht="12.75" customHeight="1"/>
    <row r="25" spans="1:18" ht="12.75" customHeight="1"/>
    <row r="26" spans="1:18" ht="26.25" customHeight="1">
      <c r="A26" s="183" t="s">
        <v>69</v>
      </c>
      <c r="C26" s="184"/>
      <c r="D26" s="184"/>
      <c r="E26" s="184"/>
      <c r="F26" s="184"/>
      <c r="G26" s="184"/>
      <c r="H26" s="184"/>
      <c r="I26" s="184"/>
      <c r="J26" s="41" t="s">
        <v>81</v>
      </c>
      <c r="K26" s="1"/>
      <c r="L26" s="1"/>
      <c r="M26" s="27"/>
      <c r="N26" s="1"/>
      <c r="O26" s="27"/>
      <c r="P26" s="27"/>
      <c r="Q26" s="27"/>
    </row>
    <row r="27" spans="1:18" ht="20.25" customHeight="1">
      <c r="A27" s="42" t="s">
        <v>19</v>
      </c>
      <c r="B27" s="221" t="s">
        <v>70</v>
      </c>
      <c r="C27" s="216"/>
      <c r="D27" s="216"/>
      <c r="E27" s="216"/>
      <c r="F27" s="216"/>
      <c r="G27" s="216"/>
      <c r="H27" s="216"/>
      <c r="I27" s="216"/>
      <c r="J27" s="222" t="s">
        <v>20</v>
      </c>
      <c r="K27" s="212" t="s">
        <v>11</v>
      </c>
      <c r="L27" s="212" t="s">
        <v>12</v>
      </c>
      <c r="M27" s="223" t="s">
        <v>13</v>
      </c>
      <c r="N27" s="212" t="s">
        <v>14</v>
      </c>
      <c r="O27" s="214" t="s">
        <v>15</v>
      </c>
      <c r="P27" s="214" t="s">
        <v>16</v>
      </c>
      <c r="Q27" s="212" t="s">
        <v>17</v>
      </c>
    </row>
    <row r="28" spans="1:18" ht="20.25" customHeight="1">
      <c r="A28" s="141"/>
      <c r="B28" s="46" t="s">
        <v>71</v>
      </c>
      <c r="C28" s="46" t="s">
        <v>72</v>
      </c>
      <c r="D28" s="46" t="s">
        <v>73</v>
      </c>
      <c r="E28" s="46" t="s">
        <v>74</v>
      </c>
      <c r="F28" s="46" t="s">
        <v>75</v>
      </c>
      <c r="G28" s="46" t="s">
        <v>76</v>
      </c>
      <c r="H28" s="46" t="s">
        <v>77</v>
      </c>
      <c r="I28" s="46" t="s">
        <v>78</v>
      </c>
      <c r="J28" s="213"/>
      <c r="K28" s="213"/>
      <c r="L28" s="213"/>
      <c r="M28" s="213"/>
      <c r="N28" s="213"/>
      <c r="O28" s="213"/>
      <c r="P28" s="213"/>
      <c r="Q28" s="213"/>
    </row>
    <row r="29" spans="1:18" ht="15.75" customHeight="1">
      <c r="A29" s="46">
        <v>1501</v>
      </c>
      <c r="B29" s="47">
        <v>30</v>
      </c>
      <c r="C29" s="47"/>
      <c r="D29" s="47"/>
      <c r="E29" s="47"/>
      <c r="F29" s="84"/>
      <c r="G29" s="84"/>
      <c r="H29" s="84"/>
      <c r="I29" s="84"/>
      <c r="J29" s="85"/>
      <c r="K29" s="49"/>
      <c r="L29" s="50"/>
      <c r="M29" s="51"/>
      <c r="N29" s="52"/>
      <c r="O29" s="53">
        <f>B29</f>
        <v>30</v>
      </c>
      <c r="P29" s="54"/>
      <c r="Q29" s="52"/>
    </row>
    <row r="30" spans="1:18" ht="15.75" customHeight="1">
      <c r="A30" s="46">
        <v>1502</v>
      </c>
      <c r="B30" s="47"/>
      <c r="C30" s="47">
        <v>29</v>
      </c>
      <c r="D30" s="47"/>
      <c r="E30" s="47"/>
      <c r="F30" s="84"/>
      <c r="G30" s="84"/>
      <c r="H30" s="84"/>
      <c r="I30" s="84"/>
      <c r="J30" s="85"/>
      <c r="K30" s="55"/>
      <c r="L30" s="1"/>
      <c r="M30" s="56"/>
      <c r="N30" s="57">
        <f>IF(C30=0,"",C30/B29)</f>
        <v>0.96666666666666667</v>
      </c>
      <c r="O30" s="58">
        <v>29</v>
      </c>
      <c r="P30" s="59">
        <f t="shared" ref="P30:P37" si="2">IF(O30=0,"",O30/O29)</f>
        <v>0.96666666666666667</v>
      </c>
      <c r="Q30" s="59">
        <f t="shared" ref="Q30:Q37" si="3">IF(O30=0,"",100%-P30)</f>
        <v>3.3333333333333326E-2</v>
      </c>
    </row>
    <row r="31" spans="1:18" ht="15.75" customHeight="1">
      <c r="A31" s="46">
        <v>1601</v>
      </c>
      <c r="B31" s="47"/>
      <c r="C31" s="47"/>
      <c r="D31" s="47">
        <v>29</v>
      </c>
      <c r="E31" s="47"/>
      <c r="F31" s="47"/>
      <c r="G31" s="47"/>
      <c r="H31" s="84"/>
      <c r="I31" s="84"/>
      <c r="J31" s="85"/>
      <c r="K31" s="55"/>
      <c r="L31" s="1"/>
      <c r="M31" s="56"/>
      <c r="N31" s="57">
        <f>IF(D31=0,"",D31/C30)</f>
        <v>1</v>
      </c>
      <c r="O31" s="58">
        <v>29</v>
      </c>
      <c r="P31" s="59">
        <f t="shared" si="2"/>
        <v>1</v>
      </c>
      <c r="Q31" s="59">
        <f t="shared" si="3"/>
        <v>0</v>
      </c>
      <c r="R31" s="32">
        <f>O31/O29</f>
        <v>0.96666666666666667</v>
      </c>
    </row>
    <row r="32" spans="1:18" ht="15.75" customHeight="1">
      <c r="A32" s="46">
        <v>1602</v>
      </c>
      <c r="B32" s="47"/>
      <c r="C32" s="47"/>
      <c r="D32" s="47"/>
      <c r="E32" s="47">
        <v>29</v>
      </c>
      <c r="F32" s="47"/>
      <c r="G32" s="47"/>
      <c r="H32" s="84"/>
      <c r="I32" s="84"/>
      <c r="J32" s="85"/>
      <c r="K32" s="55"/>
      <c r="L32" s="1"/>
      <c r="M32" s="56"/>
      <c r="N32" s="57">
        <f>IF(E32=0,"",E32/D31)</f>
        <v>1</v>
      </c>
      <c r="O32" s="58">
        <v>29</v>
      </c>
      <c r="P32" s="59">
        <f t="shared" si="2"/>
        <v>1</v>
      </c>
      <c r="Q32" s="59">
        <f t="shared" si="3"/>
        <v>0</v>
      </c>
    </row>
    <row r="33" spans="1:17" ht="15.75" customHeight="1">
      <c r="A33" s="46">
        <v>1701</v>
      </c>
      <c r="B33" s="84"/>
      <c r="C33" s="84"/>
      <c r="D33" s="47"/>
      <c r="E33" s="47"/>
      <c r="F33" s="47">
        <v>28</v>
      </c>
      <c r="G33" s="47"/>
      <c r="H33" s="84"/>
      <c r="I33" s="84"/>
      <c r="J33" s="85"/>
      <c r="K33" s="55"/>
      <c r="L33" s="1"/>
      <c r="M33" s="56"/>
      <c r="N33" s="57">
        <f>IF(F33=0,"",F33/E32)</f>
        <v>0.96551724137931039</v>
      </c>
      <c r="O33" s="58">
        <v>28</v>
      </c>
      <c r="P33" s="59">
        <f t="shared" si="2"/>
        <v>0.96551724137931039</v>
      </c>
      <c r="Q33" s="59">
        <f t="shared" si="3"/>
        <v>3.4482758620689613E-2</v>
      </c>
    </row>
    <row r="34" spans="1:17" ht="15.75" customHeight="1">
      <c r="A34" s="46">
        <v>1702</v>
      </c>
      <c r="B34" s="84"/>
      <c r="C34" s="84"/>
      <c r="D34" s="47"/>
      <c r="E34" s="47"/>
      <c r="F34" s="47"/>
      <c r="G34" s="47">
        <v>25</v>
      </c>
      <c r="H34" s="84"/>
      <c r="I34" s="84"/>
      <c r="J34" s="85"/>
      <c r="K34" s="55"/>
      <c r="L34" s="1"/>
      <c r="M34" s="56"/>
      <c r="N34" s="57">
        <f>IF(G34=0,"",G34/F33)</f>
        <v>0.8928571428571429</v>
      </c>
      <c r="O34" s="58">
        <v>25</v>
      </c>
      <c r="P34" s="59">
        <f t="shared" si="2"/>
        <v>0.8928571428571429</v>
      </c>
      <c r="Q34" s="59">
        <f t="shared" si="3"/>
        <v>0.1071428571428571</v>
      </c>
    </row>
    <row r="35" spans="1:17" ht="15.75" customHeight="1">
      <c r="A35" s="46">
        <v>1801</v>
      </c>
      <c r="B35" s="84"/>
      <c r="C35" s="84"/>
      <c r="D35" s="84"/>
      <c r="E35" s="84"/>
      <c r="F35" s="84"/>
      <c r="G35" s="84"/>
      <c r="H35" s="84">
        <v>25</v>
      </c>
      <c r="I35" s="84"/>
      <c r="J35" s="85"/>
      <c r="K35" s="55"/>
      <c r="L35" s="1"/>
      <c r="M35" s="56"/>
      <c r="N35" s="57">
        <f>IF(H35=0,"",H35/G34)</f>
        <v>1</v>
      </c>
      <c r="O35" s="58">
        <v>25</v>
      </c>
      <c r="P35" s="59">
        <f t="shared" si="2"/>
        <v>1</v>
      </c>
      <c r="Q35" s="59">
        <f t="shared" si="3"/>
        <v>0</v>
      </c>
    </row>
    <row r="36" spans="1:17" ht="15.75" customHeight="1">
      <c r="A36" s="46">
        <v>1802</v>
      </c>
      <c r="B36" s="84"/>
      <c r="C36" s="84"/>
      <c r="D36" s="84"/>
      <c r="E36" s="84"/>
      <c r="F36" s="84"/>
      <c r="G36" s="84"/>
      <c r="H36" s="84"/>
      <c r="I36" s="84">
        <v>25</v>
      </c>
      <c r="J36" s="85">
        <v>25</v>
      </c>
      <c r="K36" s="55"/>
      <c r="L36" s="1"/>
      <c r="M36" s="56"/>
      <c r="N36" s="57">
        <f>IF(I36=0,"",I36/H35)</f>
        <v>1</v>
      </c>
      <c r="O36" s="58">
        <v>25</v>
      </c>
      <c r="P36" s="59">
        <f t="shared" si="2"/>
        <v>1</v>
      </c>
      <c r="Q36" s="59">
        <f t="shared" si="3"/>
        <v>0</v>
      </c>
    </row>
    <row r="37" spans="1:17" ht="15.75" customHeight="1">
      <c r="A37" s="46">
        <v>1901</v>
      </c>
      <c r="B37" s="84"/>
      <c r="C37" s="84"/>
      <c r="D37" s="84"/>
      <c r="E37" s="84"/>
      <c r="F37" s="84"/>
      <c r="G37" s="84"/>
      <c r="H37" s="84"/>
      <c r="I37" s="84"/>
      <c r="J37" s="85"/>
      <c r="K37" s="55"/>
      <c r="L37" s="1"/>
      <c r="M37" s="56"/>
      <c r="N37" s="60">
        <f>I36/H35</f>
        <v>1</v>
      </c>
      <c r="O37" s="58"/>
      <c r="P37" s="61" t="str">
        <f t="shared" si="2"/>
        <v/>
      </c>
      <c r="Q37" s="61" t="str">
        <f t="shared" si="3"/>
        <v/>
      </c>
    </row>
    <row r="38" spans="1:17" ht="15.75" customHeight="1">
      <c r="A38" s="46">
        <v>1902</v>
      </c>
      <c r="B38" s="84"/>
      <c r="C38" s="84"/>
      <c r="D38" s="84"/>
      <c r="E38" s="84"/>
      <c r="F38" s="84"/>
      <c r="G38" s="84"/>
      <c r="H38" s="84"/>
      <c r="I38" s="84"/>
      <c r="J38" s="85"/>
      <c r="K38" s="55"/>
      <c r="L38" s="1"/>
      <c r="M38" s="27"/>
      <c r="N38" s="62"/>
      <c r="O38" s="63"/>
      <c r="P38" s="64"/>
      <c r="Q38" s="65"/>
    </row>
    <row r="39" spans="1:17" ht="15.75" customHeight="1">
      <c r="A39" s="46">
        <v>2001</v>
      </c>
      <c r="B39" s="84"/>
      <c r="C39" s="84"/>
      <c r="D39" s="84"/>
      <c r="E39" s="84"/>
      <c r="F39" s="84"/>
      <c r="G39" s="84"/>
      <c r="H39" s="84"/>
      <c r="I39" s="84"/>
      <c r="J39" s="85"/>
      <c r="K39" s="55"/>
      <c r="L39" s="1"/>
      <c r="M39" s="27"/>
      <c r="N39" s="66"/>
      <c r="O39" s="67"/>
      <c r="P39" s="68"/>
      <c r="Q39" s="66"/>
    </row>
    <row r="40" spans="1:17" ht="15.75" customHeight="1">
      <c r="A40" s="46">
        <v>2002</v>
      </c>
      <c r="B40" s="84"/>
      <c r="C40" s="84"/>
      <c r="D40" s="84"/>
      <c r="E40" s="84"/>
      <c r="F40" s="84"/>
      <c r="G40" s="84"/>
      <c r="H40" s="84"/>
      <c r="I40" s="84"/>
      <c r="J40" s="85"/>
      <c r="K40" s="55"/>
      <c r="L40" s="1"/>
      <c r="M40" s="27"/>
      <c r="N40" s="66"/>
      <c r="O40" s="67"/>
      <c r="P40" s="68"/>
      <c r="Q40" s="66"/>
    </row>
    <row r="41" spans="1:17" ht="15.75" customHeight="1">
      <c r="A41" s="46">
        <v>2101</v>
      </c>
      <c r="B41" s="84"/>
      <c r="C41" s="84"/>
      <c r="D41" s="84"/>
      <c r="E41" s="84"/>
      <c r="F41" s="84"/>
      <c r="G41" s="84"/>
      <c r="H41" s="84"/>
      <c r="I41" s="84"/>
      <c r="J41" s="85"/>
      <c r="K41" s="55"/>
      <c r="L41" s="1"/>
      <c r="M41" s="27"/>
      <c r="N41" s="66"/>
      <c r="O41" s="67"/>
      <c r="P41" s="68"/>
      <c r="Q41" s="66"/>
    </row>
    <row r="42" spans="1:17" ht="15.75" customHeight="1">
      <c r="A42" s="46">
        <v>2102</v>
      </c>
      <c r="B42" s="84"/>
      <c r="C42" s="84"/>
      <c r="D42" s="84"/>
      <c r="E42" s="84"/>
      <c r="F42" s="84"/>
      <c r="G42" s="84"/>
      <c r="H42" s="84"/>
      <c r="I42" s="84"/>
      <c r="J42" s="85"/>
      <c r="K42" s="55"/>
      <c r="L42" s="1"/>
      <c r="M42" s="27"/>
      <c r="N42" s="1"/>
      <c r="O42" s="27"/>
      <c r="P42" s="30"/>
      <c r="Q42" s="66"/>
    </row>
    <row r="43" spans="1:17" ht="15.75" customHeight="1">
      <c r="A43" s="46">
        <v>2201</v>
      </c>
      <c r="B43" s="84"/>
      <c r="C43" s="84"/>
      <c r="D43" s="84"/>
      <c r="E43" s="84"/>
      <c r="F43" s="84"/>
      <c r="G43" s="84"/>
      <c r="H43" s="84"/>
      <c r="I43" s="84"/>
      <c r="J43" s="85"/>
      <c r="K43" s="55"/>
      <c r="L43" s="1"/>
      <c r="M43" s="27"/>
      <c r="N43" s="69" t="s">
        <v>35</v>
      </c>
      <c r="O43" s="123">
        <v>22</v>
      </c>
      <c r="P43" s="71">
        <f>SUM(J33:J43)</f>
        <v>25</v>
      </c>
      <c r="Q43" s="72" t="s">
        <v>20</v>
      </c>
    </row>
    <row r="44" spans="1:17" ht="15.75" customHeight="1">
      <c r="A44" s="46">
        <v>2202</v>
      </c>
      <c r="B44" s="84"/>
      <c r="C44" s="84"/>
      <c r="D44" s="84"/>
      <c r="E44" s="84"/>
      <c r="F44" s="84"/>
      <c r="G44" s="84"/>
      <c r="H44" s="84"/>
      <c r="I44" s="84"/>
      <c r="J44" s="85"/>
      <c r="K44" s="55"/>
      <c r="L44" s="1"/>
      <c r="M44" s="27"/>
      <c r="N44" s="73" t="s">
        <v>36</v>
      </c>
      <c r="O44" s="125">
        <f>O43/B29</f>
        <v>0.73333333333333328</v>
      </c>
      <c r="P44" s="75">
        <f>IF(O43/P43=0,"",O43/P43)</f>
        <v>0.88</v>
      </c>
      <c r="Q44" s="76" t="s">
        <v>37</v>
      </c>
    </row>
    <row r="45" spans="1:17" ht="15.75" customHeight="1">
      <c r="A45" s="46">
        <v>2301</v>
      </c>
      <c r="B45" s="84"/>
      <c r="C45" s="84"/>
      <c r="D45" s="84"/>
      <c r="E45" s="84"/>
      <c r="F45" s="84"/>
      <c r="G45" s="84"/>
      <c r="H45" s="84"/>
      <c r="I45" s="84"/>
      <c r="J45" s="85"/>
      <c r="K45" s="77"/>
      <c r="L45" s="78"/>
      <c r="M45" s="79"/>
      <c r="N45" s="78"/>
      <c r="O45" s="79"/>
      <c r="P45" s="79"/>
      <c r="Q45" s="80"/>
    </row>
    <row r="46" spans="1:17" ht="18" customHeight="1">
      <c r="A46" s="22"/>
      <c r="B46" s="27"/>
      <c r="C46" s="27"/>
      <c r="D46" s="215" t="s">
        <v>80</v>
      </c>
      <c r="E46" s="216"/>
      <c r="F46" s="216"/>
      <c r="G46" s="216"/>
      <c r="H46" s="216"/>
      <c r="I46" s="216"/>
      <c r="J46" s="81">
        <f>SUM(J29:J42)</f>
        <v>25</v>
      </c>
      <c r="K46" s="82">
        <f>IF(J36=0,"",J36/B29)</f>
        <v>0.83333333333333337</v>
      </c>
      <c r="L46" s="82">
        <f>IF(J46=0,"",J46/B29)</f>
        <v>0.83333333333333337</v>
      </c>
      <c r="M46" s="82">
        <f>L46-K46</f>
        <v>0</v>
      </c>
      <c r="N46" s="1"/>
      <c r="O46" s="27"/>
      <c r="P46" s="30"/>
      <c r="Q46" s="1"/>
    </row>
    <row r="47" spans="1:17" ht="12.75" customHeight="1"/>
    <row r="48" spans="1:17" ht="12.75" customHeight="1"/>
    <row r="49" spans="1:18" ht="26.25" customHeight="1">
      <c r="A49" s="183" t="s">
        <v>69</v>
      </c>
      <c r="C49" s="184"/>
      <c r="D49" s="184"/>
      <c r="E49" s="184"/>
      <c r="F49" s="184"/>
      <c r="G49" s="184"/>
      <c r="H49" s="184"/>
      <c r="I49" s="184"/>
      <c r="J49" s="41" t="s">
        <v>82</v>
      </c>
      <c r="K49" s="1"/>
      <c r="L49" s="27"/>
      <c r="M49" s="1"/>
      <c r="N49" s="27"/>
      <c r="O49" s="27"/>
      <c r="P49" s="27"/>
    </row>
    <row r="50" spans="1:18" ht="20.25" customHeight="1">
      <c r="A50" s="42" t="s">
        <v>19</v>
      </c>
      <c r="B50" s="221" t="s">
        <v>70</v>
      </c>
      <c r="C50" s="216"/>
      <c r="D50" s="216"/>
      <c r="E50" s="216"/>
      <c r="F50" s="216"/>
      <c r="G50" s="216"/>
      <c r="H50" s="216"/>
      <c r="I50" s="216"/>
      <c r="J50" s="188" t="s">
        <v>20</v>
      </c>
      <c r="K50" s="143" t="s">
        <v>11</v>
      </c>
      <c r="L50" s="143" t="s">
        <v>12</v>
      </c>
      <c r="M50" s="144" t="s">
        <v>13</v>
      </c>
      <c r="N50" s="143" t="s">
        <v>14</v>
      </c>
      <c r="O50" s="145" t="s">
        <v>15</v>
      </c>
      <c r="P50" s="145" t="s">
        <v>16</v>
      </c>
      <c r="Q50" s="143" t="s">
        <v>17</v>
      </c>
    </row>
    <row r="51" spans="1:18" ht="20.25" customHeight="1">
      <c r="A51" s="141"/>
      <c r="B51" s="46" t="s">
        <v>71</v>
      </c>
      <c r="C51" s="46" t="s">
        <v>72</v>
      </c>
      <c r="D51" s="46" t="s">
        <v>73</v>
      </c>
      <c r="E51" s="46" t="s">
        <v>74</v>
      </c>
      <c r="F51" s="46" t="s">
        <v>75</v>
      </c>
      <c r="G51" s="46" t="s">
        <v>76</v>
      </c>
      <c r="H51" s="46" t="s">
        <v>77</v>
      </c>
      <c r="I51" s="46" t="s">
        <v>78</v>
      </c>
      <c r="J51" s="142"/>
      <c r="K51" s="43"/>
      <c r="L51" s="43"/>
      <c r="M51" s="44"/>
      <c r="N51" s="43"/>
      <c r="O51" s="145"/>
      <c r="P51" s="45"/>
      <c r="Q51" s="43"/>
    </row>
    <row r="52" spans="1:18" ht="15.75" customHeight="1">
      <c r="A52" s="46">
        <v>1502</v>
      </c>
      <c r="B52" s="47">
        <v>115</v>
      </c>
      <c r="C52" s="47"/>
      <c r="D52" s="47"/>
      <c r="E52" s="47"/>
      <c r="F52" s="84"/>
      <c r="G52" s="84"/>
      <c r="H52" s="84"/>
      <c r="I52" s="84"/>
      <c r="J52" s="85"/>
      <c r="K52" s="49"/>
      <c r="L52" s="50"/>
      <c r="M52" s="51"/>
      <c r="N52" s="52"/>
      <c r="O52" s="53">
        <f>B52</f>
        <v>115</v>
      </c>
      <c r="P52" s="54"/>
      <c r="Q52" s="52"/>
    </row>
    <row r="53" spans="1:18" ht="15.75" customHeight="1">
      <c r="A53" s="46">
        <v>1601</v>
      </c>
      <c r="B53" s="47"/>
      <c r="C53" s="47">
        <v>102</v>
      </c>
      <c r="D53" s="47"/>
      <c r="E53" s="47"/>
      <c r="F53" s="84"/>
      <c r="G53" s="84"/>
      <c r="H53" s="84"/>
      <c r="I53" s="84"/>
      <c r="J53" s="85"/>
      <c r="K53" s="55"/>
      <c r="L53" s="1"/>
      <c r="M53" s="56"/>
      <c r="N53" s="57" t="str">
        <f t="shared" ref="N53:N60" si="4">IF(D53=0,"",D53/C52)</f>
        <v/>
      </c>
      <c r="O53" s="58">
        <v>102</v>
      </c>
      <c r="P53" s="59">
        <f t="shared" ref="P53:P59" si="5">IF(O53=0,"",O53/O52)</f>
        <v>0.88695652173913042</v>
      </c>
      <c r="Q53" s="59">
        <f t="shared" ref="Q53:Q59" si="6">IF(O53=0,"",100%-P53)</f>
        <v>0.11304347826086958</v>
      </c>
    </row>
    <row r="54" spans="1:18" ht="15.75" customHeight="1">
      <c r="A54" s="46">
        <v>1602</v>
      </c>
      <c r="B54" s="47"/>
      <c r="C54" s="47"/>
      <c r="D54" s="47">
        <v>98</v>
      </c>
      <c r="E54" s="47"/>
      <c r="F54" s="84"/>
      <c r="G54" s="84"/>
      <c r="H54" s="84"/>
      <c r="I54" s="84"/>
      <c r="J54" s="85"/>
      <c r="K54" s="55"/>
      <c r="L54" s="1"/>
      <c r="M54" s="56"/>
      <c r="N54" s="57">
        <f t="shared" si="4"/>
        <v>0.96078431372549022</v>
      </c>
      <c r="O54" s="58">
        <v>100</v>
      </c>
      <c r="P54" s="59">
        <f t="shared" si="5"/>
        <v>0.98039215686274506</v>
      </c>
      <c r="Q54" s="59">
        <f t="shared" si="6"/>
        <v>1.9607843137254943E-2</v>
      </c>
      <c r="R54" s="32">
        <f>O54/O52</f>
        <v>0.86956521739130432</v>
      </c>
    </row>
    <row r="55" spans="1:18" ht="15.75" customHeight="1">
      <c r="A55" s="46">
        <v>1701</v>
      </c>
      <c r="B55" s="47"/>
      <c r="C55" s="47"/>
      <c r="D55" s="47"/>
      <c r="E55" s="47">
        <v>98</v>
      </c>
      <c r="F55" s="84"/>
      <c r="G55" s="84"/>
      <c r="H55" s="84"/>
      <c r="I55" s="84"/>
      <c r="J55" s="85"/>
      <c r="K55" s="55"/>
      <c r="L55" s="1"/>
      <c r="M55" s="56"/>
      <c r="N55" s="57" t="str">
        <f t="shared" si="4"/>
        <v/>
      </c>
      <c r="O55" s="58">
        <v>98</v>
      </c>
      <c r="P55" s="59">
        <f t="shared" si="5"/>
        <v>0.98</v>
      </c>
      <c r="Q55" s="59">
        <f t="shared" si="6"/>
        <v>2.0000000000000018E-2</v>
      </c>
    </row>
    <row r="56" spans="1:18" ht="15.75" customHeight="1">
      <c r="A56" s="46">
        <v>1702</v>
      </c>
      <c r="B56" s="84"/>
      <c r="C56" s="84"/>
      <c r="D56" s="84"/>
      <c r="E56" s="84"/>
      <c r="F56" s="47">
        <v>94</v>
      </c>
      <c r="G56" s="84"/>
      <c r="H56" s="84"/>
      <c r="I56" s="84"/>
      <c r="J56" s="85"/>
      <c r="K56" s="55"/>
      <c r="L56" s="1"/>
      <c r="M56" s="56"/>
      <c r="N56" s="57" t="str">
        <f t="shared" si="4"/>
        <v/>
      </c>
      <c r="O56" s="58">
        <v>94</v>
      </c>
      <c r="P56" s="59">
        <f t="shared" si="5"/>
        <v>0.95918367346938771</v>
      </c>
      <c r="Q56" s="59">
        <f t="shared" si="6"/>
        <v>4.081632653061229E-2</v>
      </c>
    </row>
    <row r="57" spans="1:18" ht="15.75" customHeight="1">
      <c r="A57" s="46">
        <v>1801</v>
      </c>
      <c r="B57" s="84"/>
      <c r="C57" s="84"/>
      <c r="D57" s="84"/>
      <c r="E57" s="84"/>
      <c r="F57" s="84"/>
      <c r="G57" s="84">
        <v>93</v>
      </c>
      <c r="H57" s="84"/>
      <c r="I57" s="84"/>
      <c r="J57" s="85"/>
      <c r="K57" s="55"/>
      <c r="L57" s="1"/>
      <c r="M57" s="56"/>
      <c r="N57" s="57" t="str">
        <f t="shared" si="4"/>
        <v/>
      </c>
      <c r="O57" s="58">
        <v>94</v>
      </c>
      <c r="P57" s="59">
        <f t="shared" si="5"/>
        <v>1</v>
      </c>
      <c r="Q57" s="59">
        <f t="shared" si="6"/>
        <v>0</v>
      </c>
    </row>
    <row r="58" spans="1:18" ht="15.75" customHeight="1">
      <c r="A58" s="46">
        <v>1802</v>
      </c>
      <c r="B58" s="84"/>
      <c r="C58" s="84"/>
      <c r="D58" s="84"/>
      <c r="E58" s="84"/>
      <c r="F58" s="84"/>
      <c r="G58" s="84"/>
      <c r="H58" s="84">
        <v>91</v>
      </c>
      <c r="I58" s="84"/>
      <c r="J58" s="85"/>
      <c r="K58" s="55"/>
      <c r="L58" s="1"/>
      <c r="M58" s="56"/>
      <c r="N58" s="57" t="str">
        <f t="shared" si="4"/>
        <v/>
      </c>
      <c r="O58" s="58">
        <v>92</v>
      </c>
      <c r="P58" s="59">
        <f t="shared" si="5"/>
        <v>0.97872340425531912</v>
      </c>
      <c r="Q58" s="59">
        <f t="shared" si="6"/>
        <v>2.1276595744680882E-2</v>
      </c>
    </row>
    <row r="59" spans="1:18" ht="15.75" customHeight="1">
      <c r="A59" s="46">
        <v>1901</v>
      </c>
      <c r="B59" s="84"/>
      <c r="C59" s="84"/>
      <c r="D59" s="84"/>
      <c r="E59" s="84"/>
      <c r="F59" s="84"/>
      <c r="G59" s="84"/>
      <c r="H59" s="84"/>
      <c r="I59" s="84">
        <v>91</v>
      </c>
      <c r="J59" s="85"/>
      <c r="K59" s="55"/>
      <c r="L59" s="1"/>
      <c r="M59" s="56"/>
      <c r="N59" s="57" t="str">
        <f t="shared" si="4"/>
        <v/>
      </c>
      <c r="O59" s="58">
        <v>92</v>
      </c>
      <c r="P59" s="59">
        <f t="shared" si="5"/>
        <v>1</v>
      </c>
      <c r="Q59" s="59">
        <f t="shared" si="6"/>
        <v>0</v>
      </c>
    </row>
    <row r="60" spans="1:18" ht="15.75" customHeight="1">
      <c r="A60" s="46">
        <v>1902</v>
      </c>
      <c r="B60" s="84"/>
      <c r="C60" s="84"/>
      <c r="D60" s="84"/>
      <c r="E60" s="84"/>
      <c r="F60" s="84"/>
      <c r="G60" s="84"/>
      <c r="H60" s="84"/>
      <c r="I60" s="84">
        <v>4</v>
      </c>
      <c r="J60" s="85"/>
      <c r="K60" s="55"/>
      <c r="L60" s="1"/>
      <c r="M60" s="56"/>
      <c r="N60" s="57" t="str">
        <f t="shared" si="4"/>
        <v/>
      </c>
      <c r="O60" s="58">
        <v>4</v>
      </c>
      <c r="P60" s="61"/>
      <c r="Q60" s="61"/>
    </row>
    <row r="61" spans="1:18" ht="15.75" customHeight="1">
      <c r="A61" s="46">
        <v>2001</v>
      </c>
      <c r="B61" s="84"/>
      <c r="C61" s="84"/>
      <c r="D61" s="84"/>
      <c r="E61" s="84"/>
      <c r="F61" s="84"/>
      <c r="G61" s="84"/>
      <c r="H61" s="84"/>
      <c r="I61" s="84">
        <v>2</v>
      </c>
      <c r="J61" s="85">
        <v>85</v>
      </c>
      <c r="K61" s="55"/>
      <c r="L61" s="1"/>
      <c r="M61" s="27"/>
      <c r="N61" s="62"/>
      <c r="O61" s="63">
        <v>2</v>
      </c>
      <c r="P61" s="64"/>
      <c r="Q61" s="65"/>
    </row>
    <row r="62" spans="1:18" ht="15.75" customHeight="1">
      <c r="A62" s="46">
        <v>2002</v>
      </c>
      <c r="B62" s="84"/>
      <c r="C62" s="84"/>
      <c r="D62" s="84"/>
      <c r="E62" s="84"/>
      <c r="F62" s="84"/>
      <c r="G62" s="84"/>
      <c r="H62" s="84"/>
      <c r="I62" s="84">
        <v>2</v>
      </c>
      <c r="J62" s="85">
        <v>2</v>
      </c>
      <c r="K62" s="55"/>
      <c r="L62" s="1"/>
      <c r="M62" s="27"/>
      <c r="N62" s="66"/>
      <c r="O62" s="67">
        <v>2</v>
      </c>
      <c r="P62" s="68"/>
      <c r="Q62" s="66"/>
    </row>
    <row r="63" spans="1:18" ht="15.75" customHeight="1">
      <c r="A63" s="46">
        <v>2101</v>
      </c>
      <c r="B63" s="84"/>
      <c r="C63" s="84"/>
      <c r="D63" s="84"/>
      <c r="E63" s="84"/>
      <c r="F63" s="84"/>
      <c r="G63" s="84"/>
      <c r="H63" s="84"/>
      <c r="I63" s="84">
        <v>1</v>
      </c>
      <c r="J63" s="85">
        <v>1</v>
      </c>
      <c r="K63" s="55"/>
      <c r="L63" s="1"/>
      <c r="M63" s="27"/>
      <c r="N63" s="66"/>
      <c r="O63" s="67">
        <v>1</v>
      </c>
      <c r="P63" s="68"/>
      <c r="Q63" s="66"/>
    </row>
    <row r="64" spans="1:18" ht="15.75" customHeight="1">
      <c r="A64" s="46">
        <v>2102</v>
      </c>
      <c r="B64" s="84"/>
      <c r="C64" s="84"/>
      <c r="D64" s="84"/>
      <c r="E64" s="84"/>
      <c r="F64" s="84"/>
      <c r="G64" s="84"/>
      <c r="H64" s="84"/>
      <c r="I64" s="84"/>
      <c r="J64" s="85"/>
      <c r="K64" s="55"/>
      <c r="L64" s="1"/>
      <c r="M64" s="27"/>
      <c r="N64" s="66"/>
      <c r="O64" s="67"/>
      <c r="P64" s="68"/>
      <c r="Q64" s="66"/>
    </row>
    <row r="65" spans="1:18" ht="15.75" customHeight="1">
      <c r="A65" s="46">
        <v>2201</v>
      </c>
      <c r="B65" s="84"/>
      <c r="C65" s="84"/>
      <c r="D65" s="84"/>
      <c r="E65" s="84"/>
      <c r="F65" s="84"/>
      <c r="G65" s="84"/>
      <c r="H65" s="84"/>
      <c r="I65" s="84"/>
      <c r="J65" s="85"/>
      <c r="K65" s="55"/>
      <c r="L65" s="1"/>
      <c r="M65" s="27"/>
      <c r="N65" s="1"/>
      <c r="O65" s="27"/>
      <c r="P65" s="30"/>
      <c r="Q65" s="66"/>
    </row>
    <row r="66" spans="1:18" ht="15.75" customHeight="1">
      <c r="A66" s="46">
        <v>2202</v>
      </c>
      <c r="B66" s="84"/>
      <c r="C66" s="84"/>
      <c r="D66" s="84"/>
      <c r="E66" s="84"/>
      <c r="F66" s="84"/>
      <c r="G66" s="84"/>
      <c r="H66" s="84"/>
      <c r="I66" s="84"/>
      <c r="J66" s="85"/>
      <c r="K66" s="55"/>
      <c r="L66" s="1"/>
      <c r="M66" s="27"/>
      <c r="N66" s="69" t="s">
        <v>35</v>
      </c>
      <c r="O66" s="123">
        <v>77</v>
      </c>
      <c r="P66" s="71">
        <f>SUM(J56:J66)</f>
        <v>88</v>
      </c>
      <c r="Q66" s="72" t="s">
        <v>20</v>
      </c>
    </row>
    <row r="67" spans="1:18" ht="15.75" customHeight="1">
      <c r="A67" s="46">
        <v>2301</v>
      </c>
      <c r="B67" s="84"/>
      <c r="C67" s="84"/>
      <c r="D67" s="84"/>
      <c r="E67" s="84"/>
      <c r="F67" s="84"/>
      <c r="G67" s="84"/>
      <c r="H67" s="84"/>
      <c r="I67" s="84"/>
      <c r="J67" s="85"/>
      <c r="K67" s="55"/>
      <c r="L67" s="1"/>
      <c r="M67" s="27"/>
      <c r="N67" s="73" t="s">
        <v>36</v>
      </c>
      <c r="O67" s="125">
        <f>O66/B52</f>
        <v>0.66956521739130437</v>
      </c>
      <c r="P67" s="75">
        <f>IF(O66/P66=0,"",O66/P66)</f>
        <v>0.875</v>
      </c>
      <c r="Q67" s="76" t="s">
        <v>37</v>
      </c>
    </row>
    <row r="68" spans="1:18" ht="15.75" customHeight="1">
      <c r="A68" s="46">
        <v>2302</v>
      </c>
      <c r="B68" s="84"/>
      <c r="C68" s="84"/>
      <c r="D68" s="84"/>
      <c r="E68" s="84"/>
      <c r="F68" s="84"/>
      <c r="G68" s="84"/>
      <c r="H68" s="84"/>
      <c r="I68" s="84"/>
      <c r="J68" s="85"/>
      <c r="K68" s="77"/>
      <c r="L68" s="78"/>
      <c r="M68" s="79"/>
      <c r="N68" s="78"/>
      <c r="O68" s="79"/>
      <c r="P68" s="79"/>
      <c r="Q68" s="80"/>
    </row>
    <row r="69" spans="1:18" ht="18" customHeight="1">
      <c r="A69" s="22"/>
      <c r="B69" s="27"/>
      <c r="C69" s="27"/>
      <c r="D69" s="215" t="s">
        <v>80</v>
      </c>
      <c r="E69" s="216"/>
      <c r="F69" s="216"/>
      <c r="G69" s="216"/>
      <c r="H69" s="216"/>
      <c r="I69" s="216"/>
      <c r="J69" s="81">
        <f>SUM(J52:J65)</f>
        <v>88</v>
      </c>
      <c r="K69" s="82">
        <f>J61/B52</f>
        <v>0.73913043478260865</v>
      </c>
      <c r="L69" s="82">
        <f>J69/B52</f>
        <v>0.76521739130434785</v>
      </c>
      <c r="M69" s="82">
        <f>L69-K69</f>
        <v>2.6086956521739202E-2</v>
      </c>
      <c r="N69" s="1"/>
      <c r="O69" s="27"/>
      <c r="P69" s="30"/>
      <c r="Q69" s="1"/>
    </row>
    <row r="70" spans="1:18" ht="12.75" customHeight="1"/>
    <row r="71" spans="1:18" ht="12.75" customHeight="1"/>
    <row r="72" spans="1:18" ht="26.25" customHeight="1">
      <c r="A72" s="183" t="s">
        <v>69</v>
      </c>
      <c r="C72" s="184"/>
      <c r="D72" s="184"/>
      <c r="E72" s="184"/>
      <c r="F72" s="184"/>
      <c r="G72" s="184"/>
      <c r="H72" s="184"/>
      <c r="I72" s="184"/>
      <c r="J72" s="41" t="s">
        <v>83</v>
      </c>
      <c r="K72" s="1"/>
      <c r="L72" s="27"/>
      <c r="M72" s="1"/>
      <c r="N72" s="27"/>
      <c r="O72" s="27"/>
      <c r="P72" s="27"/>
      <c r="R72" s="136"/>
    </row>
    <row r="73" spans="1:18" ht="25.5">
      <c r="A73" s="220" t="s">
        <v>19</v>
      </c>
      <c r="B73" s="221" t="s">
        <v>70</v>
      </c>
      <c r="C73" s="216"/>
      <c r="D73" s="216"/>
      <c r="E73" s="216"/>
      <c r="F73" s="216"/>
      <c r="G73" s="216"/>
      <c r="H73" s="216"/>
      <c r="I73" s="216"/>
      <c r="J73" s="185" t="s">
        <v>20</v>
      </c>
      <c r="K73" s="143" t="s">
        <v>11</v>
      </c>
      <c r="L73" s="143" t="s">
        <v>12</v>
      </c>
      <c r="M73" s="144" t="s">
        <v>13</v>
      </c>
      <c r="N73" s="143" t="s">
        <v>14</v>
      </c>
      <c r="O73" s="145" t="s">
        <v>15</v>
      </c>
      <c r="P73" s="145" t="s">
        <v>16</v>
      </c>
      <c r="Q73" s="143" t="s">
        <v>17</v>
      </c>
    </row>
    <row r="74" spans="1:18" ht="15.75" customHeight="1">
      <c r="A74" s="213"/>
      <c r="B74" s="46" t="s">
        <v>71</v>
      </c>
      <c r="C74" s="46" t="s">
        <v>72</v>
      </c>
      <c r="D74" s="46" t="s">
        <v>73</v>
      </c>
      <c r="E74" s="46" t="s">
        <v>74</v>
      </c>
      <c r="F74" s="46" t="s">
        <v>75</v>
      </c>
      <c r="G74" s="46" t="s">
        <v>76</v>
      </c>
      <c r="H74" s="46" t="s">
        <v>77</v>
      </c>
      <c r="I74" s="46" t="s">
        <v>78</v>
      </c>
      <c r="J74" s="142"/>
      <c r="K74" s="43"/>
      <c r="L74" s="43"/>
      <c r="M74" s="44"/>
      <c r="N74" s="43"/>
      <c r="O74" s="145"/>
      <c r="P74" s="45"/>
      <c r="Q74" s="43"/>
    </row>
    <row r="75" spans="1:18" ht="15.75" customHeight="1">
      <c r="A75" s="46">
        <v>1601</v>
      </c>
      <c r="B75" s="47">
        <v>61</v>
      </c>
      <c r="C75" s="47"/>
      <c r="D75" s="47"/>
      <c r="E75" s="47"/>
      <c r="F75" s="84"/>
      <c r="G75" s="84"/>
      <c r="H75" s="84"/>
      <c r="I75" s="84"/>
      <c r="J75" s="85"/>
      <c r="K75" s="49"/>
      <c r="L75" s="50"/>
      <c r="M75" s="51"/>
      <c r="N75" s="52"/>
      <c r="O75" s="53">
        <f>B75</f>
        <v>61</v>
      </c>
      <c r="P75" s="54"/>
      <c r="Q75" s="52"/>
    </row>
    <row r="76" spans="1:18" ht="15.75" customHeight="1">
      <c r="A76" s="46">
        <v>1602</v>
      </c>
      <c r="B76" s="47"/>
      <c r="C76" s="47">
        <v>57</v>
      </c>
      <c r="D76" s="47"/>
      <c r="E76" s="47"/>
      <c r="F76" s="84"/>
      <c r="G76" s="84"/>
      <c r="H76" s="84"/>
      <c r="I76" s="84"/>
      <c r="J76" s="85"/>
      <c r="K76" s="55"/>
      <c r="L76" s="1"/>
      <c r="M76" s="56"/>
      <c r="N76" s="57">
        <f>IF(C76=0,"",C76/B75)</f>
        <v>0.93442622950819676</v>
      </c>
      <c r="O76" s="58">
        <v>57</v>
      </c>
      <c r="P76" s="59">
        <f t="shared" ref="P76:P82" si="7">IF(O76=0,"",O76/O75)</f>
        <v>0.93442622950819676</v>
      </c>
      <c r="Q76" s="59">
        <f t="shared" ref="Q76:Q82" si="8">IF(O76=0,"",100%-P76)</f>
        <v>6.557377049180324E-2</v>
      </c>
    </row>
    <row r="77" spans="1:18" ht="15.75" customHeight="1">
      <c r="A77" s="46">
        <v>1701</v>
      </c>
      <c r="B77" s="47"/>
      <c r="C77" s="47"/>
      <c r="D77" s="47">
        <v>55</v>
      </c>
      <c r="E77" s="47"/>
      <c r="F77" s="84"/>
      <c r="G77" s="84"/>
      <c r="H77" s="84"/>
      <c r="I77" s="84"/>
      <c r="J77" s="85"/>
      <c r="K77" s="55"/>
      <c r="L77" s="1"/>
      <c r="M77" s="56"/>
      <c r="N77" s="57">
        <f>IF(D77=0,"",D77/C76)</f>
        <v>0.96491228070175439</v>
      </c>
      <c r="O77" s="58">
        <v>56</v>
      </c>
      <c r="P77" s="59">
        <f t="shared" si="7"/>
        <v>0.98245614035087714</v>
      </c>
      <c r="Q77" s="59">
        <f t="shared" si="8"/>
        <v>1.7543859649122862E-2</v>
      </c>
      <c r="R77" s="32">
        <f>O77/O75</f>
        <v>0.91803278688524592</v>
      </c>
    </row>
    <row r="78" spans="1:18" ht="15.75" customHeight="1">
      <c r="A78" s="46">
        <v>1702</v>
      </c>
      <c r="B78" s="47"/>
      <c r="C78" s="47"/>
      <c r="D78" s="47"/>
      <c r="E78" s="47">
        <v>52</v>
      </c>
      <c r="F78" s="84"/>
      <c r="G78" s="84"/>
      <c r="H78" s="84"/>
      <c r="I78" s="84"/>
      <c r="J78" s="85"/>
      <c r="K78" s="55"/>
      <c r="L78" s="1"/>
      <c r="M78" s="56"/>
      <c r="N78" s="57">
        <f>IF(E78=0,"",E78/D77)</f>
        <v>0.94545454545454544</v>
      </c>
      <c r="O78" s="58">
        <v>53</v>
      </c>
      <c r="P78" s="59">
        <f t="shared" si="7"/>
        <v>0.9464285714285714</v>
      </c>
      <c r="Q78" s="59">
        <f t="shared" si="8"/>
        <v>5.3571428571428603E-2</v>
      </c>
    </row>
    <row r="79" spans="1:18" ht="15.75" customHeight="1">
      <c r="A79" s="46">
        <v>1801</v>
      </c>
      <c r="B79" s="84"/>
      <c r="C79" s="84"/>
      <c r="D79" s="84"/>
      <c r="E79" s="84"/>
      <c r="F79" s="84">
        <v>50</v>
      </c>
      <c r="G79" s="84"/>
      <c r="H79" s="84"/>
      <c r="I79" s="84"/>
      <c r="J79" s="85"/>
      <c r="K79" s="55"/>
      <c r="L79" s="1"/>
      <c r="M79" s="56"/>
      <c r="N79" s="57">
        <f>IF(F79=0,"",F79/E78)</f>
        <v>0.96153846153846156</v>
      </c>
      <c r="O79" s="58">
        <v>51</v>
      </c>
      <c r="P79" s="59">
        <f t="shared" si="7"/>
        <v>0.96226415094339623</v>
      </c>
      <c r="Q79" s="59">
        <f t="shared" si="8"/>
        <v>3.7735849056603765E-2</v>
      </c>
    </row>
    <row r="80" spans="1:18" ht="15.75" customHeight="1">
      <c r="A80" s="46">
        <v>1802</v>
      </c>
      <c r="B80" s="84"/>
      <c r="C80" s="84"/>
      <c r="D80" s="84"/>
      <c r="E80" s="84"/>
      <c r="F80" s="84"/>
      <c r="G80" s="84">
        <v>50</v>
      </c>
      <c r="H80" s="84"/>
      <c r="I80" s="84"/>
      <c r="J80" s="85"/>
      <c r="K80" s="55"/>
      <c r="L80" s="1"/>
      <c r="M80" s="56"/>
      <c r="N80" s="57">
        <f>IF(G80=0,"",G80/F79)</f>
        <v>1</v>
      </c>
      <c r="O80" s="58">
        <v>51</v>
      </c>
      <c r="P80" s="59">
        <f t="shared" si="7"/>
        <v>1</v>
      </c>
      <c r="Q80" s="59">
        <f t="shared" si="8"/>
        <v>0</v>
      </c>
    </row>
    <row r="81" spans="1:17" ht="15.75" customHeight="1">
      <c r="A81" s="46">
        <v>1901</v>
      </c>
      <c r="B81" s="84"/>
      <c r="C81" s="84"/>
      <c r="D81" s="84"/>
      <c r="E81" s="84"/>
      <c r="F81" s="84"/>
      <c r="G81" s="84"/>
      <c r="H81" s="84">
        <v>50</v>
      </c>
      <c r="I81" s="84"/>
      <c r="J81" s="85"/>
      <c r="K81" s="55"/>
      <c r="L81" s="1"/>
      <c r="M81" s="56"/>
      <c r="N81" s="57">
        <f>IF(H81=0,"",H81/G80)</f>
        <v>1</v>
      </c>
      <c r="O81" s="58">
        <v>50</v>
      </c>
      <c r="P81" s="59">
        <f t="shared" si="7"/>
        <v>0.98039215686274506</v>
      </c>
      <c r="Q81" s="59">
        <f t="shared" si="8"/>
        <v>1.9607843137254943E-2</v>
      </c>
    </row>
    <row r="82" spans="1:17" ht="15.75" customHeight="1">
      <c r="A82" s="46">
        <v>1902</v>
      </c>
      <c r="B82" s="84"/>
      <c r="C82" s="84"/>
      <c r="D82" s="84"/>
      <c r="E82" s="84"/>
      <c r="F82" s="84"/>
      <c r="G82" s="84"/>
      <c r="H82" s="84"/>
      <c r="I82" s="84">
        <v>49</v>
      </c>
      <c r="J82" s="85">
        <v>42</v>
      </c>
      <c r="K82" s="55"/>
      <c r="L82" s="1"/>
      <c r="M82" s="56"/>
      <c r="N82" s="57">
        <f>IF(I82=0,"",I82/H81)</f>
        <v>0.98</v>
      </c>
      <c r="O82" s="58">
        <v>50</v>
      </c>
      <c r="P82" s="59">
        <f t="shared" si="7"/>
        <v>1</v>
      </c>
      <c r="Q82" s="59">
        <f t="shared" si="8"/>
        <v>0</v>
      </c>
    </row>
    <row r="83" spans="1:17" ht="15.75" customHeight="1">
      <c r="A83" s="46">
        <v>2001</v>
      </c>
      <c r="B83" s="84"/>
      <c r="C83" s="84"/>
      <c r="D83" s="84"/>
      <c r="E83" s="84"/>
      <c r="F83" s="84"/>
      <c r="G83" s="84"/>
      <c r="H83" s="84"/>
      <c r="I83" s="84">
        <v>3</v>
      </c>
      <c r="J83" s="85"/>
      <c r="K83" s="55"/>
      <c r="L83" s="1"/>
      <c r="M83" s="56"/>
      <c r="N83" s="60"/>
      <c r="O83" s="58">
        <v>4</v>
      </c>
      <c r="P83" s="61"/>
      <c r="Q83" s="61"/>
    </row>
    <row r="84" spans="1:17" ht="15.75" customHeight="1">
      <c r="A84" s="46">
        <v>2002</v>
      </c>
      <c r="B84" s="84"/>
      <c r="C84" s="84"/>
      <c r="D84" s="84"/>
      <c r="E84" s="84"/>
      <c r="F84" s="84"/>
      <c r="G84" s="84"/>
      <c r="H84" s="84"/>
      <c r="I84" s="84">
        <v>2</v>
      </c>
      <c r="J84" s="85">
        <v>4</v>
      </c>
      <c r="K84" s="55"/>
      <c r="L84" s="1"/>
      <c r="M84" s="27"/>
      <c r="N84" s="62"/>
      <c r="O84" s="63">
        <v>2</v>
      </c>
      <c r="P84" s="64"/>
      <c r="Q84" s="65"/>
    </row>
    <row r="85" spans="1:17" ht="15.75" customHeight="1">
      <c r="A85" s="46">
        <v>2101</v>
      </c>
      <c r="B85" s="84"/>
      <c r="C85" s="84"/>
      <c r="D85" s="84"/>
      <c r="E85" s="84"/>
      <c r="F85" s="84"/>
      <c r="G85" s="84"/>
      <c r="H85" s="84"/>
      <c r="I85" s="84">
        <v>1</v>
      </c>
      <c r="J85" s="85"/>
      <c r="K85" s="55"/>
      <c r="L85" s="1"/>
      <c r="M85" s="27"/>
      <c r="N85" s="66"/>
      <c r="O85" s="67">
        <v>1</v>
      </c>
      <c r="P85" s="68"/>
      <c r="Q85" s="66"/>
    </row>
    <row r="86" spans="1:17" ht="15.75" customHeight="1">
      <c r="A86" s="46">
        <v>2102</v>
      </c>
      <c r="B86" s="84"/>
      <c r="C86" s="84"/>
      <c r="D86" s="84"/>
      <c r="E86" s="84"/>
      <c r="F86" s="84"/>
      <c r="G86" s="84"/>
      <c r="H86" s="84"/>
      <c r="I86" s="84">
        <v>1</v>
      </c>
      <c r="J86" s="85">
        <v>3</v>
      </c>
      <c r="K86" s="55"/>
      <c r="L86" s="1"/>
      <c r="M86" s="27"/>
      <c r="N86" s="66"/>
      <c r="O86" s="67">
        <v>1</v>
      </c>
      <c r="P86" s="68"/>
      <c r="Q86" s="66"/>
    </row>
    <row r="87" spans="1:17" ht="15.75" customHeight="1">
      <c r="A87" s="46">
        <v>2201</v>
      </c>
      <c r="B87" s="84"/>
      <c r="C87" s="84"/>
      <c r="D87" s="84"/>
      <c r="E87" s="84"/>
      <c r="F87" s="84"/>
      <c r="G87" s="84"/>
      <c r="H87" s="84"/>
      <c r="I87" s="84">
        <v>1</v>
      </c>
      <c r="J87" s="85">
        <v>1</v>
      </c>
      <c r="K87" s="55"/>
      <c r="L87" s="1"/>
      <c r="M87" s="27"/>
      <c r="N87" s="66"/>
      <c r="O87" s="67">
        <v>1</v>
      </c>
      <c r="P87" s="68"/>
      <c r="Q87" s="66"/>
    </row>
    <row r="88" spans="1:17" ht="15.75" customHeight="1">
      <c r="A88" s="46">
        <v>2202</v>
      </c>
      <c r="B88" s="84"/>
      <c r="C88" s="84"/>
      <c r="D88" s="84"/>
      <c r="E88" s="84"/>
      <c r="F88" s="84"/>
      <c r="G88" s="84"/>
      <c r="H88" s="84"/>
      <c r="I88" s="84"/>
      <c r="J88" s="85"/>
      <c r="K88" s="55"/>
      <c r="L88" s="1"/>
      <c r="M88" s="27"/>
      <c r="N88" s="1"/>
      <c r="O88" s="27"/>
      <c r="P88" s="30"/>
      <c r="Q88" s="66"/>
    </row>
    <row r="89" spans="1:17" ht="15.75" customHeight="1">
      <c r="A89" s="46">
        <v>2301</v>
      </c>
      <c r="B89" s="84"/>
      <c r="C89" s="84"/>
      <c r="D89" s="84"/>
      <c r="E89" s="84"/>
      <c r="F89" s="84"/>
      <c r="G89" s="84"/>
      <c r="H89" s="84"/>
      <c r="I89" s="84"/>
      <c r="J89" s="85"/>
      <c r="K89" s="55"/>
      <c r="L89" s="1"/>
      <c r="M89" s="27"/>
      <c r="N89" s="69" t="s">
        <v>35</v>
      </c>
      <c r="O89" s="123">
        <v>47</v>
      </c>
      <c r="P89" s="71">
        <f>SUM(J79:J89)</f>
        <v>50</v>
      </c>
      <c r="Q89" s="72" t="s">
        <v>20</v>
      </c>
    </row>
    <row r="90" spans="1:17" ht="15.75" customHeight="1">
      <c r="A90" s="46">
        <v>2302</v>
      </c>
      <c r="B90" s="84"/>
      <c r="C90" s="84"/>
      <c r="D90" s="84"/>
      <c r="E90" s="84"/>
      <c r="F90" s="84"/>
      <c r="G90" s="84"/>
      <c r="H90" s="84"/>
      <c r="I90" s="84"/>
      <c r="J90" s="85"/>
      <c r="K90" s="55"/>
      <c r="L90" s="1"/>
      <c r="M90" s="27"/>
      <c r="N90" s="73" t="s">
        <v>36</v>
      </c>
      <c r="O90" s="125">
        <f>O89/B75</f>
        <v>0.77049180327868849</v>
      </c>
      <c r="P90" s="75">
        <f>IF(O89/P89=0,"",O89/P89)</f>
        <v>0.94</v>
      </c>
      <c r="Q90" s="76" t="s">
        <v>37</v>
      </c>
    </row>
    <row r="91" spans="1:17" ht="15.75" customHeight="1">
      <c r="A91" s="46">
        <v>2401</v>
      </c>
      <c r="B91" s="84"/>
      <c r="C91" s="84"/>
      <c r="D91" s="84"/>
      <c r="E91" s="84"/>
      <c r="F91" s="84"/>
      <c r="G91" s="84"/>
      <c r="H91" s="84"/>
      <c r="I91" s="84"/>
      <c r="J91" s="85"/>
      <c r="K91" s="77"/>
      <c r="L91" s="78"/>
      <c r="M91" s="79"/>
      <c r="N91" s="78"/>
      <c r="O91" s="79"/>
      <c r="P91" s="79"/>
      <c r="Q91" s="80"/>
    </row>
    <row r="92" spans="1:17" ht="18" customHeight="1">
      <c r="A92" s="22"/>
      <c r="B92" s="27"/>
      <c r="C92" s="27"/>
      <c r="D92" s="215" t="s">
        <v>80</v>
      </c>
      <c r="E92" s="216"/>
      <c r="F92" s="216"/>
      <c r="G92" s="216"/>
      <c r="H92" s="216"/>
      <c r="I92" s="216"/>
      <c r="J92" s="81">
        <f>SUM(J75:J88)</f>
        <v>50</v>
      </c>
      <c r="K92" s="82">
        <f>J82/B75</f>
        <v>0.68852459016393441</v>
      </c>
      <c r="L92" s="82">
        <f>J92/B75</f>
        <v>0.81967213114754101</v>
      </c>
      <c r="M92" s="82">
        <f>L92-K92</f>
        <v>0.13114754098360659</v>
      </c>
      <c r="N92" s="1"/>
      <c r="O92" s="27"/>
      <c r="P92" s="30"/>
      <c r="Q92" s="1"/>
    </row>
    <row r="93" spans="1:17" ht="12.75" customHeight="1"/>
    <row r="94" spans="1:17" ht="12.75" customHeight="1"/>
    <row r="95" spans="1:17" ht="26.25" customHeight="1">
      <c r="A95" s="183" t="s">
        <v>69</v>
      </c>
      <c r="B95" s="184"/>
      <c r="C95" s="184"/>
      <c r="D95" s="184"/>
      <c r="E95" s="184"/>
      <c r="F95" s="184"/>
      <c r="J95" s="41" t="s">
        <v>85</v>
      </c>
      <c r="K95" s="184"/>
      <c r="L95" s="184"/>
      <c r="M95" s="27"/>
      <c r="N95" s="1"/>
      <c r="O95" s="27"/>
      <c r="P95" s="27"/>
      <c r="Q95" s="27"/>
    </row>
    <row r="96" spans="1:17" ht="30" customHeight="1">
      <c r="A96" s="220" t="s">
        <v>19</v>
      </c>
      <c r="B96" s="221" t="s">
        <v>70</v>
      </c>
      <c r="C96" s="216"/>
      <c r="D96" s="216"/>
      <c r="E96" s="216"/>
      <c r="F96" s="216"/>
      <c r="G96" s="216"/>
      <c r="H96" s="216"/>
      <c r="I96" s="216"/>
      <c r="J96" s="185" t="s">
        <v>20</v>
      </c>
      <c r="K96" s="143" t="s">
        <v>11</v>
      </c>
      <c r="L96" s="143" t="s">
        <v>12</v>
      </c>
      <c r="M96" s="144" t="s">
        <v>13</v>
      </c>
      <c r="N96" s="143" t="s">
        <v>14</v>
      </c>
      <c r="O96" s="145" t="s">
        <v>15</v>
      </c>
      <c r="P96" s="145" t="s">
        <v>16</v>
      </c>
      <c r="Q96" s="143" t="s">
        <v>17</v>
      </c>
    </row>
    <row r="97" spans="1:18" ht="15.75" customHeight="1">
      <c r="A97" s="213"/>
      <c r="B97" s="46" t="s">
        <v>71</v>
      </c>
      <c r="C97" s="46" t="s">
        <v>72</v>
      </c>
      <c r="D97" s="46" t="s">
        <v>73</v>
      </c>
      <c r="E97" s="46" t="s">
        <v>74</v>
      </c>
      <c r="F97" s="46" t="s">
        <v>75</v>
      </c>
      <c r="G97" s="46" t="s">
        <v>76</v>
      </c>
      <c r="H97" s="46" t="s">
        <v>77</v>
      </c>
      <c r="I97" s="46" t="s">
        <v>78</v>
      </c>
      <c r="J97" s="142"/>
      <c r="K97" s="43"/>
      <c r="L97" s="43"/>
      <c r="M97" s="44"/>
      <c r="N97" s="43"/>
      <c r="O97" s="145"/>
      <c r="P97" s="45"/>
      <c r="Q97" s="43"/>
    </row>
    <row r="98" spans="1:18" ht="15.75" customHeight="1">
      <c r="A98" s="46">
        <v>1602</v>
      </c>
      <c r="B98" s="47">
        <v>118</v>
      </c>
      <c r="C98" s="84"/>
      <c r="D98" s="84"/>
      <c r="E98" s="84"/>
      <c r="F98" s="84"/>
      <c r="G98" s="84"/>
      <c r="H98" s="84"/>
      <c r="I98" s="84"/>
      <c r="J98" s="85"/>
      <c r="K98" s="49"/>
      <c r="L98" s="50"/>
      <c r="M98" s="51"/>
      <c r="N98" s="52"/>
      <c r="O98" s="53">
        <f>B98</f>
        <v>118</v>
      </c>
      <c r="P98" s="54"/>
      <c r="Q98" s="52"/>
    </row>
    <row r="99" spans="1:18" ht="15.75" customHeight="1">
      <c r="A99" s="46">
        <v>1701</v>
      </c>
      <c r="B99" s="84"/>
      <c r="C99" s="84">
        <v>106</v>
      </c>
      <c r="D99" s="84"/>
      <c r="E99" s="84"/>
      <c r="F99" s="84"/>
      <c r="G99" s="84"/>
      <c r="H99" s="84"/>
      <c r="I99" s="84"/>
      <c r="J99" s="85"/>
      <c r="K99" s="55"/>
      <c r="L99" s="1"/>
      <c r="M99" s="56"/>
      <c r="N99" s="57">
        <f>IF(C99=0,"",C99/B98)</f>
        <v>0.89830508474576276</v>
      </c>
      <c r="O99" s="58">
        <v>106</v>
      </c>
      <c r="P99" s="59">
        <f t="shared" ref="P99:P106" si="9">IF(O99=0,"",O99/O98)</f>
        <v>0.89830508474576276</v>
      </c>
      <c r="Q99" s="59">
        <f t="shared" ref="Q99:Q106" si="10">IF(O99=0,"",100%-P99)</f>
        <v>0.10169491525423724</v>
      </c>
    </row>
    <row r="100" spans="1:18" ht="15.75" customHeight="1">
      <c r="A100" s="46">
        <v>1702</v>
      </c>
      <c r="B100" s="84"/>
      <c r="C100" s="84"/>
      <c r="D100" s="84">
        <v>97</v>
      </c>
      <c r="E100" s="84"/>
      <c r="F100" s="84"/>
      <c r="G100" s="84"/>
      <c r="H100" s="84"/>
      <c r="I100" s="84"/>
      <c r="J100" s="85"/>
      <c r="K100" s="55"/>
      <c r="L100" s="1"/>
      <c r="M100" s="56"/>
      <c r="N100" s="57">
        <f>IF(D100=0,"",D100/C99)</f>
        <v>0.91509433962264153</v>
      </c>
      <c r="O100" s="58">
        <v>98</v>
      </c>
      <c r="P100" s="59">
        <f t="shared" si="9"/>
        <v>0.92452830188679247</v>
      </c>
      <c r="Q100" s="59">
        <f t="shared" si="10"/>
        <v>7.547169811320753E-2</v>
      </c>
      <c r="R100" s="94">
        <f>O100/O98</f>
        <v>0.83050847457627119</v>
      </c>
    </row>
    <row r="101" spans="1:18" ht="15.75" customHeight="1">
      <c r="A101" s="46">
        <v>1801</v>
      </c>
      <c r="B101" s="84"/>
      <c r="C101" s="84"/>
      <c r="D101" s="84"/>
      <c r="E101" s="84">
        <v>94</v>
      </c>
      <c r="F101" s="84"/>
      <c r="G101" s="84"/>
      <c r="H101" s="84"/>
      <c r="I101" s="84"/>
      <c r="J101" s="85"/>
      <c r="K101" s="55"/>
      <c r="L101" s="1"/>
      <c r="M101" s="56"/>
      <c r="N101" s="57">
        <f>IF(E101=0,"",E101/D100)</f>
        <v>0.96907216494845361</v>
      </c>
      <c r="O101" s="58">
        <v>95</v>
      </c>
      <c r="P101" s="59">
        <f t="shared" si="9"/>
        <v>0.96938775510204078</v>
      </c>
      <c r="Q101" s="59">
        <f t="shared" si="10"/>
        <v>3.0612244897959218E-2</v>
      </c>
    </row>
    <row r="102" spans="1:18" ht="15.75" customHeight="1">
      <c r="A102" s="46">
        <v>1802</v>
      </c>
      <c r="B102" s="84"/>
      <c r="C102" s="84"/>
      <c r="D102" s="84"/>
      <c r="E102" s="84"/>
      <c r="F102" s="84">
        <v>87</v>
      </c>
      <c r="G102" s="84"/>
      <c r="H102" s="84"/>
      <c r="I102" s="84"/>
      <c r="J102" s="85"/>
      <c r="K102" s="55"/>
      <c r="L102" s="1"/>
      <c r="M102" s="56"/>
      <c r="N102" s="57">
        <f>IF(F102=0,"",F102/E101)</f>
        <v>0.92553191489361697</v>
      </c>
      <c r="O102" s="58">
        <v>92</v>
      </c>
      <c r="P102" s="59">
        <f t="shared" si="9"/>
        <v>0.96842105263157896</v>
      </c>
      <c r="Q102" s="59">
        <f t="shared" si="10"/>
        <v>3.157894736842104E-2</v>
      </c>
    </row>
    <row r="103" spans="1:18" ht="15.75" customHeight="1">
      <c r="A103" s="46">
        <v>1901</v>
      </c>
      <c r="B103" s="84"/>
      <c r="C103" s="84"/>
      <c r="D103" s="84"/>
      <c r="E103" s="84"/>
      <c r="F103" s="84"/>
      <c r="G103" s="84">
        <v>87</v>
      </c>
      <c r="H103" s="84"/>
      <c r="I103" s="84"/>
      <c r="J103" s="85"/>
      <c r="K103" s="55"/>
      <c r="L103" s="1"/>
      <c r="M103" s="56"/>
      <c r="N103" s="57">
        <f>IF(G103=0,"",G103/F102)</f>
        <v>1</v>
      </c>
      <c r="O103" s="58">
        <v>88</v>
      </c>
      <c r="P103" s="59">
        <f t="shared" si="9"/>
        <v>0.95652173913043481</v>
      </c>
      <c r="Q103" s="59">
        <f t="shared" si="10"/>
        <v>4.3478260869565188E-2</v>
      </c>
    </row>
    <row r="104" spans="1:18" ht="15.75" customHeight="1">
      <c r="A104" s="46">
        <v>1902</v>
      </c>
      <c r="B104" s="84"/>
      <c r="C104" s="84"/>
      <c r="D104" s="84"/>
      <c r="E104" s="84"/>
      <c r="F104" s="84"/>
      <c r="G104" s="84"/>
      <c r="H104" s="84">
        <v>82</v>
      </c>
      <c r="I104" s="84"/>
      <c r="J104" s="85"/>
      <c r="K104" s="55"/>
      <c r="L104" s="1"/>
      <c r="M104" s="56"/>
      <c r="N104" s="57">
        <f>IF(H104=0,"",H104/G103)</f>
        <v>0.94252873563218387</v>
      </c>
      <c r="O104" s="58">
        <v>86</v>
      </c>
      <c r="P104" s="59">
        <f t="shared" si="9"/>
        <v>0.97727272727272729</v>
      </c>
      <c r="Q104" s="59">
        <f t="shared" si="10"/>
        <v>2.2727272727272707E-2</v>
      </c>
    </row>
    <row r="105" spans="1:18" ht="15.75" customHeight="1">
      <c r="A105" s="46">
        <v>2001</v>
      </c>
      <c r="B105" s="84"/>
      <c r="C105" s="84"/>
      <c r="D105" s="84"/>
      <c r="E105" s="84"/>
      <c r="F105" s="84"/>
      <c r="G105" s="84"/>
      <c r="H105" s="84"/>
      <c r="I105" s="84">
        <v>79</v>
      </c>
      <c r="J105" s="85"/>
      <c r="K105" s="55"/>
      <c r="L105" s="1"/>
      <c r="M105" s="56"/>
      <c r="N105" s="57">
        <f>IF(I105=0,"",I105/H104)</f>
        <v>0.96341463414634143</v>
      </c>
      <c r="O105" s="58">
        <v>82</v>
      </c>
      <c r="P105" s="59">
        <f t="shared" si="9"/>
        <v>0.95348837209302328</v>
      </c>
      <c r="Q105" s="59">
        <f t="shared" si="10"/>
        <v>4.6511627906976716E-2</v>
      </c>
    </row>
    <row r="106" spans="1:18" ht="15.75" customHeight="1">
      <c r="A106" s="46">
        <v>2002</v>
      </c>
      <c r="B106" s="84"/>
      <c r="C106" s="84"/>
      <c r="D106" s="84"/>
      <c r="E106" s="84"/>
      <c r="F106" s="84"/>
      <c r="G106" s="84"/>
      <c r="H106" s="84"/>
      <c r="I106" s="84">
        <v>8</v>
      </c>
      <c r="J106" s="85"/>
      <c r="K106" s="55"/>
      <c r="L106" s="1"/>
      <c r="M106" s="56"/>
      <c r="N106" s="60"/>
      <c r="O106" s="58">
        <v>9</v>
      </c>
      <c r="P106" s="61">
        <f t="shared" si="9"/>
        <v>0.10975609756097561</v>
      </c>
      <c r="Q106" s="61">
        <f t="shared" si="10"/>
        <v>0.8902439024390244</v>
      </c>
    </row>
    <row r="107" spans="1:18" ht="15.75" customHeight="1">
      <c r="A107" s="46">
        <v>2101</v>
      </c>
      <c r="B107" s="84"/>
      <c r="C107" s="84"/>
      <c r="D107" s="84"/>
      <c r="E107" s="84"/>
      <c r="F107" s="84"/>
      <c r="G107" s="84"/>
      <c r="H107" s="84"/>
      <c r="I107" s="84">
        <v>2</v>
      </c>
      <c r="J107" s="85">
        <v>73</v>
      </c>
      <c r="K107" s="55"/>
      <c r="L107" s="1"/>
      <c r="M107" s="27"/>
      <c r="N107" s="86"/>
      <c r="O107" s="63">
        <v>3</v>
      </c>
      <c r="P107" s="87"/>
      <c r="Q107" s="88"/>
    </row>
    <row r="108" spans="1:18" ht="15.75" customHeight="1">
      <c r="A108" s="46">
        <v>2102</v>
      </c>
      <c r="B108" s="84"/>
      <c r="C108" s="84"/>
      <c r="D108" s="84"/>
      <c r="E108" s="84"/>
      <c r="F108" s="84"/>
      <c r="G108" s="84"/>
      <c r="H108" s="84"/>
      <c r="I108" s="84">
        <v>1</v>
      </c>
      <c r="J108" s="85">
        <v>6</v>
      </c>
      <c r="K108" s="55"/>
      <c r="L108" s="1"/>
      <c r="M108" s="27"/>
      <c r="N108" s="66"/>
      <c r="O108" s="67">
        <v>3</v>
      </c>
      <c r="P108" s="68"/>
      <c r="Q108" s="66"/>
    </row>
    <row r="109" spans="1:18" ht="15.75" customHeight="1">
      <c r="A109" s="46">
        <v>2201</v>
      </c>
      <c r="B109" s="84"/>
      <c r="C109" s="84"/>
      <c r="D109" s="84"/>
      <c r="E109" s="84"/>
      <c r="F109" s="84"/>
      <c r="G109" s="84"/>
      <c r="H109" s="84"/>
      <c r="I109" s="84">
        <v>1</v>
      </c>
      <c r="J109" s="85">
        <v>2</v>
      </c>
      <c r="K109" s="55"/>
      <c r="L109" s="1"/>
      <c r="M109" s="27"/>
      <c r="N109" s="66"/>
      <c r="O109" s="67">
        <v>1</v>
      </c>
      <c r="P109" s="68"/>
      <c r="Q109" s="66"/>
    </row>
    <row r="110" spans="1:18" ht="15.75" customHeight="1">
      <c r="A110" s="46">
        <v>2202</v>
      </c>
      <c r="B110" s="84"/>
      <c r="C110" s="84"/>
      <c r="D110" s="84"/>
      <c r="E110" s="84"/>
      <c r="F110" s="84"/>
      <c r="G110" s="84"/>
      <c r="H110" s="84"/>
      <c r="I110" s="84">
        <v>2</v>
      </c>
      <c r="J110" s="85"/>
      <c r="K110" s="55"/>
      <c r="L110" s="1"/>
      <c r="M110" s="27"/>
      <c r="N110" s="66"/>
      <c r="O110" s="67">
        <v>2</v>
      </c>
      <c r="P110" s="68"/>
      <c r="Q110" s="66"/>
    </row>
    <row r="111" spans="1:18" ht="15.75" customHeight="1">
      <c r="A111" s="46">
        <v>2301</v>
      </c>
      <c r="B111" s="84"/>
      <c r="C111" s="84"/>
      <c r="D111" s="84"/>
      <c r="E111" s="84"/>
      <c r="F111" s="84"/>
      <c r="G111" s="84"/>
      <c r="H111" s="84"/>
      <c r="I111" s="84"/>
      <c r="J111" s="85"/>
      <c r="K111" s="55"/>
      <c r="L111" s="1"/>
      <c r="M111" s="27"/>
      <c r="N111" s="1"/>
      <c r="O111" s="27"/>
      <c r="P111" s="30"/>
      <c r="Q111" s="66"/>
    </row>
    <row r="112" spans="1:18" ht="15.75" customHeight="1">
      <c r="A112" s="46">
        <v>2302</v>
      </c>
      <c r="B112" s="84"/>
      <c r="C112" s="84"/>
      <c r="D112" s="84"/>
      <c r="E112" s="84"/>
      <c r="F112" s="84"/>
      <c r="G112" s="84"/>
      <c r="H112" s="84"/>
      <c r="I112" s="84"/>
      <c r="J112" s="85"/>
      <c r="K112" s="55"/>
      <c r="L112" s="1"/>
      <c r="M112" s="27"/>
      <c r="N112" s="69" t="s">
        <v>35</v>
      </c>
      <c r="O112" s="123">
        <v>72</v>
      </c>
      <c r="P112" s="71">
        <f>SUM(J102:J112)</f>
        <v>81</v>
      </c>
      <c r="Q112" s="72" t="s">
        <v>20</v>
      </c>
    </row>
    <row r="113" spans="1:19" ht="15.75" customHeight="1">
      <c r="A113" s="46">
        <v>2401</v>
      </c>
      <c r="B113" s="84"/>
      <c r="C113" s="84"/>
      <c r="D113" s="84"/>
      <c r="E113" s="84"/>
      <c r="F113" s="84"/>
      <c r="G113" s="84"/>
      <c r="H113" s="84"/>
      <c r="I113" s="84"/>
      <c r="J113" s="85"/>
      <c r="K113" s="55"/>
      <c r="L113" s="1"/>
      <c r="M113" s="27"/>
      <c r="N113" s="73" t="s">
        <v>36</v>
      </c>
      <c r="O113" s="125">
        <f>O112/B98</f>
        <v>0.61016949152542377</v>
      </c>
      <c r="P113" s="75">
        <f>IF(O112/P112=0,"",O112/P112)</f>
        <v>0.88888888888888884</v>
      </c>
      <c r="Q113" s="76" t="s">
        <v>37</v>
      </c>
    </row>
    <row r="114" spans="1:19" ht="15.75" customHeight="1">
      <c r="A114" s="46">
        <v>2402</v>
      </c>
      <c r="B114" s="84"/>
      <c r="C114" s="84"/>
      <c r="D114" s="84"/>
      <c r="E114" s="84"/>
      <c r="F114" s="84"/>
      <c r="G114" s="84"/>
      <c r="H114" s="84"/>
      <c r="I114" s="84"/>
      <c r="J114" s="85"/>
      <c r="K114" s="77"/>
      <c r="L114" s="78"/>
      <c r="M114" s="79"/>
      <c r="N114" s="78"/>
      <c r="O114" s="79"/>
      <c r="P114" s="79"/>
      <c r="Q114" s="80"/>
    </row>
    <row r="115" spans="1:19" ht="18" customHeight="1">
      <c r="A115" s="22"/>
      <c r="B115" s="27"/>
      <c r="C115" s="27"/>
      <c r="D115" s="215" t="s">
        <v>80</v>
      </c>
      <c r="E115" s="216"/>
      <c r="F115" s="216"/>
      <c r="G115" s="216"/>
      <c r="H115" s="216"/>
      <c r="I115" s="216"/>
      <c r="J115" s="81">
        <f>SUM(J107:J111)</f>
        <v>81</v>
      </c>
      <c r="K115" s="82">
        <f>IF(J107=0,"",J107/B98)</f>
        <v>0.61864406779661019</v>
      </c>
      <c r="L115" s="82">
        <f>IF(J115=0,"",J115/B98)</f>
        <v>0.68644067796610164</v>
      </c>
      <c r="M115" s="82">
        <f>IF(J107=0,"",L115-K115)</f>
        <v>6.7796610169491456E-2</v>
      </c>
      <c r="N115" s="1"/>
      <c r="O115" s="27"/>
      <c r="P115" s="30"/>
      <c r="Q115" s="1"/>
    </row>
    <row r="116" spans="1:19" ht="12.75" customHeight="1"/>
    <row r="117" spans="1:19" ht="12.75" customHeight="1"/>
    <row r="118" spans="1:19" ht="26.25" customHeight="1">
      <c r="A118" s="183" t="s">
        <v>69</v>
      </c>
      <c r="C118" s="184"/>
      <c r="D118" s="184"/>
      <c r="E118" s="184"/>
      <c r="F118" s="184"/>
      <c r="G118" s="184"/>
      <c r="H118" s="184"/>
      <c r="I118" s="184"/>
      <c r="J118" s="41" t="s">
        <v>86</v>
      </c>
      <c r="K118" s="1"/>
      <c r="L118" s="1"/>
      <c r="M118" s="27"/>
      <c r="N118" s="1"/>
      <c r="O118" s="27"/>
      <c r="P118" s="27"/>
      <c r="Q118" s="27"/>
    </row>
    <row r="119" spans="1:19" ht="30" customHeight="1">
      <c r="A119" s="220" t="s">
        <v>19</v>
      </c>
      <c r="B119" s="221" t="s">
        <v>70</v>
      </c>
      <c r="C119" s="216"/>
      <c r="D119" s="216"/>
      <c r="E119" s="216"/>
      <c r="F119" s="216"/>
      <c r="G119" s="216"/>
      <c r="H119" s="216"/>
      <c r="I119" s="216"/>
      <c r="J119" s="185" t="s">
        <v>20</v>
      </c>
      <c r="K119" s="143" t="s">
        <v>11</v>
      </c>
      <c r="L119" s="143" t="s">
        <v>12</v>
      </c>
      <c r="M119" s="144" t="s">
        <v>13</v>
      </c>
      <c r="N119" s="143" t="s">
        <v>14</v>
      </c>
      <c r="O119" s="145" t="s">
        <v>15</v>
      </c>
      <c r="P119" s="145" t="s">
        <v>16</v>
      </c>
      <c r="Q119" s="143" t="s">
        <v>17</v>
      </c>
    </row>
    <row r="120" spans="1:19" ht="15.75" customHeight="1">
      <c r="A120" s="213"/>
      <c r="B120" s="46" t="s">
        <v>71</v>
      </c>
      <c r="C120" s="46" t="s">
        <v>72</v>
      </c>
      <c r="D120" s="46" t="s">
        <v>73</v>
      </c>
      <c r="E120" s="46" t="s">
        <v>74</v>
      </c>
      <c r="F120" s="46" t="s">
        <v>75</v>
      </c>
      <c r="G120" s="46" t="s">
        <v>76</v>
      </c>
      <c r="H120" s="46" t="s">
        <v>77</v>
      </c>
      <c r="I120" s="46" t="s">
        <v>78</v>
      </c>
      <c r="J120" s="142"/>
      <c r="K120" s="43"/>
      <c r="L120" s="43"/>
      <c r="M120" s="44"/>
      <c r="N120" s="43"/>
      <c r="O120" s="145"/>
      <c r="P120" s="45"/>
      <c r="Q120" s="43"/>
    </row>
    <row r="121" spans="1:19" ht="15.75" customHeight="1">
      <c r="A121" s="46">
        <v>1701</v>
      </c>
      <c r="B121" s="47">
        <v>61</v>
      </c>
      <c r="C121" s="84"/>
      <c r="D121" s="84"/>
      <c r="E121" s="84"/>
      <c r="F121" s="84"/>
      <c r="G121" s="84"/>
      <c r="H121" s="84"/>
      <c r="I121" s="84"/>
      <c r="J121" s="85"/>
      <c r="K121" s="49"/>
      <c r="L121" s="50"/>
      <c r="M121" s="51"/>
      <c r="N121" s="52"/>
      <c r="O121" s="53">
        <f>B121</f>
        <v>61</v>
      </c>
      <c r="P121" s="54"/>
      <c r="Q121" s="52"/>
    </row>
    <row r="122" spans="1:19" ht="15.75" customHeight="1">
      <c r="A122" s="46">
        <v>1702</v>
      </c>
      <c r="B122" s="84"/>
      <c r="C122" s="84">
        <v>54</v>
      </c>
      <c r="D122" s="84"/>
      <c r="E122" s="84"/>
      <c r="F122" s="84"/>
      <c r="G122" s="84"/>
      <c r="H122" s="84"/>
      <c r="I122" s="84"/>
      <c r="J122" s="85"/>
      <c r="K122" s="55"/>
      <c r="L122" s="1"/>
      <c r="M122" s="56"/>
      <c r="N122" s="57">
        <f>IF(C122=0,"",C122/B121)</f>
        <v>0.88524590163934425</v>
      </c>
      <c r="O122" s="58">
        <v>54</v>
      </c>
      <c r="P122" s="59">
        <f t="shared" ref="P122:P128" si="11">IF(O122=0,"",O122/O121)</f>
        <v>0.88524590163934425</v>
      </c>
      <c r="Q122" s="59">
        <f t="shared" ref="Q122:Q128" si="12">IF(O122=0,"",100%-P122)</f>
        <v>0.11475409836065575</v>
      </c>
    </row>
    <row r="123" spans="1:19" ht="15.75" customHeight="1">
      <c r="A123" s="46">
        <v>1801</v>
      </c>
      <c r="B123" s="84"/>
      <c r="C123" s="84"/>
      <c r="D123" s="84">
        <v>49</v>
      </c>
      <c r="E123" s="84"/>
      <c r="F123" s="84"/>
      <c r="G123" s="84"/>
      <c r="H123" s="84"/>
      <c r="I123" s="84"/>
      <c r="J123" s="85"/>
      <c r="K123" s="55"/>
      <c r="L123" s="1"/>
      <c r="M123" s="56"/>
      <c r="N123" s="57">
        <f>IF(D123=0,"",D123/C122)</f>
        <v>0.90740740740740744</v>
      </c>
      <c r="O123" s="58">
        <v>50</v>
      </c>
      <c r="P123" s="59">
        <f t="shared" si="11"/>
        <v>0.92592592592592593</v>
      </c>
      <c r="Q123" s="59">
        <f t="shared" si="12"/>
        <v>7.407407407407407E-2</v>
      </c>
      <c r="S123" s="94">
        <f>O123/O121</f>
        <v>0.81967213114754101</v>
      </c>
    </row>
    <row r="124" spans="1:19" ht="15.75" customHeight="1">
      <c r="A124" s="46">
        <v>1802</v>
      </c>
      <c r="B124" s="84"/>
      <c r="C124" s="84"/>
      <c r="D124" s="84"/>
      <c r="E124" s="84">
        <v>46</v>
      </c>
      <c r="F124" s="84"/>
      <c r="G124" s="84"/>
      <c r="H124" s="84"/>
      <c r="I124" s="84"/>
      <c r="J124" s="85"/>
      <c r="K124" s="55"/>
      <c r="L124" s="1"/>
      <c r="M124" s="56"/>
      <c r="N124" s="57">
        <f>IF(E124=0,"",E124/D123)</f>
        <v>0.93877551020408168</v>
      </c>
      <c r="O124" s="58">
        <v>46</v>
      </c>
      <c r="P124" s="59">
        <f t="shared" si="11"/>
        <v>0.92</v>
      </c>
      <c r="Q124" s="59">
        <f t="shared" si="12"/>
        <v>7.999999999999996E-2</v>
      </c>
    </row>
    <row r="125" spans="1:19" ht="15.75" customHeight="1">
      <c r="A125" s="46">
        <v>1901</v>
      </c>
      <c r="B125" s="84"/>
      <c r="C125" s="84"/>
      <c r="D125" s="84"/>
      <c r="E125" s="84"/>
      <c r="F125" s="84">
        <v>45</v>
      </c>
      <c r="G125" s="84"/>
      <c r="H125" s="84"/>
      <c r="I125" s="84"/>
      <c r="J125" s="85"/>
      <c r="K125" s="55"/>
      <c r="L125" s="1"/>
      <c r="M125" s="56"/>
      <c r="N125" s="57">
        <f>IF(F125=0,"",F125/E124)</f>
        <v>0.97826086956521741</v>
      </c>
      <c r="O125" s="58">
        <v>45</v>
      </c>
      <c r="P125" s="59">
        <f t="shared" si="11"/>
        <v>0.97826086956521741</v>
      </c>
      <c r="Q125" s="59">
        <f t="shared" si="12"/>
        <v>2.1739130434782594E-2</v>
      </c>
    </row>
    <row r="126" spans="1:19" ht="15.75" customHeight="1">
      <c r="A126" s="46">
        <v>1902</v>
      </c>
      <c r="B126" s="84"/>
      <c r="C126" s="84"/>
      <c r="D126" s="84"/>
      <c r="E126" s="84"/>
      <c r="F126" s="84"/>
      <c r="G126" s="84">
        <v>45</v>
      </c>
      <c r="H126" s="84"/>
      <c r="I126" s="84"/>
      <c r="J126" s="85"/>
      <c r="K126" s="55"/>
      <c r="L126" s="1"/>
      <c r="M126" s="56"/>
      <c r="N126" s="57">
        <f>IF(G126=0,"",G126/F125)</f>
        <v>1</v>
      </c>
      <c r="O126" s="58">
        <v>45</v>
      </c>
      <c r="P126" s="59">
        <f t="shared" si="11"/>
        <v>1</v>
      </c>
      <c r="Q126" s="59">
        <f t="shared" si="12"/>
        <v>0</v>
      </c>
    </row>
    <row r="127" spans="1:19" ht="15.75" customHeight="1">
      <c r="A127" s="46">
        <v>2001</v>
      </c>
      <c r="B127" s="84"/>
      <c r="C127" s="84"/>
      <c r="D127" s="84"/>
      <c r="E127" s="84"/>
      <c r="F127" s="84"/>
      <c r="G127" s="84"/>
      <c r="H127" s="84">
        <v>41</v>
      </c>
      <c r="I127" s="84"/>
      <c r="J127" s="85"/>
      <c r="K127" s="55"/>
      <c r="L127" s="1"/>
      <c r="M127" s="56"/>
      <c r="N127" s="57">
        <f>IF(H127=0,"",H127/G126)</f>
        <v>0.91111111111111109</v>
      </c>
      <c r="O127" s="58">
        <v>42</v>
      </c>
      <c r="P127" s="59">
        <f t="shared" si="11"/>
        <v>0.93333333333333335</v>
      </c>
      <c r="Q127" s="59">
        <f t="shared" si="12"/>
        <v>6.6666666666666652E-2</v>
      </c>
    </row>
    <row r="128" spans="1:19" ht="15.75" customHeight="1">
      <c r="A128" s="46">
        <v>2002</v>
      </c>
      <c r="B128" s="84"/>
      <c r="C128" s="84"/>
      <c r="D128" s="84"/>
      <c r="E128" s="84"/>
      <c r="F128" s="84"/>
      <c r="G128" s="84"/>
      <c r="H128" s="84"/>
      <c r="I128" s="84">
        <v>40</v>
      </c>
      <c r="J128" s="85"/>
      <c r="K128" s="55"/>
      <c r="L128" s="1"/>
      <c r="M128" s="56"/>
      <c r="N128" s="57">
        <f>I128/H127</f>
        <v>0.97560975609756095</v>
      </c>
      <c r="O128" s="58">
        <v>42</v>
      </c>
      <c r="P128" s="59">
        <f t="shared" si="11"/>
        <v>1</v>
      </c>
      <c r="Q128" s="59">
        <f t="shared" si="12"/>
        <v>0</v>
      </c>
    </row>
    <row r="129" spans="1:17" ht="15.75" customHeight="1">
      <c r="A129" s="46">
        <v>2101</v>
      </c>
      <c r="B129" s="84"/>
      <c r="C129" s="84"/>
      <c r="D129" s="84"/>
      <c r="E129" s="84"/>
      <c r="F129" s="84"/>
      <c r="G129" s="84"/>
      <c r="H129" s="84"/>
      <c r="I129" s="84">
        <v>3</v>
      </c>
      <c r="J129" s="85"/>
      <c r="K129" s="55"/>
      <c r="L129" s="1"/>
      <c r="M129" s="56"/>
      <c r="N129" s="60"/>
      <c r="O129" s="58">
        <v>3</v>
      </c>
      <c r="P129" s="61"/>
      <c r="Q129" s="61"/>
    </row>
    <row r="130" spans="1:17" ht="15.75" customHeight="1">
      <c r="A130" s="46">
        <v>2102</v>
      </c>
      <c r="B130" s="84"/>
      <c r="C130" s="84"/>
      <c r="D130" s="84"/>
      <c r="E130" s="84"/>
      <c r="F130" s="84"/>
      <c r="G130" s="84"/>
      <c r="H130" s="84"/>
      <c r="I130" s="84"/>
      <c r="J130" s="85">
        <v>36</v>
      </c>
      <c r="K130" s="55"/>
      <c r="L130" s="1"/>
      <c r="M130" s="27"/>
      <c r="N130" s="62"/>
      <c r="O130" s="63"/>
      <c r="P130" s="64" t="str">
        <f>IF(O130=0,"",O130/O129)</f>
        <v/>
      </c>
      <c r="Q130" s="65" t="str">
        <f>IF(O130=0,"",100%-P130)</f>
        <v/>
      </c>
    </row>
    <row r="131" spans="1:17" ht="15.75" customHeight="1">
      <c r="A131" s="46">
        <v>2201</v>
      </c>
      <c r="B131" s="84"/>
      <c r="C131" s="84"/>
      <c r="D131" s="84"/>
      <c r="E131" s="84"/>
      <c r="F131" s="84"/>
      <c r="G131" s="84"/>
      <c r="H131" s="84"/>
      <c r="I131" s="84"/>
      <c r="J131" s="85">
        <v>3</v>
      </c>
      <c r="K131" s="55"/>
      <c r="L131" s="1"/>
      <c r="M131" s="27"/>
      <c r="N131" s="66"/>
      <c r="O131" s="67"/>
      <c r="P131" s="68"/>
      <c r="Q131" s="66"/>
    </row>
    <row r="132" spans="1:17" ht="15.75" customHeight="1">
      <c r="A132" s="46">
        <v>2202</v>
      </c>
      <c r="B132" s="84"/>
      <c r="C132" s="84"/>
      <c r="D132" s="84"/>
      <c r="E132" s="84"/>
      <c r="F132" s="84"/>
      <c r="G132" s="84"/>
      <c r="H132" s="84"/>
      <c r="I132" s="84"/>
      <c r="J132" s="85"/>
      <c r="K132" s="55"/>
      <c r="L132" s="1"/>
      <c r="M132" s="27"/>
      <c r="N132" s="66"/>
      <c r="O132" s="67"/>
      <c r="P132" s="68"/>
      <c r="Q132" s="66"/>
    </row>
    <row r="133" spans="1:17" ht="15.75" customHeight="1">
      <c r="A133" s="46">
        <v>2301</v>
      </c>
      <c r="B133" s="84"/>
      <c r="C133" s="84"/>
      <c r="D133" s="84"/>
      <c r="E133" s="84"/>
      <c r="F133" s="84"/>
      <c r="G133" s="84"/>
      <c r="H133" s="84"/>
      <c r="I133" s="84"/>
      <c r="J133" s="85"/>
      <c r="K133" s="55"/>
      <c r="L133" s="1"/>
      <c r="M133" s="27"/>
      <c r="N133" s="66"/>
      <c r="O133" s="67"/>
      <c r="P133" s="68"/>
      <c r="Q133" s="66"/>
    </row>
    <row r="134" spans="1:17" ht="15.75" customHeight="1">
      <c r="A134" s="46">
        <v>2302</v>
      </c>
      <c r="B134" s="84"/>
      <c r="C134" s="84"/>
      <c r="D134" s="84"/>
      <c r="E134" s="84"/>
      <c r="F134" s="84"/>
      <c r="G134" s="84"/>
      <c r="H134" s="84"/>
      <c r="I134" s="84"/>
      <c r="J134" s="85"/>
      <c r="K134" s="55"/>
      <c r="L134" s="1"/>
      <c r="M134" s="27"/>
      <c r="N134" s="1"/>
      <c r="O134" s="27"/>
      <c r="P134" s="30"/>
      <c r="Q134" s="66"/>
    </row>
    <row r="135" spans="1:17" ht="15.75" customHeight="1">
      <c r="A135" s="46">
        <v>2401</v>
      </c>
      <c r="B135" s="84"/>
      <c r="C135" s="84"/>
      <c r="D135" s="84"/>
      <c r="E135" s="84"/>
      <c r="F135" s="84"/>
      <c r="G135" s="84"/>
      <c r="H135" s="84"/>
      <c r="I135" s="84"/>
      <c r="J135" s="85"/>
      <c r="K135" s="55"/>
      <c r="L135" s="1"/>
      <c r="M135" s="27"/>
      <c r="N135" s="69" t="s">
        <v>35</v>
      </c>
      <c r="O135" s="123">
        <v>33</v>
      </c>
      <c r="P135" s="71">
        <f>SUM(J125:J135)</f>
        <v>39</v>
      </c>
      <c r="Q135" s="72" t="s">
        <v>20</v>
      </c>
    </row>
    <row r="136" spans="1:17" ht="15.75" customHeight="1">
      <c r="A136" s="46">
        <v>2402</v>
      </c>
      <c r="B136" s="84"/>
      <c r="C136" s="84"/>
      <c r="D136" s="84"/>
      <c r="E136" s="84"/>
      <c r="F136" s="84"/>
      <c r="G136" s="84"/>
      <c r="H136" s="84"/>
      <c r="I136" s="84"/>
      <c r="J136" s="85"/>
      <c r="K136" s="55"/>
      <c r="L136" s="1"/>
      <c r="M136" s="27"/>
      <c r="N136" s="73" t="s">
        <v>36</v>
      </c>
      <c r="O136" s="125">
        <f>O135/B121</f>
        <v>0.54098360655737709</v>
      </c>
      <c r="P136" s="75">
        <f>IF(O135/P135=0,"",O135/P135)</f>
        <v>0.84615384615384615</v>
      </c>
      <c r="Q136" s="76" t="s">
        <v>37</v>
      </c>
    </row>
    <row r="137" spans="1:17" ht="15.75" customHeight="1">
      <c r="A137" s="46">
        <v>2501</v>
      </c>
      <c r="B137" s="84"/>
      <c r="C137" s="84"/>
      <c r="D137" s="84"/>
      <c r="E137" s="84"/>
      <c r="F137" s="84"/>
      <c r="G137" s="84"/>
      <c r="H137" s="84"/>
      <c r="I137" s="84"/>
      <c r="J137" s="85"/>
      <c r="K137" s="77"/>
      <c r="L137" s="78"/>
      <c r="M137" s="79"/>
      <c r="N137" s="78"/>
      <c r="O137" s="79"/>
      <c r="P137" s="79"/>
      <c r="Q137" s="80"/>
    </row>
    <row r="138" spans="1:17" ht="18" customHeight="1">
      <c r="A138" s="22"/>
      <c r="B138" s="27"/>
      <c r="C138" s="27"/>
      <c r="D138" s="215" t="s">
        <v>80</v>
      </c>
      <c r="E138" s="216"/>
      <c r="F138" s="216"/>
      <c r="G138" s="216"/>
      <c r="H138" s="216"/>
      <c r="I138" s="216"/>
      <c r="J138" s="81">
        <f>SUM(J130:J134)</f>
        <v>39</v>
      </c>
      <c r="K138" s="82">
        <f>IF(J130=0,"",J130/B121)</f>
        <v>0.5901639344262295</v>
      </c>
      <c r="L138" s="82">
        <f>IF(J138=0,"",J138/B121)</f>
        <v>0.63934426229508201</v>
      </c>
      <c r="M138" s="82">
        <f>IF(J130=0,"",L138-K138)</f>
        <v>4.9180327868852514E-2</v>
      </c>
      <c r="N138" s="1"/>
      <c r="O138" s="27"/>
      <c r="P138" s="30"/>
      <c r="Q138" s="1"/>
    </row>
    <row r="139" spans="1:17" ht="12.75" customHeight="1"/>
    <row r="140" spans="1:17" ht="12.75" customHeight="1"/>
    <row r="141" spans="1:17" ht="26.25" customHeight="1">
      <c r="A141" s="183" t="s">
        <v>69</v>
      </c>
      <c r="C141" s="184"/>
      <c r="D141" s="184"/>
      <c r="E141" s="184"/>
      <c r="F141" s="184"/>
      <c r="G141" s="184"/>
      <c r="H141" s="184"/>
      <c r="I141" s="184"/>
      <c r="J141" s="41" t="s">
        <v>87</v>
      </c>
      <c r="K141" s="1"/>
      <c r="L141" s="27"/>
      <c r="M141" s="1"/>
      <c r="N141" s="27"/>
      <c r="O141" s="27"/>
      <c r="P141" s="27"/>
    </row>
    <row r="142" spans="1:17" ht="25.5">
      <c r="A142" s="220" t="s">
        <v>19</v>
      </c>
      <c r="B142" s="221" t="s">
        <v>70</v>
      </c>
      <c r="C142" s="216"/>
      <c r="D142" s="216"/>
      <c r="E142" s="216"/>
      <c r="F142" s="216"/>
      <c r="G142" s="216"/>
      <c r="H142" s="216"/>
      <c r="I142" s="216"/>
      <c r="J142" s="185" t="s">
        <v>20</v>
      </c>
      <c r="K142" s="143" t="s">
        <v>11</v>
      </c>
      <c r="L142" s="143" t="s">
        <v>12</v>
      </c>
      <c r="M142" s="144" t="s">
        <v>13</v>
      </c>
      <c r="N142" s="143" t="s">
        <v>14</v>
      </c>
      <c r="O142" s="145" t="s">
        <v>15</v>
      </c>
      <c r="P142" s="145" t="s">
        <v>16</v>
      </c>
      <c r="Q142" s="143" t="s">
        <v>17</v>
      </c>
    </row>
    <row r="143" spans="1:17" ht="15.75" customHeight="1">
      <c r="A143" s="213"/>
      <c r="B143" s="46" t="s">
        <v>71</v>
      </c>
      <c r="C143" s="46" t="s">
        <v>72</v>
      </c>
      <c r="D143" s="46" t="s">
        <v>73</v>
      </c>
      <c r="E143" s="46" t="s">
        <v>74</v>
      </c>
      <c r="F143" s="46" t="s">
        <v>75</v>
      </c>
      <c r="G143" s="46" t="s">
        <v>76</v>
      </c>
      <c r="H143" s="46" t="s">
        <v>77</v>
      </c>
      <c r="I143" s="46" t="s">
        <v>78</v>
      </c>
      <c r="J143" s="142"/>
      <c r="K143" s="43"/>
      <c r="L143" s="43"/>
      <c r="M143" s="44"/>
      <c r="N143" s="43"/>
      <c r="O143" s="145"/>
      <c r="P143" s="45"/>
      <c r="Q143" s="43"/>
    </row>
    <row r="144" spans="1:17" ht="15.75" customHeight="1">
      <c r="A144" s="46">
        <v>1702</v>
      </c>
      <c r="B144" s="47">
        <v>91</v>
      </c>
      <c r="C144" s="84"/>
      <c r="D144" s="84"/>
      <c r="E144" s="84"/>
      <c r="F144" s="84"/>
      <c r="G144" s="84"/>
      <c r="H144" s="84"/>
      <c r="I144" s="84"/>
      <c r="J144" s="85"/>
      <c r="K144" s="49"/>
      <c r="L144" s="50"/>
      <c r="M144" s="51"/>
      <c r="N144" s="52"/>
      <c r="O144" s="53">
        <f>B144</f>
        <v>91</v>
      </c>
      <c r="P144" s="54"/>
      <c r="Q144" s="52"/>
    </row>
    <row r="145" spans="1:18" ht="15.75" customHeight="1">
      <c r="A145" s="46">
        <v>1801</v>
      </c>
      <c r="B145" s="84"/>
      <c r="C145" s="84">
        <v>84</v>
      </c>
      <c r="D145" s="84"/>
      <c r="E145" s="84"/>
      <c r="F145" s="84"/>
      <c r="G145" s="84"/>
      <c r="H145" s="84"/>
      <c r="I145" s="84"/>
      <c r="J145" s="85"/>
      <c r="K145" s="55"/>
      <c r="L145" s="1"/>
      <c r="M145" s="56"/>
      <c r="N145" s="57">
        <f>IF(C145=0,"",C145/B144)</f>
        <v>0.92307692307692313</v>
      </c>
      <c r="O145" s="58">
        <v>84</v>
      </c>
      <c r="P145" s="59">
        <f t="shared" ref="P145:P152" si="13">IF(O145=0,"",O145/O144)</f>
        <v>0.92307692307692313</v>
      </c>
      <c r="Q145" s="59">
        <f t="shared" ref="Q145:Q152" si="14">IF(O145=0,"",100%-P145)</f>
        <v>7.6923076923076872E-2</v>
      </c>
    </row>
    <row r="146" spans="1:18" ht="15.75" customHeight="1">
      <c r="A146" s="46">
        <v>1802</v>
      </c>
      <c r="B146" s="84"/>
      <c r="C146" s="84"/>
      <c r="D146" s="84">
        <v>81</v>
      </c>
      <c r="E146" s="84"/>
      <c r="F146" s="84"/>
      <c r="G146" s="84"/>
      <c r="H146" s="84"/>
      <c r="I146" s="84"/>
      <c r="J146" s="85"/>
      <c r="K146" s="55"/>
      <c r="L146" s="1"/>
      <c r="M146" s="56"/>
      <c r="N146" s="57">
        <f>IF(D146=0,"",D146/C145)</f>
        <v>0.9642857142857143</v>
      </c>
      <c r="O146" s="58">
        <v>83</v>
      </c>
      <c r="P146" s="59">
        <f t="shared" si="13"/>
        <v>0.98809523809523814</v>
      </c>
      <c r="Q146" s="59">
        <f t="shared" si="14"/>
        <v>1.1904761904761862E-2</v>
      </c>
      <c r="R146" s="32">
        <f>O146/O144</f>
        <v>0.91208791208791207</v>
      </c>
    </row>
    <row r="147" spans="1:18" ht="15.75" customHeight="1">
      <c r="A147" s="46">
        <v>1901</v>
      </c>
      <c r="B147" s="84"/>
      <c r="C147" s="84"/>
      <c r="D147" s="84"/>
      <c r="E147" s="84">
        <v>80</v>
      </c>
      <c r="F147" s="84"/>
      <c r="G147" s="84"/>
      <c r="H147" s="84"/>
      <c r="I147" s="84"/>
      <c r="J147" s="85"/>
      <c r="K147" s="55"/>
      <c r="L147" s="1"/>
      <c r="M147" s="56"/>
      <c r="N147" s="57">
        <f>IF(E147=0,"",E147/D146)</f>
        <v>0.98765432098765427</v>
      </c>
      <c r="O147" s="58">
        <v>82</v>
      </c>
      <c r="P147" s="59">
        <f t="shared" si="13"/>
        <v>0.98795180722891562</v>
      </c>
      <c r="Q147" s="59">
        <f t="shared" si="14"/>
        <v>1.2048192771084376E-2</v>
      </c>
    </row>
    <row r="148" spans="1:18" ht="15.75" customHeight="1">
      <c r="A148" s="46">
        <v>1902</v>
      </c>
      <c r="B148" s="84"/>
      <c r="C148" s="84"/>
      <c r="D148" s="84"/>
      <c r="E148" s="84"/>
      <c r="F148" s="84">
        <v>73</v>
      </c>
      <c r="G148" s="84"/>
      <c r="H148" s="84"/>
      <c r="I148" s="84"/>
      <c r="J148" s="85"/>
      <c r="K148" s="55"/>
      <c r="L148" s="1"/>
      <c r="M148" s="56"/>
      <c r="N148" s="57">
        <f>IF(F148=0,"",F148/E147)</f>
        <v>0.91249999999999998</v>
      </c>
      <c r="O148" s="58">
        <v>77</v>
      </c>
      <c r="P148" s="59">
        <f t="shared" si="13"/>
        <v>0.93902439024390238</v>
      </c>
      <c r="Q148" s="59">
        <f t="shared" si="14"/>
        <v>6.0975609756097615E-2</v>
      </c>
    </row>
    <row r="149" spans="1:18" ht="15.75" customHeight="1">
      <c r="A149" s="46">
        <v>2001</v>
      </c>
      <c r="B149" s="84"/>
      <c r="C149" s="84"/>
      <c r="D149" s="84"/>
      <c r="E149" s="84"/>
      <c r="F149" s="84"/>
      <c r="G149" s="84">
        <v>72</v>
      </c>
      <c r="H149" s="84"/>
      <c r="I149" s="84"/>
      <c r="J149" s="85"/>
      <c r="K149" s="55"/>
      <c r="L149" s="1"/>
      <c r="M149" s="56"/>
      <c r="N149" s="57">
        <f>IF(G149=0,"",G149/F148)</f>
        <v>0.98630136986301364</v>
      </c>
      <c r="O149" s="58">
        <v>77</v>
      </c>
      <c r="P149" s="59">
        <f t="shared" si="13"/>
        <v>1</v>
      </c>
      <c r="Q149" s="59">
        <f t="shared" si="14"/>
        <v>0</v>
      </c>
    </row>
    <row r="150" spans="1:18" ht="15.75" customHeight="1">
      <c r="A150" s="46">
        <v>2002</v>
      </c>
      <c r="B150" s="84"/>
      <c r="C150" s="84"/>
      <c r="D150" s="84"/>
      <c r="E150" s="84"/>
      <c r="F150" s="84"/>
      <c r="G150" s="84"/>
      <c r="H150" s="84">
        <v>69</v>
      </c>
      <c r="I150" s="84"/>
      <c r="J150" s="85"/>
      <c r="K150" s="55"/>
      <c r="L150" s="1"/>
      <c r="M150" s="56"/>
      <c r="N150" s="57">
        <f>IF(H150=0,"",H150/G149)</f>
        <v>0.95833333333333337</v>
      </c>
      <c r="O150" s="58">
        <v>73</v>
      </c>
      <c r="P150" s="59">
        <f t="shared" si="13"/>
        <v>0.94805194805194803</v>
      </c>
      <c r="Q150" s="59">
        <f t="shared" si="14"/>
        <v>5.1948051948051965E-2</v>
      </c>
    </row>
    <row r="151" spans="1:18" ht="15.75" customHeight="1">
      <c r="A151" s="46">
        <v>2101</v>
      </c>
      <c r="B151" s="84"/>
      <c r="C151" s="84"/>
      <c r="D151" s="84"/>
      <c r="E151" s="84"/>
      <c r="F151" s="84"/>
      <c r="G151" s="84"/>
      <c r="H151" s="84"/>
      <c r="I151" s="84">
        <v>68</v>
      </c>
      <c r="J151" s="85"/>
      <c r="K151" s="55"/>
      <c r="L151" s="1"/>
      <c r="M151" s="56"/>
      <c r="N151" s="57">
        <f>I151/H150</f>
        <v>0.98550724637681164</v>
      </c>
      <c r="O151" s="58">
        <v>70</v>
      </c>
      <c r="P151" s="59">
        <f t="shared" si="13"/>
        <v>0.95890410958904104</v>
      </c>
      <c r="Q151" s="59">
        <f t="shared" si="14"/>
        <v>4.1095890410958957E-2</v>
      </c>
    </row>
    <row r="152" spans="1:18" ht="15.75" customHeight="1">
      <c r="A152" s="46">
        <v>2102</v>
      </c>
      <c r="B152" s="84"/>
      <c r="C152" s="84"/>
      <c r="D152" s="84"/>
      <c r="E152" s="84"/>
      <c r="F152" s="84"/>
      <c r="G152" s="84"/>
      <c r="H152" s="84"/>
      <c r="I152" s="84">
        <v>3</v>
      </c>
      <c r="J152" s="85">
        <v>2</v>
      </c>
      <c r="K152" s="55"/>
      <c r="L152" s="1"/>
      <c r="M152" s="56"/>
      <c r="N152" s="60"/>
      <c r="O152" s="58">
        <v>4</v>
      </c>
      <c r="P152" s="61">
        <f t="shared" si="13"/>
        <v>5.7142857142857141E-2</v>
      </c>
      <c r="Q152" s="61">
        <f t="shared" si="14"/>
        <v>0.94285714285714284</v>
      </c>
    </row>
    <row r="153" spans="1:18" ht="15.75" customHeight="1">
      <c r="A153" s="46">
        <v>2201</v>
      </c>
      <c r="B153" s="84"/>
      <c r="C153" s="84"/>
      <c r="D153" s="84"/>
      <c r="E153" s="84"/>
      <c r="F153" s="84"/>
      <c r="G153" s="84"/>
      <c r="H153" s="84"/>
      <c r="I153" s="84">
        <v>2</v>
      </c>
      <c r="J153" s="85">
        <v>63</v>
      </c>
      <c r="K153" s="55"/>
      <c r="L153" s="1"/>
      <c r="M153" s="27"/>
      <c r="N153" s="62"/>
      <c r="O153" s="63">
        <v>2</v>
      </c>
      <c r="P153" s="64"/>
      <c r="Q153" s="65"/>
    </row>
    <row r="154" spans="1:18" ht="15.75" customHeight="1">
      <c r="A154" s="46">
        <v>2202</v>
      </c>
      <c r="B154" s="84"/>
      <c r="C154" s="84"/>
      <c r="D154" s="84"/>
      <c r="E154" s="84"/>
      <c r="F154" s="84"/>
      <c r="G154" s="84"/>
      <c r="H154" s="84"/>
      <c r="I154" s="84">
        <v>1</v>
      </c>
      <c r="J154" s="85"/>
      <c r="K154" s="55"/>
      <c r="L154" s="1"/>
      <c r="M154" s="27"/>
      <c r="N154" s="66"/>
      <c r="O154" s="67">
        <v>1</v>
      </c>
      <c r="P154" s="68"/>
      <c r="Q154" s="66"/>
    </row>
    <row r="155" spans="1:18" ht="15.75" customHeight="1">
      <c r="A155" s="46">
        <v>2301</v>
      </c>
      <c r="B155" s="84"/>
      <c r="C155" s="84"/>
      <c r="D155" s="84"/>
      <c r="E155" s="84"/>
      <c r="F155" s="84"/>
      <c r="G155" s="84"/>
      <c r="H155" s="84"/>
      <c r="I155" s="84">
        <v>1</v>
      </c>
      <c r="J155" s="85">
        <v>2</v>
      </c>
      <c r="K155" s="55"/>
      <c r="L155" s="1"/>
      <c r="M155" s="27"/>
      <c r="N155" s="66"/>
      <c r="O155" s="67"/>
      <c r="P155" s="68"/>
      <c r="Q155" s="66"/>
    </row>
    <row r="156" spans="1:18" ht="15.75" customHeight="1">
      <c r="A156" s="46">
        <v>2302</v>
      </c>
      <c r="B156" s="84"/>
      <c r="C156" s="84"/>
      <c r="D156" s="84"/>
      <c r="E156" s="84"/>
      <c r="F156" s="84"/>
      <c r="G156" s="84"/>
      <c r="H156" s="84"/>
      <c r="I156" s="84"/>
      <c r="J156" s="85"/>
      <c r="K156" s="55"/>
      <c r="L156" s="1"/>
      <c r="M156" s="27"/>
      <c r="N156" s="66"/>
      <c r="O156" s="67"/>
      <c r="P156" s="68"/>
      <c r="Q156" s="66"/>
    </row>
    <row r="157" spans="1:18" ht="15.75" customHeight="1">
      <c r="A157" s="46">
        <v>2401</v>
      </c>
      <c r="B157" s="84"/>
      <c r="C157" s="84"/>
      <c r="D157" s="84"/>
      <c r="E157" s="84"/>
      <c r="F157" s="84"/>
      <c r="G157" s="84"/>
      <c r="H157" s="84"/>
      <c r="I157" s="84"/>
      <c r="J157" s="85"/>
      <c r="K157" s="55"/>
      <c r="L157" s="1"/>
      <c r="M157" s="27"/>
      <c r="N157" s="1"/>
      <c r="O157" s="27"/>
      <c r="P157" s="30"/>
      <c r="Q157" s="66"/>
    </row>
    <row r="158" spans="1:18" ht="15.75" customHeight="1">
      <c r="A158" s="46">
        <v>2402</v>
      </c>
      <c r="B158" s="84"/>
      <c r="C158" s="84"/>
      <c r="D158" s="84"/>
      <c r="E158" s="84"/>
      <c r="F158" s="84"/>
      <c r="G158" s="84"/>
      <c r="H158" s="84"/>
      <c r="I158" s="84"/>
      <c r="J158" s="85"/>
      <c r="K158" s="55"/>
      <c r="L158" s="1"/>
      <c r="M158" s="27"/>
      <c r="N158" s="69" t="s">
        <v>35</v>
      </c>
      <c r="O158" s="123">
        <v>69</v>
      </c>
      <c r="P158" s="198">
        <f>SUM(J148:J158)</f>
        <v>67</v>
      </c>
      <c r="Q158" s="72" t="s">
        <v>20</v>
      </c>
    </row>
    <row r="159" spans="1:18" ht="15.75" customHeight="1">
      <c r="A159" s="46">
        <v>2501</v>
      </c>
      <c r="B159" s="84"/>
      <c r="C159" s="84"/>
      <c r="D159" s="84"/>
      <c r="E159" s="84"/>
      <c r="F159" s="84"/>
      <c r="G159" s="84"/>
      <c r="H159" s="84"/>
      <c r="I159" s="84"/>
      <c r="J159" s="85"/>
      <c r="K159" s="55"/>
      <c r="L159" s="1"/>
      <c r="M159" s="27"/>
      <c r="N159" s="73" t="s">
        <v>36</v>
      </c>
      <c r="O159" s="125">
        <f>O158/B144</f>
        <v>0.75824175824175821</v>
      </c>
      <c r="P159" s="205">
        <f>IF(O158/P158=0,"",O158/P158)</f>
        <v>1.0298507462686568</v>
      </c>
      <c r="Q159" s="76" t="s">
        <v>37</v>
      </c>
    </row>
    <row r="160" spans="1:18" ht="15.75" customHeight="1">
      <c r="A160" s="46">
        <v>2502</v>
      </c>
      <c r="B160" s="84"/>
      <c r="C160" s="84"/>
      <c r="D160" s="84"/>
      <c r="E160" s="84"/>
      <c r="F160" s="84"/>
      <c r="G160" s="84"/>
      <c r="H160" s="84"/>
      <c r="I160" s="84"/>
      <c r="J160" s="85"/>
      <c r="K160" s="77"/>
      <c r="L160" s="78"/>
      <c r="M160" s="79"/>
      <c r="N160" s="78"/>
      <c r="O160" s="79"/>
      <c r="P160" s="79"/>
      <c r="Q160" s="80"/>
    </row>
    <row r="161" spans="1:21" ht="18" customHeight="1">
      <c r="A161" s="22"/>
      <c r="B161" s="27"/>
      <c r="C161" s="27"/>
      <c r="D161" s="215" t="s">
        <v>80</v>
      </c>
      <c r="E161" s="216"/>
      <c r="F161" s="216"/>
      <c r="G161" s="216"/>
      <c r="H161" s="216"/>
      <c r="I161" s="216"/>
      <c r="J161" s="81">
        <f>SUM(J144:J157)</f>
        <v>67</v>
      </c>
      <c r="K161" s="82">
        <f>(SUM(J152:J153)/B144)</f>
        <v>0.7142857142857143</v>
      </c>
      <c r="L161" s="82">
        <f>IF(J161=0,"",J161/B144)</f>
        <v>0.73626373626373631</v>
      </c>
      <c r="M161" s="82">
        <f>IF(J152=0,"",L161-K161)</f>
        <v>2.1978021978022011E-2</v>
      </c>
      <c r="N161" s="1"/>
      <c r="O161" s="27"/>
      <c r="P161" s="30"/>
      <c r="Q161" s="1"/>
    </row>
    <row r="162" spans="1:21" ht="12.75" customHeight="1"/>
    <row r="163" spans="1:21" ht="12.75" customHeight="1"/>
    <row r="164" spans="1:21" ht="26.25" customHeight="1">
      <c r="A164" s="183" t="s">
        <v>69</v>
      </c>
      <c r="C164" s="184"/>
      <c r="D164" s="184"/>
      <c r="E164" s="184"/>
      <c r="F164" s="184"/>
      <c r="G164" s="184"/>
      <c r="H164" s="184"/>
      <c r="I164" s="184"/>
      <c r="J164" s="41" t="s">
        <v>88</v>
      </c>
      <c r="L164" s="1"/>
      <c r="M164" s="27"/>
      <c r="N164" s="1"/>
      <c r="O164" s="27"/>
      <c r="P164" s="27"/>
      <c r="Q164" s="27"/>
      <c r="U164" s="196">
        <f>AVERAGE(K161,K184)</f>
        <v>0.36904761904761907</v>
      </c>
    </row>
    <row r="165" spans="1:21" ht="32.25" customHeight="1">
      <c r="A165" s="220" t="s">
        <v>19</v>
      </c>
      <c r="B165" s="221" t="s">
        <v>70</v>
      </c>
      <c r="C165" s="246"/>
      <c r="D165" s="246"/>
      <c r="E165" s="246"/>
      <c r="F165" s="246"/>
      <c r="G165" s="246"/>
      <c r="H165" s="246"/>
      <c r="I165" s="247"/>
      <c r="J165" s="185" t="s">
        <v>20</v>
      </c>
      <c r="K165" s="143" t="s">
        <v>11</v>
      </c>
      <c r="L165" s="143" t="s">
        <v>12</v>
      </c>
      <c r="M165" s="144" t="s">
        <v>13</v>
      </c>
      <c r="N165" s="143" t="s">
        <v>14</v>
      </c>
      <c r="O165" s="145" t="s">
        <v>15</v>
      </c>
      <c r="P165" s="145" t="s">
        <v>16</v>
      </c>
      <c r="Q165" s="143" t="s">
        <v>17</v>
      </c>
    </row>
    <row r="166" spans="1:21" ht="15.75" customHeight="1">
      <c r="A166" s="213"/>
      <c r="B166" s="46" t="s">
        <v>71</v>
      </c>
      <c r="C166" s="46" t="s">
        <v>72</v>
      </c>
      <c r="D166" s="46" t="s">
        <v>73</v>
      </c>
      <c r="E166" s="46" t="s">
        <v>74</v>
      </c>
      <c r="F166" s="46" t="s">
        <v>75</v>
      </c>
      <c r="G166" s="46" t="s">
        <v>76</v>
      </c>
      <c r="H166" s="46" t="s">
        <v>77</v>
      </c>
      <c r="I166" s="46" t="s">
        <v>78</v>
      </c>
      <c r="J166" s="142"/>
      <c r="K166" s="43"/>
      <c r="L166" s="43"/>
      <c r="M166" s="44"/>
      <c r="N166" s="43"/>
      <c r="O166" s="145"/>
      <c r="P166" s="45"/>
      <c r="Q166" s="43"/>
    </row>
    <row r="167" spans="1:21" ht="15.75" customHeight="1">
      <c r="A167" s="46">
        <v>1801</v>
      </c>
      <c r="B167" s="47">
        <v>84</v>
      </c>
      <c r="C167" s="84"/>
      <c r="D167" s="84"/>
      <c r="E167" s="84"/>
      <c r="F167" s="84"/>
      <c r="G167" s="84"/>
      <c r="H167" s="84"/>
      <c r="I167" s="84"/>
      <c r="J167" s="85"/>
      <c r="K167" s="49"/>
      <c r="L167" s="50"/>
      <c r="M167" s="51"/>
      <c r="N167" s="52"/>
      <c r="O167" s="53">
        <f>B167</f>
        <v>84</v>
      </c>
      <c r="P167" s="54"/>
      <c r="Q167" s="52"/>
    </row>
    <row r="168" spans="1:21" ht="15.75" customHeight="1">
      <c r="A168" s="46">
        <v>1802</v>
      </c>
      <c r="B168" s="84"/>
      <c r="C168" s="84">
        <v>73</v>
      </c>
      <c r="D168" s="84"/>
      <c r="E168" s="84"/>
      <c r="F168" s="84"/>
      <c r="G168" s="84"/>
      <c r="H168" s="84"/>
      <c r="I168" s="84"/>
      <c r="J168" s="85"/>
      <c r="K168" s="55"/>
      <c r="L168" s="1"/>
      <c r="M168" s="56"/>
      <c r="N168" s="57">
        <f>IF(C168=0,"",C168/B167)</f>
        <v>0.86904761904761907</v>
      </c>
      <c r="O168" s="58">
        <v>73</v>
      </c>
      <c r="P168" s="59">
        <f t="shared" ref="P168:P174" si="15">IF(O168=0,"",O168/O167)</f>
        <v>0.86904761904761907</v>
      </c>
      <c r="Q168" s="59">
        <f t="shared" ref="Q168:Q174" si="16">IF(O168=0,"",100%-P168)</f>
        <v>0.13095238095238093</v>
      </c>
    </row>
    <row r="169" spans="1:21" ht="15.75" customHeight="1">
      <c r="A169" s="46">
        <v>1901</v>
      </c>
      <c r="B169" s="84"/>
      <c r="C169" s="84"/>
      <c r="D169" s="84">
        <v>64</v>
      </c>
      <c r="E169" s="84"/>
      <c r="F169" s="84"/>
      <c r="G169" s="84"/>
      <c r="H169" s="84"/>
      <c r="I169" s="84"/>
      <c r="J169" s="85"/>
      <c r="K169" s="55"/>
      <c r="L169" s="1"/>
      <c r="M169" s="56"/>
      <c r="N169" s="57">
        <f>IF(D169=0,"",D169/C168)</f>
        <v>0.87671232876712324</v>
      </c>
      <c r="O169" s="58">
        <v>72</v>
      </c>
      <c r="P169" s="59">
        <f t="shared" si="15"/>
        <v>0.98630136986301364</v>
      </c>
      <c r="Q169" s="59">
        <f t="shared" si="16"/>
        <v>1.3698630136986356E-2</v>
      </c>
      <c r="R169" s="32">
        <f>O169/O167</f>
        <v>0.8571428571428571</v>
      </c>
    </row>
    <row r="170" spans="1:21" ht="15.75" customHeight="1">
      <c r="A170" s="46">
        <v>1902</v>
      </c>
      <c r="B170" s="84"/>
      <c r="C170" s="84"/>
      <c r="D170" s="84"/>
      <c r="E170" s="84">
        <v>64</v>
      </c>
      <c r="F170" s="84"/>
      <c r="G170" s="84"/>
      <c r="H170" s="84"/>
      <c r="I170" s="84"/>
      <c r="J170" s="85"/>
      <c r="K170" s="55"/>
      <c r="L170" s="1"/>
      <c r="M170" s="56"/>
      <c r="N170" s="57">
        <f>IF(E170=0,"",E170/D169)</f>
        <v>1</v>
      </c>
      <c r="O170" s="58">
        <v>67</v>
      </c>
      <c r="P170" s="59">
        <f t="shared" si="15"/>
        <v>0.93055555555555558</v>
      </c>
      <c r="Q170" s="59">
        <f t="shared" si="16"/>
        <v>6.944444444444442E-2</v>
      </c>
    </row>
    <row r="171" spans="1:21" ht="15.75" customHeight="1">
      <c r="A171" s="46">
        <v>2001</v>
      </c>
      <c r="B171" s="84"/>
      <c r="C171" s="84"/>
      <c r="D171" s="84"/>
      <c r="E171" s="84"/>
      <c r="F171" s="84">
        <v>56</v>
      </c>
      <c r="G171" s="84"/>
      <c r="H171" s="84"/>
      <c r="I171" s="84"/>
      <c r="J171" s="85"/>
      <c r="K171" s="55"/>
      <c r="L171" s="1"/>
      <c r="M171" s="56"/>
      <c r="N171" s="57">
        <f>IF(F171=0,"",F171/E170)</f>
        <v>0.875</v>
      </c>
      <c r="O171" s="58">
        <v>64</v>
      </c>
      <c r="P171" s="59">
        <f t="shared" si="15"/>
        <v>0.95522388059701491</v>
      </c>
      <c r="Q171" s="59">
        <f t="shared" si="16"/>
        <v>4.4776119402985093E-2</v>
      </c>
    </row>
    <row r="172" spans="1:21" ht="15.75" customHeight="1">
      <c r="A172" s="46">
        <v>2002</v>
      </c>
      <c r="B172" s="84"/>
      <c r="C172" s="84"/>
      <c r="D172" s="84"/>
      <c r="E172" s="84"/>
      <c r="F172" s="84"/>
      <c r="G172" s="84">
        <v>56</v>
      </c>
      <c r="H172" s="84"/>
      <c r="I172" s="84"/>
      <c r="J172" s="85"/>
      <c r="K172" s="55"/>
      <c r="L172" s="1"/>
      <c r="M172" s="56"/>
      <c r="N172" s="57">
        <f>IF(G172=0,"",G172/F171)</f>
        <v>1</v>
      </c>
      <c r="O172" s="58">
        <v>62</v>
      </c>
      <c r="P172" s="59">
        <f t="shared" si="15"/>
        <v>0.96875</v>
      </c>
      <c r="Q172" s="59">
        <f t="shared" si="16"/>
        <v>3.125E-2</v>
      </c>
    </row>
    <row r="173" spans="1:21" ht="15.75" customHeight="1">
      <c r="A173" s="46">
        <v>2101</v>
      </c>
      <c r="B173" s="84"/>
      <c r="C173" s="84"/>
      <c r="D173" s="84"/>
      <c r="E173" s="84"/>
      <c r="F173" s="84"/>
      <c r="G173" s="84"/>
      <c r="H173" s="84">
        <v>56</v>
      </c>
      <c r="I173" s="84"/>
      <c r="J173" s="85"/>
      <c r="K173" s="55"/>
      <c r="L173" s="1"/>
      <c r="M173" s="56"/>
      <c r="N173" s="57">
        <f>IF(H173=0,"",H173/G172)</f>
        <v>1</v>
      </c>
      <c r="O173" s="58">
        <v>59</v>
      </c>
      <c r="P173" s="59">
        <f t="shared" si="15"/>
        <v>0.95161290322580649</v>
      </c>
      <c r="Q173" s="59">
        <f t="shared" si="16"/>
        <v>4.8387096774193505E-2</v>
      </c>
    </row>
    <row r="174" spans="1:21" ht="15.75" customHeight="1">
      <c r="A174" s="46">
        <v>2102</v>
      </c>
      <c r="B174" s="84"/>
      <c r="C174" s="84"/>
      <c r="D174" s="84"/>
      <c r="E174" s="84"/>
      <c r="F174" s="84"/>
      <c r="G174" s="84"/>
      <c r="H174" s="84"/>
      <c r="I174" s="84">
        <v>54</v>
      </c>
      <c r="J174" s="85">
        <v>2</v>
      </c>
      <c r="K174" s="55"/>
      <c r="L174" s="1"/>
      <c r="M174" s="56"/>
      <c r="N174" s="57">
        <f>IF(I174=0,"",I174/H173)</f>
        <v>0.9642857142857143</v>
      </c>
      <c r="O174" s="58">
        <v>57</v>
      </c>
      <c r="P174" s="59">
        <f t="shared" si="15"/>
        <v>0.96610169491525422</v>
      </c>
      <c r="Q174" s="59">
        <f t="shared" si="16"/>
        <v>3.3898305084745783E-2</v>
      </c>
    </row>
    <row r="175" spans="1:21" ht="15.75" customHeight="1">
      <c r="A175" s="46">
        <v>2201</v>
      </c>
      <c r="B175" s="84"/>
      <c r="C175" s="84"/>
      <c r="D175" s="84"/>
      <c r="E175" s="84"/>
      <c r="F175" s="84"/>
      <c r="G175" s="84"/>
      <c r="H175" s="84"/>
      <c r="I175" s="84">
        <v>5</v>
      </c>
      <c r="J175" s="85"/>
      <c r="K175" s="55"/>
      <c r="L175" s="1"/>
      <c r="M175" s="56"/>
      <c r="N175" s="60"/>
      <c r="O175" s="58">
        <v>7</v>
      </c>
      <c r="P175" s="61"/>
      <c r="Q175" s="61"/>
    </row>
    <row r="176" spans="1:21" ht="15.75" customHeight="1">
      <c r="A176" s="46">
        <v>2202</v>
      </c>
      <c r="B176" s="84"/>
      <c r="C176" s="84"/>
      <c r="D176" s="84"/>
      <c r="E176" s="84"/>
      <c r="F176" s="84"/>
      <c r="G176" s="84"/>
      <c r="H176" s="84"/>
      <c r="I176" s="84">
        <v>1</v>
      </c>
      <c r="J176" s="85"/>
      <c r="K176" s="55"/>
      <c r="L176" s="1"/>
      <c r="M176" s="27"/>
      <c r="N176" s="62"/>
      <c r="O176" s="63">
        <v>2</v>
      </c>
      <c r="P176" s="64"/>
      <c r="Q176" s="65"/>
    </row>
    <row r="177" spans="1:18" ht="15.75" customHeight="1">
      <c r="A177" s="46">
        <v>2301</v>
      </c>
      <c r="B177" s="84"/>
      <c r="C177" s="84"/>
      <c r="D177" s="84"/>
      <c r="E177" s="84"/>
      <c r="F177" s="84"/>
      <c r="G177" s="84"/>
      <c r="H177" s="84"/>
      <c r="I177" s="84">
        <v>1</v>
      </c>
      <c r="J177" s="85">
        <v>4</v>
      </c>
      <c r="K177" s="55"/>
      <c r="L177" s="1"/>
      <c r="M177" s="27"/>
      <c r="N177" s="66"/>
      <c r="O177" s="67">
        <v>2</v>
      </c>
      <c r="P177" s="68"/>
      <c r="Q177" s="66"/>
    </row>
    <row r="178" spans="1:18" ht="15.75" customHeight="1">
      <c r="A178" s="46">
        <v>2302</v>
      </c>
      <c r="B178" s="84"/>
      <c r="C178" s="84"/>
      <c r="D178" s="84"/>
      <c r="E178" s="84"/>
      <c r="F178" s="84"/>
      <c r="G178" s="84"/>
      <c r="H178" s="84"/>
      <c r="I178" s="84">
        <v>1</v>
      </c>
      <c r="J178" s="85"/>
      <c r="K178" s="55"/>
      <c r="L178" s="1"/>
      <c r="M178" s="27"/>
      <c r="N178" s="66"/>
      <c r="O178" s="67">
        <v>1</v>
      </c>
      <c r="P178" s="68"/>
      <c r="Q178" s="66"/>
    </row>
    <row r="179" spans="1:18" ht="15.75" customHeight="1">
      <c r="A179" s="46">
        <v>2401</v>
      </c>
      <c r="B179" s="84"/>
      <c r="C179" s="84"/>
      <c r="D179" s="84"/>
      <c r="E179" s="84"/>
      <c r="F179" s="84"/>
      <c r="G179" s="84"/>
      <c r="H179" s="84"/>
      <c r="I179" s="84">
        <v>1</v>
      </c>
      <c r="J179" s="85"/>
      <c r="K179" s="55"/>
      <c r="L179" s="1"/>
      <c r="M179" s="27"/>
      <c r="N179" s="66"/>
      <c r="O179" s="67">
        <v>1</v>
      </c>
      <c r="P179" s="68"/>
      <c r="Q179" s="66"/>
    </row>
    <row r="180" spans="1:18" ht="15.75" customHeight="1">
      <c r="A180" s="46">
        <v>2402</v>
      </c>
      <c r="B180" s="84"/>
      <c r="C180" s="84"/>
      <c r="D180" s="84"/>
      <c r="E180" s="84"/>
      <c r="F180" s="84"/>
      <c r="G180" s="84"/>
      <c r="H180" s="84"/>
      <c r="I180" s="84"/>
      <c r="J180" s="85"/>
      <c r="K180" s="55"/>
      <c r="L180" s="1"/>
      <c r="M180" s="27"/>
      <c r="N180" s="1"/>
      <c r="O180" s="27"/>
      <c r="P180" s="30"/>
      <c r="Q180" s="66"/>
    </row>
    <row r="181" spans="1:18" ht="15.75" customHeight="1">
      <c r="A181" s="46">
        <v>2501</v>
      </c>
      <c r="B181" s="84"/>
      <c r="C181" s="84"/>
      <c r="D181" s="84"/>
      <c r="E181" s="84"/>
      <c r="F181" s="84"/>
      <c r="G181" s="84"/>
      <c r="H181" s="84"/>
      <c r="I181" s="84"/>
      <c r="J181" s="85"/>
      <c r="K181" s="55"/>
      <c r="L181" s="1"/>
      <c r="M181" s="27"/>
      <c r="N181" s="69" t="s">
        <v>35</v>
      </c>
      <c r="O181" s="123">
        <v>48</v>
      </c>
      <c r="P181" s="198">
        <f>SUM(J171:J181)</f>
        <v>6</v>
      </c>
      <c r="Q181" s="72" t="s">
        <v>20</v>
      </c>
    </row>
    <row r="182" spans="1:18" ht="15.75" customHeight="1">
      <c r="A182" s="46">
        <v>2502</v>
      </c>
      <c r="B182" s="84"/>
      <c r="C182" s="84"/>
      <c r="D182" s="84"/>
      <c r="E182" s="84"/>
      <c r="F182" s="84"/>
      <c r="G182" s="84"/>
      <c r="H182" s="84"/>
      <c r="I182" s="84"/>
      <c r="J182" s="85"/>
      <c r="K182" s="55"/>
      <c r="L182" s="1"/>
      <c r="M182" s="27"/>
      <c r="N182" s="73" t="s">
        <v>36</v>
      </c>
      <c r="O182" s="125">
        <f>O181/B167</f>
        <v>0.5714285714285714</v>
      </c>
      <c r="P182" s="205">
        <f>IF(O181/P181=0,"",O181/P181)</f>
        <v>8</v>
      </c>
      <c r="Q182" s="76" t="s">
        <v>37</v>
      </c>
    </row>
    <row r="183" spans="1:18" ht="15.75" customHeight="1">
      <c r="A183" s="46">
        <v>2601</v>
      </c>
      <c r="B183" s="84"/>
      <c r="C183" s="84"/>
      <c r="D183" s="84"/>
      <c r="E183" s="84"/>
      <c r="F183" s="84"/>
      <c r="G183" s="84"/>
      <c r="H183" s="84"/>
      <c r="I183" s="84"/>
      <c r="J183" s="85"/>
      <c r="K183" s="77"/>
      <c r="L183" s="78"/>
      <c r="M183" s="79"/>
      <c r="N183" s="78"/>
      <c r="O183" s="79"/>
      <c r="P183" s="79"/>
      <c r="Q183" s="80"/>
    </row>
    <row r="184" spans="1:18" ht="18" customHeight="1">
      <c r="A184" s="22"/>
      <c r="B184" s="27"/>
      <c r="C184" s="215" t="s">
        <v>80</v>
      </c>
      <c r="D184" s="216"/>
      <c r="E184" s="216"/>
      <c r="F184" s="216"/>
      <c r="G184" s="216"/>
      <c r="H184" s="216"/>
      <c r="I184" s="146"/>
      <c r="J184" s="81">
        <f>SUM(J167:J180)</f>
        <v>6</v>
      </c>
      <c r="K184" s="82">
        <f>IF(J174=0,"",J174/B167)</f>
        <v>2.3809523809523808E-2</v>
      </c>
      <c r="L184" s="82">
        <f>IF(J184=0,"",J184/B167)</f>
        <v>7.1428571428571425E-2</v>
      </c>
      <c r="M184" s="82" t="str">
        <f>IF(J175=0,"",L184-K184)</f>
        <v/>
      </c>
      <c r="N184" s="1"/>
      <c r="O184" s="27"/>
      <c r="P184" s="30"/>
      <c r="Q184" s="1"/>
    </row>
    <row r="185" spans="1:18" ht="12.75" customHeight="1"/>
    <row r="186" spans="1:18" ht="12.75" customHeight="1"/>
    <row r="187" spans="1:18" ht="26.25" customHeight="1">
      <c r="A187" s="183" t="s">
        <v>69</v>
      </c>
      <c r="C187" s="184"/>
      <c r="D187" s="184"/>
      <c r="E187" s="184"/>
      <c r="F187" s="184"/>
      <c r="G187" s="184"/>
      <c r="H187" s="184"/>
      <c r="I187" s="184"/>
      <c r="J187" s="41" t="s">
        <v>90</v>
      </c>
      <c r="K187" s="1"/>
      <c r="L187" s="27"/>
      <c r="M187" s="1"/>
      <c r="N187" s="27"/>
      <c r="O187" s="27"/>
      <c r="P187" s="27"/>
    </row>
    <row r="188" spans="1:18" ht="20.25" customHeight="1">
      <c r="A188" s="220" t="s">
        <v>19</v>
      </c>
      <c r="B188" s="221" t="s">
        <v>70</v>
      </c>
      <c r="C188" s="216"/>
      <c r="D188" s="216"/>
      <c r="E188" s="216"/>
      <c r="F188" s="216"/>
      <c r="G188" s="216"/>
      <c r="H188" s="216"/>
      <c r="I188" s="216"/>
      <c r="J188" s="185" t="s">
        <v>20</v>
      </c>
      <c r="K188" s="143" t="s">
        <v>11</v>
      </c>
      <c r="L188" s="143" t="s">
        <v>12</v>
      </c>
      <c r="M188" s="144" t="s">
        <v>13</v>
      </c>
      <c r="N188" s="143" t="s">
        <v>14</v>
      </c>
      <c r="O188" s="145" t="s">
        <v>15</v>
      </c>
      <c r="P188" s="145" t="s">
        <v>16</v>
      </c>
      <c r="Q188" s="143" t="s">
        <v>17</v>
      </c>
    </row>
    <row r="189" spans="1:18" ht="15.75" customHeight="1">
      <c r="A189" s="213"/>
      <c r="B189" s="46" t="s">
        <v>71</v>
      </c>
      <c r="C189" s="46" t="s">
        <v>72</v>
      </c>
      <c r="D189" s="46" t="s">
        <v>73</v>
      </c>
      <c r="E189" s="46" t="s">
        <v>74</v>
      </c>
      <c r="F189" s="46" t="s">
        <v>75</v>
      </c>
      <c r="G189" s="46" t="s">
        <v>76</v>
      </c>
      <c r="H189" s="46" t="s">
        <v>77</v>
      </c>
      <c r="I189" s="46" t="s">
        <v>78</v>
      </c>
      <c r="J189" s="142"/>
      <c r="K189" s="43"/>
      <c r="L189" s="43"/>
      <c r="M189" s="44"/>
      <c r="N189" s="43"/>
      <c r="O189" s="145"/>
      <c r="P189" s="45"/>
      <c r="Q189" s="43"/>
    </row>
    <row r="190" spans="1:18" ht="15.75" customHeight="1">
      <c r="A190" s="46">
        <v>1802</v>
      </c>
      <c r="B190" s="47">
        <v>84</v>
      </c>
      <c r="C190" s="84"/>
      <c r="D190" s="84"/>
      <c r="E190" s="84"/>
      <c r="F190" s="84"/>
      <c r="G190" s="84"/>
      <c r="H190" s="84"/>
      <c r="I190" s="84"/>
      <c r="J190" s="85"/>
      <c r="K190" s="49"/>
      <c r="L190" s="50"/>
      <c r="M190" s="51"/>
      <c r="N190" s="52"/>
      <c r="O190" s="53">
        <f>B190</f>
        <v>84</v>
      </c>
      <c r="P190" s="54"/>
      <c r="Q190" s="52"/>
    </row>
    <row r="191" spans="1:18" ht="15.75" customHeight="1">
      <c r="A191" s="46">
        <v>1901</v>
      </c>
      <c r="B191" s="84"/>
      <c r="C191" s="84">
        <v>84</v>
      </c>
      <c r="D191" s="84"/>
      <c r="E191" s="84"/>
      <c r="F191" s="84"/>
      <c r="G191" s="84"/>
      <c r="H191" s="84"/>
      <c r="I191" s="84"/>
      <c r="J191" s="85"/>
      <c r="K191" s="55"/>
      <c r="L191" s="1"/>
      <c r="M191" s="56"/>
      <c r="N191" s="57">
        <f>IF(C191=0,"",C191/B190)</f>
        <v>1</v>
      </c>
      <c r="O191" s="58">
        <v>84</v>
      </c>
      <c r="P191" s="59">
        <f t="shared" ref="P191:P198" si="17">IF(O191=0,"",O191/O190)</f>
        <v>1</v>
      </c>
      <c r="Q191" s="59">
        <f t="shared" ref="Q191:Q198" si="18">IF(O191=0,"",100%-P191)</f>
        <v>0</v>
      </c>
    </row>
    <row r="192" spans="1:18" ht="15.75" customHeight="1">
      <c r="A192" s="46">
        <v>1902</v>
      </c>
      <c r="B192" s="84"/>
      <c r="C192" s="84"/>
      <c r="D192" s="84">
        <v>84</v>
      </c>
      <c r="E192" s="84"/>
      <c r="F192" s="84"/>
      <c r="G192" s="84"/>
      <c r="H192" s="84"/>
      <c r="I192" s="84"/>
      <c r="J192" s="85"/>
      <c r="K192" s="55"/>
      <c r="L192" s="1"/>
      <c r="M192" s="56"/>
      <c r="N192" s="57">
        <f>IF(D192=0,"",D192/C191)</f>
        <v>1</v>
      </c>
      <c r="O192" s="58">
        <v>84</v>
      </c>
      <c r="P192" s="59">
        <f t="shared" si="17"/>
        <v>1</v>
      </c>
      <c r="Q192" s="59">
        <f t="shared" si="18"/>
        <v>0</v>
      </c>
      <c r="R192" s="32">
        <f>O192/O190</f>
        <v>1</v>
      </c>
    </row>
    <row r="193" spans="1:17" ht="15.75" customHeight="1">
      <c r="A193" s="46">
        <v>2001</v>
      </c>
      <c r="B193" s="84"/>
      <c r="C193" s="84"/>
      <c r="D193" s="84"/>
      <c r="E193" s="84">
        <v>84</v>
      </c>
      <c r="F193" s="84"/>
      <c r="G193" s="84"/>
      <c r="H193" s="84"/>
      <c r="I193" s="84"/>
      <c r="J193" s="85"/>
      <c r="K193" s="55"/>
      <c r="L193" s="1"/>
      <c r="M193" s="56"/>
      <c r="N193" s="57">
        <f>IF(E193=0,"",E193/D192)</f>
        <v>1</v>
      </c>
      <c r="O193" s="58">
        <v>84</v>
      </c>
      <c r="P193" s="59">
        <f t="shared" si="17"/>
        <v>1</v>
      </c>
      <c r="Q193" s="59">
        <f t="shared" si="18"/>
        <v>0</v>
      </c>
    </row>
    <row r="194" spans="1:17" ht="15.75" customHeight="1">
      <c r="A194" s="46">
        <v>2002</v>
      </c>
      <c r="B194" s="84"/>
      <c r="C194" s="84"/>
      <c r="D194" s="84"/>
      <c r="E194" s="84"/>
      <c r="F194" s="84">
        <v>84</v>
      </c>
      <c r="G194" s="84"/>
      <c r="H194" s="84"/>
      <c r="I194" s="84"/>
      <c r="J194" s="85"/>
      <c r="K194" s="55"/>
      <c r="L194" s="1"/>
      <c r="M194" s="56"/>
      <c r="N194" s="57">
        <f>IF(F194=0,"",F194/E193)</f>
        <v>1</v>
      </c>
      <c r="O194" s="58">
        <v>84</v>
      </c>
      <c r="P194" s="59">
        <f t="shared" si="17"/>
        <v>1</v>
      </c>
      <c r="Q194" s="59">
        <f t="shared" si="18"/>
        <v>0</v>
      </c>
    </row>
    <row r="195" spans="1:17" ht="15.75" customHeight="1">
      <c r="A195" s="46">
        <v>2101</v>
      </c>
      <c r="B195" s="84"/>
      <c r="C195" s="84"/>
      <c r="D195" s="84"/>
      <c r="E195" s="84"/>
      <c r="F195" s="84"/>
      <c r="G195" s="84">
        <v>84</v>
      </c>
      <c r="H195" s="84"/>
      <c r="I195" s="84"/>
      <c r="J195" s="85"/>
      <c r="K195" s="55"/>
      <c r="L195" s="1"/>
      <c r="M195" s="56"/>
      <c r="N195" s="57">
        <f>IF(G195=0,"",G195/F194)</f>
        <v>1</v>
      </c>
      <c r="O195" s="58">
        <v>84</v>
      </c>
      <c r="P195" s="59">
        <f t="shared" si="17"/>
        <v>1</v>
      </c>
      <c r="Q195" s="59">
        <f t="shared" si="18"/>
        <v>0</v>
      </c>
    </row>
    <row r="196" spans="1:17" ht="15.75" customHeight="1">
      <c r="A196" s="46">
        <v>2102</v>
      </c>
      <c r="B196" s="84"/>
      <c r="C196" s="84"/>
      <c r="D196" s="84"/>
      <c r="E196" s="84"/>
      <c r="F196" s="84"/>
      <c r="G196" s="84"/>
      <c r="H196" s="84">
        <v>84</v>
      </c>
      <c r="I196" s="84"/>
      <c r="J196" s="85"/>
      <c r="K196" s="55"/>
      <c r="L196" s="1"/>
      <c r="M196" s="56"/>
      <c r="N196" s="57">
        <f>IF(H196=0,"",H196/G195)</f>
        <v>1</v>
      </c>
      <c r="O196" s="58">
        <v>84</v>
      </c>
      <c r="P196" s="59">
        <f t="shared" si="17"/>
        <v>1</v>
      </c>
      <c r="Q196" s="59">
        <f t="shared" si="18"/>
        <v>0</v>
      </c>
    </row>
    <row r="197" spans="1:17" ht="15.75" customHeight="1">
      <c r="A197" s="46">
        <v>2201</v>
      </c>
      <c r="B197" s="84"/>
      <c r="C197" s="84"/>
      <c r="D197" s="84"/>
      <c r="E197" s="84"/>
      <c r="F197" s="84"/>
      <c r="G197" s="84"/>
      <c r="H197" s="84"/>
      <c r="I197" s="84">
        <v>77</v>
      </c>
      <c r="J197" s="85"/>
      <c r="K197" s="55"/>
      <c r="L197" s="1"/>
      <c r="M197" s="56"/>
      <c r="N197" s="57">
        <f>IF(I197=0,"",I197/H196)</f>
        <v>0.91666666666666663</v>
      </c>
      <c r="O197" s="58">
        <v>81</v>
      </c>
      <c r="P197" s="59">
        <f t="shared" si="17"/>
        <v>0.9642857142857143</v>
      </c>
      <c r="Q197" s="59">
        <f t="shared" si="18"/>
        <v>3.5714285714285698E-2</v>
      </c>
    </row>
    <row r="198" spans="1:17" ht="15.75" customHeight="1">
      <c r="A198" s="46">
        <v>2202</v>
      </c>
      <c r="B198" s="84"/>
      <c r="C198" s="84"/>
      <c r="D198" s="84"/>
      <c r="E198" s="84"/>
      <c r="F198" s="84"/>
      <c r="G198" s="84"/>
      <c r="H198" s="84"/>
      <c r="I198" s="84">
        <v>7</v>
      </c>
      <c r="J198" s="85"/>
      <c r="K198" s="55"/>
      <c r="L198" s="1"/>
      <c r="M198" s="56"/>
      <c r="N198" s="60"/>
      <c r="O198" s="58">
        <v>8</v>
      </c>
      <c r="P198" s="61">
        <f t="shared" si="17"/>
        <v>9.8765432098765427E-2</v>
      </c>
      <c r="Q198" s="61">
        <f t="shared" si="18"/>
        <v>0.90123456790123457</v>
      </c>
    </row>
    <row r="199" spans="1:17" ht="15.75" customHeight="1">
      <c r="A199" s="46">
        <v>2301</v>
      </c>
      <c r="B199" s="84"/>
      <c r="C199" s="84"/>
      <c r="D199" s="84"/>
      <c r="E199" s="84"/>
      <c r="F199" s="84"/>
      <c r="G199" s="84"/>
      <c r="H199" s="84"/>
      <c r="I199" s="84">
        <v>3</v>
      </c>
      <c r="J199" s="85">
        <v>69</v>
      </c>
      <c r="K199" s="55"/>
      <c r="L199" s="1"/>
      <c r="M199" s="27"/>
      <c r="N199" s="62"/>
      <c r="O199" s="63">
        <v>3</v>
      </c>
      <c r="P199" s="64"/>
      <c r="Q199" s="65"/>
    </row>
    <row r="200" spans="1:17" ht="15.75" customHeight="1">
      <c r="A200" s="46">
        <v>2302</v>
      </c>
      <c r="B200" s="84"/>
      <c r="C200" s="84"/>
      <c r="D200" s="84"/>
      <c r="E200" s="84"/>
      <c r="F200" s="84"/>
      <c r="G200" s="84"/>
      <c r="H200" s="84"/>
      <c r="I200" s="84">
        <v>1</v>
      </c>
      <c r="J200" s="85"/>
      <c r="K200" s="55"/>
      <c r="L200" s="1"/>
      <c r="M200" s="27"/>
      <c r="N200" s="66"/>
      <c r="O200" s="67">
        <v>1</v>
      </c>
      <c r="P200" s="68"/>
      <c r="Q200" s="66"/>
    </row>
    <row r="201" spans="1:17" ht="15.75" customHeight="1">
      <c r="A201" s="46">
        <v>2401</v>
      </c>
      <c r="B201" s="84"/>
      <c r="C201" s="84"/>
      <c r="D201" s="84"/>
      <c r="E201" s="84"/>
      <c r="F201" s="84"/>
      <c r="G201" s="84"/>
      <c r="H201" s="84"/>
      <c r="I201" s="84"/>
      <c r="J201" s="85"/>
      <c r="K201" s="55"/>
      <c r="L201" s="1"/>
      <c r="M201" s="27"/>
      <c r="N201" s="66"/>
      <c r="O201" s="67"/>
      <c r="P201" s="68"/>
      <c r="Q201" s="66"/>
    </row>
    <row r="202" spans="1:17" ht="15.75" customHeight="1">
      <c r="A202" s="46">
        <v>2402</v>
      </c>
      <c r="B202" s="84"/>
      <c r="C202" s="84"/>
      <c r="D202" s="84"/>
      <c r="E202" s="84"/>
      <c r="F202" s="84"/>
      <c r="G202" s="84"/>
      <c r="H202" s="84"/>
      <c r="I202" s="84"/>
      <c r="J202" s="85"/>
      <c r="K202" s="55"/>
      <c r="L202" s="1"/>
      <c r="M202" s="27"/>
      <c r="N202" s="1"/>
      <c r="O202" s="27"/>
      <c r="P202" s="30"/>
      <c r="Q202" s="66"/>
    </row>
    <row r="203" spans="1:17" ht="15.75" customHeight="1">
      <c r="A203" s="46">
        <v>2501</v>
      </c>
      <c r="B203" s="84"/>
      <c r="C203" s="84"/>
      <c r="D203" s="84"/>
      <c r="E203" s="84"/>
      <c r="F203" s="84"/>
      <c r="G203" s="84"/>
      <c r="H203" s="84"/>
      <c r="I203" s="84"/>
      <c r="J203" s="85"/>
      <c r="K203" s="55"/>
      <c r="L203" s="1"/>
      <c r="M203" s="27"/>
      <c r="N203" s="69" t="s">
        <v>35</v>
      </c>
      <c r="O203" s="123">
        <v>68</v>
      </c>
      <c r="P203" s="204">
        <f>SUM(J194:J203)</f>
        <v>69</v>
      </c>
      <c r="Q203" s="72" t="s">
        <v>20</v>
      </c>
    </row>
    <row r="204" spans="1:17" ht="15.75" customHeight="1">
      <c r="A204" s="46">
        <v>2502</v>
      </c>
      <c r="B204" s="84"/>
      <c r="C204" s="84"/>
      <c r="D204" s="84"/>
      <c r="E204" s="84"/>
      <c r="F204" s="84"/>
      <c r="G204" s="84"/>
      <c r="H204" s="84"/>
      <c r="I204" s="84"/>
      <c r="J204" s="85"/>
      <c r="K204" s="55"/>
      <c r="L204" s="1"/>
      <c r="M204" s="27"/>
      <c r="N204" s="73" t="s">
        <v>36</v>
      </c>
      <c r="O204" s="125">
        <f>IF(O203/P203=0,"",O203/P203)</f>
        <v>0.98550724637681164</v>
      </c>
      <c r="P204" s="75">
        <f>IF(O203/P203=0,"",O203/P203)</f>
        <v>0.98550724637681164</v>
      </c>
      <c r="Q204" s="76" t="s">
        <v>37</v>
      </c>
    </row>
    <row r="205" spans="1:17" ht="15.75" customHeight="1">
      <c r="A205" s="46">
        <v>2601</v>
      </c>
      <c r="B205" s="84"/>
      <c r="C205" s="84"/>
      <c r="D205" s="84"/>
      <c r="E205" s="84"/>
      <c r="F205" s="84"/>
      <c r="G205" s="84"/>
      <c r="H205" s="84"/>
      <c r="I205" s="84"/>
      <c r="J205" s="85"/>
      <c r="K205" s="77"/>
      <c r="L205" s="78"/>
      <c r="M205" s="79"/>
      <c r="N205" s="78"/>
      <c r="O205" s="79"/>
      <c r="P205" s="79"/>
      <c r="Q205" s="80"/>
    </row>
    <row r="206" spans="1:17" ht="18" customHeight="1">
      <c r="A206" s="22"/>
      <c r="B206" s="27"/>
      <c r="C206" s="27"/>
      <c r="D206" s="215" t="s">
        <v>80</v>
      </c>
      <c r="E206" s="216"/>
      <c r="F206" s="216"/>
      <c r="G206" s="216"/>
      <c r="H206" s="216"/>
      <c r="I206" s="216"/>
      <c r="J206" s="81">
        <f>SUM(J190:J202)</f>
        <v>69</v>
      </c>
      <c r="K206" s="82">
        <f>IF(J199=0,"",J199/B190)</f>
        <v>0.8214285714285714</v>
      </c>
      <c r="L206" s="82">
        <f>IF(J206=0,"",J206/B190)</f>
        <v>0.8214285714285714</v>
      </c>
      <c r="M206" s="82" t="str">
        <f>IF(J198=0,"",L206-K206)</f>
        <v/>
      </c>
      <c r="N206" s="1"/>
      <c r="O206" s="27"/>
      <c r="P206" s="30"/>
      <c r="Q206" s="1"/>
    </row>
    <row r="207" spans="1:17" ht="12.75" customHeight="1"/>
    <row r="208" spans="1:17" ht="12.75" customHeight="1"/>
    <row r="209" spans="1:18" ht="12.75" customHeight="1"/>
    <row r="210" spans="1:18" ht="26.25" customHeight="1">
      <c r="B210" s="183" t="s">
        <v>69</v>
      </c>
      <c r="C210" s="184"/>
      <c r="D210" s="184"/>
      <c r="E210" s="184"/>
      <c r="F210" s="184"/>
      <c r="G210" s="184"/>
      <c r="H210" s="184"/>
      <c r="I210" s="184"/>
      <c r="J210" s="41" t="s">
        <v>92</v>
      </c>
      <c r="K210" s="1"/>
      <c r="L210" s="27"/>
      <c r="M210" s="1"/>
      <c r="N210" s="27"/>
      <c r="O210" s="27"/>
      <c r="P210" s="27"/>
    </row>
    <row r="211" spans="1:18" ht="25.5">
      <c r="A211" s="220" t="s">
        <v>19</v>
      </c>
      <c r="B211" s="221" t="s">
        <v>70</v>
      </c>
      <c r="C211" s="216"/>
      <c r="D211" s="216"/>
      <c r="E211" s="216"/>
      <c r="F211" s="216"/>
      <c r="G211" s="216"/>
      <c r="H211" s="216"/>
      <c r="I211" s="216"/>
      <c r="J211" s="188" t="s">
        <v>20</v>
      </c>
      <c r="K211" s="143" t="s">
        <v>11</v>
      </c>
      <c r="L211" s="143" t="s">
        <v>12</v>
      </c>
      <c r="M211" s="144" t="s">
        <v>13</v>
      </c>
      <c r="N211" s="143" t="s">
        <v>14</v>
      </c>
      <c r="O211" s="145" t="s">
        <v>15</v>
      </c>
      <c r="P211" s="145" t="s">
        <v>16</v>
      </c>
      <c r="Q211" s="143" t="s">
        <v>17</v>
      </c>
    </row>
    <row r="212" spans="1:18" ht="15.75" customHeight="1">
      <c r="A212" s="213"/>
      <c r="B212" s="46" t="s">
        <v>71</v>
      </c>
      <c r="C212" s="46" t="s">
        <v>72</v>
      </c>
      <c r="D212" s="46" t="s">
        <v>73</v>
      </c>
      <c r="E212" s="46" t="s">
        <v>74</v>
      </c>
      <c r="F212" s="46" t="s">
        <v>75</v>
      </c>
      <c r="G212" s="46" t="s">
        <v>76</v>
      </c>
      <c r="H212" s="46" t="s">
        <v>77</v>
      </c>
      <c r="I212" s="46" t="s">
        <v>78</v>
      </c>
      <c r="J212" s="142"/>
      <c r="K212" s="43"/>
      <c r="L212" s="43"/>
      <c r="M212" s="44"/>
      <c r="N212" s="43"/>
      <c r="O212" s="145"/>
      <c r="P212" s="45"/>
      <c r="Q212" s="43"/>
    </row>
    <row r="213" spans="1:18" ht="15.75" customHeight="1">
      <c r="A213" s="46">
        <v>1901</v>
      </c>
      <c r="B213" s="47">
        <v>56</v>
      </c>
      <c r="C213" s="84"/>
      <c r="D213" s="84"/>
      <c r="E213" s="84"/>
      <c r="F213" s="84"/>
      <c r="G213" s="84"/>
      <c r="H213" s="84"/>
      <c r="I213" s="84"/>
      <c r="J213" s="85"/>
      <c r="K213" s="49"/>
      <c r="L213" s="50"/>
      <c r="M213" s="51"/>
      <c r="N213" s="52"/>
      <c r="O213" s="53">
        <f>B213</f>
        <v>56</v>
      </c>
      <c r="P213" s="54"/>
      <c r="Q213" s="52"/>
    </row>
    <row r="214" spans="1:18" ht="15.75" customHeight="1">
      <c r="A214" s="46">
        <v>1902</v>
      </c>
      <c r="B214" s="84"/>
      <c r="C214" s="84">
        <v>49</v>
      </c>
      <c r="D214" s="84"/>
      <c r="E214" s="84"/>
      <c r="F214" s="84"/>
      <c r="G214" s="84"/>
      <c r="H214" s="84"/>
      <c r="I214" s="84"/>
      <c r="J214" s="85"/>
      <c r="K214" s="55"/>
      <c r="L214" s="1"/>
      <c r="M214" s="56"/>
      <c r="N214" s="57">
        <f>IF(C214=0,"",C214/B213)</f>
        <v>0.875</v>
      </c>
      <c r="O214" s="58">
        <v>49</v>
      </c>
      <c r="P214" s="59">
        <f t="shared" ref="P214:P220" si="19">IF(O214=0,"",O214/O213)</f>
        <v>0.875</v>
      </c>
      <c r="Q214" s="59">
        <f t="shared" ref="Q214:Q220" si="20">IF(O214=0,"",100%-P214)</f>
        <v>0.125</v>
      </c>
    </row>
    <row r="215" spans="1:18" ht="15.75" customHeight="1">
      <c r="A215" s="46">
        <v>2001</v>
      </c>
      <c r="B215" s="84"/>
      <c r="C215" s="84"/>
      <c r="D215" s="84">
        <v>40</v>
      </c>
      <c r="E215" s="84"/>
      <c r="F215" s="84"/>
      <c r="G215" s="84"/>
      <c r="H215" s="84"/>
      <c r="I215" s="84"/>
      <c r="J215" s="85"/>
      <c r="K215" s="55"/>
      <c r="L215" s="1"/>
      <c r="M215" s="56"/>
      <c r="N215" s="57">
        <f>IF(D215=0,"",D215/C214)</f>
        <v>0.81632653061224492</v>
      </c>
      <c r="O215" s="58">
        <v>44</v>
      </c>
      <c r="P215" s="59">
        <f t="shared" si="19"/>
        <v>0.89795918367346939</v>
      </c>
      <c r="Q215" s="59">
        <f t="shared" si="20"/>
        <v>0.10204081632653061</v>
      </c>
      <c r="R215" s="32">
        <f>O215/O213</f>
        <v>0.7857142857142857</v>
      </c>
    </row>
    <row r="216" spans="1:18" ht="15.75" customHeight="1">
      <c r="A216" s="46">
        <v>2002</v>
      </c>
      <c r="B216" s="84"/>
      <c r="C216" s="84"/>
      <c r="D216" s="84"/>
      <c r="E216" s="84">
        <v>40</v>
      </c>
      <c r="F216" s="84"/>
      <c r="G216" s="84"/>
      <c r="H216" s="84"/>
      <c r="I216" s="84"/>
      <c r="J216" s="85"/>
      <c r="K216" s="55"/>
      <c r="L216" s="1"/>
      <c r="M216" s="56"/>
      <c r="N216" s="57">
        <f>IF(E216=0,"",E216/D215)</f>
        <v>1</v>
      </c>
      <c r="O216" s="58">
        <v>42</v>
      </c>
      <c r="P216" s="59">
        <f t="shared" si="19"/>
        <v>0.95454545454545459</v>
      </c>
      <c r="Q216" s="59">
        <f t="shared" si="20"/>
        <v>4.5454545454545414E-2</v>
      </c>
    </row>
    <row r="217" spans="1:18" ht="15.75" customHeight="1">
      <c r="A217" s="46">
        <v>2101</v>
      </c>
      <c r="B217" s="84"/>
      <c r="C217" s="84"/>
      <c r="D217" s="84"/>
      <c r="E217" s="84"/>
      <c r="F217" s="84">
        <v>32</v>
      </c>
      <c r="G217" s="84"/>
      <c r="H217" s="84"/>
      <c r="I217" s="84"/>
      <c r="J217" s="85"/>
      <c r="K217" s="55"/>
      <c r="L217" s="1"/>
      <c r="M217" s="56"/>
      <c r="N217" s="57">
        <f>IF(F217=0,"",F217/E216)</f>
        <v>0.8</v>
      </c>
      <c r="O217" s="58">
        <v>40</v>
      </c>
      <c r="P217" s="59">
        <f t="shared" si="19"/>
        <v>0.95238095238095233</v>
      </c>
      <c r="Q217" s="59">
        <f t="shared" si="20"/>
        <v>4.7619047619047672E-2</v>
      </c>
    </row>
    <row r="218" spans="1:18" ht="15.75" customHeight="1">
      <c r="A218" s="46">
        <v>2102</v>
      </c>
      <c r="B218" s="84"/>
      <c r="C218" s="84"/>
      <c r="D218" s="84"/>
      <c r="E218" s="84"/>
      <c r="F218" s="84"/>
      <c r="G218" s="84">
        <v>32</v>
      </c>
      <c r="H218" s="84"/>
      <c r="I218" s="84"/>
      <c r="J218" s="85"/>
      <c r="K218" s="55"/>
      <c r="L218" s="1"/>
      <c r="M218" s="56"/>
      <c r="N218" s="57">
        <f>IF(G218=0,"",G218/F217)</f>
        <v>1</v>
      </c>
      <c r="O218" s="58">
        <v>36</v>
      </c>
      <c r="P218" s="59">
        <f t="shared" si="19"/>
        <v>0.9</v>
      </c>
      <c r="Q218" s="59">
        <f t="shared" si="20"/>
        <v>9.9999999999999978E-2</v>
      </c>
    </row>
    <row r="219" spans="1:18" ht="15.75" customHeight="1">
      <c r="A219" s="46">
        <v>2201</v>
      </c>
      <c r="B219" s="84"/>
      <c r="C219" s="84"/>
      <c r="D219" s="84"/>
      <c r="E219" s="84"/>
      <c r="F219" s="84"/>
      <c r="G219" s="84"/>
      <c r="H219" s="84">
        <v>32</v>
      </c>
      <c r="I219" s="84"/>
      <c r="J219" s="85"/>
      <c r="K219" s="55"/>
      <c r="L219" s="1"/>
      <c r="M219" s="56"/>
      <c r="N219" s="57">
        <f>IF(H219=0,"",H219/G218)</f>
        <v>1</v>
      </c>
      <c r="O219" s="58">
        <v>34</v>
      </c>
      <c r="P219" s="59">
        <f t="shared" si="19"/>
        <v>0.94444444444444442</v>
      </c>
      <c r="Q219" s="59">
        <f t="shared" si="20"/>
        <v>5.555555555555558E-2</v>
      </c>
    </row>
    <row r="220" spans="1:18" ht="15.75" customHeight="1">
      <c r="A220" s="46">
        <v>2202</v>
      </c>
      <c r="B220" s="84"/>
      <c r="C220" s="84"/>
      <c r="D220" s="84"/>
      <c r="E220" s="84"/>
      <c r="F220" s="84"/>
      <c r="G220" s="84"/>
      <c r="H220" s="84"/>
      <c r="I220" s="84">
        <v>26</v>
      </c>
      <c r="J220" s="85"/>
      <c r="K220" s="55"/>
      <c r="L220" s="1"/>
      <c r="M220" s="56"/>
      <c r="N220" s="57">
        <f>IF(I220=0,"",I220/H219)</f>
        <v>0.8125</v>
      </c>
      <c r="O220" s="58">
        <v>31</v>
      </c>
      <c r="P220" s="59">
        <f t="shared" si="19"/>
        <v>0.91176470588235292</v>
      </c>
      <c r="Q220" s="59">
        <f t="shared" si="20"/>
        <v>8.8235294117647078E-2</v>
      </c>
    </row>
    <row r="221" spans="1:18" ht="15.75" customHeight="1">
      <c r="A221" s="46">
        <v>2301</v>
      </c>
      <c r="B221" s="84"/>
      <c r="C221" s="84"/>
      <c r="D221" s="84"/>
      <c r="E221" s="84"/>
      <c r="F221" s="84"/>
      <c r="G221" s="84"/>
      <c r="H221" s="84"/>
      <c r="I221" s="84">
        <v>5</v>
      </c>
      <c r="J221" s="85"/>
      <c r="K221" s="55"/>
      <c r="L221" s="1"/>
      <c r="M221" s="56"/>
      <c r="N221" s="57"/>
      <c r="O221" s="58">
        <v>9</v>
      </c>
      <c r="P221" s="61"/>
      <c r="Q221" s="61"/>
    </row>
    <row r="222" spans="1:18" ht="15.75" customHeight="1">
      <c r="A222" s="46">
        <v>2302</v>
      </c>
      <c r="B222" s="84"/>
      <c r="C222" s="84"/>
      <c r="D222" s="84"/>
      <c r="E222" s="84"/>
      <c r="F222" s="84"/>
      <c r="G222" s="84"/>
      <c r="H222" s="84"/>
      <c r="I222" s="84">
        <v>3</v>
      </c>
      <c r="J222" s="85"/>
      <c r="K222" s="55"/>
      <c r="L222" s="1"/>
      <c r="M222" s="27"/>
      <c r="N222" s="86"/>
      <c r="O222" s="63">
        <v>4</v>
      </c>
      <c r="P222" s="87"/>
      <c r="Q222" s="88"/>
    </row>
    <row r="223" spans="1:18" ht="15.75" customHeight="1">
      <c r="A223" s="46">
        <v>2401</v>
      </c>
      <c r="B223" s="84"/>
      <c r="C223" s="84"/>
      <c r="D223" s="84"/>
      <c r="E223" s="84"/>
      <c r="F223" s="84"/>
      <c r="G223" s="84"/>
      <c r="H223" s="84"/>
      <c r="I223" s="84">
        <v>1</v>
      </c>
      <c r="J223" s="85"/>
      <c r="K223" s="55"/>
      <c r="L223" s="1"/>
      <c r="M223" s="27"/>
      <c r="N223" s="66"/>
      <c r="O223" s="67">
        <v>1</v>
      </c>
      <c r="P223" s="68"/>
      <c r="Q223" s="66"/>
    </row>
    <row r="224" spans="1:18" ht="15.75" customHeight="1">
      <c r="A224" s="46">
        <v>2402</v>
      </c>
      <c r="B224" s="84"/>
      <c r="C224" s="84"/>
      <c r="D224" s="84"/>
      <c r="E224" s="84"/>
      <c r="F224" s="84"/>
      <c r="G224" s="84"/>
      <c r="H224" s="84"/>
      <c r="I224" s="84"/>
      <c r="J224" s="85"/>
      <c r="K224" s="55"/>
      <c r="L224" s="1"/>
      <c r="M224" s="27"/>
      <c r="N224" s="66"/>
      <c r="O224" s="67"/>
      <c r="P224" s="68"/>
      <c r="Q224" s="66"/>
    </row>
    <row r="225" spans="1:18" ht="15.75" customHeight="1">
      <c r="A225" s="46">
        <v>2501</v>
      </c>
      <c r="B225" s="84"/>
      <c r="C225" s="84"/>
      <c r="D225" s="84"/>
      <c r="E225" s="84"/>
      <c r="F225" s="84"/>
      <c r="G225" s="84"/>
      <c r="H225" s="84"/>
      <c r="I225" s="84"/>
      <c r="J225" s="85"/>
      <c r="K225" s="55"/>
      <c r="L225" s="1"/>
      <c r="M225" s="27"/>
      <c r="N225" s="66"/>
      <c r="O225" s="67"/>
      <c r="P225" s="68"/>
      <c r="Q225" s="66"/>
    </row>
    <row r="226" spans="1:18" ht="15.75" customHeight="1">
      <c r="A226" s="46">
        <v>2502</v>
      </c>
      <c r="B226" s="84"/>
      <c r="C226" s="84"/>
      <c r="D226" s="84"/>
      <c r="E226" s="84"/>
      <c r="F226" s="84"/>
      <c r="G226" s="84"/>
      <c r="H226" s="84"/>
      <c r="I226" s="84"/>
      <c r="J226" s="85"/>
      <c r="K226" s="55"/>
      <c r="L226" s="1"/>
      <c r="M226" s="27"/>
      <c r="N226" s="1"/>
      <c r="O226" s="27"/>
      <c r="P226" s="30"/>
      <c r="Q226" s="66"/>
    </row>
    <row r="227" spans="1:18" ht="15.75" customHeight="1">
      <c r="A227" s="46">
        <v>2601</v>
      </c>
      <c r="B227" s="84"/>
      <c r="C227" s="84"/>
      <c r="D227" s="84"/>
      <c r="E227" s="84"/>
      <c r="F227" s="84"/>
      <c r="G227" s="84"/>
      <c r="H227" s="84"/>
      <c r="I227" s="84"/>
      <c r="J227" s="85"/>
      <c r="K227" s="55"/>
      <c r="L227" s="1"/>
      <c r="M227" s="27"/>
      <c r="N227" s="122" t="s">
        <v>35</v>
      </c>
      <c r="O227" s="123">
        <v>17</v>
      </c>
      <c r="P227" s="198"/>
      <c r="Q227" s="88" t="s">
        <v>20</v>
      </c>
    </row>
    <row r="228" spans="1:18" ht="15.75" customHeight="1">
      <c r="A228" s="46">
        <v>2602</v>
      </c>
      <c r="B228" s="84"/>
      <c r="C228" s="84"/>
      <c r="D228" s="84"/>
      <c r="E228" s="84"/>
      <c r="F228" s="84"/>
      <c r="G228" s="84"/>
      <c r="H228" s="84"/>
      <c r="I228" s="84"/>
      <c r="J228" s="85"/>
      <c r="K228" s="55"/>
      <c r="L228" s="1"/>
      <c r="M228" s="27"/>
      <c r="N228" s="124" t="s">
        <v>36</v>
      </c>
      <c r="O228" s="125">
        <f>IF(O227/B213=0,"",O227/B213)</f>
        <v>0.30357142857142855</v>
      </c>
      <c r="P228" s="205" t="e">
        <f>IF(O227/P227=0,"",O227/P227)</f>
        <v>#DIV/0!</v>
      </c>
      <c r="Q228" s="126" t="s">
        <v>37</v>
      </c>
    </row>
    <row r="229" spans="1:18" ht="15.75" customHeight="1">
      <c r="A229" s="46">
        <v>2701</v>
      </c>
      <c r="B229" s="84"/>
      <c r="C229" s="84"/>
      <c r="D229" s="84"/>
      <c r="E229" s="84"/>
      <c r="F229" s="84"/>
      <c r="G229" s="84"/>
      <c r="H229" s="84"/>
      <c r="I229" s="84"/>
      <c r="J229" s="85"/>
      <c r="K229" s="77"/>
      <c r="L229" s="78"/>
      <c r="M229" s="79"/>
      <c r="N229" s="78"/>
      <c r="O229" s="79"/>
      <c r="P229" s="79"/>
      <c r="Q229" s="80"/>
    </row>
    <row r="230" spans="1:18" ht="18" customHeight="1">
      <c r="A230" s="22"/>
      <c r="B230" s="27"/>
      <c r="C230" s="27"/>
      <c r="D230" s="215" t="s">
        <v>80</v>
      </c>
      <c r="E230" s="216"/>
      <c r="F230" s="216"/>
      <c r="G230" s="216"/>
      <c r="H230" s="216"/>
      <c r="I230" s="216"/>
      <c r="J230" s="81">
        <f>SUM(J213:J226)</f>
        <v>0</v>
      </c>
      <c r="K230" s="82" t="str">
        <f>IF(J221=0,"",J221/B213)</f>
        <v/>
      </c>
      <c r="L230" s="82" t="str">
        <f>IF(J230=0,"",J230/B213)</f>
        <v/>
      </c>
      <c r="M230" s="82" t="str">
        <f>IF(J221=0,"",L230-K230)</f>
        <v/>
      </c>
      <c r="N230" s="1"/>
      <c r="O230" s="27"/>
      <c r="P230" s="30"/>
      <c r="Q230" s="1"/>
    </row>
    <row r="231" spans="1:18" ht="12.75" customHeight="1"/>
    <row r="232" spans="1:18" ht="12.75" customHeight="1"/>
    <row r="233" spans="1:18" ht="26.25" customHeight="1">
      <c r="B233" s="183" t="s">
        <v>69</v>
      </c>
      <c r="C233" s="184"/>
      <c r="D233" s="184"/>
      <c r="E233" s="184"/>
      <c r="F233" s="184"/>
      <c r="G233" s="184"/>
      <c r="H233" s="184"/>
      <c r="I233" s="184"/>
      <c r="J233" s="41" t="s">
        <v>93</v>
      </c>
      <c r="K233" s="1"/>
      <c r="L233" s="27"/>
      <c r="M233" s="1"/>
      <c r="N233" s="27"/>
      <c r="O233" s="27"/>
      <c r="P233" s="27"/>
    </row>
    <row r="234" spans="1:18" ht="20.25" customHeight="1">
      <c r="A234" s="220" t="s">
        <v>19</v>
      </c>
      <c r="B234" s="221" t="s">
        <v>70</v>
      </c>
      <c r="C234" s="216"/>
      <c r="D234" s="216"/>
      <c r="E234" s="216"/>
      <c r="F234" s="216"/>
      <c r="G234" s="216"/>
      <c r="H234" s="216"/>
      <c r="I234" s="216"/>
      <c r="J234" s="188" t="s">
        <v>20</v>
      </c>
      <c r="K234" s="143" t="s">
        <v>11</v>
      </c>
      <c r="L234" s="143" t="s">
        <v>12</v>
      </c>
      <c r="M234" s="144" t="s">
        <v>13</v>
      </c>
      <c r="N234" s="143" t="s">
        <v>14</v>
      </c>
      <c r="O234" s="145" t="s">
        <v>15</v>
      </c>
      <c r="P234" s="145" t="s">
        <v>16</v>
      </c>
      <c r="Q234" s="143" t="s">
        <v>17</v>
      </c>
    </row>
    <row r="235" spans="1:18" ht="15.75" customHeight="1">
      <c r="A235" s="213"/>
      <c r="B235" s="46" t="s">
        <v>71</v>
      </c>
      <c r="C235" s="46" t="s">
        <v>72</v>
      </c>
      <c r="D235" s="46" t="s">
        <v>73</v>
      </c>
      <c r="E235" s="46" t="s">
        <v>74</v>
      </c>
      <c r="F235" s="46" t="s">
        <v>75</v>
      </c>
      <c r="G235" s="46" t="s">
        <v>76</v>
      </c>
      <c r="H235" s="46" t="s">
        <v>77</v>
      </c>
      <c r="I235" s="46" t="s">
        <v>78</v>
      </c>
      <c r="J235" s="142"/>
      <c r="K235" s="43"/>
      <c r="L235" s="43"/>
      <c r="M235" s="44"/>
      <c r="N235" s="43"/>
      <c r="O235" s="145"/>
      <c r="P235" s="45"/>
      <c r="Q235" s="43"/>
    </row>
    <row r="236" spans="1:18" ht="15.75" customHeight="1">
      <c r="A236" s="46">
        <v>1902</v>
      </c>
      <c r="B236" s="47">
        <v>49</v>
      </c>
      <c r="C236" s="84"/>
      <c r="D236" s="84"/>
      <c r="E236" s="84"/>
      <c r="F236" s="84"/>
      <c r="G236" s="84"/>
      <c r="H236" s="84"/>
      <c r="I236" s="84"/>
      <c r="J236" s="85"/>
      <c r="K236" s="49"/>
      <c r="L236" s="50"/>
      <c r="M236" s="51"/>
      <c r="N236" s="52"/>
      <c r="O236" s="53">
        <f>B236</f>
        <v>49</v>
      </c>
      <c r="P236" s="54"/>
      <c r="Q236" s="52"/>
    </row>
    <row r="237" spans="1:18" ht="15.75" customHeight="1">
      <c r="A237" s="46">
        <v>2001</v>
      </c>
      <c r="B237" s="84"/>
      <c r="C237" s="84">
        <v>45</v>
      </c>
      <c r="D237" s="84"/>
      <c r="E237" s="84"/>
      <c r="F237" s="84"/>
      <c r="G237" s="84"/>
      <c r="H237" s="84"/>
      <c r="I237" s="84"/>
      <c r="J237" s="85"/>
      <c r="K237" s="55"/>
      <c r="L237" s="1"/>
      <c r="M237" s="56"/>
      <c r="N237" s="57">
        <f>IF(C237=0,"",C237/B236)</f>
        <v>0.91836734693877553</v>
      </c>
      <c r="O237" s="58">
        <v>45</v>
      </c>
      <c r="P237" s="59">
        <f t="shared" ref="P237:P243" si="21">IF(O237=0,"",O237/O236)</f>
        <v>0.91836734693877553</v>
      </c>
      <c r="Q237" s="59">
        <f t="shared" ref="Q237:Q243" si="22">IF(O237=0,"",100%-P237)</f>
        <v>8.1632653061224469E-2</v>
      </c>
    </row>
    <row r="238" spans="1:18" ht="15.75" customHeight="1">
      <c r="A238" s="46">
        <v>2002</v>
      </c>
      <c r="B238" s="84"/>
      <c r="C238" s="84"/>
      <c r="D238" s="84">
        <v>37</v>
      </c>
      <c r="E238" s="84"/>
      <c r="F238" s="84"/>
      <c r="G238" s="84"/>
      <c r="H238" s="84"/>
      <c r="I238" s="84"/>
      <c r="J238" s="85"/>
      <c r="K238" s="55"/>
      <c r="L238" s="1"/>
      <c r="M238" s="56"/>
      <c r="N238" s="57">
        <f>IF(D238=0,"",D238/C237)</f>
        <v>0.82222222222222219</v>
      </c>
      <c r="O238" s="58">
        <v>41</v>
      </c>
      <c r="P238" s="59">
        <f t="shared" si="21"/>
        <v>0.91111111111111109</v>
      </c>
      <c r="Q238" s="59">
        <f t="shared" si="22"/>
        <v>8.8888888888888906E-2</v>
      </c>
      <c r="R238" s="32">
        <f>O238/O236</f>
        <v>0.83673469387755106</v>
      </c>
    </row>
    <row r="239" spans="1:18" ht="15.75" customHeight="1">
      <c r="A239" s="46">
        <v>2101</v>
      </c>
      <c r="B239" s="84"/>
      <c r="C239" s="84"/>
      <c r="D239" s="84"/>
      <c r="E239" s="84">
        <v>37</v>
      </c>
      <c r="F239" s="84"/>
      <c r="G239" s="84"/>
      <c r="H239" s="84"/>
      <c r="I239" s="84"/>
      <c r="J239" s="85"/>
      <c r="K239" s="55"/>
      <c r="L239" s="1"/>
      <c r="M239" s="56"/>
      <c r="N239" s="57">
        <f>IF(E239=0,"",E239/D238)</f>
        <v>1</v>
      </c>
      <c r="O239" s="58">
        <v>38</v>
      </c>
      <c r="P239" s="59">
        <f t="shared" si="21"/>
        <v>0.92682926829268297</v>
      </c>
      <c r="Q239" s="59">
        <f t="shared" si="22"/>
        <v>7.3170731707317027E-2</v>
      </c>
    </row>
    <row r="240" spans="1:18" ht="15.75" customHeight="1">
      <c r="A240" s="46">
        <v>2102</v>
      </c>
      <c r="B240" s="84"/>
      <c r="C240" s="84"/>
      <c r="D240" s="84"/>
      <c r="E240" s="84"/>
      <c r="F240" s="84">
        <v>31</v>
      </c>
      <c r="G240" s="84"/>
      <c r="H240" s="84"/>
      <c r="I240" s="84"/>
      <c r="J240" s="85"/>
      <c r="K240" s="55"/>
      <c r="L240" s="1"/>
      <c r="M240" s="56"/>
      <c r="N240" s="57">
        <f>IF(F240=0,"",F240/E239)</f>
        <v>0.83783783783783783</v>
      </c>
      <c r="O240" s="58">
        <v>34</v>
      </c>
      <c r="P240" s="59">
        <f t="shared" si="21"/>
        <v>0.89473684210526316</v>
      </c>
      <c r="Q240" s="59">
        <f t="shared" si="22"/>
        <v>0.10526315789473684</v>
      </c>
    </row>
    <row r="241" spans="1:17" ht="15.75" customHeight="1">
      <c r="A241" s="46">
        <v>2201</v>
      </c>
      <c r="B241" s="84"/>
      <c r="C241" s="84"/>
      <c r="D241" s="84"/>
      <c r="E241" s="84"/>
      <c r="F241" s="84"/>
      <c r="G241" s="84">
        <v>31</v>
      </c>
      <c r="H241" s="84"/>
      <c r="I241" s="84"/>
      <c r="J241" s="85"/>
      <c r="K241" s="55"/>
      <c r="L241" s="1"/>
      <c r="M241" s="56"/>
      <c r="N241" s="57">
        <f>IF(G241=0,"",G241/F240)</f>
        <v>1</v>
      </c>
      <c r="O241" s="58">
        <v>32</v>
      </c>
      <c r="P241" s="59">
        <f t="shared" si="21"/>
        <v>0.94117647058823528</v>
      </c>
      <c r="Q241" s="59">
        <f t="shared" si="22"/>
        <v>5.8823529411764719E-2</v>
      </c>
    </row>
    <row r="242" spans="1:17" ht="15.75" customHeight="1">
      <c r="A242" s="46">
        <v>2202</v>
      </c>
      <c r="B242" s="84"/>
      <c r="C242" s="84"/>
      <c r="D242" s="84"/>
      <c r="E242" s="84"/>
      <c r="F242" s="84"/>
      <c r="G242" s="84"/>
      <c r="H242" s="84">
        <v>27</v>
      </c>
      <c r="I242" s="84"/>
      <c r="J242" s="85"/>
      <c r="K242" s="55"/>
      <c r="L242" s="1"/>
      <c r="M242" s="56"/>
      <c r="N242" s="57">
        <f>IF(H242=0,"",H242/G241)</f>
        <v>0.87096774193548387</v>
      </c>
      <c r="O242" s="58">
        <v>31</v>
      </c>
      <c r="P242" s="59">
        <f t="shared" si="21"/>
        <v>0.96875</v>
      </c>
      <c r="Q242" s="59">
        <f t="shared" si="22"/>
        <v>3.125E-2</v>
      </c>
    </row>
    <row r="243" spans="1:17" ht="15.75" customHeight="1">
      <c r="A243" s="46">
        <v>2301</v>
      </c>
      <c r="B243" s="84"/>
      <c r="C243" s="84"/>
      <c r="D243" s="84"/>
      <c r="E243" s="84"/>
      <c r="F243" s="84"/>
      <c r="G243" s="84"/>
      <c r="H243" s="84"/>
      <c r="I243" s="84">
        <v>27</v>
      </c>
      <c r="J243" s="85"/>
      <c r="K243" s="55"/>
      <c r="L243" s="1"/>
      <c r="M243" s="56"/>
      <c r="N243" s="57">
        <f>IF(I243=0,"",I243/H242)</f>
        <v>1</v>
      </c>
      <c r="O243" s="58">
        <v>30</v>
      </c>
      <c r="P243" s="59">
        <f t="shared" si="21"/>
        <v>0.967741935483871</v>
      </c>
      <c r="Q243" s="59">
        <f t="shared" si="22"/>
        <v>3.2258064516129004E-2</v>
      </c>
    </row>
    <row r="244" spans="1:17" ht="15.75" customHeight="1">
      <c r="A244" s="46">
        <v>2302</v>
      </c>
      <c r="B244" s="84"/>
      <c r="C244" s="84"/>
      <c r="D244" s="84"/>
      <c r="E244" s="84"/>
      <c r="F244" s="84"/>
      <c r="G244" s="84"/>
      <c r="H244" s="84"/>
      <c r="I244" s="84">
        <v>11</v>
      </c>
      <c r="J244" s="85"/>
      <c r="K244" s="55"/>
      <c r="L244" s="1"/>
      <c r="M244" s="56"/>
      <c r="N244" s="57" t="str">
        <f>IF(E244=0,"",E244/D243)</f>
        <v/>
      </c>
      <c r="O244" s="58">
        <v>13</v>
      </c>
      <c r="P244" s="61"/>
      <c r="Q244" s="61"/>
    </row>
    <row r="245" spans="1:17" ht="15.75" customHeight="1">
      <c r="A245" s="46">
        <v>2401</v>
      </c>
      <c r="B245" s="84"/>
      <c r="C245" s="84"/>
      <c r="D245" s="84"/>
      <c r="E245" s="84"/>
      <c r="F245" s="84"/>
      <c r="G245" s="84"/>
      <c r="H245" s="84"/>
      <c r="I245" s="84">
        <v>3</v>
      </c>
      <c r="J245" s="85"/>
      <c r="K245" s="55"/>
      <c r="L245" s="1"/>
      <c r="M245" s="27"/>
      <c r="N245" s="86"/>
      <c r="O245" s="63">
        <v>5</v>
      </c>
      <c r="P245" s="87"/>
      <c r="Q245" s="88"/>
    </row>
    <row r="246" spans="1:17" ht="15.75" customHeight="1">
      <c r="A246" s="46">
        <v>2402</v>
      </c>
      <c r="B246" s="84"/>
      <c r="C246" s="84"/>
      <c r="D246" s="84"/>
      <c r="E246" s="84"/>
      <c r="F246" s="84"/>
      <c r="G246" s="84"/>
      <c r="H246" s="84"/>
      <c r="I246" s="84"/>
      <c r="J246" s="85"/>
      <c r="K246" s="55"/>
      <c r="L246" s="1"/>
      <c r="M246" s="27"/>
      <c r="N246" s="66"/>
      <c r="O246" s="67"/>
      <c r="P246" s="68"/>
      <c r="Q246" s="66"/>
    </row>
    <row r="247" spans="1:17" ht="15.75" customHeight="1">
      <c r="A247" s="46">
        <v>2501</v>
      </c>
      <c r="B247" s="84"/>
      <c r="C247" s="84"/>
      <c r="D247" s="84"/>
      <c r="E247" s="84"/>
      <c r="F247" s="84"/>
      <c r="G247" s="84"/>
      <c r="H247" s="84"/>
      <c r="I247" s="84"/>
      <c r="J247" s="85"/>
      <c r="K247" s="55"/>
      <c r="L247" s="1"/>
      <c r="M247" s="27"/>
      <c r="N247" s="66"/>
      <c r="O247" s="67"/>
      <c r="P247" s="68"/>
      <c r="Q247" s="66"/>
    </row>
    <row r="248" spans="1:17" ht="15.75" customHeight="1">
      <c r="A248" s="46">
        <v>2502</v>
      </c>
      <c r="B248" s="84"/>
      <c r="C248" s="84"/>
      <c r="D248" s="84"/>
      <c r="E248" s="84"/>
      <c r="F248" s="84"/>
      <c r="G248" s="84"/>
      <c r="H248" s="84"/>
      <c r="I248" s="84"/>
      <c r="J248" s="85"/>
      <c r="K248" s="55"/>
      <c r="L248" s="1"/>
      <c r="M248" s="27"/>
      <c r="N248" s="66"/>
      <c r="O248" s="67"/>
      <c r="P248" s="68"/>
      <c r="Q248" s="66"/>
    </row>
    <row r="249" spans="1:17" ht="15.75" customHeight="1">
      <c r="A249" s="46">
        <v>2601</v>
      </c>
      <c r="B249" s="84"/>
      <c r="C249" s="84"/>
      <c r="D249" s="84"/>
      <c r="E249" s="84"/>
      <c r="F249" s="84"/>
      <c r="G249" s="84"/>
      <c r="H249" s="84"/>
      <c r="I249" s="84"/>
      <c r="J249" s="85"/>
      <c r="K249" s="55"/>
      <c r="L249" s="1"/>
      <c r="M249" s="27"/>
      <c r="N249" s="1"/>
      <c r="O249" s="27"/>
      <c r="P249" s="30"/>
      <c r="Q249" s="66"/>
    </row>
    <row r="250" spans="1:17" ht="15.75" customHeight="1">
      <c r="A250" s="46">
        <v>2602</v>
      </c>
      <c r="B250" s="84"/>
      <c r="C250" s="84"/>
      <c r="D250" s="84"/>
      <c r="E250" s="84"/>
      <c r="F250" s="84"/>
      <c r="G250" s="84"/>
      <c r="H250" s="84"/>
      <c r="I250" s="84"/>
      <c r="J250" s="85"/>
      <c r="K250" s="55"/>
      <c r="L250" s="1"/>
      <c r="M250" s="27"/>
      <c r="N250" s="122" t="s">
        <v>35</v>
      </c>
      <c r="O250" s="123"/>
      <c r="P250" s="71"/>
      <c r="Q250" s="88" t="s">
        <v>20</v>
      </c>
    </row>
    <row r="251" spans="1:17" ht="15.75" customHeight="1">
      <c r="A251" s="46">
        <v>2701</v>
      </c>
      <c r="B251" s="84"/>
      <c r="C251" s="84"/>
      <c r="D251" s="84"/>
      <c r="E251" s="84"/>
      <c r="F251" s="84"/>
      <c r="G251" s="84"/>
      <c r="H251" s="84"/>
      <c r="I251" s="84"/>
      <c r="J251" s="85"/>
      <c r="K251" s="55"/>
      <c r="L251" s="1"/>
      <c r="M251" s="27"/>
      <c r="N251" s="124" t="s">
        <v>36</v>
      </c>
      <c r="O251" s="125" t="str">
        <f>IF(O250/B236=0,"",O250/B236)</f>
        <v/>
      </c>
      <c r="P251" s="75" t="e">
        <f>IF(O250/P250=0,"",O250/P250)</f>
        <v>#DIV/0!</v>
      </c>
      <c r="Q251" s="126" t="s">
        <v>37</v>
      </c>
    </row>
    <row r="252" spans="1:17" ht="15.75" customHeight="1">
      <c r="A252" s="46">
        <v>2702</v>
      </c>
      <c r="B252" s="84"/>
      <c r="C252" s="84"/>
      <c r="D252" s="84"/>
      <c r="E252" s="84"/>
      <c r="F252" s="84"/>
      <c r="G252" s="84"/>
      <c r="H252" s="84"/>
      <c r="I252" s="84"/>
      <c r="J252" s="85"/>
      <c r="K252" s="77"/>
      <c r="L252" s="78"/>
      <c r="M252" s="79"/>
      <c r="N252" s="78"/>
      <c r="O252" s="79"/>
      <c r="P252" s="79"/>
      <c r="Q252" s="80"/>
    </row>
    <row r="253" spans="1:17" ht="18" customHeight="1">
      <c r="A253" s="22"/>
      <c r="B253" s="27"/>
      <c r="C253" s="27"/>
      <c r="D253" s="215" t="s">
        <v>80</v>
      </c>
      <c r="E253" s="216"/>
      <c r="F253" s="216"/>
      <c r="G253" s="216"/>
      <c r="H253" s="216"/>
      <c r="I253" s="216"/>
      <c r="J253" s="81">
        <f>SUM(J236:J249)</f>
        <v>0</v>
      </c>
      <c r="K253" s="82" t="str">
        <f>IF(J244=0,"",J244/B236)</f>
        <v/>
      </c>
      <c r="L253" s="82" t="str">
        <f>IF(J253=0,"",J253/B236)</f>
        <v/>
      </c>
      <c r="M253" s="82" t="str">
        <f>IF(J244=0,"",L253-K253)</f>
        <v/>
      </c>
      <c r="N253" s="1"/>
      <c r="O253" s="27"/>
      <c r="P253" s="30"/>
      <c r="Q253" s="1"/>
    </row>
    <row r="254" spans="1:17" ht="12.75" customHeight="1"/>
    <row r="255" spans="1:17" ht="12.75" customHeight="1"/>
    <row r="256" spans="1:17" ht="26.25" customHeight="1">
      <c r="B256" s="183" t="s">
        <v>69</v>
      </c>
      <c r="C256" s="184"/>
      <c r="D256" s="184"/>
      <c r="E256" s="184"/>
      <c r="F256" s="184"/>
      <c r="G256" s="184"/>
      <c r="H256" s="184"/>
      <c r="I256" s="184"/>
      <c r="J256" s="41" t="s">
        <v>94</v>
      </c>
      <c r="K256" s="1"/>
      <c r="L256" s="27"/>
      <c r="M256" s="1"/>
      <c r="N256" s="27"/>
      <c r="O256" s="27"/>
      <c r="P256" s="27"/>
    </row>
    <row r="257" spans="1:18" ht="36" customHeight="1">
      <c r="A257" s="220" t="s">
        <v>19</v>
      </c>
      <c r="B257" s="221" t="s">
        <v>70</v>
      </c>
      <c r="C257" s="216"/>
      <c r="D257" s="216"/>
      <c r="E257" s="216"/>
      <c r="F257" s="216"/>
      <c r="G257" s="216"/>
      <c r="H257" s="216"/>
      <c r="I257" s="216"/>
      <c r="J257" s="188" t="s">
        <v>20</v>
      </c>
      <c r="K257" s="143" t="s">
        <v>11</v>
      </c>
      <c r="L257" s="143" t="s">
        <v>12</v>
      </c>
      <c r="M257" s="144" t="s">
        <v>13</v>
      </c>
      <c r="N257" s="143" t="s">
        <v>14</v>
      </c>
      <c r="O257" s="145" t="s">
        <v>15</v>
      </c>
      <c r="P257" s="145" t="s">
        <v>16</v>
      </c>
      <c r="Q257" s="143" t="s">
        <v>17</v>
      </c>
    </row>
    <row r="258" spans="1:18" ht="18" customHeight="1">
      <c r="A258" s="213"/>
      <c r="B258" s="46" t="s">
        <v>71</v>
      </c>
      <c r="C258" s="46" t="s">
        <v>72</v>
      </c>
      <c r="D258" s="46" t="s">
        <v>73</v>
      </c>
      <c r="E258" s="46" t="s">
        <v>74</v>
      </c>
      <c r="F258" s="46" t="s">
        <v>75</v>
      </c>
      <c r="G258" s="46" t="s">
        <v>76</v>
      </c>
      <c r="H258" s="46" t="s">
        <v>77</v>
      </c>
      <c r="I258" s="46" t="s">
        <v>78</v>
      </c>
      <c r="J258" s="142"/>
      <c r="K258" s="43"/>
      <c r="L258" s="43"/>
      <c r="M258" s="44"/>
      <c r="N258" s="43"/>
      <c r="O258" s="145"/>
      <c r="P258" s="45"/>
      <c r="Q258" s="43"/>
    </row>
    <row r="259" spans="1:18" ht="15.75" customHeight="1">
      <c r="A259" s="46">
        <v>2001</v>
      </c>
      <c r="B259" s="47">
        <v>29</v>
      </c>
      <c r="C259" s="84"/>
      <c r="D259" s="84"/>
      <c r="E259" s="84"/>
      <c r="F259" s="84"/>
      <c r="G259" s="84"/>
      <c r="H259" s="84"/>
      <c r="I259" s="84"/>
      <c r="J259" s="85"/>
      <c r="K259" s="49"/>
      <c r="L259" s="50"/>
      <c r="M259" s="51"/>
      <c r="N259" s="52"/>
      <c r="O259" s="53">
        <f>B259</f>
        <v>29</v>
      </c>
      <c r="P259" s="54"/>
      <c r="Q259" s="52"/>
    </row>
    <row r="260" spans="1:18" ht="15.75" customHeight="1">
      <c r="A260" s="46">
        <v>2002</v>
      </c>
      <c r="B260" s="84"/>
      <c r="C260" s="84">
        <v>25</v>
      </c>
      <c r="D260" s="84"/>
      <c r="E260" s="84"/>
      <c r="F260" s="84"/>
      <c r="G260" s="84"/>
      <c r="H260" s="84"/>
      <c r="I260" s="84"/>
      <c r="J260" s="85"/>
      <c r="K260" s="55"/>
      <c r="L260" s="1"/>
      <c r="M260" s="56"/>
      <c r="N260" s="57">
        <f>IF(C260=0,"",C260/B259)</f>
        <v>0.86206896551724133</v>
      </c>
      <c r="O260" s="58">
        <v>25</v>
      </c>
      <c r="P260" s="59">
        <f t="shared" ref="P260:P266" si="23">IF(O260=0,"",O260/O259)</f>
        <v>0.86206896551724133</v>
      </c>
      <c r="Q260" s="59">
        <f t="shared" ref="Q260:Q266" si="24">IF(O260=0,"",100%-P260)</f>
        <v>0.13793103448275867</v>
      </c>
    </row>
    <row r="261" spans="1:18" ht="15.75" customHeight="1">
      <c r="A261" s="46">
        <v>2101</v>
      </c>
      <c r="B261" s="84"/>
      <c r="C261" s="84"/>
      <c r="D261" s="84">
        <v>23</v>
      </c>
      <c r="E261" s="84"/>
      <c r="F261" s="84"/>
      <c r="G261" s="84"/>
      <c r="H261" s="84"/>
      <c r="I261" s="84"/>
      <c r="J261" s="85"/>
      <c r="K261" s="55"/>
      <c r="L261" s="1"/>
      <c r="M261" s="56"/>
      <c r="N261" s="57">
        <f>IF(D261=0,"",D261/C260)</f>
        <v>0.92</v>
      </c>
      <c r="O261" s="58">
        <v>23</v>
      </c>
      <c r="P261" s="59">
        <f t="shared" si="23"/>
        <v>0.92</v>
      </c>
      <c r="Q261" s="59">
        <f t="shared" si="24"/>
        <v>7.999999999999996E-2</v>
      </c>
      <c r="R261" s="32">
        <f>O261/O259</f>
        <v>0.7931034482758621</v>
      </c>
    </row>
    <row r="262" spans="1:18" ht="15.75" customHeight="1">
      <c r="A262" s="46">
        <v>2102</v>
      </c>
      <c r="B262" s="84"/>
      <c r="C262" s="84"/>
      <c r="D262" s="84"/>
      <c r="E262" s="84">
        <v>23</v>
      </c>
      <c r="F262" s="84"/>
      <c r="G262" s="84"/>
      <c r="H262" s="84"/>
      <c r="I262" s="84"/>
      <c r="J262" s="85"/>
      <c r="K262" s="55"/>
      <c r="L262" s="1"/>
      <c r="M262" s="56"/>
      <c r="N262" s="57">
        <f>IF(E262=0,"",E262/D261)</f>
        <v>1</v>
      </c>
      <c r="O262" s="58">
        <v>23</v>
      </c>
      <c r="P262" s="59">
        <f t="shared" si="23"/>
        <v>1</v>
      </c>
      <c r="Q262" s="59">
        <f t="shared" si="24"/>
        <v>0</v>
      </c>
    </row>
    <row r="263" spans="1:18" ht="15.75" customHeight="1">
      <c r="A263" s="46">
        <v>2201</v>
      </c>
      <c r="B263" s="84"/>
      <c r="C263" s="84"/>
      <c r="D263" s="84"/>
      <c r="E263" s="84"/>
      <c r="F263" s="84">
        <v>23</v>
      </c>
      <c r="G263" s="84"/>
      <c r="H263" s="84"/>
      <c r="I263" s="84"/>
      <c r="J263" s="85"/>
      <c r="K263" s="55"/>
      <c r="L263" s="1"/>
      <c r="M263" s="56"/>
      <c r="N263" s="57">
        <f>IF(F263=0,"",F263/E262)</f>
        <v>1</v>
      </c>
      <c r="O263" s="58">
        <v>23</v>
      </c>
      <c r="P263" s="59">
        <f t="shared" si="23"/>
        <v>1</v>
      </c>
      <c r="Q263" s="59">
        <f t="shared" si="24"/>
        <v>0</v>
      </c>
    </row>
    <row r="264" spans="1:18" ht="15.75" customHeight="1">
      <c r="A264" s="46">
        <v>2202</v>
      </c>
      <c r="B264" s="84"/>
      <c r="C264" s="84"/>
      <c r="D264" s="84"/>
      <c r="E264" s="84"/>
      <c r="F264" s="84"/>
      <c r="G264" s="84">
        <v>23</v>
      </c>
      <c r="H264" s="84"/>
      <c r="I264" s="84"/>
      <c r="J264" s="85"/>
      <c r="K264" s="55"/>
      <c r="L264" s="1"/>
      <c r="M264" s="56"/>
      <c r="N264" s="57">
        <f>IF(G264=0,"",G264/F263)</f>
        <v>1</v>
      </c>
      <c r="O264" s="58">
        <v>23</v>
      </c>
      <c r="P264" s="59">
        <f t="shared" si="23"/>
        <v>1</v>
      </c>
      <c r="Q264" s="59">
        <f t="shared" si="24"/>
        <v>0</v>
      </c>
    </row>
    <row r="265" spans="1:18" ht="15.75" customHeight="1">
      <c r="A265" s="46">
        <v>2301</v>
      </c>
      <c r="B265" s="84"/>
      <c r="C265" s="84"/>
      <c r="D265" s="84"/>
      <c r="E265" s="84"/>
      <c r="F265" s="84"/>
      <c r="G265" s="84"/>
      <c r="H265" s="84">
        <v>21</v>
      </c>
      <c r="I265" s="84"/>
      <c r="J265" s="85"/>
      <c r="K265" s="55"/>
      <c r="L265" s="1"/>
      <c r="M265" s="56"/>
      <c r="N265" s="57">
        <f>IF(H265=0,"",H265/G264)</f>
        <v>0.91304347826086951</v>
      </c>
      <c r="O265" s="58">
        <v>23</v>
      </c>
      <c r="P265" s="59">
        <f t="shared" si="23"/>
        <v>1</v>
      </c>
      <c r="Q265" s="59">
        <f t="shared" si="24"/>
        <v>0</v>
      </c>
    </row>
    <row r="266" spans="1:18" ht="15.75" customHeight="1">
      <c r="A266" s="46">
        <v>2302</v>
      </c>
      <c r="B266" s="84"/>
      <c r="C266" s="84"/>
      <c r="D266" s="84"/>
      <c r="E266" s="84"/>
      <c r="F266" s="84"/>
      <c r="G266" s="84"/>
      <c r="H266" s="84"/>
      <c r="I266" s="84">
        <v>19</v>
      </c>
      <c r="J266" s="85"/>
      <c r="K266" s="55"/>
      <c r="L266" s="1"/>
      <c r="M266" s="56"/>
      <c r="N266" s="57">
        <f>IF(I266=0,"",I266/H265)</f>
        <v>0.90476190476190477</v>
      </c>
      <c r="O266" s="58">
        <v>23</v>
      </c>
      <c r="P266" s="59">
        <f t="shared" si="23"/>
        <v>1</v>
      </c>
      <c r="Q266" s="59">
        <f t="shared" si="24"/>
        <v>0</v>
      </c>
    </row>
    <row r="267" spans="1:18" ht="15.75" customHeight="1">
      <c r="A267" s="46">
        <v>2401</v>
      </c>
      <c r="B267" s="84"/>
      <c r="C267" s="84"/>
      <c r="D267" s="84"/>
      <c r="E267" s="84"/>
      <c r="F267" s="84"/>
      <c r="G267" s="84"/>
      <c r="H267" s="84"/>
      <c r="I267" s="84">
        <v>3</v>
      </c>
      <c r="J267" s="85"/>
      <c r="K267" s="55"/>
      <c r="L267" s="1"/>
      <c r="M267" s="56"/>
      <c r="N267" s="57" t="str">
        <f>IF(F267=0,"",F267/E266)</f>
        <v/>
      </c>
      <c r="O267" s="58">
        <v>6</v>
      </c>
      <c r="P267" s="61"/>
      <c r="Q267" s="61"/>
    </row>
    <row r="268" spans="1:18" ht="15.75" customHeight="1">
      <c r="A268" s="46">
        <v>2402</v>
      </c>
      <c r="B268" s="84"/>
      <c r="C268" s="84"/>
      <c r="D268" s="84"/>
      <c r="E268" s="84"/>
      <c r="F268" s="84"/>
      <c r="G268" s="84"/>
      <c r="H268" s="84"/>
      <c r="I268" s="84"/>
      <c r="J268" s="85"/>
      <c r="K268" s="55"/>
      <c r="L268" s="1"/>
      <c r="M268" s="27"/>
      <c r="N268" s="86"/>
      <c r="O268" s="63"/>
      <c r="P268" s="87"/>
      <c r="Q268" s="88"/>
    </row>
    <row r="269" spans="1:18" ht="15.75" customHeight="1">
      <c r="A269" s="46">
        <v>2501</v>
      </c>
      <c r="B269" s="84"/>
      <c r="C269" s="84"/>
      <c r="D269" s="84"/>
      <c r="E269" s="84"/>
      <c r="F269" s="84"/>
      <c r="G269" s="84"/>
      <c r="H269" s="84"/>
      <c r="I269" s="84"/>
      <c r="J269" s="85"/>
      <c r="K269" s="55"/>
      <c r="L269" s="1"/>
      <c r="M269" s="27"/>
      <c r="N269" s="66"/>
      <c r="O269" s="67"/>
      <c r="P269" s="68"/>
      <c r="Q269" s="66"/>
    </row>
    <row r="270" spans="1:18" ht="15.75" customHeight="1">
      <c r="A270" s="46">
        <v>2502</v>
      </c>
      <c r="B270" s="84"/>
      <c r="C270" s="84"/>
      <c r="D270" s="84"/>
      <c r="E270" s="84"/>
      <c r="F270" s="84"/>
      <c r="G270" s="84"/>
      <c r="H270" s="84"/>
      <c r="I270" s="84"/>
      <c r="J270" s="85"/>
      <c r="K270" s="55"/>
      <c r="L270" s="1"/>
      <c r="M270" s="27"/>
      <c r="N270" s="66"/>
      <c r="O270" s="67"/>
      <c r="P270" s="68"/>
      <c r="Q270" s="66"/>
    </row>
    <row r="271" spans="1:18" ht="15.75" customHeight="1">
      <c r="A271" s="46">
        <v>2601</v>
      </c>
      <c r="B271" s="84"/>
      <c r="C271" s="84"/>
      <c r="D271" s="84"/>
      <c r="E271" s="84"/>
      <c r="F271" s="84"/>
      <c r="G271" s="84"/>
      <c r="H271" s="84"/>
      <c r="I271" s="84"/>
      <c r="J271" s="85"/>
      <c r="K271" s="55"/>
      <c r="L271" s="1"/>
      <c r="M271" s="27"/>
      <c r="N271" s="66"/>
      <c r="O271" s="67"/>
      <c r="P271" s="68"/>
      <c r="Q271" s="66"/>
    </row>
    <row r="272" spans="1:18" ht="15.75" customHeight="1">
      <c r="A272" s="46">
        <v>2602</v>
      </c>
      <c r="B272" s="84"/>
      <c r="C272" s="84"/>
      <c r="D272" s="84"/>
      <c r="E272" s="84"/>
      <c r="F272" s="84"/>
      <c r="G272" s="84"/>
      <c r="H272" s="84"/>
      <c r="I272" s="84"/>
      <c r="J272" s="85"/>
      <c r="K272" s="55"/>
      <c r="L272" s="1"/>
      <c r="M272" s="27"/>
      <c r="N272" s="1"/>
      <c r="O272" s="27"/>
      <c r="P272" s="30"/>
      <c r="Q272" s="66"/>
    </row>
    <row r="273" spans="1:18" ht="15.75" customHeight="1">
      <c r="A273" s="46">
        <v>2701</v>
      </c>
      <c r="B273" s="84"/>
      <c r="C273" s="84"/>
      <c r="D273" s="84"/>
      <c r="E273" s="84"/>
      <c r="F273" s="84"/>
      <c r="G273" s="84"/>
      <c r="H273" s="84"/>
      <c r="I273" s="84"/>
      <c r="J273" s="85"/>
      <c r="K273" s="55"/>
      <c r="L273" s="1"/>
      <c r="M273" s="27"/>
      <c r="N273" s="122" t="s">
        <v>35</v>
      </c>
      <c r="O273" s="123"/>
      <c r="P273" s="71"/>
      <c r="Q273" s="88" t="s">
        <v>20</v>
      </c>
    </row>
    <row r="274" spans="1:18" ht="15.75" customHeight="1">
      <c r="A274" s="46">
        <v>2702</v>
      </c>
      <c r="B274" s="84"/>
      <c r="C274" s="84"/>
      <c r="D274" s="84"/>
      <c r="E274" s="84"/>
      <c r="F274" s="84"/>
      <c r="G274" s="84"/>
      <c r="H274" s="84"/>
      <c r="I274" s="84"/>
      <c r="J274" s="85"/>
      <c r="K274" s="55"/>
      <c r="L274" s="1"/>
      <c r="M274" s="27"/>
      <c r="N274" s="124" t="s">
        <v>36</v>
      </c>
      <c r="O274" s="125" t="str">
        <f>IF(O273/B259=0,"",O273/B259)</f>
        <v/>
      </c>
      <c r="P274" s="75" t="e">
        <f>IF(O273/P273=0,"",O273/P273)</f>
        <v>#DIV/0!</v>
      </c>
      <c r="Q274" s="126" t="s">
        <v>37</v>
      </c>
    </row>
    <row r="275" spans="1:18" ht="15.75" customHeight="1">
      <c r="A275" s="46">
        <v>2801</v>
      </c>
      <c r="B275" s="84"/>
      <c r="C275" s="84"/>
      <c r="D275" s="84"/>
      <c r="E275" s="84"/>
      <c r="F275" s="84"/>
      <c r="G275" s="84"/>
      <c r="H275" s="84"/>
      <c r="I275" s="84"/>
      <c r="J275" s="85"/>
      <c r="K275" s="77"/>
      <c r="L275" s="78"/>
      <c r="M275" s="79"/>
      <c r="N275" s="78"/>
      <c r="O275" s="79"/>
      <c r="P275" s="79"/>
      <c r="Q275" s="80"/>
    </row>
    <row r="276" spans="1:18" ht="18" customHeight="1">
      <c r="A276" s="22"/>
      <c r="B276" s="27"/>
      <c r="C276" s="27"/>
      <c r="D276" s="215" t="s">
        <v>80</v>
      </c>
      <c r="E276" s="216"/>
      <c r="F276" s="216"/>
      <c r="G276" s="216"/>
      <c r="H276" s="216"/>
      <c r="I276" s="216"/>
      <c r="J276" s="81">
        <f>SUM(J259:J272)</f>
        <v>0</v>
      </c>
      <c r="K276" s="82" t="str">
        <f>IF(J267=0,"",J267/B259)</f>
        <v/>
      </c>
      <c r="L276" s="82" t="str">
        <f>IF(J276=0,"",J276/B259)</f>
        <v/>
      </c>
      <c r="M276" s="82" t="str">
        <f>IF(J267=0,"",L276-K276)</f>
        <v/>
      </c>
      <c r="N276" s="1"/>
      <c r="O276" s="27"/>
      <c r="P276" s="30"/>
      <c r="Q276" s="1"/>
    </row>
    <row r="277" spans="1:18" ht="12.75" customHeight="1"/>
    <row r="278" spans="1:18" ht="12.75" customHeight="1"/>
    <row r="279" spans="1:18" ht="26.25" customHeight="1">
      <c r="A279" s="183" t="s">
        <v>69</v>
      </c>
      <c r="C279" s="184"/>
      <c r="D279" s="184"/>
      <c r="E279" s="184"/>
      <c r="F279" s="184"/>
      <c r="G279" s="184"/>
      <c r="H279" s="184"/>
      <c r="I279" s="184"/>
      <c r="J279" s="41" t="s">
        <v>95</v>
      </c>
      <c r="K279" s="1"/>
      <c r="L279" s="27"/>
      <c r="M279" s="1"/>
      <c r="N279" s="27"/>
      <c r="O279" s="27"/>
      <c r="P279" s="27"/>
    </row>
    <row r="280" spans="1:18" ht="36" customHeight="1">
      <c r="A280" s="220" t="s">
        <v>19</v>
      </c>
      <c r="B280" s="221" t="s">
        <v>70</v>
      </c>
      <c r="C280" s="216"/>
      <c r="D280" s="216"/>
      <c r="E280" s="216"/>
      <c r="F280" s="216"/>
      <c r="G280" s="216"/>
      <c r="H280" s="216"/>
      <c r="I280" s="216"/>
      <c r="J280" s="188" t="s">
        <v>20</v>
      </c>
      <c r="K280" s="143" t="s">
        <v>11</v>
      </c>
      <c r="L280" s="143" t="s">
        <v>12</v>
      </c>
      <c r="M280" s="144" t="s">
        <v>13</v>
      </c>
      <c r="N280" s="143" t="s">
        <v>14</v>
      </c>
      <c r="O280" s="145" t="s">
        <v>15</v>
      </c>
      <c r="P280" s="145" t="s">
        <v>16</v>
      </c>
      <c r="Q280" s="143" t="s">
        <v>17</v>
      </c>
    </row>
    <row r="281" spans="1:18" ht="18" customHeight="1">
      <c r="A281" s="213"/>
      <c r="B281" s="46" t="s">
        <v>71</v>
      </c>
      <c r="C281" s="46" t="s">
        <v>72</v>
      </c>
      <c r="D281" s="46" t="s">
        <v>73</v>
      </c>
      <c r="E281" s="46" t="s">
        <v>74</v>
      </c>
      <c r="F281" s="46" t="s">
        <v>75</v>
      </c>
      <c r="G281" s="46" t="s">
        <v>76</v>
      </c>
      <c r="H281" s="46" t="s">
        <v>77</v>
      </c>
      <c r="I281" s="46" t="s">
        <v>78</v>
      </c>
      <c r="J281" s="142"/>
      <c r="K281" s="43"/>
      <c r="L281" s="43"/>
      <c r="M281" s="44"/>
      <c r="N281" s="43"/>
      <c r="O281" s="145"/>
      <c r="P281" s="45"/>
      <c r="Q281" s="43"/>
    </row>
    <row r="282" spans="1:18" ht="15.75" customHeight="1">
      <c r="A282" s="46">
        <v>2002</v>
      </c>
      <c r="B282" s="47">
        <v>58</v>
      </c>
      <c r="C282" s="47"/>
      <c r="D282" s="84"/>
      <c r="E282" s="84"/>
      <c r="F282" s="84"/>
      <c r="G282" s="84"/>
      <c r="H282" s="84"/>
      <c r="I282" s="84"/>
      <c r="J282" s="85"/>
      <c r="K282" s="49"/>
      <c r="L282" s="50"/>
      <c r="M282" s="51"/>
      <c r="N282" s="52"/>
      <c r="O282" s="53">
        <f>B282</f>
        <v>58</v>
      </c>
      <c r="P282" s="54"/>
      <c r="Q282" s="52"/>
    </row>
    <row r="283" spans="1:18" ht="15.75" customHeight="1">
      <c r="A283" s="46">
        <v>2101</v>
      </c>
      <c r="B283" s="84"/>
      <c r="C283" s="84">
        <v>51</v>
      </c>
      <c r="D283" s="84"/>
      <c r="E283" s="84"/>
      <c r="F283" s="84"/>
      <c r="G283" s="84"/>
      <c r="H283" s="84"/>
      <c r="I283" s="84"/>
      <c r="J283" s="85"/>
      <c r="K283" s="55"/>
      <c r="L283" s="1"/>
      <c r="M283" s="56"/>
      <c r="N283" s="57">
        <f>IF(C283=0,"",C283/B282)</f>
        <v>0.87931034482758619</v>
      </c>
      <c r="O283" s="58">
        <v>51</v>
      </c>
      <c r="P283" s="59">
        <f t="shared" ref="P283:P290" si="25">IF(O283=0,"",O283/O282)</f>
        <v>0.87931034482758619</v>
      </c>
      <c r="Q283" s="59">
        <f t="shared" ref="Q283:Q290" si="26">IF(O283=0,"",100%-P283)</f>
        <v>0.12068965517241381</v>
      </c>
    </row>
    <row r="284" spans="1:18" ht="15.75" customHeight="1">
      <c r="A284" s="46">
        <v>2102</v>
      </c>
      <c r="B284" s="84"/>
      <c r="C284" s="84"/>
      <c r="D284" s="84">
        <v>49</v>
      </c>
      <c r="E284" s="84"/>
      <c r="F284" s="84"/>
      <c r="G284" s="84"/>
      <c r="H284" s="84"/>
      <c r="I284" s="84"/>
      <c r="J284" s="85"/>
      <c r="K284" s="55"/>
      <c r="L284" s="1"/>
      <c r="M284" s="56"/>
      <c r="N284" s="57">
        <f>IF(D284=0,"",D284/C283)</f>
        <v>0.96078431372549022</v>
      </c>
      <c r="O284" s="58">
        <v>49</v>
      </c>
      <c r="P284" s="59">
        <f t="shared" si="25"/>
        <v>0.96078431372549022</v>
      </c>
      <c r="Q284" s="59">
        <f t="shared" si="26"/>
        <v>3.9215686274509776E-2</v>
      </c>
      <c r="R284" s="32">
        <f>O284/O282</f>
        <v>0.84482758620689657</v>
      </c>
    </row>
    <row r="285" spans="1:18" ht="15.75" customHeight="1">
      <c r="A285" s="46">
        <v>2201</v>
      </c>
      <c r="B285" s="84"/>
      <c r="C285" s="84"/>
      <c r="D285" s="84"/>
      <c r="E285" s="84">
        <v>48</v>
      </c>
      <c r="F285" s="84"/>
      <c r="G285" s="84"/>
      <c r="H285" s="84"/>
      <c r="I285" s="84"/>
      <c r="J285" s="85"/>
      <c r="K285" s="55"/>
      <c r="L285" s="1"/>
      <c r="M285" s="56"/>
      <c r="N285" s="57">
        <f>IF(E285=0,"",E285/D284)</f>
        <v>0.97959183673469385</v>
      </c>
      <c r="O285" s="58">
        <v>48</v>
      </c>
      <c r="P285" s="59">
        <f t="shared" si="25"/>
        <v>0.97959183673469385</v>
      </c>
      <c r="Q285" s="59">
        <f t="shared" si="26"/>
        <v>2.0408163265306145E-2</v>
      </c>
    </row>
    <row r="286" spans="1:18" ht="15.75" customHeight="1">
      <c r="A286" s="46">
        <v>2202</v>
      </c>
      <c r="B286" s="84"/>
      <c r="C286" s="84"/>
      <c r="D286" s="84"/>
      <c r="E286" s="84"/>
      <c r="F286" s="84">
        <v>44</v>
      </c>
      <c r="G286" s="84"/>
      <c r="H286" s="84"/>
      <c r="I286" s="84"/>
      <c r="J286" s="85"/>
      <c r="K286" s="55"/>
      <c r="L286" s="1"/>
      <c r="M286" s="56"/>
      <c r="N286" s="57">
        <f>IF(F286=0,"",F286/E285)</f>
        <v>0.91666666666666663</v>
      </c>
      <c r="O286" s="58">
        <v>47</v>
      </c>
      <c r="P286" s="59">
        <f t="shared" si="25"/>
        <v>0.97916666666666663</v>
      </c>
      <c r="Q286" s="59">
        <f t="shared" si="26"/>
        <v>2.083333333333337E-2</v>
      </c>
    </row>
    <row r="287" spans="1:18" ht="15.75" customHeight="1">
      <c r="A287" s="46">
        <v>2301</v>
      </c>
      <c r="B287" s="84"/>
      <c r="C287" s="84"/>
      <c r="D287" s="84"/>
      <c r="E287" s="84"/>
      <c r="F287" s="84"/>
      <c r="G287" s="84">
        <v>43</v>
      </c>
      <c r="H287" s="84"/>
      <c r="I287" s="84"/>
      <c r="J287" s="85"/>
      <c r="K287" s="55"/>
      <c r="L287" s="1"/>
      <c r="M287" s="56"/>
      <c r="N287" s="57">
        <f>IF(G287=0,"",G287/F286)</f>
        <v>0.97727272727272729</v>
      </c>
      <c r="O287" s="58">
        <v>45</v>
      </c>
      <c r="P287" s="59">
        <f t="shared" si="25"/>
        <v>0.95744680851063835</v>
      </c>
      <c r="Q287" s="59">
        <f t="shared" si="26"/>
        <v>4.2553191489361653E-2</v>
      </c>
    </row>
    <row r="288" spans="1:18" ht="15.75" customHeight="1">
      <c r="A288" s="46">
        <v>2302</v>
      </c>
      <c r="B288" s="84"/>
      <c r="C288" s="84"/>
      <c r="D288" s="84"/>
      <c r="E288" s="84"/>
      <c r="F288" s="84"/>
      <c r="G288" s="84"/>
      <c r="H288" s="84">
        <v>39</v>
      </c>
      <c r="I288" s="84"/>
      <c r="J288" s="85"/>
      <c r="K288" s="55"/>
      <c r="L288" s="1"/>
      <c r="M288" s="56"/>
      <c r="N288" s="57">
        <f>IF(H288=0,"",H288/G287)</f>
        <v>0.90697674418604646</v>
      </c>
      <c r="O288" s="58">
        <v>45</v>
      </c>
      <c r="P288" s="59">
        <f t="shared" si="25"/>
        <v>1</v>
      </c>
      <c r="Q288" s="59">
        <f t="shared" si="26"/>
        <v>0</v>
      </c>
    </row>
    <row r="289" spans="1:17" ht="15.75" customHeight="1">
      <c r="A289" s="46">
        <v>2401</v>
      </c>
      <c r="B289" s="84"/>
      <c r="C289" s="84"/>
      <c r="D289" s="84"/>
      <c r="E289" s="84"/>
      <c r="F289" s="84"/>
      <c r="G289" s="84"/>
      <c r="H289" s="84"/>
      <c r="I289" s="84">
        <v>37</v>
      </c>
      <c r="J289" s="85"/>
      <c r="K289" s="55"/>
      <c r="L289" s="1"/>
      <c r="M289" s="56"/>
      <c r="N289" s="57">
        <f>IF(I289=0,"",I289/H288)</f>
        <v>0.94871794871794868</v>
      </c>
      <c r="O289" s="58">
        <v>45</v>
      </c>
      <c r="P289" s="59">
        <f t="shared" si="25"/>
        <v>1</v>
      </c>
      <c r="Q289" s="59">
        <f t="shared" si="26"/>
        <v>0</v>
      </c>
    </row>
    <row r="290" spans="1:17" ht="15.75" customHeight="1">
      <c r="A290" s="46">
        <v>2402</v>
      </c>
      <c r="B290" s="84"/>
      <c r="C290" s="84"/>
      <c r="D290" s="84"/>
      <c r="E290" s="84"/>
      <c r="F290" s="84"/>
      <c r="G290" s="84"/>
      <c r="H290" s="84"/>
      <c r="I290" s="84"/>
      <c r="J290" s="85"/>
      <c r="K290" s="55"/>
      <c r="L290" s="1"/>
      <c r="M290" s="56"/>
      <c r="N290" s="57" t="str">
        <f>IF(D290=0,"",D290/C289)</f>
        <v/>
      </c>
      <c r="O290" s="58"/>
      <c r="P290" s="61" t="str">
        <f t="shared" si="25"/>
        <v/>
      </c>
      <c r="Q290" s="61" t="str">
        <f t="shared" si="26"/>
        <v/>
      </c>
    </row>
    <row r="291" spans="1:17" ht="15.75" customHeight="1">
      <c r="A291" s="46">
        <v>2501</v>
      </c>
      <c r="B291" s="84"/>
      <c r="C291" s="84"/>
      <c r="D291" s="84"/>
      <c r="E291" s="84"/>
      <c r="F291" s="84"/>
      <c r="G291" s="84"/>
      <c r="H291" s="84"/>
      <c r="I291" s="84"/>
      <c r="J291" s="85"/>
      <c r="K291" s="55"/>
      <c r="L291" s="1"/>
      <c r="M291" s="27"/>
      <c r="N291" s="62"/>
      <c r="O291" s="63"/>
      <c r="P291" s="64"/>
      <c r="Q291" s="65"/>
    </row>
    <row r="292" spans="1:17" ht="15.75" customHeight="1">
      <c r="A292" s="46">
        <v>2502</v>
      </c>
      <c r="B292" s="84"/>
      <c r="C292" s="84"/>
      <c r="D292" s="84"/>
      <c r="E292" s="84"/>
      <c r="F292" s="84"/>
      <c r="G292" s="84"/>
      <c r="H292" s="84"/>
      <c r="I292" s="84"/>
      <c r="J292" s="85"/>
      <c r="K292" s="55"/>
      <c r="L292" s="1"/>
      <c r="M292" s="27"/>
      <c r="N292" s="66"/>
      <c r="O292" s="67"/>
      <c r="P292" s="68"/>
      <c r="Q292" s="66"/>
    </row>
    <row r="293" spans="1:17" ht="15.75" customHeight="1">
      <c r="A293" s="46">
        <v>2601</v>
      </c>
      <c r="B293" s="84"/>
      <c r="C293" s="84"/>
      <c r="D293" s="84"/>
      <c r="E293" s="84"/>
      <c r="F293" s="84"/>
      <c r="G293" s="84"/>
      <c r="H293" s="84"/>
      <c r="I293" s="84"/>
      <c r="J293" s="85"/>
      <c r="K293" s="55"/>
      <c r="L293" s="1"/>
      <c r="M293" s="27"/>
      <c r="N293" s="66"/>
      <c r="O293" s="67"/>
      <c r="P293" s="68"/>
      <c r="Q293" s="66"/>
    </row>
    <row r="294" spans="1:17" ht="15.75" customHeight="1">
      <c r="A294" s="46">
        <v>2602</v>
      </c>
      <c r="B294" s="84"/>
      <c r="C294" s="84"/>
      <c r="D294" s="84"/>
      <c r="E294" s="84"/>
      <c r="F294" s="84"/>
      <c r="G294" s="84"/>
      <c r="H294" s="84"/>
      <c r="I294" s="84"/>
      <c r="J294" s="85"/>
      <c r="K294" s="55"/>
      <c r="L294" s="1"/>
      <c r="M294" s="27"/>
      <c r="N294" s="66"/>
      <c r="O294" s="67"/>
      <c r="P294" s="68"/>
      <c r="Q294" s="66"/>
    </row>
    <row r="295" spans="1:17" ht="15.75" customHeight="1">
      <c r="A295" s="46">
        <v>2701</v>
      </c>
      <c r="B295" s="84"/>
      <c r="C295" s="84"/>
      <c r="D295" s="84"/>
      <c r="E295" s="84"/>
      <c r="F295" s="84"/>
      <c r="G295" s="84"/>
      <c r="H295" s="84"/>
      <c r="I295" s="84"/>
      <c r="J295" s="85"/>
      <c r="K295" s="55"/>
      <c r="L295" s="1"/>
      <c r="M295" s="27"/>
      <c r="N295" s="1"/>
      <c r="O295" s="27"/>
      <c r="P295" s="30"/>
      <c r="Q295" s="66"/>
    </row>
    <row r="296" spans="1:17" ht="15.75" customHeight="1">
      <c r="A296" s="46">
        <v>2702</v>
      </c>
      <c r="B296" s="84"/>
      <c r="C296" s="84"/>
      <c r="D296" s="84"/>
      <c r="E296" s="84"/>
      <c r="F296" s="84"/>
      <c r="G296" s="84"/>
      <c r="H296" s="84"/>
      <c r="I296" s="84"/>
      <c r="J296" s="85"/>
      <c r="K296" s="55"/>
      <c r="L296" s="1"/>
      <c r="M296" s="27"/>
      <c r="N296" s="69" t="s">
        <v>35</v>
      </c>
      <c r="O296" s="123"/>
      <c r="P296" s="71">
        <f>SUM(J286:J296)</f>
        <v>0</v>
      </c>
      <c r="Q296" s="72" t="s">
        <v>20</v>
      </c>
    </row>
    <row r="297" spans="1:17" ht="15.75" customHeight="1">
      <c r="A297" s="46">
        <v>2801</v>
      </c>
      <c r="B297" s="84"/>
      <c r="C297" s="84"/>
      <c r="D297" s="84"/>
      <c r="E297" s="84"/>
      <c r="F297" s="84"/>
      <c r="G297" s="84"/>
      <c r="H297" s="84"/>
      <c r="I297" s="84"/>
      <c r="J297" s="85"/>
      <c r="K297" s="55"/>
      <c r="L297" s="1"/>
      <c r="M297" s="27"/>
      <c r="N297" s="73" t="s">
        <v>36</v>
      </c>
      <c r="O297" s="125" t="e">
        <f>IF(O296/P296=0,"",O296/P296)</f>
        <v>#DIV/0!</v>
      </c>
      <c r="P297" s="75" t="e">
        <f>IF(O296/P296=0,"",O296/P296)</f>
        <v>#DIV/0!</v>
      </c>
      <c r="Q297" s="76" t="s">
        <v>37</v>
      </c>
    </row>
    <row r="298" spans="1:17" ht="15.75" customHeight="1">
      <c r="A298" s="46">
        <v>2802</v>
      </c>
      <c r="B298" s="84"/>
      <c r="C298" s="84"/>
      <c r="D298" s="84"/>
      <c r="E298" s="84"/>
      <c r="F298" s="84"/>
      <c r="G298" s="84"/>
      <c r="H298" s="84"/>
      <c r="I298" s="84"/>
      <c r="J298" s="85"/>
      <c r="K298" s="77"/>
      <c r="L298" s="78"/>
      <c r="M298" s="79"/>
      <c r="N298" s="78"/>
      <c r="O298" s="79"/>
      <c r="P298" s="79"/>
      <c r="Q298" s="80"/>
    </row>
    <row r="299" spans="1:17" ht="18" customHeight="1">
      <c r="A299" s="22"/>
      <c r="B299" s="27"/>
      <c r="C299" s="27"/>
      <c r="D299" s="215" t="s">
        <v>80</v>
      </c>
      <c r="E299" s="216"/>
      <c r="F299" s="216"/>
      <c r="G299" s="216"/>
      <c r="H299" s="216"/>
      <c r="I299" s="216"/>
      <c r="J299" s="81">
        <f>SUM(J282:J295)</f>
        <v>0</v>
      </c>
      <c r="K299" s="82" t="str">
        <f>IF(J290=0,"",J290/B282)</f>
        <v/>
      </c>
      <c r="L299" s="82" t="str">
        <f>IF(J299=0,"",J299/B282)</f>
        <v/>
      </c>
      <c r="M299" s="82" t="str">
        <f>IF(J290=0,"",L299-K299)</f>
        <v/>
      </c>
      <c r="N299" s="1"/>
      <c r="O299" s="27"/>
      <c r="P299" s="30"/>
      <c r="Q299" s="1"/>
    </row>
    <row r="300" spans="1:17" ht="12.75" customHeight="1"/>
    <row r="301" spans="1:17" ht="12.75" customHeight="1"/>
    <row r="302" spans="1:17" ht="26.25" customHeight="1">
      <c r="A302" s="183" t="s">
        <v>69</v>
      </c>
      <c r="C302" s="184"/>
      <c r="D302" s="184"/>
      <c r="E302" s="184"/>
      <c r="F302" s="184"/>
      <c r="G302" s="184"/>
      <c r="H302" s="184"/>
      <c r="I302" s="184"/>
      <c r="J302" s="41" t="s">
        <v>123</v>
      </c>
      <c r="K302" s="1"/>
      <c r="L302" s="27"/>
      <c r="M302" s="1"/>
      <c r="N302" s="27"/>
      <c r="O302" s="27"/>
      <c r="P302" s="27"/>
    </row>
    <row r="303" spans="1:17" ht="36" customHeight="1">
      <c r="A303" s="220" t="s">
        <v>19</v>
      </c>
      <c r="B303" s="221" t="s">
        <v>70</v>
      </c>
      <c r="C303" s="216"/>
      <c r="D303" s="216"/>
      <c r="E303" s="216"/>
      <c r="F303" s="216"/>
      <c r="G303" s="216"/>
      <c r="H303" s="216"/>
      <c r="I303" s="216"/>
      <c r="J303" s="188" t="s">
        <v>20</v>
      </c>
      <c r="K303" s="143" t="s">
        <v>11</v>
      </c>
      <c r="L303" s="143" t="s">
        <v>12</v>
      </c>
      <c r="M303" s="144" t="s">
        <v>13</v>
      </c>
      <c r="N303" s="143" t="s">
        <v>14</v>
      </c>
      <c r="O303" s="145" t="s">
        <v>15</v>
      </c>
      <c r="P303" s="145" t="s">
        <v>16</v>
      </c>
      <c r="Q303" s="143" t="s">
        <v>17</v>
      </c>
    </row>
    <row r="304" spans="1:17" ht="18" customHeight="1">
      <c r="A304" s="213"/>
      <c r="B304" s="46" t="s">
        <v>71</v>
      </c>
      <c r="C304" s="46" t="s">
        <v>72</v>
      </c>
      <c r="D304" s="46" t="s">
        <v>73</v>
      </c>
      <c r="E304" s="46" t="s">
        <v>74</v>
      </c>
      <c r="F304" s="46" t="s">
        <v>75</v>
      </c>
      <c r="G304" s="46" t="s">
        <v>76</v>
      </c>
      <c r="H304" s="46" t="s">
        <v>77</v>
      </c>
      <c r="I304" s="46" t="s">
        <v>78</v>
      </c>
      <c r="J304" s="142"/>
      <c r="K304" s="43"/>
      <c r="L304" s="43"/>
      <c r="M304" s="44"/>
      <c r="N304" s="43"/>
      <c r="O304" s="145"/>
      <c r="P304" s="45"/>
      <c r="Q304" s="43"/>
    </row>
    <row r="305" spans="1:18" ht="15.75" customHeight="1">
      <c r="A305" s="46">
        <v>2101</v>
      </c>
      <c r="B305" s="47">
        <v>58</v>
      </c>
      <c r="C305" s="47"/>
      <c r="D305" s="84"/>
      <c r="E305" s="84"/>
      <c r="F305" s="84"/>
      <c r="G305" s="84"/>
      <c r="H305" s="84"/>
      <c r="I305" s="84"/>
      <c r="J305" s="85"/>
      <c r="K305" s="49"/>
      <c r="L305" s="50"/>
      <c r="M305" s="51"/>
      <c r="N305" s="52"/>
      <c r="O305" s="53">
        <f>B305</f>
        <v>58</v>
      </c>
      <c r="P305" s="54"/>
      <c r="Q305" s="52"/>
    </row>
    <row r="306" spans="1:18" ht="15.75" customHeight="1">
      <c r="A306" s="46">
        <v>2102</v>
      </c>
      <c r="B306" s="84"/>
      <c r="C306" s="84">
        <v>40</v>
      </c>
      <c r="D306" s="84"/>
      <c r="E306" s="84"/>
      <c r="F306" s="84"/>
      <c r="G306" s="84"/>
      <c r="H306" s="84"/>
      <c r="I306" s="84"/>
      <c r="J306" s="85"/>
      <c r="K306" s="55"/>
      <c r="L306" s="1"/>
      <c r="M306" s="56"/>
      <c r="N306" s="57">
        <f>IF(C306=0,"",C306/B305)</f>
        <v>0.68965517241379315</v>
      </c>
      <c r="O306" s="58">
        <v>43</v>
      </c>
      <c r="P306" s="59">
        <f t="shared" ref="P306:P313" si="27">IF(O306=0,"",O306/O305)</f>
        <v>0.74137931034482762</v>
      </c>
      <c r="Q306" s="59">
        <f t="shared" ref="Q306:Q313" si="28">IF(O306=0,"",100%-P306)</f>
        <v>0.25862068965517238</v>
      </c>
    </row>
    <row r="307" spans="1:18" ht="15.75" customHeight="1">
      <c r="A307" s="46">
        <v>2201</v>
      </c>
      <c r="B307" s="84"/>
      <c r="C307" s="84"/>
      <c r="D307" s="84">
        <v>30</v>
      </c>
      <c r="E307" s="84"/>
      <c r="F307" s="84"/>
      <c r="G307" s="84"/>
      <c r="H307" s="84"/>
      <c r="I307" s="84"/>
      <c r="J307" s="85"/>
      <c r="K307" s="55"/>
      <c r="L307" s="1"/>
      <c r="M307" s="56"/>
      <c r="N307" s="57">
        <f>IF(D307=0,"",D307/C306)</f>
        <v>0.75</v>
      </c>
      <c r="O307" s="58">
        <v>36</v>
      </c>
      <c r="P307" s="59">
        <f t="shared" si="27"/>
        <v>0.83720930232558144</v>
      </c>
      <c r="Q307" s="59">
        <f t="shared" si="28"/>
        <v>0.16279069767441856</v>
      </c>
      <c r="R307" s="32">
        <f>O307/O305</f>
        <v>0.62068965517241381</v>
      </c>
    </row>
    <row r="308" spans="1:18" ht="15.75" customHeight="1">
      <c r="A308" s="46">
        <v>2202</v>
      </c>
      <c r="B308" s="84"/>
      <c r="C308" s="84"/>
      <c r="D308" s="84"/>
      <c r="E308" s="84">
        <v>30</v>
      </c>
      <c r="F308" s="84"/>
      <c r="G308" s="84"/>
      <c r="H308" s="84"/>
      <c r="I308" s="84"/>
      <c r="J308" s="85"/>
      <c r="K308" s="55"/>
      <c r="L308" s="1"/>
      <c r="M308" s="56"/>
      <c r="N308" s="57">
        <f>IF(E308=0,"",E308/D307)</f>
        <v>1</v>
      </c>
      <c r="O308" s="58">
        <v>35</v>
      </c>
      <c r="P308" s="59">
        <f t="shared" si="27"/>
        <v>0.97222222222222221</v>
      </c>
      <c r="Q308" s="59">
        <f t="shared" si="28"/>
        <v>2.777777777777779E-2</v>
      </c>
    </row>
    <row r="309" spans="1:18" ht="15.75" customHeight="1">
      <c r="A309" s="46">
        <v>2301</v>
      </c>
      <c r="B309" s="84"/>
      <c r="C309" s="84"/>
      <c r="D309" s="84"/>
      <c r="E309" s="84"/>
      <c r="F309" s="84">
        <v>26</v>
      </c>
      <c r="G309" s="84"/>
      <c r="H309" s="84"/>
      <c r="I309" s="84"/>
      <c r="J309" s="85"/>
      <c r="K309" s="55"/>
      <c r="L309" s="1"/>
      <c r="M309" s="56"/>
      <c r="N309" s="57">
        <f>IF(F309=0,"",F309/E308)</f>
        <v>0.8666666666666667</v>
      </c>
      <c r="O309" s="58">
        <v>32</v>
      </c>
      <c r="P309" s="59">
        <f t="shared" si="27"/>
        <v>0.91428571428571426</v>
      </c>
      <c r="Q309" s="59">
        <f t="shared" si="28"/>
        <v>8.5714285714285743E-2</v>
      </c>
    </row>
    <row r="310" spans="1:18" ht="15.75" customHeight="1">
      <c r="A310" s="46">
        <v>2302</v>
      </c>
      <c r="B310" s="84"/>
      <c r="C310" s="84"/>
      <c r="D310" s="84"/>
      <c r="E310" s="84"/>
      <c r="F310" s="84"/>
      <c r="G310" s="84">
        <v>24</v>
      </c>
      <c r="H310" s="84"/>
      <c r="I310" s="84"/>
      <c r="J310" s="85"/>
      <c r="K310" s="55"/>
      <c r="L310" s="1"/>
      <c r="M310" s="56"/>
      <c r="N310" s="57">
        <f>IF(G310=0,"",G310/F309)</f>
        <v>0.92307692307692313</v>
      </c>
      <c r="O310" s="58">
        <v>29</v>
      </c>
      <c r="P310" s="59">
        <f t="shared" si="27"/>
        <v>0.90625</v>
      </c>
      <c r="Q310" s="59">
        <f t="shared" si="28"/>
        <v>9.375E-2</v>
      </c>
    </row>
    <row r="311" spans="1:18" ht="15.75" customHeight="1">
      <c r="A311" s="46">
        <v>2401</v>
      </c>
      <c r="B311" s="84"/>
      <c r="C311" s="84"/>
      <c r="D311" s="84"/>
      <c r="E311" s="84"/>
      <c r="F311" s="84"/>
      <c r="G311" s="84"/>
      <c r="H311" s="84">
        <v>21</v>
      </c>
      <c r="I311" s="84"/>
      <c r="J311" s="85"/>
      <c r="K311" s="55"/>
      <c r="L311" s="1"/>
      <c r="M311" s="56"/>
      <c r="N311" s="57">
        <f>IF(H311=0,"",H311/G310)</f>
        <v>0.875</v>
      </c>
      <c r="O311" s="58">
        <v>29</v>
      </c>
      <c r="P311" s="59">
        <f t="shared" si="27"/>
        <v>1</v>
      </c>
      <c r="Q311" s="59">
        <f t="shared" si="28"/>
        <v>0</v>
      </c>
    </row>
    <row r="312" spans="1:18" ht="15.75" customHeight="1">
      <c r="A312" s="46">
        <v>2402</v>
      </c>
      <c r="B312" s="84"/>
      <c r="C312" s="84"/>
      <c r="D312" s="84"/>
      <c r="E312" s="84"/>
      <c r="F312" s="84"/>
      <c r="G312" s="84"/>
      <c r="H312" s="84"/>
      <c r="I312" s="84"/>
      <c r="J312" s="85"/>
      <c r="K312" s="55"/>
      <c r="L312" s="1"/>
      <c r="M312" s="56"/>
      <c r="N312" s="57" t="str">
        <f t="shared" ref="N312" si="29">IF(G312=0,"",G312/F311)</f>
        <v/>
      </c>
      <c r="O312" s="58"/>
      <c r="P312" s="59" t="str">
        <f t="shared" si="27"/>
        <v/>
      </c>
      <c r="Q312" s="59" t="str">
        <f t="shared" si="28"/>
        <v/>
      </c>
    </row>
    <row r="313" spans="1:18" ht="15.75" customHeight="1">
      <c r="A313" s="46">
        <v>2501</v>
      </c>
      <c r="B313" s="84"/>
      <c r="C313" s="84"/>
      <c r="D313" s="84"/>
      <c r="E313" s="84"/>
      <c r="F313" s="84"/>
      <c r="G313" s="84"/>
      <c r="H313" s="84"/>
      <c r="I313" s="84"/>
      <c r="J313" s="85"/>
      <c r="K313" s="55"/>
      <c r="L313" s="1"/>
      <c r="M313" s="56"/>
      <c r="N313" s="60"/>
      <c r="O313" s="58"/>
      <c r="P313" s="61" t="str">
        <f t="shared" si="27"/>
        <v/>
      </c>
      <c r="Q313" s="61" t="str">
        <f t="shared" si="28"/>
        <v/>
      </c>
    </row>
    <row r="314" spans="1:18" ht="15.75" customHeight="1">
      <c r="A314" s="46">
        <v>2502</v>
      </c>
      <c r="B314" s="84"/>
      <c r="C314" s="84"/>
      <c r="D314" s="84"/>
      <c r="E314" s="84"/>
      <c r="F314" s="84"/>
      <c r="G314" s="84"/>
      <c r="H314" s="84"/>
      <c r="I314" s="84"/>
      <c r="J314" s="85"/>
      <c r="K314" s="55"/>
      <c r="L314" s="1"/>
      <c r="M314" s="27"/>
      <c r="N314" s="62"/>
      <c r="O314" s="63"/>
      <c r="P314" s="64"/>
      <c r="Q314" s="65"/>
    </row>
    <row r="315" spans="1:18" ht="15.75" customHeight="1">
      <c r="A315" s="46">
        <v>2601</v>
      </c>
      <c r="B315" s="84"/>
      <c r="C315" s="84"/>
      <c r="D315" s="84"/>
      <c r="E315" s="84"/>
      <c r="F315" s="84"/>
      <c r="G315" s="84"/>
      <c r="H315" s="84"/>
      <c r="I315" s="84"/>
      <c r="J315" s="85"/>
      <c r="K315" s="55"/>
      <c r="L315" s="1"/>
      <c r="M315" s="27"/>
      <c r="N315" s="66"/>
      <c r="O315" s="67"/>
      <c r="P315" s="68"/>
      <c r="Q315" s="66"/>
    </row>
    <row r="316" spans="1:18" ht="15.75" customHeight="1">
      <c r="A316" s="46">
        <v>2602</v>
      </c>
      <c r="B316" s="84"/>
      <c r="C316" s="84"/>
      <c r="D316" s="84"/>
      <c r="E316" s="84"/>
      <c r="F316" s="84"/>
      <c r="G316" s="84"/>
      <c r="H316" s="84"/>
      <c r="I316" s="84"/>
      <c r="J316" s="85"/>
      <c r="K316" s="55"/>
      <c r="L316" s="1"/>
      <c r="M316" s="27"/>
      <c r="N316" s="66"/>
      <c r="O316" s="67"/>
      <c r="P316" s="68"/>
      <c r="Q316" s="66"/>
    </row>
    <row r="317" spans="1:18" ht="15.75" customHeight="1">
      <c r="A317" s="46">
        <v>2701</v>
      </c>
      <c r="B317" s="84"/>
      <c r="C317" s="84"/>
      <c r="D317" s="84"/>
      <c r="E317" s="84"/>
      <c r="F317" s="84"/>
      <c r="G317" s="84"/>
      <c r="H317" s="84"/>
      <c r="I317" s="84"/>
      <c r="J317" s="85"/>
      <c r="K317" s="55"/>
      <c r="L317" s="1"/>
      <c r="M317" s="27"/>
      <c r="N317" s="66"/>
      <c r="O317" s="67"/>
      <c r="P317" s="68"/>
      <c r="Q317" s="66"/>
    </row>
    <row r="318" spans="1:18" ht="15.75" customHeight="1">
      <c r="A318" s="46">
        <v>2702</v>
      </c>
      <c r="B318" s="84"/>
      <c r="C318" s="84"/>
      <c r="D318" s="84"/>
      <c r="E318" s="84"/>
      <c r="F318" s="84"/>
      <c r="G318" s="84"/>
      <c r="H318" s="84"/>
      <c r="I318" s="84"/>
      <c r="J318" s="85"/>
      <c r="K318" s="55"/>
      <c r="L318" s="1"/>
      <c r="M318" s="27"/>
      <c r="N318" s="1"/>
      <c r="O318" s="27"/>
      <c r="P318" s="30"/>
      <c r="Q318" s="66"/>
    </row>
    <row r="319" spans="1:18" ht="15.75" customHeight="1">
      <c r="A319" s="46">
        <v>2801</v>
      </c>
      <c r="B319" s="84"/>
      <c r="C319" s="84"/>
      <c r="D319" s="84"/>
      <c r="E319" s="84"/>
      <c r="F319" s="84"/>
      <c r="G319" s="84"/>
      <c r="H319" s="84"/>
      <c r="I319" s="84"/>
      <c r="J319" s="85"/>
      <c r="K319" s="55"/>
      <c r="L319" s="1"/>
      <c r="M319" s="27"/>
      <c r="N319" s="69" t="s">
        <v>35</v>
      </c>
      <c r="O319" s="123"/>
      <c r="P319" s="71">
        <f>SUM(J309:J319)</f>
        <v>0</v>
      </c>
      <c r="Q319" s="72" t="s">
        <v>20</v>
      </c>
    </row>
    <row r="320" spans="1:18" ht="15.75" customHeight="1">
      <c r="A320" s="46">
        <v>2802</v>
      </c>
      <c r="B320" s="84"/>
      <c r="C320" s="84"/>
      <c r="D320" s="84"/>
      <c r="E320" s="84"/>
      <c r="F320" s="84"/>
      <c r="G320" s="84"/>
      <c r="H320" s="84"/>
      <c r="I320" s="84"/>
      <c r="J320" s="85"/>
      <c r="K320" s="55"/>
      <c r="L320" s="1"/>
      <c r="M320" s="27"/>
      <c r="N320" s="73" t="s">
        <v>36</v>
      </c>
      <c r="O320" s="125" t="e">
        <f>IF(O319/P319=0,"",O319/P319)</f>
        <v>#DIV/0!</v>
      </c>
      <c r="P320" s="75" t="e">
        <f>IF(O319/P319=0,"",O319/P319)</f>
        <v>#DIV/0!</v>
      </c>
      <c r="Q320" s="76" t="s">
        <v>37</v>
      </c>
    </row>
    <row r="321" spans="1:23" ht="15.75" customHeight="1">
      <c r="A321" s="46">
        <v>2901</v>
      </c>
      <c r="B321" s="84"/>
      <c r="C321" s="84"/>
      <c r="D321" s="84"/>
      <c r="E321" s="84"/>
      <c r="F321" s="84"/>
      <c r="G321" s="84"/>
      <c r="H321" s="84"/>
      <c r="I321" s="84"/>
      <c r="J321" s="85"/>
      <c r="K321" s="77"/>
      <c r="L321" s="78"/>
      <c r="M321" s="79"/>
      <c r="N321" s="78"/>
      <c r="O321" s="79"/>
      <c r="P321" s="79"/>
      <c r="Q321" s="80"/>
    </row>
    <row r="322" spans="1:23" ht="18" customHeight="1">
      <c r="A322" s="22"/>
      <c r="B322" s="27"/>
      <c r="C322" s="27"/>
      <c r="D322" s="215" t="s">
        <v>80</v>
      </c>
      <c r="E322" s="216"/>
      <c r="F322" s="216"/>
      <c r="G322" s="216"/>
      <c r="H322" s="216"/>
      <c r="I322" s="216"/>
      <c r="J322" s="81">
        <f>SUM(J305:J318)</f>
        <v>0</v>
      </c>
      <c r="K322" s="82" t="str">
        <f>IF(J313=0,"",J313/B305)</f>
        <v/>
      </c>
      <c r="L322" s="82" t="str">
        <f>IF(J322=0,"",J322/B305)</f>
        <v/>
      </c>
      <c r="M322" s="82" t="str">
        <f>IF(J313=0,"",L322-K322)</f>
        <v/>
      </c>
      <c r="N322" s="1"/>
      <c r="O322" s="27"/>
      <c r="P322" s="30"/>
      <c r="Q322" s="1"/>
    </row>
    <row r="323" spans="1:23" ht="12.75" customHeight="1"/>
    <row r="324" spans="1:23" ht="12.75" customHeight="1"/>
    <row r="325" spans="1:23" ht="12.75" customHeight="1">
      <c r="W325" s="190">
        <f>AVERAGE(R307,R331)</f>
        <v>0.67572944297082227</v>
      </c>
    </row>
    <row r="326" spans="1:23" ht="26.25" customHeight="1">
      <c r="A326" s="183" t="s">
        <v>69</v>
      </c>
      <c r="C326" s="184"/>
      <c r="D326" s="184"/>
      <c r="E326" s="184"/>
      <c r="F326" s="184"/>
      <c r="G326" s="184"/>
      <c r="H326" s="184"/>
      <c r="I326" s="184"/>
      <c r="J326" s="41" t="s">
        <v>96</v>
      </c>
      <c r="K326" s="1"/>
      <c r="L326" s="27"/>
      <c r="M326" s="1"/>
      <c r="N326" s="27"/>
      <c r="O326" s="27"/>
      <c r="P326" s="27"/>
    </row>
    <row r="327" spans="1:23" ht="36" customHeight="1">
      <c r="A327" s="220" t="s">
        <v>19</v>
      </c>
      <c r="B327" s="221" t="s">
        <v>70</v>
      </c>
      <c r="C327" s="216"/>
      <c r="D327" s="216"/>
      <c r="E327" s="216"/>
      <c r="F327" s="216"/>
      <c r="G327" s="216"/>
      <c r="H327" s="216"/>
      <c r="I327" s="216"/>
      <c r="J327" s="188" t="s">
        <v>20</v>
      </c>
      <c r="K327" s="143" t="s">
        <v>11</v>
      </c>
      <c r="L327" s="143" t="s">
        <v>12</v>
      </c>
      <c r="M327" s="144" t="s">
        <v>13</v>
      </c>
      <c r="N327" s="143" t="s">
        <v>14</v>
      </c>
      <c r="O327" s="145" t="s">
        <v>15</v>
      </c>
      <c r="P327" s="145" t="s">
        <v>16</v>
      </c>
      <c r="Q327" s="143" t="s">
        <v>17</v>
      </c>
    </row>
    <row r="328" spans="1:23" ht="18" customHeight="1">
      <c r="A328" s="213"/>
      <c r="B328" s="46" t="s">
        <v>71</v>
      </c>
      <c r="C328" s="46" t="s">
        <v>72</v>
      </c>
      <c r="D328" s="46" t="s">
        <v>73</v>
      </c>
      <c r="E328" s="46" t="s">
        <v>74</v>
      </c>
      <c r="F328" s="46" t="s">
        <v>75</v>
      </c>
      <c r="G328" s="46" t="s">
        <v>76</v>
      </c>
      <c r="H328" s="46" t="s">
        <v>77</v>
      </c>
      <c r="I328" s="46" t="s">
        <v>78</v>
      </c>
      <c r="J328" s="142"/>
      <c r="K328" s="43"/>
      <c r="L328" s="43"/>
      <c r="M328" s="44"/>
      <c r="N328" s="43"/>
      <c r="O328" s="145"/>
      <c r="P328" s="45"/>
      <c r="Q328" s="43"/>
    </row>
    <row r="329" spans="1:23" ht="15.75" customHeight="1">
      <c r="A329" s="46">
        <v>2102</v>
      </c>
      <c r="B329" s="47">
        <v>52</v>
      </c>
      <c r="C329" s="47"/>
      <c r="D329" s="84"/>
      <c r="E329" s="84"/>
      <c r="F329" s="84"/>
      <c r="G329" s="84"/>
      <c r="H329" s="84"/>
      <c r="I329" s="84"/>
      <c r="J329" s="85"/>
      <c r="K329" s="49"/>
      <c r="L329" s="50"/>
      <c r="M329" s="51"/>
      <c r="N329" s="52"/>
      <c r="O329" s="53">
        <f>B329</f>
        <v>52</v>
      </c>
      <c r="P329" s="54"/>
      <c r="Q329" s="52"/>
    </row>
    <row r="330" spans="1:23" ht="15.75" customHeight="1">
      <c r="A330" s="46">
        <v>2201</v>
      </c>
      <c r="B330" s="84"/>
      <c r="C330" s="84">
        <v>40</v>
      </c>
      <c r="D330" s="84"/>
      <c r="E330" s="84"/>
      <c r="F330" s="84"/>
      <c r="G330" s="84"/>
      <c r="H330" s="84"/>
      <c r="I330" s="84"/>
      <c r="J330" s="85"/>
      <c r="K330" s="55"/>
      <c r="L330" s="1"/>
      <c r="M330" s="56"/>
      <c r="N330" s="57">
        <f>IF(C330=0,"",C330/B329)</f>
        <v>0.76923076923076927</v>
      </c>
      <c r="O330" s="58">
        <v>41</v>
      </c>
      <c r="P330" s="59">
        <f t="shared" ref="P330:P337" si="30">IF(O330=0,"",O330/O329)</f>
        <v>0.78846153846153844</v>
      </c>
      <c r="Q330" s="59">
        <f t="shared" ref="Q330:Q337" si="31">IF(O330=0,"",100%-P330)</f>
        <v>0.21153846153846156</v>
      </c>
    </row>
    <row r="331" spans="1:23" ht="15.75" customHeight="1">
      <c r="A331" s="46">
        <v>2202</v>
      </c>
      <c r="B331" s="84"/>
      <c r="C331" s="84"/>
      <c r="D331" s="84">
        <v>35</v>
      </c>
      <c r="E331" s="84"/>
      <c r="F331" s="84"/>
      <c r="G331" s="84"/>
      <c r="H331" s="84"/>
      <c r="I331" s="84"/>
      <c r="J331" s="85"/>
      <c r="K331" s="55"/>
      <c r="L331" s="1"/>
      <c r="M331" s="56"/>
      <c r="N331" s="57">
        <f>IF(D331=0,"",D331/C330)</f>
        <v>0.875</v>
      </c>
      <c r="O331" s="58">
        <v>38</v>
      </c>
      <c r="P331" s="59">
        <f t="shared" si="30"/>
        <v>0.92682926829268297</v>
      </c>
      <c r="Q331" s="59">
        <f t="shared" si="31"/>
        <v>7.3170731707317027E-2</v>
      </c>
      <c r="R331" s="32">
        <f>O331/O329</f>
        <v>0.73076923076923073</v>
      </c>
    </row>
    <row r="332" spans="1:23" ht="15.75" customHeight="1">
      <c r="A332" s="46">
        <v>2301</v>
      </c>
      <c r="B332" s="84"/>
      <c r="C332" s="84"/>
      <c r="D332" s="84"/>
      <c r="E332" s="84">
        <v>35</v>
      </c>
      <c r="F332" s="84"/>
      <c r="G332" s="84"/>
      <c r="H332" s="84"/>
      <c r="I332" s="84"/>
      <c r="J332" s="85"/>
      <c r="K332" s="55"/>
      <c r="L332" s="1"/>
      <c r="M332" s="56"/>
      <c r="N332" s="57">
        <f>IF(E332=0,"",E332/D331)</f>
        <v>1</v>
      </c>
      <c r="O332" s="58">
        <v>37</v>
      </c>
      <c r="P332" s="59">
        <f t="shared" si="30"/>
        <v>0.97368421052631582</v>
      </c>
      <c r="Q332" s="59">
        <f t="shared" si="31"/>
        <v>2.6315789473684181E-2</v>
      </c>
    </row>
    <row r="333" spans="1:23" ht="15.75" customHeight="1">
      <c r="A333" s="46">
        <v>2302</v>
      </c>
      <c r="B333" s="84"/>
      <c r="C333" s="84"/>
      <c r="D333" s="84"/>
      <c r="E333" s="84"/>
      <c r="F333" s="84">
        <v>30</v>
      </c>
      <c r="G333" s="84"/>
      <c r="H333" s="84"/>
      <c r="I333" s="84"/>
      <c r="J333" s="85"/>
      <c r="K333" s="55"/>
      <c r="L333" s="1"/>
      <c r="M333" s="56"/>
      <c r="N333" s="57">
        <f>IF(F333=0,"",F333/E332)</f>
        <v>0.8571428571428571</v>
      </c>
      <c r="O333" s="58">
        <v>37</v>
      </c>
      <c r="P333" s="59">
        <f t="shared" si="30"/>
        <v>1</v>
      </c>
      <c r="Q333" s="59">
        <f t="shared" si="31"/>
        <v>0</v>
      </c>
    </row>
    <row r="334" spans="1:23" ht="15.75" customHeight="1">
      <c r="A334" s="46">
        <v>2401</v>
      </c>
      <c r="B334" s="84"/>
      <c r="C334" s="84"/>
      <c r="D334" s="84"/>
      <c r="E334" s="84"/>
      <c r="F334" s="84"/>
      <c r="G334" s="84">
        <v>30</v>
      </c>
      <c r="H334" s="84"/>
      <c r="I334" s="84"/>
      <c r="J334" s="85"/>
      <c r="K334" s="55"/>
      <c r="L334" s="1"/>
      <c r="M334" s="56"/>
      <c r="N334" s="57">
        <f>IF(G334=0,"",G334/F333)</f>
        <v>1</v>
      </c>
      <c r="O334" s="58">
        <v>35</v>
      </c>
      <c r="P334" s="59">
        <f t="shared" si="30"/>
        <v>0.94594594594594594</v>
      </c>
      <c r="Q334" s="59">
        <f t="shared" si="31"/>
        <v>5.4054054054054057E-2</v>
      </c>
    </row>
    <row r="335" spans="1:23" ht="15.75" customHeight="1">
      <c r="A335" s="46">
        <v>2402</v>
      </c>
      <c r="B335" s="84"/>
      <c r="C335" s="84"/>
      <c r="D335" s="84"/>
      <c r="E335" s="84"/>
      <c r="F335" s="84"/>
      <c r="G335" s="84"/>
      <c r="H335" s="84"/>
      <c r="I335" s="84"/>
      <c r="J335" s="85"/>
      <c r="K335" s="55"/>
      <c r="L335" s="1"/>
      <c r="M335" s="56"/>
      <c r="N335" s="57" t="str">
        <f>IF(I335=0,"",I335/H334)</f>
        <v/>
      </c>
      <c r="O335" s="58"/>
      <c r="P335" s="59" t="str">
        <f t="shared" si="30"/>
        <v/>
      </c>
      <c r="Q335" s="59" t="str">
        <f t="shared" si="31"/>
        <v/>
      </c>
    </row>
    <row r="336" spans="1:23" ht="15.75" customHeight="1">
      <c r="A336" s="46">
        <v>2501</v>
      </c>
      <c r="B336" s="84"/>
      <c r="C336" s="84"/>
      <c r="D336" s="84"/>
      <c r="E336" s="84"/>
      <c r="F336" s="84"/>
      <c r="G336" s="84"/>
      <c r="H336" s="84"/>
      <c r="I336" s="84"/>
      <c r="J336" s="85"/>
      <c r="K336" s="55"/>
      <c r="L336" s="1"/>
      <c r="M336" s="56"/>
      <c r="N336" s="57"/>
      <c r="O336" s="58"/>
      <c r="P336" s="59" t="str">
        <f t="shared" si="30"/>
        <v/>
      </c>
      <c r="Q336" s="59" t="str">
        <f t="shared" si="31"/>
        <v/>
      </c>
    </row>
    <row r="337" spans="1:17" ht="15.75" customHeight="1">
      <c r="A337" s="46">
        <v>2502</v>
      </c>
      <c r="B337" s="84"/>
      <c r="C337" s="84"/>
      <c r="D337" s="84"/>
      <c r="E337" s="84"/>
      <c r="F337" s="84"/>
      <c r="G337" s="84"/>
      <c r="H337" s="84"/>
      <c r="I337" s="84"/>
      <c r="J337" s="85"/>
      <c r="K337" s="55"/>
      <c r="L337" s="1"/>
      <c r="M337" s="56"/>
      <c r="N337" s="60"/>
      <c r="O337" s="58"/>
      <c r="P337" s="61" t="str">
        <f t="shared" si="30"/>
        <v/>
      </c>
      <c r="Q337" s="61" t="str">
        <f t="shared" si="31"/>
        <v/>
      </c>
    </row>
    <row r="338" spans="1:17" ht="15.75" customHeight="1">
      <c r="A338" s="46">
        <v>2601</v>
      </c>
      <c r="B338" s="84"/>
      <c r="C338" s="84"/>
      <c r="D338" s="84"/>
      <c r="E338" s="84"/>
      <c r="F338" s="84"/>
      <c r="G338" s="84"/>
      <c r="H338" s="84"/>
      <c r="I338" s="84"/>
      <c r="J338" s="85"/>
      <c r="K338" s="55"/>
      <c r="L338" s="1"/>
      <c r="M338" s="27"/>
      <c r="N338" s="62"/>
      <c r="O338" s="63"/>
      <c r="P338" s="64"/>
      <c r="Q338" s="65"/>
    </row>
    <row r="339" spans="1:17" ht="15.75" customHeight="1">
      <c r="A339" s="46">
        <v>2602</v>
      </c>
      <c r="B339" s="84"/>
      <c r="C339" s="84"/>
      <c r="D339" s="84"/>
      <c r="E339" s="84"/>
      <c r="F339" s="84"/>
      <c r="G339" s="84"/>
      <c r="H339" s="84"/>
      <c r="I339" s="84"/>
      <c r="J339" s="85"/>
      <c r="K339" s="55"/>
      <c r="L339" s="1"/>
      <c r="M339" s="27"/>
      <c r="N339" s="66"/>
      <c r="O339" s="67"/>
      <c r="P339" s="68"/>
      <c r="Q339" s="66"/>
    </row>
    <row r="340" spans="1:17" ht="15.75" customHeight="1">
      <c r="A340" s="46">
        <v>2701</v>
      </c>
      <c r="B340" s="84"/>
      <c r="C340" s="84"/>
      <c r="D340" s="84"/>
      <c r="E340" s="84"/>
      <c r="F340" s="84"/>
      <c r="G340" s="84"/>
      <c r="H340" s="84"/>
      <c r="I340" s="84"/>
      <c r="J340" s="85"/>
      <c r="K340" s="55"/>
      <c r="L340" s="1"/>
      <c r="M340" s="27"/>
      <c r="N340" s="66"/>
      <c r="O340" s="67"/>
      <c r="P340" s="68"/>
      <c r="Q340" s="66"/>
    </row>
    <row r="341" spans="1:17" ht="15.75" customHeight="1">
      <c r="A341" s="46">
        <v>2702</v>
      </c>
      <c r="B341" s="84"/>
      <c r="C341" s="84"/>
      <c r="D341" s="84"/>
      <c r="E341" s="84"/>
      <c r="F341" s="84"/>
      <c r="G341" s="84"/>
      <c r="H341" s="84"/>
      <c r="I341" s="84"/>
      <c r="J341" s="85"/>
      <c r="K341" s="55"/>
      <c r="L341" s="1"/>
      <c r="M341" s="27"/>
      <c r="N341" s="66"/>
      <c r="O341" s="67"/>
      <c r="P341" s="68"/>
      <c r="Q341" s="66"/>
    </row>
    <row r="342" spans="1:17" ht="15.75" customHeight="1">
      <c r="A342" s="46">
        <v>2801</v>
      </c>
      <c r="B342" s="84"/>
      <c r="C342" s="84"/>
      <c r="D342" s="84"/>
      <c r="E342" s="84"/>
      <c r="F342" s="84"/>
      <c r="G342" s="84"/>
      <c r="H342" s="84"/>
      <c r="I342" s="84"/>
      <c r="J342" s="85"/>
      <c r="K342" s="55"/>
      <c r="L342" s="1"/>
      <c r="M342" s="27"/>
      <c r="N342" s="1"/>
      <c r="O342" s="27"/>
      <c r="P342" s="30"/>
      <c r="Q342" s="66"/>
    </row>
    <row r="343" spans="1:17" ht="15.75" customHeight="1">
      <c r="A343" s="46">
        <v>2802</v>
      </c>
      <c r="B343" s="84"/>
      <c r="C343" s="84"/>
      <c r="D343" s="84"/>
      <c r="E343" s="84"/>
      <c r="F343" s="84"/>
      <c r="G343" s="84"/>
      <c r="H343" s="84"/>
      <c r="I343" s="84"/>
      <c r="J343" s="85"/>
      <c r="K343" s="55"/>
      <c r="L343" s="1"/>
      <c r="M343" s="27"/>
      <c r="N343" s="69" t="s">
        <v>35</v>
      </c>
      <c r="O343" s="123"/>
      <c r="P343" s="71">
        <f>SUM(J333:J343)</f>
        <v>0</v>
      </c>
      <c r="Q343" s="72" t="s">
        <v>20</v>
      </c>
    </row>
    <row r="344" spans="1:17" ht="15.75" customHeight="1">
      <c r="A344" s="46">
        <v>2901</v>
      </c>
      <c r="B344" s="84"/>
      <c r="C344" s="84"/>
      <c r="D344" s="84"/>
      <c r="E344" s="84"/>
      <c r="F344" s="84"/>
      <c r="G344" s="84"/>
      <c r="H344" s="84"/>
      <c r="I344" s="84"/>
      <c r="J344" s="85"/>
      <c r="K344" s="55"/>
      <c r="L344" s="1"/>
      <c r="M344" s="27"/>
      <c r="N344" s="73" t="s">
        <v>36</v>
      </c>
      <c r="O344" s="125" t="e">
        <f>IF(O343/P343=0,"",O343/P343)</f>
        <v>#DIV/0!</v>
      </c>
      <c r="P344" s="75" t="e">
        <f>IF(O343/P343=0,"",O343/P343)</f>
        <v>#DIV/0!</v>
      </c>
      <c r="Q344" s="76" t="s">
        <v>37</v>
      </c>
    </row>
    <row r="345" spans="1:17" ht="15.75" customHeight="1">
      <c r="A345" s="46">
        <v>2902</v>
      </c>
      <c r="B345" s="84"/>
      <c r="C345" s="84"/>
      <c r="D345" s="84"/>
      <c r="E345" s="84"/>
      <c r="F345" s="84"/>
      <c r="G345" s="84"/>
      <c r="H345" s="84"/>
      <c r="I345" s="84"/>
      <c r="J345" s="85"/>
      <c r="K345" s="77"/>
      <c r="L345" s="78"/>
      <c r="M345" s="79"/>
      <c r="N345" s="78"/>
      <c r="O345" s="79"/>
      <c r="P345" s="79"/>
      <c r="Q345" s="80"/>
    </row>
    <row r="346" spans="1:17" ht="18" customHeight="1">
      <c r="A346" s="22"/>
      <c r="B346" s="27"/>
      <c r="C346" s="27"/>
      <c r="D346" s="215" t="s">
        <v>80</v>
      </c>
      <c r="E346" s="216"/>
      <c r="F346" s="216"/>
      <c r="G346" s="216"/>
      <c r="H346" s="216"/>
      <c r="I346" s="216"/>
      <c r="J346" s="81">
        <f>SUM(J329:J342)</f>
        <v>0</v>
      </c>
      <c r="K346" s="82" t="str">
        <f>IF(J337=0,"",J337/B329)</f>
        <v/>
      </c>
      <c r="L346" s="82" t="str">
        <f>IF(J346=0,"",J346/B329)</f>
        <v/>
      </c>
      <c r="M346" s="82" t="str">
        <f>IF(J337=0,"",L346-K346)</f>
        <v/>
      </c>
      <c r="N346" s="1"/>
      <c r="O346" s="27"/>
      <c r="P346" s="30"/>
      <c r="Q346" s="1"/>
    </row>
    <row r="347" spans="1:17" ht="12.75" customHeight="1"/>
    <row r="348" spans="1:17" ht="12.75" customHeight="1"/>
    <row r="349" spans="1:17" ht="26.25" customHeight="1">
      <c r="A349" s="183" t="s">
        <v>69</v>
      </c>
      <c r="C349" s="184"/>
      <c r="D349" s="184"/>
      <c r="E349" s="184"/>
      <c r="F349" s="184"/>
      <c r="G349" s="184"/>
      <c r="H349" s="184"/>
      <c r="I349" s="184"/>
      <c r="J349" s="41" t="s">
        <v>124</v>
      </c>
      <c r="K349" s="1"/>
      <c r="L349" s="27"/>
      <c r="M349" s="1"/>
      <c r="N349" s="27"/>
      <c r="O349" s="27"/>
      <c r="P349" s="27"/>
    </row>
    <row r="350" spans="1:17" ht="36" customHeight="1">
      <c r="A350" s="220" t="s">
        <v>19</v>
      </c>
      <c r="B350" s="221" t="s">
        <v>70</v>
      </c>
      <c r="C350" s="216"/>
      <c r="D350" s="216"/>
      <c r="E350" s="216"/>
      <c r="F350" s="216"/>
      <c r="G350" s="216"/>
      <c r="H350" s="216"/>
      <c r="I350" s="216"/>
      <c r="J350" s="188" t="s">
        <v>20</v>
      </c>
      <c r="K350" s="143" t="s">
        <v>11</v>
      </c>
      <c r="L350" s="143" t="s">
        <v>12</v>
      </c>
      <c r="M350" s="144" t="s">
        <v>13</v>
      </c>
      <c r="N350" s="143" t="s">
        <v>14</v>
      </c>
      <c r="O350" s="145" t="s">
        <v>15</v>
      </c>
      <c r="P350" s="145" t="s">
        <v>16</v>
      </c>
      <c r="Q350" s="143" t="s">
        <v>17</v>
      </c>
    </row>
    <row r="351" spans="1:17" ht="18" customHeight="1">
      <c r="A351" s="213"/>
      <c r="B351" s="46" t="s">
        <v>71</v>
      </c>
      <c r="C351" s="46" t="s">
        <v>72</v>
      </c>
      <c r="D351" s="46" t="s">
        <v>73</v>
      </c>
      <c r="E351" s="46" t="s">
        <v>74</v>
      </c>
      <c r="F351" s="46" t="s">
        <v>75</v>
      </c>
      <c r="G351" s="46" t="s">
        <v>76</v>
      </c>
      <c r="H351" s="46" t="s">
        <v>77</v>
      </c>
      <c r="I351" s="46" t="s">
        <v>78</v>
      </c>
      <c r="J351" s="142"/>
      <c r="K351" s="43"/>
      <c r="L351" s="43"/>
      <c r="M351" s="44"/>
      <c r="N351" s="43"/>
      <c r="O351" s="145"/>
      <c r="P351" s="45"/>
      <c r="Q351" s="43"/>
    </row>
    <row r="352" spans="1:17" ht="15.75" customHeight="1">
      <c r="A352" s="46">
        <v>2201</v>
      </c>
      <c r="B352" s="47">
        <v>60</v>
      </c>
      <c r="C352" s="47"/>
      <c r="D352" s="84"/>
      <c r="E352" s="84"/>
      <c r="F352" s="84"/>
      <c r="G352" s="84"/>
      <c r="H352" s="84"/>
      <c r="I352" s="84"/>
      <c r="J352" s="85"/>
      <c r="K352" s="49"/>
      <c r="L352" s="50"/>
      <c r="M352" s="51"/>
      <c r="N352" s="52"/>
      <c r="O352" s="53">
        <f>B352</f>
        <v>60</v>
      </c>
      <c r="P352" s="54"/>
      <c r="Q352" s="52"/>
    </row>
    <row r="353" spans="1:18" ht="15.75" customHeight="1">
      <c r="A353" s="46">
        <v>2202</v>
      </c>
      <c r="B353" s="84"/>
      <c r="C353" s="84">
        <v>44</v>
      </c>
      <c r="D353" s="84"/>
      <c r="E353" s="84"/>
      <c r="F353" s="84"/>
      <c r="G353" s="84"/>
      <c r="H353" s="84"/>
      <c r="I353" s="84"/>
      <c r="J353" s="85"/>
      <c r="K353" s="55"/>
      <c r="L353" s="1"/>
      <c r="M353" s="56"/>
      <c r="N353" s="57">
        <f>IF(C353=0,"",C353/B352)</f>
        <v>0.73333333333333328</v>
      </c>
      <c r="O353" s="58">
        <v>44</v>
      </c>
      <c r="P353" s="59">
        <f t="shared" ref="P353:P360" si="32">IF(O353=0,"",O353/O352)</f>
        <v>0.73333333333333328</v>
      </c>
      <c r="Q353" s="59">
        <f t="shared" ref="Q353:Q360" si="33">IF(O353=0,"",100%-P353)</f>
        <v>0.26666666666666672</v>
      </c>
    </row>
    <row r="354" spans="1:18" ht="15.75" customHeight="1">
      <c r="A354" s="46">
        <v>2301</v>
      </c>
      <c r="B354" s="84"/>
      <c r="C354" s="84"/>
      <c r="D354" s="84">
        <v>37</v>
      </c>
      <c r="E354" s="84"/>
      <c r="F354" s="84"/>
      <c r="G354" s="84"/>
      <c r="H354" s="84"/>
      <c r="I354" s="84"/>
      <c r="J354" s="85"/>
      <c r="K354" s="55"/>
      <c r="L354" s="1"/>
      <c r="M354" s="56"/>
      <c r="N354" s="57">
        <f>IF(D354=0,"",D354/C353)</f>
        <v>0.84090909090909094</v>
      </c>
      <c r="O354" s="58">
        <v>38</v>
      </c>
      <c r="P354" s="59">
        <f t="shared" si="32"/>
        <v>0.86363636363636365</v>
      </c>
      <c r="Q354" s="59">
        <f t="shared" si="33"/>
        <v>0.13636363636363635</v>
      </c>
      <c r="R354" s="32">
        <f>O354/O352</f>
        <v>0.6333333333333333</v>
      </c>
    </row>
    <row r="355" spans="1:18" ht="15.75" customHeight="1">
      <c r="A355" s="46">
        <v>2302</v>
      </c>
      <c r="B355" s="84"/>
      <c r="C355" s="84"/>
      <c r="D355" s="84"/>
      <c r="E355" s="84">
        <v>29</v>
      </c>
      <c r="F355" s="84"/>
      <c r="G355" s="84"/>
      <c r="H355" s="84"/>
      <c r="I355" s="84"/>
      <c r="J355" s="85"/>
      <c r="K355" s="55"/>
      <c r="L355" s="1"/>
      <c r="M355" s="56"/>
      <c r="N355" s="57">
        <f>IF(E355=0,"",E355/D354)</f>
        <v>0.78378378378378377</v>
      </c>
      <c r="O355" s="58">
        <v>35</v>
      </c>
      <c r="P355" s="59">
        <f t="shared" si="32"/>
        <v>0.92105263157894735</v>
      </c>
      <c r="Q355" s="59">
        <f t="shared" si="33"/>
        <v>7.8947368421052655E-2</v>
      </c>
    </row>
    <row r="356" spans="1:18" ht="15.75" customHeight="1">
      <c r="A356" s="46">
        <v>2401</v>
      </c>
      <c r="B356" s="84"/>
      <c r="C356" s="84"/>
      <c r="D356" s="84"/>
      <c r="E356" s="84"/>
      <c r="F356" s="84">
        <v>24</v>
      </c>
      <c r="G356" s="84"/>
      <c r="H356" s="84"/>
      <c r="I356" s="84"/>
      <c r="J356" s="85"/>
      <c r="K356" s="55"/>
      <c r="L356" s="1"/>
      <c r="M356" s="56"/>
      <c r="N356" s="57">
        <f>IF(F356=0,"",F356/E355)</f>
        <v>0.82758620689655171</v>
      </c>
      <c r="O356" s="58">
        <v>34</v>
      </c>
      <c r="P356" s="59">
        <f t="shared" si="32"/>
        <v>0.97142857142857142</v>
      </c>
      <c r="Q356" s="59">
        <f t="shared" si="33"/>
        <v>2.8571428571428581E-2</v>
      </c>
    </row>
    <row r="357" spans="1:18" ht="15.75" customHeight="1">
      <c r="A357" s="46">
        <v>2402</v>
      </c>
      <c r="B357" s="84"/>
      <c r="C357" s="84"/>
      <c r="D357" s="84"/>
      <c r="E357" s="84"/>
      <c r="F357" s="84"/>
      <c r="G357" s="84"/>
      <c r="H357" s="84"/>
      <c r="I357" s="84"/>
      <c r="J357" s="85"/>
      <c r="K357" s="55"/>
      <c r="L357" s="1"/>
      <c r="M357" s="56"/>
      <c r="N357" s="57" t="str">
        <f>IF(H357=0,"",H357/G356)</f>
        <v/>
      </c>
      <c r="O357" s="58"/>
      <c r="P357" s="59" t="str">
        <f t="shared" si="32"/>
        <v/>
      </c>
      <c r="Q357" s="59" t="str">
        <f t="shared" si="33"/>
        <v/>
      </c>
    </row>
    <row r="358" spans="1:18" ht="15.75" customHeight="1">
      <c r="A358" s="46">
        <v>2501</v>
      </c>
      <c r="B358" s="84"/>
      <c r="C358" s="84"/>
      <c r="D358" s="84"/>
      <c r="E358" s="84"/>
      <c r="F358" s="84"/>
      <c r="G358" s="84"/>
      <c r="H358" s="84"/>
      <c r="I358" s="84"/>
      <c r="J358" s="85"/>
      <c r="K358" s="55"/>
      <c r="L358" s="1"/>
      <c r="M358" s="56"/>
      <c r="N358" s="57" t="str">
        <f>IF(I358=0,"",I358/H357)</f>
        <v/>
      </c>
      <c r="O358" s="58"/>
      <c r="P358" s="59" t="str">
        <f t="shared" si="32"/>
        <v/>
      </c>
      <c r="Q358" s="59" t="str">
        <f t="shared" si="33"/>
        <v/>
      </c>
    </row>
    <row r="359" spans="1:18" ht="15.75" customHeight="1">
      <c r="A359" s="46">
        <v>2502</v>
      </c>
      <c r="B359" s="84"/>
      <c r="C359" s="84"/>
      <c r="D359" s="84"/>
      <c r="E359" s="84"/>
      <c r="F359" s="84"/>
      <c r="G359" s="84"/>
      <c r="H359" s="84"/>
      <c r="I359" s="84"/>
      <c r="J359" s="85"/>
      <c r="K359" s="55"/>
      <c r="L359" s="1"/>
      <c r="M359" s="56"/>
      <c r="N359" s="57" t="str">
        <f>IF(I359=0,"",I359/H358)</f>
        <v/>
      </c>
      <c r="O359" s="58"/>
      <c r="P359" s="59" t="str">
        <f t="shared" si="32"/>
        <v/>
      </c>
      <c r="Q359" s="59" t="str">
        <f t="shared" si="33"/>
        <v/>
      </c>
    </row>
    <row r="360" spans="1:18" ht="15.75" customHeight="1">
      <c r="A360" s="46">
        <v>2601</v>
      </c>
      <c r="B360" s="84"/>
      <c r="C360" s="84"/>
      <c r="D360" s="84"/>
      <c r="E360" s="84"/>
      <c r="F360" s="84"/>
      <c r="G360" s="84"/>
      <c r="H360" s="84"/>
      <c r="I360" s="84"/>
      <c r="J360" s="85"/>
      <c r="K360" s="55"/>
      <c r="L360" s="1"/>
      <c r="M360" s="56"/>
      <c r="N360" s="60"/>
      <c r="O360" s="58"/>
      <c r="P360" s="61" t="str">
        <f t="shared" si="32"/>
        <v/>
      </c>
      <c r="Q360" s="61" t="str">
        <f t="shared" si="33"/>
        <v/>
      </c>
    </row>
    <row r="361" spans="1:18" ht="15.75" customHeight="1">
      <c r="A361" s="46">
        <v>2602</v>
      </c>
      <c r="B361" s="84"/>
      <c r="C361" s="84"/>
      <c r="D361" s="84"/>
      <c r="E361" s="84"/>
      <c r="F361" s="84"/>
      <c r="G361" s="84"/>
      <c r="H361" s="84"/>
      <c r="I361" s="84"/>
      <c r="J361" s="85"/>
      <c r="K361" s="55"/>
      <c r="L361" s="1"/>
      <c r="M361" s="27"/>
      <c r="N361" s="62"/>
      <c r="O361" s="63"/>
      <c r="P361" s="64"/>
      <c r="Q361" s="65"/>
    </row>
    <row r="362" spans="1:18" ht="15.75" customHeight="1">
      <c r="A362" s="46">
        <v>2701</v>
      </c>
      <c r="B362" s="84"/>
      <c r="C362" s="84"/>
      <c r="D362" s="84"/>
      <c r="E362" s="84"/>
      <c r="F362" s="84"/>
      <c r="G362" s="84"/>
      <c r="H362" s="84"/>
      <c r="I362" s="84"/>
      <c r="J362" s="85"/>
      <c r="K362" s="55"/>
      <c r="L362" s="1"/>
      <c r="M362" s="27"/>
      <c r="N362" s="66"/>
      <c r="O362" s="67"/>
      <c r="P362" s="68"/>
      <c r="Q362" s="66"/>
    </row>
    <row r="363" spans="1:18" ht="15.75" customHeight="1">
      <c r="A363" s="46">
        <v>2702</v>
      </c>
      <c r="B363" s="84"/>
      <c r="C363" s="84"/>
      <c r="D363" s="84"/>
      <c r="E363" s="84"/>
      <c r="F363" s="84"/>
      <c r="G363" s="84"/>
      <c r="H363" s="84"/>
      <c r="I363" s="84"/>
      <c r="J363" s="85"/>
      <c r="K363" s="55"/>
      <c r="L363" s="1"/>
      <c r="M363" s="27"/>
      <c r="N363" s="66"/>
      <c r="O363" s="67"/>
      <c r="P363" s="68"/>
      <c r="Q363" s="66"/>
    </row>
    <row r="364" spans="1:18" ht="15.75" customHeight="1">
      <c r="A364" s="46">
        <v>2801</v>
      </c>
      <c r="B364" s="84"/>
      <c r="C364" s="84"/>
      <c r="D364" s="84"/>
      <c r="E364" s="84"/>
      <c r="F364" s="84"/>
      <c r="G364" s="84"/>
      <c r="H364" s="84"/>
      <c r="I364" s="84"/>
      <c r="J364" s="85"/>
      <c r="K364" s="55"/>
      <c r="L364" s="1"/>
      <c r="M364" s="27"/>
      <c r="N364" s="66"/>
      <c r="O364" s="67"/>
      <c r="P364" s="68"/>
      <c r="Q364" s="66"/>
    </row>
    <row r="365" spans="1:18" ht="15.75" customHeight="1">
      <c r="A365" s="46">
        <v>2802</v>
      </c>
      <c r="B365" s="84"/>
      <c r="C365" s="84"/>
      <c r="D365" s="84"/>
      <c r="E365" s="84"/>
      <c r="F365" s="84"/>
      <c r="G365" s="84"/>
      <c r="H365" s="84"/>
      <c r="I365" s="84"/>
      <c r="J365" s="85"/>
      <c r="K365" s="55"/>
      <c r="L365" s="1"/>
      <c r="M365" s="27"/>
      <c r="N365" s="1"/>
      <c r="O365" s="27"/>
      <c r="P365" s="30"/>
      <c r="Q365" s="66"/>
    </row>
    <row r="366" spans="1:18" ht="15.75" customHeight="1">
      <c r="A366" s="46">
        <v>2901</v>
      </c>
      <c r="B366" s="84"/>
      <c r="C366" s="84"/>
      <c r="D366" s="84"/>
      <c r="E366" s="84"/>
      <c r="F366" s="84"/>
      <c r="G366" s="84"/>
      <c r="H366" s="84"/>
      <c r="I366" s="84"/>
      <c r="J366" s="85"/>
      <c r="K366" s="55"/>
      <c r="L366" s="1"/>
      <c r="M366" s="27"/>
      <c r="N366" s="69" t="s">
        <v>35</v>
      </c>
      <c r="O366" s="123"/>
      <c r="P366" s="71">
        <f>SUM(J356:J366)</f>
        <v>0</v>
      </c>
      <c r="Q366" s="72" t="s">
        <v>20</v>
      </c>
    </row>
    <row r="367" spans="1:18" ht="15.75" customHeight="1">
      <c r="A367" s="46">
        <v>2902</v>
      </c>
      <c r="B367" s="84"/>
      <c r="C367" s="84"/>
      <c r="D367" s="84"/>
      <c r="E367" s="84"/>
      <c r="F367" s="84"/>
      <c r="G367" s="84"/>
      <c r="H367" s="84"/>
      <c r="I367" s="84"/>
      <c r="J367" s="85"/>
      <c r="K367" s="55"/>
      <c r="L367" s="1"/>
      <c r="M367" s="27"/>
      <c r="N367" s="73" t="s">
        <v>36</v>
      </c>
      <c r="O367" s="125" t="e">
        <f>IF(O366/P366=0,"",O366/P366)</f>
        <v>#DIV/0!</v>
      </c>
      <c r="P367" s="75" t="e">
        <f>IF(O366/P366=0,"",O366/P366)</f>
        <v>#DIV/0!</v>
      </c>
      <c r="Q367" s="76" t="s">
        <v>37</v>
      </c>
    </row>
    <row r="368" spans="1:18" ht="15.75" customHeight="1">
      <c r="A368" s="46">
        <v>3001</v>
      </c>
      <c r="B368" s="84"/>
      <c r="C368" s="84"/>
      <c r="D368" s="84"/>
      <c r="E368" s="84"/>
      <c r="F368" s="84"/>
      <c r="G368" s="84"/>
      <c r="H368" s="84"/>
      <c r="I368" s="84"/>
      <c r="J368" s="85"/>
      <c r="K368" s="77"/>
      <c r="L368" s="78"/>
      <c r="M368" s="79"/>
      <c r="N368" s="78"/>
      <c r="O368" s="79"/>
      <c r="P368" s="79"/>
      <c r="Q368" s="80"/>
    </row>
    <row r="369" spans="1:18" ht="18" customHeight="1">
      <c r="A369" s="22"/>
      <c r="B369" s="27"/>
      <c r="C369" s="27"/>
      <c r="D369" s="215" t="s">
        <v>80</v>
      </c>
      <c r="E369" s="216"/>
      <c r="F369" s="216"/>
      <c r="G369" s="216"/>
      <c r="H369" s="216"/>
      <c r="I369" s="216"/>
      <c r="J369" s="81">
        <f>SUM(J352:J365)</f>
        <v>0</v>
      </c>
      <c r="K369" s="82" t="str">
        <f>IF(J360=0,"",J360/B352)</f>
        <v/>
      </c>
      <c r="L369" s="82" t="str">
        <f>IF(J369=0,"",J369/B352)</f>
        <v/>
      </c>
      <c r="M369" s="82" t="str">
        <f>IF(J360=0,"",L369-K369)</f>
        <v/>
      </c>
      <c r="N369" s="1"/>
      <c r="O369" s="27"/>
      <c r="P369" s="30"/>
      <c r="Q369" s="1"/>
    </row>
    <row r="370" spans="1:18" ht="12.75" customHeight="1"/>
    <row r="371" spans="1:18" ht="12.75" customHeight="1"/>
    <row r="372" spans="1:18" ht="21.75" customHeight="1">
      <c r="A372" s="183" t="s">
        <v>69</v>
      </c>
      <c r="C372" s="184"/>
      <c r="D372" s="184"/>
      <c r="E372" s="184"/>
      <c r="F372" s="184"/>
      <c r="G372" s="184"/>
      <c r="H372" s="184"/>
      <c r="I372" s="184"/>
      <c r="J372" s="41" t="s">
        <v>97</v>
      </c>
      <c r="K372" s="1"/>
      <c r="L372" s="27"/>
      <c r="M372" s="1"/>
      <c r="N372" s="27"/>
      <c r="O372" s="27"/>
      <c r="P372" s="27"/>
    </row>
    <row r="373" spans="1:18" ht="25.5">
      <c r="A373" s="220" t="s">
        <v>19</v>
      </c>
      <c r="B373" s="221" t="s">
        <v>70</v>
      </c>
      <c r="C373" s="216"/>
      <c r="D373" s="216"/>
      <c r="E373" s="216"/>
      <c r="F373" s="216"/>
      <c r="G373" s="216"/>
      <c r="H373" s="216"/>
      <c r="I373" s="216"/>
      <c r="J373" s="188" t="s">
        <v>20</v>
      </c>
      <c r="K373" s="143" t="s">
        <v>11</v>
      </c>
      <c r="L373" s="143" t="s">
        <v>12</v>
      </c>
      <c r="M373" s="144" t="s">
        <v>13</v>
      </c>
      <c r="N373" s="143" t="s">
        <v>14</v>
      </c>
      <c r="O373" s="145" t="s">
        <v>15</v>
      </c>
      <c r="P373" s="145" t="s">
        <v>16</v>
      </c>
      <c r="Q373" s="143" t="s">
        <v>17</v>
      </c>
    </row>
    <row r="374" spans="1:18" ht="18">
      <c r="A374" s="213"/>
      <c r="B374" s="46" t="s">
        <v>71</v>
      </c>
      <c r="C374" s="46" t="s">
        <v>72</v>
      </c>
      <c r="D374" s="46" t="s">
        <v>73</v>
      </c>
      <c r="E374" s="46" t="s">
        <v>74</v>
      </c>
      <c r="F374" s="46" t="s">
        <v>75</v>
      </c>
      <c r="G374" s="46" t="s">
        <v>76</v>
      </c>
      <c r="H374" s="46" t="s">
        <v>77</v>
      </c>
      <c r="I374" s="46" t="s">
        <v>78</v>
      </c>
      <c r="J374" s="142"/>
      <c r="K374" s="43"/>
      <c r="L374" s="43"/>
      <c r="M374" s="44"/>
      <c r="N374" s="43"/>
      <c r="O374" s="145"/>
      <c r="P374" s="45"/>
      <c r="Q374" s="43"/>
    </row>
    <row r="375" spans="1:18" ht="15.75">
      <c r="A375" s="46">
        <v>2202</v>
      </c>
      <c r="B375" s="47">
        <v>66</v>
      </c>
      <c r="C375" s="47"/>
      <c r="D375" s="84"/>
      <c r="E375" s="84"/>
      <c r="F375" s="84"/>
      <c r="G375" s="84"/>
      <c r="H375" s="84"/>
      <c r="I375" s="84"/>
      <c r="J375" s="85"/>
      <c r="K375" s="49"/>
      <c r="L375" s="50"/>
      <c r="M375" s="51"/>
      <c r="N375" s="52"/>
      <c r="O375" s="53">
        <f>B375</f>
        <v>66</v>
      </c>
      <c r="P375" s="54"/>
      <c r="Q375" s="52"/>
    </row>
    <row r="376" spans="1:18" ht="15.75">
      <c r="A376" s="46">
        <v>2301</v>
      </c>
      <c r="B376" s="84"/>
      <c r="C376" s="84">
        <v>62</v>
      </c>
      <c r="D376" s="84"/>
      <c r="E376" s="84"/>
      <c r="F376" s="84"/>
      <c r="G376" s="84"/>
      <c r="H376" s="84"/>
      <c r="I376" s="84"/>
      <c r="J376" s="85"/>
      <c r="K376" s="55"/>
      <c r="L376" s="1"/>
      <c r="M376" s="56"/>
      <c r="N376" s="57">
        <f>IF(C376=0,"",C376/B375)</f>
        <v>0.93939393939393945</v>
      </c>
      <c r="O376" s="58">
        <v>62</v>
      </c>
      <c r="P376" s="59">
        <f t="shared" ref="P376:P383" si="34">IF(O376=0,"",O376/O375)</f>
        <v>0.93939393939393945</v>
      </c>
      <c r="Q376" s="59">
        <f t="shared" ref="Q376:Q383" si="35">IF(O376=0,"",100%-P376)</f>
        <v>6.0606060606060552E-2</v>
      </c>
    </row>
    <row r="377" spans="1:18" ht="15.75">
      <c r="A377" s="46">
        <v>2302</v>
      </c>
      <c r="B377" s="84"/>
      <c r="C377" s="84"/>
      <c r="D377" s="84">
        <v>58</v>
      </c>
      <c r="E377" s="84"/>
      <c r="F377" s="84"/>
      <c r="G377" s="84"/>
      <c r="H377" s="84"/>
      <c r="I377" s="84"/>
      <c r="J377" s="85"/>
      <c r="K377" s="55"/>
      <c r="L377" s="1"/>
      <c r="M377" s="56"/>
      <c r="N377" s="57">
        <f>IF(D377=0,"",D377/C376)</f>
        <v>0.93548387096774188</v>
      </c>
      <c r="O377" s="58">
        <v>60</v>
      </c>
      <c r="P377" s="59">
        <f t="shared" si="34"/>
        <v>0.967741935483871</v>
      </c>
      <c r="Q377" s="59">
        <f t="shared" si="35"/>
        <v>3.2258064516129004E-2</v>
      </c>
      <c r="R377" s="32">
        <f>O377/O375</f>
        <v>0.90909090909090906</v>
      </c>
    </row>
    <row r="378" spans="1:18" ht="15.75">
      <c r="A378" s="46">
        <v>2401</v>
      </c>
      <c r="B378" s="84"/>
      <c r="C378" s="84"/>
      <c r="D378" s="84"/>
      <c r="E378" s="84">
        <v>49</v>
      </c>
      <c r="F378" s="84"/>
      <c r="G378" s="84"/>
      <c r="H378" s="84"/>
      <c r="I378" s="84"/>
      <c r="J378" s="85"/>
      <c r="K378" s="55"/>
      <c r="L378" s="1"/>
      <c r="M378" s="56"/>
      <c r="N378" s="57">
        <f>IF(E378=0,"",E378/D377)</f>
        <v>0.84482758620689657</v>
      </c>
      <c r="O378" s="58">
        <v>57</v>
      </c>
      <c r="P378" s="59">
        <f t="shared" si="34"/>
        <v>0.95</v>
      </c>
      <c r="Q378" s="59">
        <f t="shared" si="35"/>
        <v>5.0000000000000044E-2</v>
      </c>
    </row>
    <row r="379" spans="1:18" ht="15.75">
      <c r="A379" s="46">
        <v>2402</v>
      </c>
      <c r="B379" s="84"/>
      <c r="C379" s="84"/>
      <c r="D379" s="84"/>
      <c r="E379" s="84"/>
      <c r="F379" s="84"/>
      <c r="G379" s="84"/>
      <c r="H379" s="84"/>
      <c r="I379" s="84"/>
      <c r="J379" s="85"/>
      <c r="K379" s="55"/>
      <c r="L379" s="1"/>
      <c r="M379" s="56"/>
      <c r="N379" s="57" t="str">
        <f t="shared" ref="N379:N382" si="36">IF(D379=0,"",D379/C378)</f>
        <v/>
      </c>
      <c r="O379" s="58"/>
      <c r="P379" s="59" t="str">
        <f t="shared" si="34"/>
        <v/>
      </c>
      <c r="Q379" s="59" t="str">
        <f t="shared" si="35"/>
        <v/>
      </c>
    </row>
    <row r="380" spans="1:18" ht="15.75">
      <c r="A380" s="46">
        <v>2501</v>
      </c>
      <c r="B380" s="84"/>
      <c r="C380" s="84"/>
      <c r="D380" s="84"/>
      <c r="E380" s="84"/>
      <c r="F380" s="84"/>
      <c r="G380" s="84"/>
      <c r="H380" s="84"/>
      <c r="I380" s="84"/>
      <c r="J380" s="85"/>
      <c r="K380" s="55"/>
      <c r="L380" s="1"/>
      <c r="M380" s="56"/>
      <c r="N380" s="57" t="str">
        <f t="shared" si="36"/>
        <v/>
      </c>
      <c r="O380" s="58"/>
      <c r="P380" s="59" t="str">
        <f t="shared" si="34"/>
        <v/>
      </c>
      <c r="Q380" s="59" t="str">
        <f t="shared" si="35"/>
        <v/>
      </c>
    </row>
    <row r="381" spans="1:18" ht="15.75">
      <c r="A381" s="46">
        <v>2502</v>
      </c>
      <c r="B381" s="84"/>
      <c r="C381" s="84"/>
      <c r="D381" s="84"/>
      <c r="E381" s="84"/>
      <c r="F381" s="84"/>
      <c r="G381" s="84"/>
      <c r="H381" s="84"/>
      <c r="I381" s="84"/>
      <c r="J381" s="85"/>
      <c r="K381" s="55"/>
      <c r="L381" s="1"/>
      <c r="M381" s="56"/>
      <c r="N381" s="57" t="str">
        <f t="shared" si="36"/>
        <v/>
      </c>
      <c r="O381" s="58"/>
      <c r="P381" s="59" t="str">
        <f t="shared" si="34"/>
        <v/>
      </c>
      <c r="Q381" s="59" t="str">
        <f t="shared" si="35"/>
        <v/>
      </c>
    </row>
    <row r="382" spans="1:18" ht="15.75">
      <c r="A382" s="46">
        <v>2601</v>
      </c>
      <c r="B382" s="84"/>
      <c r="C382" s="84"/>
      <c r="D382" s="84"/>
      <c r="E382" s="84"/>
      <c r="F382" s="84"/>
      <c r="G382" s="84"/>
      <c r="H382" s="84"/>
      <c r="I382" s="84"/>
      <c r="J382" s="85"/>
      <c r="K382" s="55"/>
      <c r="L382" s="1"/>
      <c r="M382" s="56"/>
      <c r="N382" s="57" t="str">
        <f t="shared" si="36"/>
        <v/>
      </c>
      <c r="O382" s="58"/>
      <c r="P382" s="59" t="str">
        <f t="shared" si="34"/>
        <v/>
      </c>
      <c r="Q382" s="59" t="str">
        <f t="shared" si="35"/>
        <v/>
      </c>
    </row>
    <row r="383" spans="1:18" ht="15.75">
      <c r="A383" s="46">
        <v>2602</v>
      </c>
      <c r="B383" s="84"/>
      <c r="C383" s="84"/>
      <c r="D383" s="84"/>
      <c r="E383" s="84"/>
      <c r="F383" s="84"/>
      <c r="G383" s="84"/>
      <c r="H383" s="84"/>
      <c r="I383" s="84"/>
      <c r="J383" s="85"/>
      <c r="K383" s="55"/>
      <c r="L383" s="1"/>
      <c r="M383" s="56"/>
      <c r="N383" s="60"/>
      <c r="O383" s="58"/>
      <c r="P383" s="61" t="str">
        <f t="shared" si="34"/>
        <v/>
      </c>
      <c r="Q383" s="61" t="str">
        <f t="shared" si="35"/>
        <v/>
      </c>
    </row>
    <row r="384" spans="1:18" ht="15.75">
      <c r="A384" s="46">
        <v>2701</v>
      </c>
      <c r="B384" s="84"/>
      <c r="C384" s="84"/>
      <c r="D384" s="84"/>
      <c r="E384" s="84"/>
      <c r="F384" s="84"/>
      <c r="G384" s="84"/>
      <c r="H384" s="84"/>
      <c r="I384" s="84"/>
      <c r="J384" s="85"/>
      <c r="K384" s="55"/>
      <c r="L384" s="1"/>
      <c r="M384" s="27"/>
      <c r="N384" s="62"/>
      <c r="O384" s="63"/>
      <c r="P384" s="64"/>
      <c r="Q384" s="65"/>
    </row>
    <row r="385" spans="1:18" ht="15.75">
      <c r="A385" s="46">
        <v>2702</v>
      </c>
      <c r="B385" s="84"/>
      <c r="C385" s="84"/>
      <c r="D385" s="84"/>
      <c r="E385" s="84"/>
      <c r="F385" s="84"/>
      <c r="G385" s="84"/>
      <c r="H385" s="84"/>
      <c r="I385" s="84"/>
      <c r="J385" s="85"/>
      <c r="K385" s="55"/>
      <c r="L385" s="1"/>
      <c r="M385" s="27"/>
      <c r="N385" s="66"/>
      <c r="O385" s="67"/>
      <c r="P385" s="68"/>
      <c r="Q385" s="66"/>
    </row>
    <row r="386" spans="1:18" ht="15.75">
      <c r="A386" s="46">
        <v>2801</v>
      </c>
      <c r="B386" s="84"/>
      <c r="C386" s="84"/>
      <c r="D386" s="84"/>
      <c r="E386" s="84"/>
      <c r="F386" s="84"/>
      <c r="G386" s="84"/>
      <c r="H386" s="84"/>
      <c r="I386" s="84"/>
      <c r="J386" s="85"/>
      <c r="K386" s="55"/>
      <c r="L386" s="1"/>
      <c r="M386" s="27"/>
      <c r="N386" s="66"/>
      <c r="O386" s="67"/>
      <c r="P386" s="68"/>
      <c r="Q386" s="66"/>
    </row>
    <row r="387" spans="1:18" ht="15.75">
      <c r="A387" s="46">
        <v>2802</v>
      </c>
      <c r="B387" s="84"/>
      <c r="C387" s="84"/>
      <c r="D387" s="84"/>
      <c r="E387" s="84"/>
      <c r="F387" s="84"/>
      <c r="G387" s="84"/>
      <c r="H387" s="84"/>
      <c r="I387" s="84"/>
      <c r="J387" s="85"/>
      <c r="K387" s="55"/>
      <c r="L387" s="1"/>
      <c r="M387" s="27"/>
      <c r="N387" s="66"/>
      <c r="O387" s="67"/>
      <c r="P387" s="68"/>
      <c r="Q387" s="66"/>
    </row>
    <row r="388" spans="1:18" ht="15.75">
      <c r="A388" s="46">
        <v>2901</v>
      </c>
      <c r="B388" s="84"/>
      <c r="C388" s="84"/>
      <c r="D388" s="84"/>
      <c r="E388" s="84"/>
      <c r="F388" s="84"/>
      <c r="G388" s="84"/>
      <c r="H388" s="84"/>
      <c r="I388" s="84"/>
      <c r="J388" s="85"/>
      <c r="K388" s="55"/>
      <c r="L388" s="1"/>
      <c r="M388" s="27"/>
      <c r="N388" s="1"/>
      <c r="O388" s="27"/>
      <c r="P388" s="30"/>
      <c r="Q388" s="66"/>
    </row>
    <row r="389" spans="1:18" ht="15.75">
      <c r="A389" s="46">
        <v>2902</v>
      </c>
      <c r="B389" s="84"/>
      <c r="C389" s="84"/>
      <c r="D389" s="84"/>
      <c r="E389" s="84"/>
      <c r="F389" s="84"/>
      <c r="G389" s="84"/>
      <c r="H389" s="84"/>
      <c r="I389" s="84"/>
      <c r="J389" s="85"/>
      <c r="K389" s="55"/>
      <c r="L389" s="1"/>
      <c r="M389" s="27"/>
      <c r="N389" s="69" t="s">
        <v>35</v>
      </c>
      <c r="O389" s="123"/>
      <c r="P389" s="71">
        <f>SUM(J379:J389)</f>
        <v>0</v>
      </c>
      <c r="Q389" s="72" t="s">
        <v>20</v>
      </c>
    </row>
    <row r="390" spans="1:18" ht="15.75">
      <c r="A390" s="46">
        <v>3001</v>
      </c>
      <c r="B390" s="84"/>
      <c r="C390" s="84"/>
      <c r="D390" s="84"/>
      <c r="E390" s="84"/>
      <c r="F390" s="84"/>
      <c r="G390" s="84"/>
      <c r="H390" s="84"/>
      <c r="I390" s="84"/>
      <c r="J390" s="85"/>
      <c r="K390" s="55"/>
      <c r="L390" s="1"/>
      <c r="M390" s="27"/>
      <c r="N390" s="73" t="s">
        <v>36</v>
      </c>
      <c r="O390" s="125" t="e">
        <f>IF(O389/P389=0,"",O389/P389)</f>
        <v>#DIV/0!</v>
      </c>
      <c r="P390" s="75" t="e">
        <f>IF(O389/P389=0,"",O389/P389)</f>
        <v>#DIV/0!</v>
      </c>
      <c r="Q390" s="76" t="s">
        <v>37</v>
      </c>
    </row>
    <row r="391" spans="1:18" ht="15.75">
      <c r="A391" s="46">
        <v>3002</v>
      </c>
      <c r="B391" s="84"/>
      <c r="C391" s="84"/>
      <c r="D391" s="84"/>
      <c r="E391" s="84"/>
      <c r="F391" s="84"/>
      <c r="G391" s="84"/>
      <c r="H391" s="84"/>
      <c r="I391" s="84"/>
      <c r="J391" s="85"/>
      <c r="K391" s="77"/>
      <c r="L391" s="78"/>
      <c r="M391" s="79"/>
      <c r="N391" s="78"/>
      <c r="O391" s="79"/>
      <c r="P391" s="79"/>
      <c r="Q391" s="80"/>
    </row>
    <row r="392" spans="1:18" ht="18">
      <c r="A392" s="22"/>
      <c r="B392" s="27"/>
      <c r="C392" s="27"/>
      <c r="D392" s="215" t="s">
        <v>80</v>
      </c>
      <c r="E392" s="216"/>
      <c r="F392" s="216"/>
      <c r="G392" s="216"/>
      <c r="H392" s="216"/>
      <c r="I392" s="216"/>
      <c r="J392" s="81">
        <f>SUM(J375:J388)</f>
        <v>0</v>
      </c>
      <c r="K392" s="82" t="str">
        <f>IF(J383=0,"",J383/B375)</f>
        <v/>
      </c>
      <c r="L392" s="82" t="str">
        <f>IF(J392=0,"",J392/B375)</f>
        <v/>
      </c>
      <c r="M392" s="82" t="str">
        <f>IF(J383=0,"",L392-K392)</f>
        <v/>
      </c>
      <c r="N392" s="1"/>
      <c r="O392" s="27"/>
      <c r="P392" s="30"/>
      <c r="Q392" s="1"/>
    </row>
    <row r="393" spans="1:18" ht="12.75" customHeight="1"/>
    <row r="394" spans="1:18" ht="12.75" customHeight="1"/>
    <row r="395" spans="1:18" ht="26.25">
      <c r="A395" s="183" t="s">
        <v>69</v>
      </c>
      <c r="B395" s="194"/>
      <c r="C395" s="184"/>
      <c r="D395" s="184"/>
      <c r="E395" s="184"/>
      <c r="F395" s="184"/>
      <c r="G395" s="184"/>
      <c r="H395" s="184"/>
      <c r="I395" s="184"/>
      <c r="J395" s="41" t="s">
        <v>98</v>
      </c>
      <c r="K395" s="1"/>
      <c r="L395" s="27"/>
      <c r="M395" s="1"/>
      <c r="N395" s="27"/>
      <c r="O395" s="27"/>
      <c r="P395" s="27"/>
      <c r="Q395" s="194"/>
      <c r="R395" s="194"/>
    </row>
    <row r="396" spans="1:18" ht="25.5">
      <c r="A396" s="220" t="s">
        <v>19</v>
      </c>
      <c r="B396" s="221" t="s">
        <v>70</v>
      </c>
      <c r="C396" s="216"/>
      <c r="D396" s="216"/>
      <c r="E396" s="216"/>
      <c r="F396" s="216"/>
      <c r="G396" s="216"/>
      <c r="H396" s="216"/>
      <c r="I396" s="216"/>
      <c r="J396" s="188" t="s">
        <v>20</v>
      </c>
      <c r="K396" s="143" t="s">
        <v>11</v>
      </c>
      <c r="L396" s="143" t="s">
        <v>12</v>
      </c>
      <c r="M396" s="144" t="s">
        <v>13</v>
      </c>
      <c r="N396" s="143" t="s">
        <v>14</v>
      </c>
      <c r="O396" s="145" t="s">
        <v>15</v>
      </c>
      <c r="P396" s="145" t="s">
        <v>16</v>
      </c>
      <c r="Q396" s="143" t="s">
        <v>17</v>
      </c>
      <c r="R396" s="194"/>
    </row>
    <row r="397" spans="1:18" ht="18">
      <c r="A397" s="213"/>
      <c r="B397" s="46" t="s">
        <v>71</v>
      </c>
      <c r="C397" s="46" t="s">
        <v>72</v>
      </c>
      <c r="D397" s="46" t="s">
        <v>73</v>
      </c>
      <c r="E397" s="46" t="s">
        <v>74</v>
      </c>
      <c r="F397" s="46" t="s">
        <v>75</v>
      </c>
      <c r="G397" s="46" t="s">
        <v>76</v>
      </c>
      <c r="H397" s="46" t="s">
        <v>77</v>
      </c>
      <c r="I397" s="46" t="s">
        <v>78</v>
      </c>
      <c r="J397" s="142"/>
      <c r="K397" s="191"/>
      <c r="L397" s="191"/>
      <c r="M397" s="193"/>
      <c r="N397" s="191"/>
      <c r="O397" s="145"/>
      <c r="P397" s="192"/>
      <c r="Q397" s="191"/>
      <c r="R397" s="194"/>
    </row>
    <row r="398" spans="1:18" ht="15.75">
      <c r="A398" s="46">
        <v>2301</v>
      </c>
      <c r="B398" s="47">
        <v>55</v>
      </c>
      <c r="C398" s="47"/>
      <c r="D398" s="84"/>
      <c r="E398" s="84"/>
      <c r="F398" s="84"/>
      <c r="G398" s="84"/>
      <c r="H398" s="84"/>
      <c r="I398" s="84"/>
      <c r="J398" s="95"/>
      <c r="K398" s="49"/>
      <c r="L398" s="50"/>
      <c r="M398" s="51"/>
      <c r="N398" s="52"/>
      <c r="O398" s="53">
        <f>B398</f>
        <v>55</v>
      </c>
      <c r="P398" s="54"/>
      <c r="Q398" s="52"/>
      <c r="R398" s="194"/>
    </row>
    <row r="399" spans="1:18" ht="15.75">
      <c r="A399" s="46">
        <v>2302</v>
      </c>
      <c r="B399" s="84"/>
      <c r="C399" s="47">
        <v>41</v>
      </c>
      <c r="D399" s="84"/>
      <c r="E399" s="84"/>
      <c r="F399" s="84"/>
      <c r="G399" s="84"/>
      <c r="H399" s="84"/>
      <c r="I399" s="84"/>
      <c r="J399" s="95"/>
      <c r="K399" s="55"/>
      <c r="L399" s="1"/>
      <c r="M399" s="56"/>
      <c r="N399" s="57">
        <f>IF(C399=0,"",C399/B398)</f>
        <v>0.74545454545454548</v>
      </c>
      <c r="O399" s="58">
        <v>42</v>
      </c>
      <c r="P399" s="59">
        <f t="shared" ref="P399:P406" si="37">IF(O399=0,"",O399/O398)</f>
        <v>0.76363636363636367</v>
      </c>
      <c r="Q399" s="59">
        <f t="shared" ref="Q399:Q406" si="38">IF(O399=0,"",100%-P399)</f>
        <v>0.23636363636363633</v>
      </c>
      <c r="R399" s="194"/>
    </row>
    <row r="400" spans="1:18" ht="15.75">
      <c r="A400" s="46">
        <v>2401</v>
      </c>
      <c r="B400" s="84"/>
      <c r="C400" s="84"/>
      <c r="D400" s="84">
        <v>41</v>
      </c>
      <c r="E400" s="84"/>
      <c r="F400" s="84"/>
      <c r="G400" s="84"/>
      <c r="H400" s="84"/>
      <c r="I400" s="84"/>
      <c r="J400" s="95"/>
      <c r="K400" s="55"/>
      <c r="L400" s="1"/>
      <c r="M400" s="56"/>
      <c r="N400" s="57">
        <f>IF(D400=0,"",D400/C399)</f>
        <v>1</v>
      </c>
      <c r="O400" s="58">
        <v>41</v>
      </c>
      <c r="P400" s="59">
        <f t="shared" si="37"/>
        <v>0.97619047619047616</v>
      </c>
      <c r="Q400" s="59">
        <f t="shared" si="38"/>
        <v>2.3809523809523836E-2</v>
      </c>
      <c r="R400" s="32">
        <f>O400/O398</f>
        <v>0.74545454545454548</v>
      </c>
    </row>
    <row r="401" spans="1:18" ht="15.75">
      <c r="A401" s="46">
        <v>2402</v>
      </c>
      <c r="B401" s="84"/>
      <c r="C401" s="84"/>
      <c r="D401" s="84"/>
      <c r="E401" s="84"/>
      <c r="F401" s="84"/>
      <c r="G401" s="84"/>
      <c r="H401" s="84"/>
      <c r="I401" s="84"/>
      <c r="J401" s="95"/>
      <c r="K401" s="55"/>
      <c r="L401" s="1"/>
      <c r="M401" s="56"/>
      <c r="N401" s="57" t="str">
        <f>IF(F401=0,"",F401/E400)</f>
        <v/>
      </c>
      <c r="O401" s="58"/>
      <c r="P401" s="59" t="str">
        <f t="shared" si="37"/>
        <v/>
      </c>
      <c r="Q401" s="59" t="str">
        <f t="shared" si="38"/>
        <v/>
      </c>
      <c r="R401" s="194"/>
    </row>
    <row r="402" spans="1:18" ht="15.75">
      <c r="A402" s="46">
        <v>2501</v>
      </c>
      <c r="B402" s="84"/>
      <c r="C402" s="84"/>
      <c r="D402" s="84"/>
      <c r="E402" s="84"/>
      <c r="F402" s="84"/>
      <c r="G402" s="84"/>
      <c r="H402" s="84"/>
      <c r="I402" s="84"/>
      <c r="J402" s="95"/>
      <c r="K402" s="55"/>
      <c r="L402" s="1"/>
      <c r="M402" s="56"/>
      <c r="N402" s="57" t="str">
        <f>IF(G402=0,"",G402/F401)</f>
        <v/>
      </c>
      <c r="O402" s="58"/>
      <c r="P402" s="59" t="str">
        <f t="shared" si="37"/>
        <v/>
      </c>
      <c r="Q402" s="59" t="str">
        <f t="shared" si="38"/>
        <v/>
      </c>
      <c r="R402" s="194"/>
    </row>
    <row r="403" spans="1:18" ht="15.75">
      <c r="A403" s="46">
        <v>2502</v>
      </c>
      <c r="B403" s="84"/>
      <c r="C403" s="84"/>
      <c r="D403" s="84"/>
      <c r="E403" s="84"/>
      <c r="F403" s="84"/>
      <c r="G403" s="84"/>
      <c r="H403" s="84"/>
      <c r="I403" s="84"/>
      <c r="J403" s="95"/>
      <c r="K403" s="55"/>
      <c r="L403" s="1"/>
      <c r="M403" s="56"/>
      <c r="N403" s="57" t="str">
        <f>IF(H403=0,"",H403/G402)</f>
        <v/>
      </c>
      <c r="O403" s="58"/>
      <c r="P403" s="59" t="str">
        <f t="shared" si="37"/>
        <v/>
      </c>
      <c r="Q403" s="59" t="str">
        <f t="shared" si="38"/>
        <v/>
      </c>
      <c r="R403" s="194"/>
    </row>
    <row r="404" spans="1:18" ht="15.75">
      <c r="A404" s="46">
        <v>2601</v>
      </c>
      <c r="B404" s="84"/>
      <c r="C404" s="84"/>
      <c r="D404" s="84"/>
      <c r="E404" s="84"/>
      <c r="F404" s="84"/>
      <c r="G404" s="84"/>
      <c r="H404" s="84"/>
      <c r="I404" s="84"/>
      <c r="J404" s="95"/>
      <c r="K404" s="55"/>
      <c r="L404" s="1"/>
      <c r="M404" s="56"/>
      <c r="N404" s="57" t="str">
        <f>IF(I404=0,"",I404/H403)</f>
        <v/>
      </c>
      <c r="O404" s="58"/>
      <c r="P404" s="59" t="str">
        <f t="shared" si="37"/>
        <v/>
      </c>
      <c r="Q404" s="59" t="str">
        <f t="shared" si="38"/>
        <v/>
      </c>
      <c r="R404" s="194"/>
    </row>
    <row r="405" spans="1:18" ht="15.75">
      <c r="A405" s="46">
        <v>2602</v>
      </c>
      <c r="B405" s="84"/>
      <c r="C405" s="84"/>
      <c r="D405" s="84"/>
      <c r="E405" s="84"/>
      <c r="F405" s="84"/>
      <c r="G405" s="84"/>
      <c r="H405" s="84"/>
      <c r="I405" s="84"/>
      <c r="J405" s="95"/>
      <c r="K405" s="55"/>
      <c r="L405" s="1"/>
      <c r="M405" s="56"/>
      <c r="N405" s="57"/>
      <c r="O405" s="58"/>
      <c r="P405" s="59" t="str">
        <f t="shared" si="37"/>
        <v/>
      </c>
      <c r="Q405" s="59" t="str">
        <f t="shared" si="38"/>
        <v/>
      </c>
      <c r="R405" s="194"/>
    </row>
    <row r="406" spans="1:18" ht="15.75">
      <c r="A406" s="46">
        <v>2701</v>
      </c>
      <c r="B406" s="84"/>
      <c r="C406" s="84"/>
      <c r="D406" s="84"/>
      <c r="E406" s="84"/>
      <c r="F406" s="84"/>
      <c r="G406" s="84"/>
      <c r="H406" s="84"/>
      <c r="I406" s="84"/>
      <c r="J406" s="95"/>
      <c r="K406" s="55"/>
      <c r="L406" s="1"/>
      <c r="M406" s="56"/>
      <c r="N406" s="60"/>
      <c r="O406" s="58"/>
      <c r="P406" s="61" t="str">
        <f t="shared" si="37"/>
        <v/>
      </c>
      <c r="Q406" s="61" t="str">
        <f t="shared" si="38"/>
        <v/>
      </c>
      <c r="R406" s="194"/>
    </row>
    <row r="407" spans="1:18" ht="15.75">
      <c r="A407" s="46">
        <v>2702</v>
      </c>
      <c r="B407" s="84"/>
      <c r="C407" s="84"/>
      <c r="D407" s="84"/>
      <c r="E407" s="84"/>
      <c r="F407" s="84"/>
      <c r="G407" s="84"/>
      <c r="H407" s="84"/>
      <c r="I407" s="84"/>
      <c r="J407" s="95"/>
      <c r="K407" s="55"/>
      <c r="L407" s="1"/>
      <c r="M407" s="27"/>
      <c r="N407" s="62"/>
      <c r="O407" s="63"/>
      <c r="P407" s="64"/>
      <c r="Q407" s="65"/>
      <c r="R407" s="194"/>
    </row>
    <row r="408" spans="1:18" ht="15.75">
      <c r="A408" s="46">
        <v>2801</v>
      </c>
      <c r="B408" s="84"/>
      <c r="C408" s="84"/>
      <c r="D408" s="84"/>
      <c r="E408" s="84"/>
      <c r="F408" s="84"/>
      <c r="G408" s="84"/>
      <c r="H408" s="84"/>
      <c r="I408" s="84"/>
      <c r="J408" s="95"/>
      <c r="K408" s="55"/>
      <c r="L408" s="1"/>
      <c r="M408" s="27"/>
      <c r="N408" s="66"/>
      <c r="O408" s="67"/>
      <c r="P408" s="68"/>
      <c r="Q408" s="66"/>
      <c r="R408" s="194"/>
    </row>
    <row r="409" spans="1:18" ht="15.75">
      <c r="A409" s="46">
        <v>2802</v>
      </c>
      <c r="B409" s="84"/>
      <c r="C409" s="84"/>
      <c r="D409" s="84"/>
      <c r="E409" s="84"/>
      <c r="F409" s="84"/>
      <c r="G409" s="84"/>
      <c r="H409" s="84"/>
      <c r="I409" s="84"/>
      <c r="J409" s="95"/>
      <c r="K409" s="55"/>
      <c r="L409" s="1"/>
      <c r="M409" s="27"/>
      <c r="N409" s="66"/>
      <c r="O409" s="67"/>
      <c r="P409" s="68"/>
      <c r="Q409" s="66"/>
      <c r="R409" s="194"/>
    </row>
    <row r="410" spans="1:18" ht="15.75">
      <c r="A410" s="46">
        <v>2901</v>
      </c>
      <c r="B410" s="84"/>
      <c r="C410" s="84"/>
      <c r="D410" s="84"/>
      <c r="E410" s="84"/>
      <c r="F410" s="84"/>
      <c r="G410" s="84"/>
      <c r="H410" s="84"/>
      <c r="I410" s="84"/>
      <c r="J410" s="95"/>
      <c r="K410" s="55"/>
      <c r="L410" s="1"/>
      <c r="M410" s="27"/>
      <c r="N410" s="66"/>
      <c r="O410" s="67"/>
      <c r="P410" s="68"/>
      <c r="Q410" s="66"/>
      <c r="R410" s="194"/>
    </row>
    <row r="411" spans="1:18" ht="15.75">
      <c r="A411" s="46">
        <v>2902</v>
      </c>
      <c r="B411" s="84"/>
      <c r="C411" s="84"/>
      <c r="D411" s="84"/>
      <c r="E411" s="84"/>
      <c r="F411" s="84"/>
      <c r="G411" s="84"/>
      <c r="H411" s="84"/>
      <c r="I411" s="84"/>
      <c r="J411" s="95"/>
      <c r="K411" s="55"/>
      <c r="L411" s="1"/>
      <c r="M411" s="27"/>
      <c r="N411" s="1"/>
      <c r="O411" s="27"/>
      <c r="P411" s="30"/>
      <c r="Q411" s="66"/>
      <c r="R411" s="194"/>
    </row>
    <row r="412" spans="1:18" ht="15.75">
      <c r="A412" s="46">
        <v>3001</v>
      </c>
      <c r="B412" s="84"/>
      <c r="C412" s="84"/>
      <c r="D412" s="84"/>
      <c r="E412" s="84"/>
      <c r="F412" s="84"/>
      <c r="G412" s="84"/>
      <c r="H412" s="84"/>
      <c r="I412" s="84"/>
      <c r="J412" s="95"/>
      <c r="K412" s="55"/>
      <c r="L412" s="1"/>
      <c r="M412" s="27"/>
      <c r="N412" s="69" t="s">
        <v>35</v>
      </c>
      <c r="O412" s="123"/>
      <c r="P412" s="71">
        <f>SUM(J402:J412)</f>
        <v>0</v>
      </c>
      <c r="Q412" s="72" t="s">
        <v>20</v>
      </c>
      <c r="R412" s="194"/>
    </row>
    <row r="413" spans="1:18" ht="15.75">
      <c r="A413" s="46">
        <v>3002</v>
      </c>
      <c r="B413" s="84"/>
      <c r="C413" s="84"/>
      <c r="D413" s="84"/>
      <c r="E413" s="84"/>
      <c r="F413" s="84"/>
      <c r="G413" s="84"/>
      <c r="H413" s="84"/>
      <c r="I413" s="84"/>
      <c r="J413" s="95"/>
      <c r="K413" s="55"/>
      <c r="L413" s="1"/>
      <c r="M413" s="27"/>
      <c r="N413" s="73" t="s">
        <v>36</v>
      </c>
      <c r="O413" s="125" t="e">
        <f>IF(O412/P412=0,"",O412/P412)</f>
        <v>#DIV/0!</v>
      </c>
      <c r="P413" s="75" t="e">
        <f>IF(O412/P412=0,"",O412/P412)</f>
        <v>#DIV/0!</v>
      </c>
      <c r="Q413" s="76" t="s">
        <v>37</v>
      </c>
      <c r="R413" s="194"/>
    </row>
    <row r="414" spans="1:18" ht="15.75">
      <c r="A414" s="46">
        <v>3101</v>
      </c>
      <c r="B414" s="84"/>
      <c r="C414" s="84"/>
      <c r="D414" s="84"/>
      <c r="E414" s="84"/>
      <c r="F414" s="84"/>
      <c r="G414" s="84"/>
      <c r="H414" s="84"/>
      <c r="I414" s="84"/>
      <c r="J414" s="95"/>
      <c r="K414" s="77"/>
      <c r="L414" s="78"/>
      <c r="M414" s="79"/>
      <c r="N414" s="78"/>
      <c r="O414" s="79"/>
      <c r="P414" s="79"/>
      <c r="Q414" s="80"/>
      <c r="R414" s="194"/>
    </row>
    <row r="415" spans="1:18" ht="18">
      <c r="A415" s="22"/>
      <c r="B415" s="27"/>
      <c r="C415" s="27"/>
      <c r="D415" s="215" t="s">
        <v>80</v>
      </c>
      <c r="E415" s="216"/>
      <c r="F415" s="216"/>
      <c r="G415" s="216"/>
      <c r="H415" s="216"/>
      <c r="I415" s="216"/>
      <c r="J415" s="81">
        <f>SUM(J398:J411)</f>
        <v>0</v>
      </c>
      <c r="K415" s="82" t="str">
        <f>IF(J406=0,"",J406/B398)</f>
        <v/>
      </c>
      <c r="L415" s="82" t="str">
        <f>IF(J415=0,"",J415/B398)</f>
        <v/>
      </c>
      <c r="M415" s="82" t="str">
        <f>IF(J406=0,"",L415-K415)</f>
        <v/>
      </c>
      <c r="N415" s="1"/>
      <c r="O415" s="27"/>
      <c r="P415" s="30"/>
      <c r="Q415" s="1"/>
      <c r="R415" s="194"/>
    </row>
    <row r="416" spans="1:18" ht="12.75" customHeight="1"/>
    <row r="417" spans="1:18" ht="12.75" customHeight="1"/>
    <row r="418" spans="1:18" ht="26.25">
      <c r="A418" s="183" t="s">
        <v>69</v>
      </c>
      <c r="B418" s="202"/>
      <c r="C418" s="184"/>
      <c r="D418" s="184"/>
      <c r="E418" s="184"/>
      <c r="F418" s="184"/>
      <c r="G418" s="184"/>
      <c r="H418" s="184"/>
      <c r="I418" s="184"/>
      <c r="J418" s="41" t="s">
        <v>99</v>
      </c>
      <c r="K418" s="1"/>
      <c r="L418" s="27"/>
      <c r="M418" s="1"/>
      <c r="N418" s="27"/>
      <c r="O418" s="27"/>
      <c r="P418" s="27"/>
      <c r="Q418" s="202"/>
      <c r="R418" s="202"/>
    </row>
    <row r="419" spans="1:18" ht="25.5">
      <c r="A419" s="220" t="s">
        <v>19</v>
      </c>
      <c r="B419" s="221" t="s">
        <v>70</v>
      </c>
      <c r="C419" s="216"/>
      <c r="D419" s="216"/>
      <c r="E419" s="216"/>
      <c r="F419" s="216"/>
      <c r="G419" s="216"/>
      <c r="H419" s="216"/>
      <c r="I419" s="216"/>
      <c r="J419" s="188" t="s">
        <v>20</v>
      </c>
      <c r="K419" s="143" t="s">
        <v>11</v>
      </c>
      <c r="L419" s="143" t="s">
        <v>12</v>
      </c>
      <c r="M419" s="144" t="s">
        <v>13</v>
      </c>
      <c r="N419" s="143" t="s">
        <v>14</v>
      </c>
      <c r="O419" s="145" t="s">
        <v>15</v>
      </c>
      <c r="P419" s="145" t="s">
        <v>16</v>
      </c>
      <c r="Q419" s="143" t="s">
        <v>17</v>
      </c>
      <c r="R419" s="202"/>
    </row>
    <row r="420" spans="1:18" ht="18">
      <c r="A420" s="213"/>
      <c r="B420" s="46" t="s">
        <v>71</v>
      </c>
      <c r="C420" s="46" t="s">
        <v>72</v>
      </c>
      <c r="D420" s="46" t="s">
        <v>73</v>
      </c>
      <c r="E420" s="46" t="s">
        <v>74</v>
      </c>
      <c r="F420" s="46" t="s">
        <v>75</v>
      </c>
      <c r="G420" s="46" t="s">
        <v>76</v>
      </c>
      <c r="H420" s="46" t="s">
        <v>77</v>
      </c>
      <c r="I420" s="46" t="s">
        <v>78</v>
      </c>
      <c r="J420" s="142"/>
      <c r="K420" s="200"/>
      <c r="L420" s="200"/>
      <c r="M420" s="199"/>
      <c r="N420" s="200"/>
      <c r="O420" s="145"/>
      <c r="P420" s="201"/>
      <c r="Q420" s="200"/>
      <c r="R420" s="202"/>
    </row>
    <row r="421" spans="1:18" ht="15.75">
      <c r="A421" s="46">
        <v>2302</v>
      </c>
      <c r="B421" s="47">
        <v>80</v>
      </c>
      <c r="C421" s="47"/>
      <c r="D421" s="84"/>
      <c r="E421" s="84"/>
      <c r="F421" s="84"/>
      <c r="G421" s="84"/>
      <c r="H421" s="84"/>
      <c r="I421" s="84"/>
      <c r="J421" s="95"/>
      <c r="K421" s="49"/>
      <c r="L421" s="50"/>
      <c r="M421" s="51"/>
      <c r="N421" s="52"/>
      <c r="O421" s="53">
        <f>B421</f>
        <v>80</v>
      </c>
      <c r="P421" s="54"/>
      <c r="Q421" s="52"/>
      <c r="R421" s="202"/>
    </row>
    <row r="422" spans="1:18" ht="15.75">
      <c r="A422" s="46">
        <v>2401</v>
      </c>
      <c r="B422" s="84"/>
      <c r="C422" s="47">
        <v>62</v>
      </c>
      <c r="D422" s="84"/>
      <c r="E422" s="84"/>
      <c r="F422" s="84"/>
      <c r="G422" s="84"/>
      <c r="H422" s="84"/>
      <c r="I422" s="84"/>
      <c r="J422" s="95"/>
      <c r="K422" s="55"/>
      <c r="L422" s="1"/>
      <c r="M422" s="56"/>
      <c r="N422" s="57">
        <f>IF(C422=0,"",C422/B421)</f>
        <v>0.77500000000000002</v>
      </c>
      <c r="O422" s="58">
        <v>63</v>
      </c>
      <c r="P422" s="59">
        <f t="shared" ref="P422:P429" si="39">IF(O422=0,"",O422/O421)</f>
        <v>0.78749999999999998</v>
      </c>
      <c r="Q422" s="59">
        <f t="shared" ref="Q422:Q429" si="40">IF(O422=0,"",100%-P422)</f>
        <v>0.21250000000000002</v>
      </c>
      <c r="R422" s="202"/>
    </row>
    <row r="423" spans="1:18" ht="15.75">
      <c r="A423" s="46">
        <v>2402</v>
      </c>
      <c r="B423" s="84"/>
      <c r="C423" s="84"/>
      <c r="D423" s="84"/>
      <c r="E423" s="84"/>
      <c r="F423" s="84"/>
      <c r="G423" s="84"/>
      <c r="H423" s="84"/>
      <c r="I423" s="84"/>
      <c r="J423" s="95"/>
      <c r="K423" s="55"/>
      <c r="L423" s="1"/>
      <c r="M423" s="56"/>
      <c r="N423" s="57" t="str">
        <f>IF(E423=0,"",E423/D422)</f>
        <v/>
      </c>
      <c r="O423" s="58"/>
      <c r="P423" s="59" t="str">
        <f t="shared" si="39"/>
        <v/>
      </c>
      <c r="Q423" s="59" t="str">
        <f t="shared" si="40"/>
        <v/>
      </c>
      <c r="R423" s="32">
        <f>O423/O421</f>
        <v>0</v>
      </c>
    </row>
    <row r="424" spans="1:18" ht="15.75">
      <c r="A424" s="46">
        <v>2501</v>
      </c>
      <c r="B424" s="84"/>
      <c r="C424" s="84"/>
      <c r="D424" s="84"/>
      <c r="E424" s="84"/>
      <c r="F424" s="84"/>
      <c r="G424" s="84"/>
      <c r="H424" s="84"/>
      <c r="I424" s="84"/>
      <c r="J424" s="95"/>
      <c r="K424" s="55"/>
      <c r="L424" s="1"/>
      <c r="M424" s="56"/>
      <c r="N424" s="57" t="str">
        <f>IF(F424=0,"",F424/E423)</f>
        <v/>
      </c>
      <c r="O424" s="58"/>
      <c r="P424" s="59" t="str">
        <f t="shared" si="39"/>
        <v/>
      </c>
      <c r="Q424" s="59" t="str">
        <f t="shared" si="40"/>
        <v/>
      </c>
      <c r="R424" s="202"/>
    </row>
    <row r="425" spans="1:18" ht="15.75">
      <c r="A425" s="46">
        <v>2502</v>
      </c>
      <c r="B425" s="84"/>
      <c r="C425" s="84"/>
      <c r="D425" s="84"/>
      <c r="E425" s="84"/>
      <c r="F425" s="84"/>
      <c r="G425" s="84"/>
      <c r="H425" s="84"/>
      <c r="I425" s="84"/>
      <c r="J425" s="95"/>
      <c r="K425" s="55"/>
      <c r="L425" s="1"/>
      <c r="M425" s="56"/>
      <c r="N425" s="57" t="str">
        <f>IF(G425=0,"",G425/F424)</f>
        <v/>
      </c>
      <c r="O425" s="58"/>
      <c r="P425" s="59" t="str">
        <f t="shared" si="39"/>
        <v/>
      </c>
      <c r="Q425" s="59" t="str">
        <f t="shared" si="40"/>
        <v/>
      </c>
      <c r="R425" s="202"/>
    </row>
    <row r="426" spans="1:18" ht="15.75">
      <c r="A426" s="46">
        <v>2601</v>
      </c>
      <c r="B426" s="84"/>
      <c r="C426" s="84"/>
      <c r="D426" s="84"/>
      <c r="E426" s="84"/>
      <c r="F426" s="84"/>
      <c r="G426" s="84"/>
      <c r="H426" s="84"/>
      <c r="I426" s="84"/>
      <c r="J426" s="95"/>
      <c r="K426" s="55"/>
      <c r="L426" s="1"/>
      <c r="M426" s="56"/>
      <c r="N426" s="57" t="str">
        <f>IF(H426=0,"",H426/G425)</f>
        <v/>
      </c>
      <c r="O426" s="58"/>
      <c r="P426" s="59" t="str">
        <f t="shared" si="39"/>
        <v/>
      </c>
      <c r="Q426" s="59" t="str">
        <f t="shared" si="40"/>
        <v/>
      </c>
      <c r="R426" s="202"/>
    </row>
    <row r="427" spans="1:18" ht="15.75">
      <c r="A427" s="46">
        <v>2602</v>
      </c>
      <c r="B427" s="84"/>
      <c r="C427" s="84"/>
      <c r="D427" s="84"/>
      <c r="E427" s="84"/>
      <c r="F427" s="84"/>
      <c r="G427" s="84"/>
      <c r="H427" s="84"/>
      <c r="I427" s="84"/>
      <c r="J427" s="95"/>
      <c r="K427" s="55"/>
      <c r="L427" s="1"/>
      <c r="M427" s="56"/>
      <c r="N427" s="57" t="str">
        <f>IF(I427=0,"",I427/H426)</f>
        <v/>
      </c>
      <c r="O427" s="58"/>
      <c r="P427" s="59" t="str">
        <f t="shared" si="39"/>
        <v/>
      </c>
      <c r="Q427" s="59" t="str">
        <f t="shared" si="40"/>
        <v/>
      </c>
      <c r="R427" s="202"/>
    </row>
    <row r="428" spans="1:18" ht="15.75">
      <c r="A428" s="46">
        <v>2701</v>
      </c>
      <c r="B428" s="84"/>
      <c r="C428" s="84"/>
      <c r="D428" s="84"/>
      <c r="E428" s="84"/>
      <c r="F428" s="84"/>
      <c r="G428" s="84"/>
      <c r="H428" s="84"/>
      <c r="I428" s="84"/>
      <c r="J428" s="95"/>
      <c r="K428" s="55"/>
      <c r="L428" s="1"/>
      <c r="M428" s="56"/>
      <c r="N428" s="57"/>
      <c r="O428" s="58"/>
      <c r="P428" s="59" t="str">
        <f t="shared" si="39"/>
        <v/>
      </c>
      <c r="Q428" s="59" t="str">
        <f t="shared" si="40"/>
        <v/>
      </c>
      <c r="R428" s="202"/>
    </row>
    <row r="429" spans="1:18" ht="15.75">
      <c r="A429" s="46">
        <v>2702</v>
      </c>
      <c r="B429" s="84"/>
      <c r="C429" s="84"/>
      <c r="D429" s="84"/>
      <c r="E429" s="84"/>
      <c r="F429" s="84"/>
      <c r="G429" s="84"/>
      <c r="H429" s="84"/>
      <c r="I429" s="84"/>
      <c r="J429" s="95"/>
      <c r="K429" s="55"/>
      <c r="L429" s="1"/>
      <c r="M429" s="56"/>
      <c r="N429" s="60"/>
      <c r="O429" s="58"/>
      <c r="P429" s="61" t="str">
        <f t="shared" si="39"/>
        <v/>
      </c>
      <c r="Q429" s="61" t="str">
        <f t="shared" si="40"/>
        <v/>
      </c>
      <c r="R429" s="202"/>
    </row>
    <row r="430" spans="1:18" ht="15.75">
      <c r="A430" s="46">
        <v>2801</v>
      </c>
      <c r="B430" s="84"/>
      <c r="C430" s="84"/>
      <c r="D430" s="84"/>
      <c r="E430" s="84"/>
      <c r="F430" s="84"/>
      <c r="G430" s="84"/>
      <c r="H430" s="84"/>
      <c r="I430" s="84"/>
      <c r="J430" s="95"/>
      <c r="K430" s="55"/>
      <c r="L430" s="1"/>
      <c r="M430" s="27"/>
      <c r="N430" s="62"/>
      <c r="O430" s="63"/>
      <c r="P430" s="64"/>
      <c r="Q430" s="65"/>
      <c r="R430" s="202"/>
    </row>
    <row r="431" spans="1:18" ht="15.75">
      <c r="A431" s="46">
        <v>2802</v>
      </c>
      <c r="B431" s="84"/>
      <c r="C431" s="84"/>
      <c r="D431" s="84"/>
      <c r="E431" s="84"/>
      <c r="F431" s="84"/>
      <c r="G431" s="84"/>
      <c r="H431" s="84"/>
      <c r="I431" s="84"/>
      <c r="J431" s="95"/>
      <c r="K431" s="55"/>
      <c r="L431" s="1"/>
      <c r="M431" s="27"/>
      <c r="N431" s="66"/>
      <c r="O431" s="67"/>
      <c r="P431" s="68"/>
      <c r="Q431" s="66"/>
      <c r="R431" s="202"/>
    </row>
    <row r="432" spans="1:18" ht="15.75">
      <c r="A432" s="46">
        <v>2901</v>
      </c>
      <c r="B432" s="84"/>
      <c r="C432" s="84"/>
      <c r="D432" s="84"/>
      <c r="E432" s="84"/>
      <c r="F432" s="84"/>
      <c r="G432" s="84"/>
      <c r="H432" s="84"/>
      <c r="I432" s="84"/>
      <c r="J432" s="95"/>
      <c r="K432" s="55"/>
      <c r="L432" s="1"/>
      <c r="M432" s="27"/>
      <c r="N432" s="66"/>
      <c r="O432" s="67"/>
      <c r="P432" s="68"/>
      <c r="Q432" s="66"/>
      <c r="R432" s="202"/>
    </row>
    <row r="433" spans="1:18" ht="15.75">
      <c r="A433" s="46">
        <v>2902</v>
      </c>
      <c r="B433" s="84"/>
      <c r="C433" s="84"/>
      <c r="D433" s="84"/>
      <c r="E433" s="84"/>
      <c r="F433" s="84"/>
      <c r="G433" s="84"/>
      <c r="H433" s="84"/>
      <c r="I433" s="84"/>
      <c r="J433" s="95"/>
      <c r="K433" s="55"/>
      <c r="L433" s="1"/>
      <c r="M433" s="27"/>
      <c r="N433" s="66"/>
      <c r="O433" s="67"/>
      <c r="P433" s="68"/>
      <c r="Q433" s="66"/>
      <c r="R433" s="202"/>
    </row>
    <row r="434" spans="1:18" ht="15.75">
      <c r="A434" s="46">
        <v>3001</v>
      </c>
      <c r="B434" s="84"/>
      <c r="C434" s="84"/>
      <c r="D434" s="84"/>
      <c r="E434" s="84"/>
      <c r="F434" s="84"/>
      <c r="G434" s="84"/>
      <c r="H434" s="84"/>
      <c r="I434" s="84"/>
      <c r="J434" s="95"/>
      <c r="K434" s="55"/>
      <c r="L434" s="1"/>
      <c r="M434" s="27"/>
      <c r="N434" s="1"/>
      <c r="O434" s="27"/>
      <c r="P434" s="30"/>
      <c r="Q434" s="66"/>
      <c r="R434" s="202"/>
    </row>
    <row r="435" spans="1:18" ht="15.75">
      <c r="A435" s="46">
        <v>3002</v>
      </c>
      <c r="B435" s="84"/>
      <c r="C435" s="84"/>
      <c r="D435" s="84"/>
      <c r="E435" s="84"/>
      <c r="F435" s="84"/>
      <c r="G435" s="84"/>
      <c r="H435" s="84"/>
      <c r="I435" s="84"/>
      <c r="J435" s="95"/>
      <c r="K435" s="55"/>
      <c r="L435" s="1"/>
      <c r="M435" s="27"/>
      <c r="N435" s="69" t="s">
        <v>35</v>
      </c>
      <c r="O435" s="123"/>
      <c r="P435" s="71">
        <f>SUM(J425:J435)</f>
        <v>0</v>
      </c>
      <c r="Q435" s="72" t="s">
        <v>20</v>
      </c>
      <c r="R435" s="202"/>
    </row>
    <row r="436" spans="1:18" ht="15.75">
      <c r="A436" s="46">
        <v>3101</v>
      </c>
      <c r="B436" s="84"/>
      <c r="C436" s="84"/>
      <c r="D436" s="84"/>
      <c r="E436" s="84"/>
      <c r="F436" s="84"/>
      <c r="G436" s="84"/>
      <c r="H436" s="84"/>
      <c r="I436" s="84"/>
      <c r="J436" s="95"/>
      <c r="K436" s="55"/>
      <c r="L436" s="1"/>
      <c r="M436" s="27"/>
      <c r="N436" s="73" t="s">
        <v>36</v>
      </c>
      <c r="O436" s="125" t="e">
        <f>IF(O435/P435=0,"",O435/P435)</f>
        <v>#DIV/0!</v>
      </c>
      <c r="P436" s="75" t="e">
        <f>IF(O435/P435=0,"",O435/P435)</f>
        <v>#DIV/0!</v>
      </c>
      <c r="Q436" s="76" t="s">
        <v>37</v>
      </c>
      <c r="R436" s="202"/>
    </row>
    <row r="437" spans="1:18" ht="15.75">
      <c r="A437" s="46">
        <v>3102</v>
      </c>
      <c r="B437" s="84"/>
      <c r="C437" s="84"/>
      <c r="D437" s="84"/>
      <c r="E437" s="84"/>
      <c r="F437" s="84"/>
      <c r="G437" s="84"/>
      <c r="H437" s="84"/>
      <c r="I437" s="84"/>
      <c r="J437" s="95"/>
      <c r="K437" s="77"/>
      <c r="L437" s="78"/>
      <c r="M437" s="79"/>
      <c r="N437" s="78"/>
      <c r="O437" s="79"/>
      <c r="P437" s="79"/>
      <c r="Q437" s="80"/>
      <c r="R437" s="202"/>
    </row>
    <row r="438" spans="1:18" ht="18">
      <c r="A438" s="22"/>
      <c r="B438" s="27"/>
      <c r="C438" s="27"/>
      <c r="D438" s="215" t="s">
        <v>80</v>
      </c>
      <c r="E438" s="216"/>
      <c r="F438" s="216"/>
      <c r="G438" s="216"/>
      <c r="H438" s="216"/>
      <c r="I438" s="216"/>
      <c r="J438" s="81">
        <f>SUM(J421:J434)</f>
        <v>0</v>
      </c>
      <c r="K438" s="82" t="str">
        <f>IF(J429=0,"",J429/B421)</f>
        <v/>
      </c>
      <c r="L438" s="82" t="str">
        <f>IF(J438=0,"",J438/B421)</f>
        <v/>
      </c>
      <c r="M438" s="82" t="str">
        <f>IF(J429=0,"",L438-K438)</f>
        <v/>
      </c>
      <c r="N438" s="1"/>
      <c r="O438" s="27"/>
      <c r="P438" s="30"/>
      <c r="Q438" s="1"/>
      <c r="R438" s="202"/>
    </row>
    <row r="439" spans="1:18" ht="12.75" customHeight="1"/>
    <row r="440" spans="1:18" ht="12.75" customHeight="1"/>
    <row r="441" spans="1:18" ht="26.25">
      <c r="A441" s="183" t="s">
        <v>69</v>
      </c>
      <c r="B441" s="209"/>
      <c r="C441" s="184"/>
      <c r="D441" s="184"/>
      <c r="E441" s="184"/>
      <c r="F441" s="184"/>
      <c r="G441" s="184"/>
      <c r="H441" s="184"/>
      <c r="I441" s="184"/>
      <c r="J441" s="41" t="s">
        <v>100</v>
      </c>
      <c r="K441" s="1"/>
      <c r="L441" s="27"/>
      <c r="M441" s="1"/>
      <c r="N441" s="27"/>
      <c r="O441" s="27"/>
      <c r="P441" s="27"/>
      <c r="Q441" s="209"/>
      <c r="R441" s="209"/>
    </row>
    <row r="442" spans="1:18" ht="25.5">
      <c r="A442" s="220" t="s">
        <v>19</v>
      </c>
      <c r="B442" s="221" t="s">
        <v>70</v>
      </c>
      <c r="C442" s="216"/>
      <c r="D442" s="216"/>
      <c r="E442" s="216"/>
      <c r="F442" s="216"/>
      <c r="G442" s="216"/>
      <c r="H442" s="216"/>
      <c r="I442" s="216"/>
      <c r="J442" s="188" t="s">
        <v>20</v>
      </c>
      <c r="K442" s="143" t="s">
        <v>11</v>
      </c>
      <c r="L442" s="143" t="s">
        <v>12</v>
      </c>
      <c r="M442" s="144" t="s">
        <v>13</v>
      </c>
      <c r="N442" s="143" t="s">
        <v>14</v>
      </c>
      <c r="O442" s="145" t="s">
        <v>15</v>
      </c>
      <c r="P442" s="145" t="s">
        <v>16</v>
      </c>
      <c r="Q442" s="143" t="s">
        <v>17</v>
      </c>
      <c r="R442" s="209"/>
    </row>
    <row r="443" spans="1:18" ht="18">
      <c r="A443" s="213"/>
      <c r="B443" s="46" t="s">
        <v>71</v>
      </c>
      <c r="C443" s="46" t="s">
        <v>72</v>
      </c>
      <c r="D443" s="46" t="s">
        <v>73</v>
      </c>
      <c r="E443" s="46" t="s">
        <v>74</v>
      </c>
      <c r="F443" s="46" t="s">
        <v>75</v>
      </c>
      <c r="G443" s="46" t="s">
        <v>76</v>
      </c>
      <c r="H443" s="46" t="s">
        <v>77</v>
      </c>
      <c r="I443" s="46" t="s">
        <v>78</v>
      </c>
      <c r="J443" s="142"/>
      <c r="K443" s="206"/>
      <c r="L443" s="206"/>
      <c r="M443" s="208"/>
      <c r="N443" s="206"/>
      <c r="O443" s="145"/>
      <c r="P443" s="207"/>
      <c r="Q443" s="206"/>
      <c r="R443" s="209"/>
    </row>
    <row r="444" spans="1:18" ht="15.75">
      <c r="A444" s="46">
        <v>2401</v>
      </c>
      <c r="B444" s="47">
        <v>55</v>
      </c>
      <c r="C444" s="47"/>
      <c r="D444" s="84"/>
      <c r="E444" s="84"/>
      <c r="F444" s="84"/>
      <c r="G444" s="84"/>
      <c r="H444" s="84"/>
      <c r="I444" s="84"/>
      <c r="J444" s="95"/>
      <c r="K444" s="49"/>
      <c r="L444" s="50"/>
      <c r="M444" s="51"/>
      <c r="N444" s="52"/>
      <c r="O444" s="53">
        <f>B444</f>
        <v>55</v>
      </c>
      <c r="P444" s="54"/>
      <c r="Q444" s="52"/>
      <c r="R444" s="209"/>
    </row>
    <row r="445" spans="1:18" ht="15.75">
      <c r="A445" s="46">
        <v>2402</v>
      </c>
      <c r="B445" s="84"/>
      <c r="C445" s="47"/>
      <c r="D445" s="84"/>
      <c r="E445" s="84"/>
      <c r="F445" s="84"/>
      <c r="G445" s="84"/>
      <c r="H445" s="84"/>
      <c r="I445" s="84"/>
      <c r="J445" s="95"/>
      <c r="K445" s="55"/>
      <c r="L445" s="1"/>
      <c r="M445" s="56"/>
      <c r="N445" s="57" t="str">
        <f>IF(C445=0,"",C445/B444)</f>
        <v/>
      </c>
      <c r="O445" s="58"/>
      <c r="P445" s="59" t="str">
        <f t="shared" ref="P445:P452" si="41">IF(O445=0,"",O445/O444)</f>
        <v/>
      </c>
      <c r="Q445" s="59" t="str">
        <f t="shared" ref="Q445:Q452" si="42">IF(O445=0,"",100%-P445)</f>
        <v/>
      </c>
      <c r="R445" s="209"/>
    </row>
    <row r="446" spans="1:18" ht="15.75">
      <c r="A446" s="46">
        <v>2501</v>
      </c>
      <c r="B446" s="84"/>
      <c r="C446" s="84"/>
      <c r="D446" s="84"/>
      <c r="E446" s="84"/>
      <c r="F446" s="84"/>
      <c r="G446" s="84"/>
      <c r="H446" s="84"/>
      <c r="I446" s="84"/>
      <c r="J446" s="95"/>
      <c r="K446" s="55"/>
      <c r="L446" s="1"/>
      <c r="M446" s="56"/>
      <c r="N446" s="57" t="str">
        <f>IF(E446=0,"",E446/D445)</f>
        <v/>
      </c>
      <c r="O446" s="58"/>
      <c r="P446" s="59" t="str">
        <f t="shared" si="41"/>
        <v/>
      </c>
      <c r="Q446" s="59" t="str">
        <f t="shared" si="42"/>
        <v/>
      </c>
      <c r="R446" s="32">
        <f>O446/O444</f>
        <v>0</v>
      </c>
    </row>
    <row r="447" spans="1:18" ht="15.75">
      <c r="A447" s="46">
        <v>2502</v>
      </c>
      <c r="B447" s="84"/>
      <c r="C447" s="84"/>
      <c r="D447" s="84"/>
      <c r="E447" s="84"/>
      <c r="F447" s="84"/>
      <c r="G447" s="84"/>
      <c r="H447" s="84"/>
      <c r="I447" s="84"/>
      <c r="J447" s="95"/>
      <c r="K447" s="55"/>
      <c r="L447" s="1"/>
      <c r="M447" s="56"/>
      <c r="N447" s="57" t="str">
        <f>IF(F447=0,"",F447/E446)</f>
        <v/>
      </c>
      <c r="O447" s="58"/>
      <c r="P447" s="59" t="str">
        <f t="shared" si="41"/>
        <v/>
      </c>
      <c r="Q447" s="59" t="str">
        <f t="shared" si="42"/>
        <v/>
      </c>
      <c r="R447" s="209"/>
    </row>
    <row r="448" spans="1:18" ht="15.75">
      <c r="A448" s="46">
        <v>2601</v>
      </c>
      <c r="B448" s="84"/>
      <c r="C448" s="84"/>
      <c r="D448" s="84"/>
      <c r="E448" s="84"/>
      <c r="F448" s="84"/>
      <c r="G448" s="84"/>
      <c r="H448" s="84"/>
      <c r="I448" s="84"/>
      <c r="J448" s="95"/>
      <c r="K448" s="55"/>
      <c r="L448" s="1"/>
      <c r="M448" s="56"/>
      <c r="N448" s="57" t="str">
        <f>IF(G448=0,"",G448/F447)</f>
        <v/>
      </c>
      <c r="O448" s="58"/>
      <c r="P448" s="59" t="str">
        <f t="shared" si="41"/>
        <v/>
      </c>
      <c r="Q448" s="59" t="str">
        <f t="shared" si="42"/>
        <v/>
      </c>
      <c r="R448" s="209"/>
    </row>
    <row r="449" spans="1:18" ht="15.75">
      <c r="A449" s="46">
        <v>2602</v>
      </c>
      <c r="B449" s="84"/>
      <c r="C449" s="84"/>
      <c r="D449" s="84"/>
      <c r="E449" s="84"/>
      <c r="F449" s="84"/>
      <c r="G449" s="84"/>
      <c r="H449" s="84"/>
      <c r="I449" s="84"/>
      <c r="J449" s="95"/>
      <c r="K449" s="55"/>
      <c r="L449" s="1"/>
      <c r="M449" s="56"/>
      <c r="N449" s="57" t="str">
        <f>IF(H449=0,"",H449/G448)</f>
        <v/>
      </c>
      <c r="O449" s="58"/>
      <c r="P449" s="59" t="str">
        <f t="shared" si="41"/>
        <v/>
      </c>
      <c r="Q449" s="59" t="str">
        <f t="shared" si="42"/>
        <v/>
      </c>
      <c r="R449" s="209"/>
    </row>
    <row r="450" spans="1:18" ht="15.75">
      <c r="A450" s="46">
        <v>2701</v>
      </c>
      <c r="B450" s="84"/>
      <c r="C450" s="84"/>
      <c r="D450" s="84"/>
      <c r="E450" s="84"/>
      <c r="F450" s="84"/>
      <c r="G450" s="84"/>
      <c r="H450" s="84"/>
      <c r="I450" s="84"/>
      <c r="J450" s="95"/>
      <c r="K450" s="55"/>
      <c r="L450" s="1"/>
      <c r="M450" s="56"/>
      <c r="N450" s="57" t="str">
        <f>IF(I450=0,"",I450/H449)</f>
        <v/>
      </c>
      <c r="O450" s="58"/>
      <c r="P450" s="59" t="str">
        <f t="shared" si="41"/>
        <v/>
      </c>
      <c r="Q450" s="59" t="str">
        <f t="shared" si="42"/>
        <v/>
      </c>
      <c r="R450" s="209"/>
    </row>
    <row r="451" spans="1:18" ht="15.75">
      <c r="A451" s="46">
        <v>2702</v>
      </c>
      <c r="B451" s="84"/>
      <c r="C451" s="84"/>
      <c r="D451" s="84"/>
      <c r="E451" s="84"/>
      <c r="F451" s="84"/>
      <c r="G451" s="84"/>
      <c r="H451" s="84"/>
      <c r="I451" s="84"/>
      <c r="J451" s="95"/>
      <c r="K451" s="55"/>
      <c r="L451" s="1"/>
      <c r="M451" s="56"/>
      <c r="N451" s="57"/>
      <c r="O451" s="58"/>
      <c r="P451" s="59" t="str">
        <f t="shared" si="41"/>
        <v/>
      </c>
      <c r="Q451" s="59" t="str">
        <f t="shared" si="42"/>
        <v/>
      </c>
      <c r="R451" s="209"/>
    </row>
    <row r="452" spans="1:18" ht="15.75">
      <c r="A452" s="46">
        <v>2801</v>
      </c>
      <c r="B452" s="84"/>
      <c r="C452" s="84"/>
      <c r="D452" s="84"/>
      <c r="E452" s="84"/>
      <c r="F452" s="84"/>
      <c r="G452" s="84"/>
      <c r="H452" s="84"/>
      <c r="I452" s="84"/>
      <c r="J452" s="95"/>
      <c r="K452" s="55"/>
      <c r="L452" s="1"/>
      <c r="M452" s="56"/>
      <c r="N452" s="60"/>
      <c r="O452" s="58"/>
      <c r="P452" s="61" t="str">
        <f t="shared" si="41"/>
        <v/>
      </c>
      <c r="Q452" s="61" t="str">
        <f t="shared" si="42"/>
        <v/>
      </c>
      <c r="R452" s="209"/>
    </row>
    <row r="453" spans="1:18" ht="15.75">
      <c r="A453" s="46">
        <v>2802</v>
      </c>
      <c r="B453" s="84"/>
      <c r="C453" s="84"/>
      <c r="D453" s="84"/>
      <c r="E453" s="84"/>
      <c r="F453" s="84"/>
      <c r="G453" s="84"/>
      <c r="H453" s="84"/>
      <c r="I453" s="84"/>
      <c r="J453" s="95"/>
      <c r="K453" s="55"/>
      <c r="L453" s="1"/>
      <c r="M453" s="27"/>
      <c r="N453" s="62"/>
      <c r="O453" s="63"/>
      <c r="P453" s="64"/>
      <c r="Q453" s="65"/>
      <c r="R453" s="209"/>
    </row>
    <row r="454" spans="1:18" ht="15.75">
      <c r="A454" s="46">
        <v>2901</v>
      </c>
      <c r="B454" s="84"/>
      <c r="C454" s="84"/>
      <c r="D454" s="84"/>
      <c r="E454" s="84"/>
      <c r="F454" s="84"/>
      <c r="G454" s="84"/>
      <c r="H454" s="84"/>
      <c r="I454" s="84"/>
      <c r="J454" s="95"/>
      <c r="K454" s="55"/>
      <c r="L454" s="1"/>
      <c r="M454" s="27"/>
      <c r="N454" s="66"/>
      <c r="O454" s="67"/>
      <c r="P454" s="68"/>
      <c r="Q454" s="66"/>
      <c r="R454" s="209"/>
    </row>
    <row r="455" spans="1:18" ht="15.75">
      <c r="A455" s="46">
        <v>2902</v>
      </c>
      <c r="B455" s="84"/>
      <c r="C455" s="84"/>
      <c r="D455" s="84"/>
      <c r="E455" s="84"/>
      <c r="F455" s="84"/>
      <c r="G455" s="84"/>
      <c r="H455" s="84"/>
      <c r="I455" s="84"/>
      <c r="J455" s="95"/>
      <c r="K455" s="55"/>
      <c r="L455" s="1"/>
      <c r="M455" s="27"/>
      <c r="N455" s="66"/>
      <c r="O455" s="67"/>
      <c r="P455" s="68"/>
      <c r="Q455" s="66"/>
      <c r="R455" s="209"/>
    </row>
    <row r="456" spans="1:18" ht="15.75">
      <c r="A456" s="46">
        <v>3001</v>
      </c>
      <c r="B456" s="84"/>
      <c r="C456" s="84"/>
      <c r="D456" s="84"/>
      <c r="E456" s="84"/>
      <c r="F456" s="84"/>
      <c r="G456" s="84"/>
      <c r="H456" s="84"/>
      <c r="I456" s="84"/>
      <c r="J456" s="95"/>
      <c r="K456" s="55"/>
      <c r="L456" s="1"/>
      <c r="M456" s="27"/>
      <c r="N456" s="66"/>
      <c r="O456" s="67"/>
      <c r="P456" s="68"/>
      <c r="Q456" s="66"/>
      <c r="R456" s="209"/>
    </row>
    <row r="457" spans="1:18" ht="15.75">
      <c r="A457" s="46">
        <v>3002</v>
      </c>
      <c r="B457" s="84"/>
      <c r="C457" s="84"/>
      <c r="D457" s="84"/>
      <c r="E457" s="84"/>
      <c r="F457" s="84"/>
      <c r="G457" s="84"/>
      <c r="H457" s="84"/>
      <c r="I457" s="84"/>
      <c r="J457" s="95"/>
      <c r="K457" s="55"/>
      <c r="L457" s="1"/>
      <c r="M457" s="27"/>
      <c r="N457" s="1"/>
      <c r="O457" s="27"/>
      <c r="P457" s="30"/>
      <c r="Q457" s="66"/>
      <c r="R457" s="209"/>
    </row>
    <row r="458" spans="1:18" ht="15.75">
      <c r="A458" s="46">
        <v>3101</v>
      </c>
      <c r="B458" s="84"/>
      <c r="C458" s="84"/>
      <c r="D458" s="84"/>
      <c r="E458" s="84"/>
      <c r="F458" s="84"/>
      <c r="G458" s="84"/>
      <c r="H458" s="84"/>
      <c r="I458" s="84"/>
      <c r="J458" s="95"/>
      <c r="K458" s="55"/>
      <c r="L458" s="1"/>
      <c r="M458" s="27"/>
      <c r="N458" s="69" t="s">
        <v>35</v>
      </c>
      <c r="O458" s="123"/>
      <c r="P458" s="71">
        <f>SUM(J448:J458)</f>
        <v>0</v>
      </c>
      <c r="Q458" s="72" t="s">
        <v>20</v>
      </c>
      <c r="R458" s="209"/>
    </row>
    <row r="459" spans="1:18" ht="15.75">
      <c r="A459" s="46">
        <v>3102</v>
      </c>
      <c r="B459" s="84"/>
      <c r="C459" s="84"/>
      <c r="D459" s="84"/>
      <c r="E459" s="84"/>
      <c r="F459" s="84"/>
      <c r="G459" s="84"/>
      <c r="H459" s="84"/>
      <c r="I459" s="84"/>
      <c r="J459" s="95"/>
      <c r="K459" s="55"/>
      <c r="L459" s="1"/>
      <c r="M459" s="27"/>
      <c r="N459" s="73" t="s">
        <v>36</v>
      </c>
      <c r="O459" s="125" t="e">
        <f>IF(O458/P458=0,"",O458/P458)</f>
        <v>#DIV/0!</v>
      </c>
      <c r="P459" s="75" t="e">
        <f>IF(O458/P458=0,"",O458/P458)</f>
        <v>#DIV/0!</v>
      </c>
      <c r="Q459" s="76" t="s">
        <v>37</v>
      </c>
      <c r="R459" s="209"/>
    </row>
    <row r="460" spans="1:18" ht="15.75">
      <c r="A460" s="46">
        <v>3201</v>
      </c>
      <c r="B460" s="84"/>
      <c r="C460" s="84"/>
      <c r="D460" s="84"/>
      <c r="E460" s="84"/>
      <c r="F460" s="84"/>
      <c r="G460" s="84"/>
      <c r="H460" s="84"/>
      <c r="I460" s="84"/>
      <c r="J460" s="95"/>
      <c r="K460" s="77"/>
      <c r="L460" s="78"/>
      <c r="M460" s="79"/>
      <c r="N460" s="78"/>
      <c r="O460" s="79"/>
      <c r="P460" s="79"/>
      <c r="Q460" s="80"/>
      <c r="R460" s="209"/>
    </row>
    <row r="461" spans="1:18" ht="18">
      <c r="A461" s="22"/>
      <c r="B461" s="27"/>
      <c r="C461" s="27"/>
      <c r="D461" s="215" t="s">
        <v>80</v>
      </c>
      <c r="E461" s="216"/>
      <c r="F461" s="216"/>
      <c r="G461" s="216"/>
      <c r="H461" s="216"/>
      <c r="I461" s="216"/>
      <c r="J461" s="81">
        <f>SUM(J444:J457)</f>
        <v>0</v>
      </c>
      <c r="K461" s="82" t="str">
        <f>IF(J452=0,"",J452/B444)</f>
        <v/>
      </c>
      <c r="L461" s="82" t="str">
        <f>IF(J461=0,"",J461/B444)</f>
        <v/>
      </c>
      <c r="M461" s="82" t="str">
        <f>IF(J452=0,"",L461-K461)</f>
        <v/>
      </c>
      <c r="N461" s="1"/>
      <c r="O461" s="27"/>
      <c r="P461" s="30"/>
      <c r="Q461" s="1"/>
      <c r="R461" s="209"/>
    </row>
    <row r="462" spans="1:18" ht="12.75" customHeight="1"/>
    <row r="463" spans="1:18" ht="12.75" customHeight="1"/>
    <row r="464" spans="1:18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73">
    <mergeCell ref="D392:I392"/>
    <mergeCell ref="B327:I327"/>
    <mergeCell ref="D346:I346"/>
    <mergeCell ref="A350:A351"/>
    <mergeCell ref="B350:I350"/>
    <mergeCell ref="D369:I369"/>
    <mergeCell ref="A373:A374"/>
    <mergeCell ref="A327:A328"/>
    <mergeCell ref="B373:I373"/>
    <mergeCell ref="A73:A74"/>
    <mergeCell ref="B73:I73"/>
    <mergeCell ref="D92:I92"/>
    <mergeCell ref="B119:I119"/>
    <mergeCell ref="D46:I46"/>
    <mergeCell ref="B50:I50"/>
    <mergeCell ref="D69:I69"/>
    <mergeCell ref="A96:A97"/>
    <mergeCell ref="B96:I96"/>
    <mergeCell ref="D115:I115"/>
    <mergeCell ref="A119:A120"/>
    <mergeCell ref="N27:N28"/>
    <mergeCell ref="O27:O28"/>
    <mergeCell ref="P27:P28"/>
    <mergeCell ref="Q27:Q28"/>
    <mergeCell ref="D23:I23"/>
    <mergeCell ref="B27:I27"/>
    <mergeCell ref="J27:J28"/>
    <mergeCell ref="K27:K28"/>
    <mergeCell ref="L27:L28"/>
    <mergeCell ref="M27:M28"/>
    <mergeCell ref="O4:O5"/>
    <mergeCell ref="P4:P5"/>
    <mergeCell ref="Q4:Q5"/>
    <mergeCell ref="B4:I4"/>
    <mergeCell ref="J4:J5"/>
    <mergeCell ref="K4:K5"/>
    <mergeCell ref="L4:L5"/>
    <mergeCell ref="M4:M5"/>
    <mergeCell ref="N4:N5"/>
    <mergeCell ref="D253:I253"/>
    <mergeCell ref="A257:A258"/>
    <mergeCell ref="B257:I257"/>
    <mergeCell ref="D276:I276"/>
    <mergeCell ref="D322:I322"/>
    <mergeCell ref="A280:A281"/>
    <mergeCell ref="D299:I299"/>
    <mergeCell ref="A303:A304"/>
    <mergeCell ref="B303:I303"/>
    <mergeCell ref="B280:I280"/>
    <mergeCell ref="A211:A212"/>
    <mergeCell ref="B211:I211"/>
    <mergeCell ref="A234:A235"/>
    <mergeCell ref="B234:I234"/>
    <mergeCell ref="D230:I230"/>
    <mergeCell ref="D206:I206"/>
    <mergeCell ref="D161:I161"/>
    <mergeCell ref="A165:A166"/>
    <mergeCell ref="B165:I165"/>
    <mergeCell ref="C184:H184"/>
    <mergeCell ref="D138:I138"/>
    <mergeCell ref="A142:A143"/>
    <mergeCell ref="B142:I142"/>
    <mergeCell ref="A188:A189"/>
    <mergeCell ref="B188:I188"/>
    <mergeCell ref="A442:A443"/>
    <mergeCell ref="B442:I442"/>
    <mergeCell ref="D461:I461"/>
    <mergeCell ref="A396:A397"/>
    <mergeCell ref="B396:I396"/>
    <mergeCell ref="D415:I415"/>
    <mergeCell ref="A419:A420"/>
    <mergeCell ref="B419:I419"/>
    <mergeCell ref="D438:I438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80"/>
  </sheetPr>
  <dimension ref="A1:AI1809"/>
  <sheetViews>
    <sheetView tabSelected="1" topLeftCell="A673" workbookViewId="0">
      <selection activeCell="P705" sqref="P705"/>
    </sheetView>
  </sheetViews>
  <sheetFormatPr baseColWidth="10" defaultColWidth="12.5703125" defaultRowHeight="15" customHeight="1"/>
  <cols>
    <col min="1" max="1" width="10" customWidth="1"/>
    <col min="2" max="3" width="4.28515625" customWidth="1"/>
    <col min="4" max="5" width="4.140625" customWidth="1"/>
    <col min="6" max="9" width="4" customWidth="1"/>
    <col min="10" max="10" width="4.5703125" customWidth="1"/>
    <col min="11" max="11" width="7.5703125" customWidth="1"/>
    <col min="12" max="12" width="11.42578125" customWidth="1"/>
    <col min="13" max="13" width="13.140625" customWidth="1"/>
    <col min="14" max="14" width="14.7109375" customWidth="1"/>
    <col min="15" max="15" width="13.140625" customWidth="1"/>
    <col min="16" max="16" width="13.28515625" customWidth="1"/>
    <col min="17" max="17" width="13.140625" customWidth="1"/>
    <col min="18" max="18" width="12" customWidth="1"/>
    <col min="19" max="19" width="13.140625" customWidth="1"/>
    <col min="20" max="20" width="8.7109375" customWidth="1"/>
    <col min="21" max="21" width="11.7109375" customWidth="1"/>
    <col min="22" max="35" width="10" customWidth="1"/>
  </cols>
  <sheetData>
    <row r="1" spans="1:24" ht="12.75" customHeight="1">
      <c r="M1" s="1"/>
      <c r="N1" s="1"/>
      <c r="P1" s="1"/>
    </row>
    <row r="2" spans="1:24" ht="12.75" customHeight="1">
      <c r="A2" s="3" t="s">
        <v>125</v>
      </c>
      <c r="M2" s="1"/>
      <c r="N2" s="1"/>
      <c r="P2" s="1"/>
    </row>
    <row r="3" spans="1:24" ht="25.5" customHeight="1">
      <c r="B3" s="232" t="s">
        <v>3</v>
      </c>
      <c r="C3" s="233"/>
      <c r="D3" s="233"/>
      <c r="E3" s="233"/>
      <c r="F3" s="233"/>
      <c r="G3" s="233"/>
      <c r="H3" s="233"/>
      <c r="I3" s="233"/>
      <c r="J3" s="233"/>
      <c r="K3" s="4"/>
      <c r="M3" s="7" t="s">
        <v>11</v>
      </c>
      <c r="N3" s="7" t="s">
        <v>12</v>
      </c>
      <c r="O3" s="8" t="s">
        <v>13</v>
      </c>
      <c r="P3" s="7" t="s">
        <v>14</v>
      </c>
      <c r="Q3" s="9" t="s">
        <v>15</v>
      </c>
      <c r="R3" s="9" t="s">
        <v>16</v>
      </c>
      <c r="S3" s="10" t="s">
        <v>17</v>
      </c>
      <c r="V3" s="32" t="s">
        <v>14</v>
      </c>
      <c r="W3" s="32"/>
      <c r="X3" s="32"/>
    </row>
    <row r="4" spans="1:24" ht="12.75" customHeight="1">
      <c r="A4" s="12" t="s">
        <v>19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4" t="s">
        <v>20</v>
      </c>
      <c r="M4" s="18"/>
      <c r="N4" s="18"/>
      <c r="O4" s="19"/>
      <c r="P4" s="20"/>
      <c r="Q4" s="21"/>
      <c r="R4" s="21"/>
      <c r="S4" s="1"/>
      <c r="V4" s="147" t="s">
        <v>84</v>
      </c>
      <c r="W4" s="33"/>
      <c r="X4" s="33"/>
    </row>
    <row r="5" spans="1:24" ht="12.75" customHeight="1">
      <c r="A5" s="22" t="s">
        <v>41</v>
      </c>
      <c r="B5" s="23">
        <v>65</v>
      </c>
      <c r="C5" s="23"/>
      <c r="D5" s="23"/>
      <c r="E5" s="23"/>
      <c r="F5" s="23"/>
      <c r="G5" s="23"/>
      <c r="H5" s="23"/>
      <c r="I5" s="23"/>
      <c r="J5" s="23"/>
      <c r="K5" s="23"/>
      <c r="L5" s="24"/>
      <c r="M5" s="18"/>
      <c r="N5" s="18"/>
      <c r="O5" s="19"/>
      <c r="P5" s="20"/>
      <c r="Q5" s="26">
        <f>B5</f>
        <v>65</v>
      </c>
      <c r="R5" s="21"/>
      <c r="S5" s="1"/>
      <c r="U5" s="34" t="s">
        <v>40</v>
      </c>
      <c r="V5" s="35" t="s">
        <v>41</v>
      </c>
    </row>
    <row r="6" spans="1:24" ht="12.75" customHeight="1">
      <c r="A6" s="22" t="s">
        <v>22</v>
      </c>
      <c r="C6" s="27">
        <v>55</v>
      </c>
      <c r="L6" s="24"/>
      <c r="M6" s="1"/>
      <c r="N6" s="1"/>
      <c r="P6" s="20">
        <f>C6/B5</f>
        <v>0.84615384615384615</v>
      </c>
      <c r="Q6" s="29">
        <v>55</v>
      </c>
      <c r="R6" s="30">
        <f t="shared" ref="R6:R14" si="0">Q6/Q5</f>
        <v>0.84615384615384615</v>
      </c>
      <c r="S6" s="1">
        <f t="shared" ref="S6:S14" si="1">100%-R6</f>
        <v>0.15384615384615385</v>
      </c>
      <c r="U6" s="2" t="s">
        <v>42</v>
      </c>
      <c r="V6" s="1">
        <f>P6</f>
        <v>0.84615384615384615</v>
      </c>
    </row>
    <row r="7" spans="1:24" ht="12.75" customHeight="1">
      <c r="A7" s="22" t="s">
        <v>24</v>
      </c>
      <c r="D7" s="27">
        <v>54</v>
      </c>
      <c r="L7" s="24"/>
      <c r="M7" s="1"/>
      <c r="N7" s="1"/>
      <c r="P7" s="20">
        <f>D7/C6</f>
        <v>0.98181818181818181</v>
      </c>
      <c r="Q7" s="29">
        <v>55</v>
      </c>
      <c r="R7" s="30">
        <f t="shared" si="0"/>
        <v>1</v>
      </c>
      <c r="S7" s="1">
        <f t="shared" si="1"/>
        <v>0</v>
      </c>
      <c r="U7" s="2" t="s">
        <v>43</v>
      </c>
    </row>
    <row r="8" spans="1:24" ht="12.75" customHeight="1">
      <c r="A8" s="22" t="s">
        <v>25</v>
      </c>
      <c r="E8" s="27">
        <v>45</v>
      </c>
      <c r="L8" s="24"/>
      <c r="M8" s="1"/>
      <c r="N8" s="1"/>
      <c r="P8" s="20">
        <f>E8/D7</f>
        <v>0.83333333333333337</v>
      </c>
      <c r="Q8" s="29">
        <v>50</v>
      </c>
      <c r="R8" s="30">
        <f t="shared" si="0"/>
        <v>0.90909090909090906</v>
      </c>
      <c r="S8" s="1">
        <f t="shared" si="1"/>
        <v>9.0909090909090939E-2</v>
      </c>
      <c r="U8" s="2"/>
    </row>
    <row r="9" spans="1:24" ht="12.75" customHeight="1">
      <c r="A9" s="22" t="s">
        <v>26</v>
      </c>
      <c r="F9" s="27">
        <v>45</v>
      </c>
      <c r="L9" s="24"/>
      <c r="M9" s="1"/>
      <c r="N9" s="1"/>
      <c r="P9" s="20">
        <f>F9/E8</f>
        <v>1</v>
      </c>
      <c r="Q9" s="29">
        <v>50</v>
      </c>
      <c r="R9" s="30">
        <f t="shared" si="0"/>
        <v>1</v>
      </c>
      <c r="S9" s="1">
        <f t="shared" si="1"/>
        <v>0</v>
      </c>
      <c r="U9" s="2" t="s">
        <v>45</v>
      </c>
    </row>
    <row r="10" spans="1:24" ht="12.75" customHeight="1">
      <c r="A10" s="22" t="s">
        <v>27</v>
      </c>
      <c r="G10" s="27">
        <v>44</v>
      </c>
      <c r="L10" s="24"/>
      <c r="M10" s="1"/>
      <c r="N10" s="1"/>
      <c r="P10" s="1">
        <f>G10/F9</f>
        <v>0.97777777777777775</v>
      </c>
      <c r="Q10" s="29">
        <v>48</v>
      </c>
      <c r="R10" s="30">
        <f t="shared" si="0"/>
        <v>0.96</v>
      </c>
      <c r="S10" s="1">
        <f t="shared" si="1"/>
        <v>4.0000000000000036E-2</v>
      </c>
      <c r="U10" s="2"/>
    </row>
    <row r="11" spans="1:24" ht="12.75" customHeight="1">
      <c r="A11" s="22" t="s">
        <v>28</v>
      </c>
      <c r="H11" s="27">
        <v>42</v>
      </c>
      <c r="L11" s="24"/>
      <c r="M11" s="1"/>
      <c r="N11" s="1"/>
      <c r="P11" s="1">
        <f>H11/G10</f>
        <v>0.95454545454545459</v>
      </c>
      <c r="Q11" s="29">
        <v>46</v>
      </c>
      <c r="R11" s="30">
        <f t="shared" si="0"/>
        <v>0.95833333333333337</v>
      </c>
      <c r="S11" s="1">
        <f t="shared" si="1"/>
        <v>4.166666666666663E-2</v>
      </c>
      <c r="U11" s="2"/>
    </row>
    <row r="12" spans="1:24" ht="12.75" customHeight="1">
      <c r="A12" s="22" t="s">
        <v>29</v>
      </c>
      <c r="I12" s="27">
        <v>41</v>
      </c>
      <c r="L12" s="24"/>
      <c r="M12" s="1"/>
      <c r="N12" s="1"/>
      <c r="P12" s="1">
        <f>I12/H11</f>
        <v>0.97619047619047616</v>
      </c>
      <c r="Q12" s="29">
        <v>44</v>
      </c>
      <c r="R12" s="30">
        <f t="shared" si="0"/>
        <v>0.95652173913043481</v>
      </c>
      <c r="S12" s="1">
        <f t="shared" si="1"/>
        <v>4.3478260869565188E-2</v>
      </c>
      <c r="U12" s="2"/>
    </row>
    <row r="13" spans="1:24" ht="12.75" customHeight="1">
      <c r="A13" s="22" t="s">
        <v>30</v>
      </c>
      <c r="J13" s="27">
        <v>40</v>
      </c>
      <c r="L13" s="24"/>
      <c r="M13" s="1"/>
      <c r="N13" s="1"/>
      <c r="P13" s="1">
        <f>J13/I12</f>
        <v>0.97560975609756095</v>
      </c>
      <c r="Q13" s="29">
        <v>44</v>
      </c>
      <c r="R13" s="30">
        <f t="shared" si="0"/>
        <v>1</v>
      </c>
      <c r="S13" s="1">
        <f t="shared" si="1"/>
        <v>0</v>
      </c>
      <c r="U13" s="2"/>
    </row>
    <row r="14" spans="1:24" ht="12.75" customHeight="1">
      <c r="A14" s="22" t="s">
        <v>31</v>
      </c>
      <c r="K14" s="27">
        <v>40</v>
      </c>
      <c r="L14" s="28">
        <v>39</v>
      </c>
      <c r="M14" s="1"/>
      <c r="N14" s="1"/>
      <c r="P14" s="1">
        <f>K14/J13</f>
        <v>1</v>
      </c>
      <c r="Q14" s="29">
        <v>43</v>
      </c>
      <c r="R14" s="30">
        <f t="shared" si="0"/>
        <v>0.97727272727272729</v>
      </c>
      <c r="S14" s="1">
        <f t="shared" si="1"/>
        <v>2.2727272727272707E-2</v>
      </c>
      <c r="U14" s="2"/>
    </row>
    <row r="15" spans="1:24" ht="12.75" customHeight="1">
      <c r="A15" s="22" t="s">
        <v>32</v>
      </c>
      <c r="K15" s="27">
        <v>3</v>
      </c>
      <c r="L15" s="28">
        <v>3</v>
      </c>
      <c r="M15" s="1"/>
      <c r="N15" s="1"/>
      <c r="P15" s="1"/>
      <c r="Q15" s="29">
        <v>5</v>
      </c>
      <c r="R15" s="30"/>
      <c r="S15" s="1"/>
      <c r="U15" s="2"/>
    </row>
    <row r="16" spans="1:24" ht="12.75" customHeight="1">
      <c r="A16" s="22" t="s">
        <v>33</v>
      </c>
      <c r="K16" s="27">
        <v>2</v>
      </c>
      <c r="L16" s="28">
        <v>2</v>
      </c>
      <c r="M16" s="1"/>
      <c r="N16" s="1"/>
      <c r="P16" s="1"/>
      <c r="Q16" s="29">
        <v>2</v>
      </c>
      <c r="R16" s="30"/>
      <c r="S16" s="1"/>
      <c r="U16" s="2"/>
    </row>
    <row r="17" spans="1:21" ht="12.75" customHeight="1">
      <c r="A17" s="22"/>
      <c r="L17" s="28"/>
      <c r="M17" s="1"/>
      <c r="N17" s="1"/>
      <c r="P17" s="1"/>
      <c r="Q17" s="29"/>
      <c r="R17" s="30"/>
      <c r="S17" s="1"/>
      <c r="U17" s="2"/>
    </row>
    <row r="18" spans="1:21" ht="12.75" customHeight="1">
      <c r="L18" s="27">
        <f>SUM(L14:L16)</f>
        <v>44</v>
      </c>
      <c r="M18" s="1">
        <f>L14/B5</f>
        <v>0.6</v>
      </c>
      <c r="N18" s="1">
        <f>L18/B5</f>
        <v>0.67692307692307696</v>
      </c>
      <c r="O18" s="1">
        <f>N18-M18</f>
        <v>7.6923076923076983E-2</v>
      </c>
      <c r="P18" s="1"/>
      <c r="U18" s="2" t="s">
        <v>0</v>
      </c>
    </row>
    <row r="19" spans="1:21" ht="12.75" customHeight="1">
      <c r="A19" s="3" t="s">
        <v>1</v>
      </c>
      <c r="M19" s="1"/>
      <c r="N19" s="1"/>
      <c r="P19" s="1"/>
      <c r="U19" s="2" t="s">
        <v>2</v>
      </c>
    </row>
    <row r="20" spans="1:21" ht="25.5" customHeight="1">
      <c r="B20" s="232" t="s">
        <v>3</v>
      </c>
      <c r="C20" s="233"/>
      <c r="D20" s="233"/>
      <c r="E20" s="233"/>
      <c r="F20" s="233"/>
      <c r="G20" s="233"/>
      <c r="H20" s="233"/>
      <c r="I20" s="233"/>
      <c r="J20" s="233"/>
      <c r="K20" s="4"/>
      <c r="M20" s="7" t="s">
        <v>11</v>
      </c>
      <c r="N20" s="7" t="s">
        <v>12</v>
      </c>
      <c r="O20" s="8" t="s">
        <v>13</v>
      </c>
      <c r="P20" s="7" t="s">
        <v>14</v>
      </c>
      <c r="Q20" s="9" t="s">
        <v>15</v>
      </c>
      <c r="R20" s="9" t="s">
        <v>16</v>
      </c>
      <c r="S20" s="10" t="s">
        <v>17</v>
      </c>
      <c r="U20" s="11" t="s">
        <v>18</v>
      </c>
    </row>
    <row r="21" spans="1:21" ht="12.75" customHeight="1">
      <c r="A21" s="12" t="s">
        <v>19</v>
      </c>
      <c r="B21" s="13">
        <v>1</v>
      </c>
      <c r="C21" s="13">
        <v>2</v>
      </c>
      <c r="D21" s="13">
        <v>3</v>
      </c>
      <c r="E21" s="13">
        <v>4</v>
      </c>
      <c r="F21" s="13">
        <v>5</v>
      </c>
      <c r="G21" s="13">
        <v>6</v>
      </c>
      <c r="H21" s="13">
        <v>7</v>
      </c>
      <c r="I21" s="13">
        <v>8</v>
      </c>
      <c r="J21" s="13">
        <v>9</v>
      </c>
      <c r="K21" s="13">
        <v>10</v>
      </c>
      <c r="L21" s="14" t="s">
        <v>20</v>
      </c>
      <c r="M21" s="18"/>
      <c r="N21" s="18"/>
      <c r="O21" s="19"/>
      <c r="P21" s="20"/>
      <c r="Q21" s="21"/>
      <c r="R21" s="21"/>
      <c r="S21" s="1"/>
      <c r="U21" s="11" t="s">
        <v>21</v>
      </c>
    </row>
    <row r="22" spans="1:21" ht="12.75" customHeight="1">
      <c r="A22" s="22" t="s">
        <v>22</v>
      </c>
      <c r="B22" s="23">
        <v>82</v>
      </c>
      <c r="C22" s="23"/>
      <c r="D22" s="23"/>
      <c r="E22" s="23"/>
      <c r="F22" s="23"/>
      <c r="G22" s="23"/>
      <c r="H22" s="23"/>
      <c r="I22" s="23"/>
      <c r="J22" s="23"/>
      <c r="K22" s="23"/>
      <c r="L22" s="24"/>
      <c r="M22" s="18"/>
      <c r="N22" s="18"/>
      <c r="O22" s="19"/>
      <c r="P22" s="20"/>
      <c r="Q22" s="26">
        <f>B22</f>
        <v>82</v>
      </c>
      <c r="R22" s="21"/>
      <c r="S22" s="1"/>
      <c r="U22" s="11" t="s">
        <v>23</v>
      </c>
    </row>
    <row r="23" spans="1:21" ht="12.75" customHeight="1">
      <c r="A23" s="22" t="s">
        <v>24</v>
      </c>
      <c r="C23" s="27">
        <v>64</v>
      </c>
      <c r="L23" s="24"/>
      <c r="M23" s="1"/>
      <c r="N23" s="1"/>
      <c r="P23" s="20">
        <f>C23/B22</f>
        <v>0.78048780487804881</v>
      </c>
      <c r="Q23" s="29">
        <v>64</v>
      </c>
      <c r="R23" s="30">
        <f t="shared" ref="R23:R31" si="2">Q23/Q22</f>
        <v>0.78048780487804881</v>
      </c>
      <c r="S23" s="1">
        <f t="shared" ref="S23:S31" si="3">100%-R23</f>
        <v>0.21951219512195119</v>
      </c>
    </row>
    <row r="24" spans="1:21" ht="12.75" customHeight="1">
      <c r="A24" s="22" t="s">
        <v>25</v>
      </c>
      <c r="D24" s="27">
        <v>59</v>
      </c>
      <c r="L24" s="24"/>
      <c r="M24" s="1"/>
      <c r="N24" s="1"/>
      <c r="P24" s="20">
        <f>D24/C23</f>
        <v>0.921875</v>
      </c>
      <c r="Q24" s="29">
        <v>60</v>
      </c>
      <c r="R24" s="30">
        <f t="shared" si="2"/>
        <v>0.9375</v>
      </c>
      <c r="S24" s="1">
        <f t="shared" si="3"/>
        <v>6.25E-2</v>
      </c>
    </row>
    <row r="25" spans="1:21" ht="12.75" customHeight="1">
      <c r="A25" s="22" t="s">
        <v>26</v>
      </c>
      <c r="E25" s="27">
        <v>53</v>
      </c>
      <c r="L25" s="24"/>
      <c r="M25" s="1"/>
      <c r="N25" s="1"/>
      <c r="P25" s="20">
        <f>E25/D24</f>
        <v>0.89830508474576276</v>
      </c>
      <c r="Q25" s="29">
        <v>58</v>
      </c>
      <c r="R25" s="30">
        <f t="shared" si="2"/>
        <v>0.96666666666666667</v>
      </c>
      <c r="S25" s="1">
        <f t="shared" si="3"/>
        <v>3.3333333333333326E-2</v>
      </c>
    </row>
    <row r="26" spans="1:21" ht="12.75" customHeight="1">
      <c r="A26" s="22" t="s">
        <v>27</v>
      </c>
      <c r="F26" s="27">
        <v>50</v>
      </c>
      <c r="L26" s="24"/>
      <c r="M26" s="1"/>
      <c r="N26" s="1"/>
      <c r="P26" s="1">
        <f>F26/E25</f>
        <v>0.94339622641509435</v>
      </c>
      <c r="Q26" s="29">
        <v>55</v>
      </c>
      <c r="R26" s="30">
        <f t="shared" si="2"/>
        <v>0.94827586206896552</v>
      </c>
      <c r="S26" s="1">
        <f t="shared" si="3"/>
        <v>5.1724137931034475E-2</v>
      </c>
    </row>
    <row r="27" spans="1:21" ht="12.75" customHeight="1">
      <c r="A27" s="22" t="s">
        <v>28</v>
      </c>
      <c r="G27" s="27">
        <v>47</v>
      </c>
      <c r="L27" s="24"/>
      <c r="M27" s="1"/>
      <c r="N27" s="1"/>
      <c r="P27" s="1">
        <f>G27/F26</f>
        <v>0.94</v>
      </c>
      <c r="Q27" s="29">
        <v>50</v>
      </c>
      <c r="R27" s="30">
        <f t="shared" si="2"/>
        <v>0.90909090909090906</v>
      </c>
      <c r="S27" s="1">
        <f t="shared" si="3"/>
        <v>9.0909090909090939E-2</v>
      </c>
    </row>
    <row r="28" spans="1:21" ht="12.75" customHeight="1">
      <c r="A28" s="22" t="s">
        <v>29</v>
      </c>
      <c r="H28" s="27">
        <v>44</v>
      </c>
      <c r="L28" s="24"/>
      <c r="M28" s="1"/>
      <c r="N28" s="1"/>
      <c r="P28" s="1">
        <f>H28/G27</f>
        <v>0.93617021276595747</v>
      </c>
      <c r="Q28" s="29">
        <v>47</v>
      </c>
      <c r="R28" s="30">
        <f t="shared" si="2"/>
        <v>0.94</v>
      </c>
      <c r="S28" s="1">
        <f t="shared" si="3"/>
        <v>6.0000000000000053E-2</v>
      </c>
    </row>
    <row r="29" spans="1:21" ht="12.75" customHeight="1">
      <c r="A29" s="22" t="s">
        <v>30</v>
      </c>
      <c r="I29" s="27">
        <v>44</v>
      </c>
      <c r="L29" s="24"/>
      <c r="M29" s="1"/>
      <c r="N29" s="1"/>
      <c r="P29" s="1">
        <f>I29/H28</f>
        <v>1</v>
      </c>
      <c r="Q29" s="29">
        <v>48</v>
      </c>
      <c r="R29" s="30">
        <f t="shared" si="2"/>
        <v>1.0212765957446808</v>
      </c>
      <c r="S29" s="1">
        <f t="shared" si="3"/>
        <v>-2.1276595744680771E-2</v>
      </c>
    </row>
    <row r="30" spans="1:21" ht="12.75" customHeight="1">
      <c r="A30" s="22" t="s">
        <v>31</v>
      </c>
      <c r="J30" s="27">
        <v>44</v>
      </c>
      <c r="L30" s="24"/>
      <c r="M30" s="1"/>
      <c r="N30" s="1"/>
      <c r="P30" s="1">
        <f>J30/I29</f>
        <v>1</v>
      </c>
      <c r="Q30" s="29">
        <v>47</v>
      </c>
      <c r="R30" s="30">
        <f t="shared" si="2"/>
        <v>0.97916666666666663</v>
      </c>
      <c r="S30" s="1">
        <f t="shared" si="3"/>
        <v>2.083333333333337E-2</v>
      </c>
    </row>
    <row r="31" spans="1:21" ht="12.75" customHeight="1">
      <c r="A31" s="22" t="s">
        <v>32</v>
      </c>
      <c r="K31" s="27">
        <v>45</v>
      </c>
      <c r="L31" s="28">
        <v>45</v>
      </c>
      <c r="M31" s="1"/>
      <c r="N31" s="1"/>
      <c r="P31" s="1">
        <f>K31/J30</f>
        <v>1.0227272727272727</v>
      </c>
      <c r="Q31" s="29">
        <v>48</v>
      </c>
      <c r="R31" s="30">
        <f t="shared" si="2"/>
        <v>1.0212765957446808</v>
      </c>
      <c r="S31" s="1">
        <f t="shared" si="3"/>
        <v>-2.1276595744680771E-2</v>
      </c>
    </row>
    <row r="32" spans="1:21" ht="12.75" customHeight="1">
      <c r="A32" s="22" t="s">
        <v>33</v>
      </c>
      <c r="K32" s="27">
        <v>1</v>
      </c>
      <c r="L32" s="28">
        <v>1</v>
      </c>
      <c r="M32" s="1"/>
      <c r="N32" s="1"/>
      <c r="P32" s="1"/>
      <c r="Q32" s="29">
        <v>1</v>
      </c>
      <c r="R32" s="30"/>
      <c r="S32" s="1"/>
    </row>
    <row r="33" spans="1:24" ht="12.75" customHeight="1">
      <c r="A33" s="22" t="s">
        <v>34</v>
      </c>
      <c r="K33" s="27">
        <v>1</v>
      </c>
      <c r="L33" s="28"/>
      <c r="M33" s="1"/>
      <c r="N33" s="1"/>
      <c r="P33" s="1"/>
      <c r="Q33" s="29">
        <v>2</v>
      </c>
      <c r="R33" s="30"/>
      <c r="S33" s="1"/>
    </row>
    <row r="34" spans="1:24" ht="12.75" customHeight="1">
      <c r="A34" s="22" t="s">
        <v>46</v>
      </c>
      <c r="K34" s="27">
        <v>1</v>
      </c>
      <c r="L34" s="28">
        <v>1</v>
      </c>
      <c r="M34" s="1"/>
      <c r="N34" s="1"/>
      <c r="P34" s="1"/>
      <c r="Q34" s="29">
        <v>2</v>
      </c>
      <c r="R34" s="30"/>
      <c r="S34" s="1"/>
    </row>
    <row r="35" spans="1:24" ht="12.75" customHeight="1">
      <c r="A35" s="22" t="s">
        <v>50</v>
      </c>
      <c r="K35" s="27">
        <v>1</v>
      </c>
      <c r="L35" s="28"/>
      <c r="M35" s="1"/>
      <c r="N35" s="1"/>
      <c r="P35" s="1"/>
      <c r="Q35" s="29">
        <v>1</v>
      </c>
      <c r="R35" s="30"/>
      <c r="S35" s="1"/>
      <c r="T35" s="27" t="s">
        <v>35</v>
      </c>
      <c r="U35" s="27">
        <v>47</v>
      </c>
      <c r="V35" s="28">
        <f>L38</f>
        <v>48</v>
      </c>
      <c r="W35" s="28" t="s">
        <v>20</v>
      </c>
    </row>
    <row r="36" spans="1:24" ht="12.75" customHeight="1">
      <c r="A36" s="22" t="s">
        <v>51</v>
      </c>
      <c r="K36" s="27">
        <v>1</v>
      </c>
      <c r="L36" s="28"/>
      <c r="M36" s="1"/>
      <c r="N36" s="1"/>
      <c r="P36" s="1"/>
      <c r="Q36" s="29">
        <v>1</v>
      </c>
      <c r="R36" s="30"/>
      <c r="S36" s="1"/>
      <c r="T36" s="27" t="s">
        <v>36</v>
      </c>
      <c r="U36" s="30">
        <f>U35/B22</f>
        <v>0.57317073170731703</v>
      </c>
      <c r="V36" s="130">
        <f>U35/V35</f>
        <v>0.97916666666666663</v>
      </c>
      <c r="W36" s="28" t="s">
        <v>37</v>
      </c>
    </row>
    <row r="37" spans="1:24" ht="12.75" customHeight="1">
      <c r="A37" s="22" t="s">
        <v>55</v>
      </c>
      <c r="L37" s="28">
        <v>1</v>
      </c>
      <c r="M37" s="1"/>
      <c r="N37" s="1"/>
      <c r="P37" s="1"/>
      <c r="Q37" s="29"/>
      <c r="R37" s="30"/>
      <c r="S37" s="1"/>
      <c r="T37" s="27"/>
      <c r="U37" s="30"/>
      <c r="V37" s="130"/>
      <c r="W37" s="28"/>
    </row>
    <row r="38" spans="1:24" ht="12.75" customHeight="1">
      <c r="L38" s="27">
        <f>SUM(L31:L37)</f>
        <v>48</v>
      </c>
      <c r="M38" s="1">
        <f>L31/B22</f>
        <v>0.54878048780487809</v>
      </c>
      <c r="N38" s="1">
        <f>L38/B22</f>
        <v>0.58536585365853655</v>
      </c>
      <c r="O38" s="1">
        <f>N38-M38</f>
        <v>3.6585365853658458E-2</v>
      </c>
      <c r="P38" s="1"/>
    </row>
    <row r="39" spans="1:24" ht="12.75" customHeight="1">
      <c r="A39" s="3" t="s">
        <v>38</v>
      </c>
      <c r="M39" s="1"/>
      <c r="N39" s="1"/>
      <c r="P39" s="1"/>
    </row>
    <row r="40" spans="1:24" ht="25.5" customHeight="1">
      <c r="B40" s="232" t="s">
        <v>3</v>
      </c>
      <c r="C40" s="233"/>
      <c r="D40" s="233"/>
      <c r="E40" s="233"/>
      <c r="F40" s="233"/>
      <c r="G40" s="233"/>
      <c r="H40" s="233"/>
      <c r="I40" s="233"/>
      <c r="J40" s="233"/>
      <c r="K40" s="4"/>
      <c r="M40" s="7" t="s">
        <v>11</v>
      </c>
      <c r="N40" s="7" t="s">
        <v>12</v>
      </c>
      <c r="O40" s="8" t="s">
        <v>13</v>
      </c>
      <c r="P40" s="7" t="s">
        <v>14</v>
      </c>
      <c r="Q40" s="9" t="s">
        <v>15</v>
      </c>
      <c r="R40" s="9" t="s">
        <v>16</v>
      </c>
      <c r="S40" s="10" t="s">
        <v>17</v>
      </c>
    </row>
    <row r="41" spans="1:24" ht="12.75" customHeight="1">
      <c r="A41" s="12" t="s">
        <v>19</v>
      </c>
      <c r="B41" s="13">
        <v>1</v>
      </c>
      <c r="C41" s="13">
        <v>2</v>
      </c>
      <c r="D41" s="13">
        <v>3</v>
      </c>
      <c r="E41" s="13">
        <v>4</v>
      </c>
      <c r="F41" s="13">
        <v>5</v>
      </c>
      <c r="G41" s="13">
        <v>6</v>
      </c>
      <c r="H41" s="13">
        <v>7</v>
      </c>
      <c r="I41" s="13">
        <v>8</v>
      </c>
      <c r="J41" s="13">
        <v>9</v>
      </c>
      <c r="K41" s="13">
        <v>10</v>
      </c>
      <c r="L41" s="14" t="s">
        <v>20</v>
      </c>
      <c r="M41" s="18"/>
      <c r="N41" s="18"/>
      <c r="O41" s="19"/>
      <c r="P41" s="20"/>
      <c r="Q41" s="21"/>
      <c r="R41" s="21"/>
      <c r="S41" s="1"/>
    </row>
    <row r="42" spans="1:24" ht="12.75" customHeight="1">
      <c r="A42" s="22" t="s">
        <v>24</v>
      </c>
      <c r="B42" s="23">
        <v>41</v>
      </c>
      <c r="C42" s="23"/>
      <c r="D42" s="23"/>
      <c r="E42" s="23"/>
      <c r="F42" s="23"/>
      <c r="G42" s="23"/>
      <c r="H42" s="23"/>
      <c r="I42" s="23"/>
      <c r="J42" s="23"/>
      <c r="K42" s="129"/>
      <c r="L42" s="28"/>
      <c r="M42" s="18"/>
      <c r="N42" s="18"/>
      <c r="O42" s="19"/>
      <c r="P42" s="20"/>
      <c r="Q42" s="26">
        <f>B42</f>
        <v>41</v>
      </c>
      <c r="R42" s="21"/>
      <c r="S42" s="1"/>
      <c r="U42" s="31"/>
      <c r="V42" s="32" t="s">
        <v>39</v>
      </c>
      <c r="W42" s="32"/>
      <c r="X42" s="32"/>
    </row>
    <row r="43" spans="1:24" ht="12.75" customHeight="1">
      <c r="A43" s="22" t="s">
        <v>25</v>
      </c>
      <c r="C43" s="27">
        <v>29</v>
      </c>
      <c r="L43" s="28"/>
      <c r="M43" s="1"/>
      <c r="N43" s="1"/>
      <c r="P43" s="20">
        <f>C43/B42</f>
        <v>0.70731707317073167</v>
      </c>
      <c r="Q43" s="29">
        <v>29</v>
      </c>
      <c r="R43" s="30">
        <f t="shared" ref="R43:R51" si="4">Q43/Q42</f>
        <v>0.70731707317073167</v>
      </c>
      <c r="S43" s="1">
        <f t="shared" ref="S43:S51" si="5">100%-R43</f>
        <v>0.29268292682926833</v>
      </c>
      <c r="V43" s="33"/>
      <c r="W43" s="33"/>
      <c r="X43" s="33"/>
    </row>
    <row r="44" spans="1:24" ht="12.75" customHeight="1">
      <c r="A44" s="22" t="s">
        <v>26</v>
      </c>
      <c r="D44" s="27">
        <v>26</v>
      </c>
      <c r="L44" s="28"/>
      <c r="M44" s="1"/>
      <c r="N44" s="1"/>
      <c r="P44" s="20">
        <f>D44/C43</f>
        <v>0.89655172413793105</v>
      </c>
      <c r="Q44" s="29">
        <v>28</v>
      </c>
      <c r="R44" s="30">
        <f t="shared" si="4"/>
        <v>0.96551724137931039</v>
      </c>
      <c r="S44" s="1">
        <f t="shared" si="5"/>
        <v>3.4482758620689613E-2</v>
      </c>
      <c r="U44" s="34" t="s">
        <v>40</v>
      </c>
      <c r="V44" s="35" t="s">
        <v>41</v>
      </c>
    </row>
    <row r="45" spans="1:24" ht="12.75" customHeight="1">
      <c r="A45" s="22" t="s">
        <v>27</v>
      </c>
      <c r="E45" s="27">
        <v>23</v>
      </c>
      <c r="L45" s="28"/>
      <c r="M45" s="1"/>
      <c r="N45" s="1"/>
      <c r="P45" s="1">
        <f>E45/D44</f>
        <v>0.88461538461538458</v>
      </c>
      <c r="Q45" s="29">
        <v>27</v>
      </c>
      <c r="R45" s="30">
        <f t="shared" si="4"/>
        <v>0.9642857142857143</v>
      </c>
      <c r="S45" s="1">
        <f t="shared" si="5"/>
        <v>3.5714285714285698E-2</v>
      </c>
      <c r="U45" s="34"/>
      <c r="V45" s="35"/>
    </row>
    <row r="46" spans="1:24" ht="12.75" customHeight="1">
      <c r="A46" s="22" t="s">
        <v>28</v>
      </c>
      <c r="F46" s="27">
        <v>22</v>
      </c>
      <c r="L46" s="28"/>
      <c r="M46" s="1"/>
      <c r="N46" s="1"/>
      <c r="P46" s="1">
        <f>F46/E45</f>
        <v>0.95652173913043481</v>
      </c>
      <c r="Q46" s="29">
        <v>24</v>
      </c>
      <c r="R46" s="30">
        <f t="shared" si="4"/>
        <v>0.88888888888888884</v>
      </c>
      <c r="S46" s="1">
        <f t="shared" si="5"/>
        <v>0.11111111111111116</v>
      </c>
      <c r="U46" s="2" t="s">
        <v>42</v>
      </c>
      <c r="V46" s="30">
        <f>R6</f>
        <v>0.84615384615384615</v>
      </c>
    </row>
    <row r="47" spans="1:24" ht="12.75" customHeight="1">
      <c r="A47" s="22" t="s">
        <v>29</v>
      </c>
      <c r="G47" s="27">
        <v>21</v>
      </c>
      <c r="L47" s="28"/>
      <c r="M47" s="1"/>
      <c r="N47" s="1"/>
      <c r="P47" s="1">
        <f>G47/F46</f>
        <v>0.95454545454545459</v>
      </c>
      <c r="Q47" s="29">
        <v>24</v>
      </c>
      <c r="R47" s="30">
        <f t="shared" si="4"/>
        <v>1</v>
      </c>
      <c r="S47" s="1">
        <f t="shared" si="5"/>
        <v>0</v>
      </c>
      <c r="U47" s="2" t="s">
        <v>43</v>
      </c>
    </row>
    <row r="48" spans="1:24" ht="12.75" customHeight="1">
      <c r="A48" s="22" t="s">
        <v>30</v>
      </c>
      <c r="H48" s="27">
        <v>20</v>
      </c>
      <c r="L48" s="28"/>
      <c r="M48" s="1"/>
      <c r="N48" s="1"/>
      <c r="P48" s="1">
        <f>H48/G47</f>
        <v>0.95238095238095233</v>
      </c>
      <c r="Q48" s="29">
        <v>22</v>
      </c>
      <c r="R48" s="30">
        <f t="shared" si="4"/>
        <v>0.91666666666666663</v>
      </c>
      <c r="S48" s="1">
        <f t="shared" si="5"/>
        <v>8.333333333333337E-2</v>
      </c>
      <c r="U48" s="2"/>
    </row>
    <row r="49" spans="1:25" ht="12.75" customHeight="1">
      <c r="A49" s="22" t="s">
        <v>31</v>
      </c>
      <c r="I49" s="27">
        <v>20</v>
      </c>
      <c r="L49" s="28"/>
      <c r="M49" s="1"/>
      <c r="N49" s="1"/>
      <c r="P49" s="1">
        <f>I49/H48</f>
        <v>1</v>
      </c>
      <c r="Q49" s="29">
        <v>23</v>
      </c>
      <c r="R49" s="30">
        <f t="shared" si="4"/>
        <v>1.0454545454545454</v>
      </c>
      <c r="S49" s="1">
        <f t="shared" si="5"/>
        <v>-4.5454545454545414E-2</v>
      </c>
      <c r="U49" s="2"/>
    </row>
    <row r="50" spans="1:25" ht="12.75" customHeight="1">
      <c r="A50" s="22" t="s">
        <v>32</v>
      </c>
      <c r="J50" s="27">
        <v>20</v>
      </c>
      <c r="L50" s="28"/>
      <c r="M50" s="1"/>
      <c r="N50" s="1"/>
      <c r="P50" s="1">
        <f>J50/I49</f>
        <v>1</v>
      </c>
      <c r="Q50" s="29">
        <v>22</v>
      </c>
      <c r="R50" s="30">
        <f t="shared" si="4"/>
        <v>0.95652173913043481</v>
      </c>
      <c r="S50" s="1">
        <f t="shared" si="5"/>
        <v>4.3478260869565188E-2</v>
      </c>
      <c r="U50" s="2"/>
    </row>
    <row r="51" spans="1:25" ht="12.75" customHeight="1">
      <c r="A51" s="22" t="s">
        <v>33</v>
      </c>
      <c r="K51" s="27">
        <v>20</v>
      </c>
      <c r="L51" s="28">
        <v>20</v>
      </c>
      <c r="M51" s="1"/>
      <c r="N51" s="1"/>
      <c r="P51" s="1">
        <f>K51/J50</f>
        <v>1</v>
      </c>
      <c r="Q51" s="29">
        <v>22</v>
      </c>
      <c r="R51" s="30">
        <f t="shared" si="4"/>
        <v>1</v>
      </c>
      <c r="S51" s="1">
        <f t="shared" si="5"/>
        <v>0</v>
      </c>
      <c r="U51" s="2"/>
    </row>
    <row r="52" spans="1:25" ht="12.75" customHeight="1">
      <c r="A52" s="22" t="s">
        <v>34</v>
      </c>
      <c r="K52" s="27">
        <v>2</v>
      </c>
      <c r="L52" s="28">
        <v>2</v>
      </c>
      <c r="M52" s="1"/>
      <c r="N52" s="1"/>
      <c r="P52" s="1"/>
      <c r="Q52" s="29">
        <v>2</v>
      </c>
      <c r="R52" s="30"/>
      <c r="S52" s="1"/>
      <c r="U52" s="2"/>
    </row>
    <row r="53" spans="1:25" ht="12.75" customHeight="1">
      <c r="A53" s="22" t="s">
        <v>46</v>
      </c>
      <c r="K53" s="27">
        <v>1</v>
      </c>
      <c r="L53" s="28"/>
      <c r="M53" s="1"/>
      <c r="N53" s="1"/>
      <c r="P53" s="1"/>
      <c r="Q53" s="29">
        <v>2</v>
      </c>
      <c r="R53" s="30"/>
      <c r="S53" s="1"/>
      <c r="U53" s="2"/>
    </row>
    <row r="54" spans="1:25" ht="12.75" customHeight="1">
      <c r="A54" s="22" t="s">
        <v>50</v>
      </c>
      <c r="L54" s="28"/>
      <c r="M54" s="1"/>
      <c r="N54" s="1"/>
      <c r="P54" s="1"/>
      <c r="Q54" s="29"/>
      <c r="R54" s="30"/>
      <c r="S54" s="1"/>
      <c r="U54" s="2"/>
    </row>
    <row r="55" spans="1:25" ht="12.75" customHeight="1">
      <c r="A55" s="22" t="s">
        <v>51</v>
      </c>
      <c r="L55" s="28"/>
      <c r="M55" s="1"/>
      <c r="N55" s="1"/>
      <c r="P55" s="1"/>
      <c r="Q55" s="29"/>
      <c r="R55" s="30"/>
      <c r="S55" s="1"/>
      <c r="U55" s="2"/>
      <c r="V55" s="27" t="s">
        <v>35</v>
      </c>
      <c r="W55" s="27">
        <v>21</v>
      </c>
      <c r="X55" s="27">
        <f>SUM(L51:L53)</f>
        <v>22</v>
      </c>
      <c r="Y55" s="27" t="s">
        <v>20</v>
      </c>
    </row>
    <row r="56" spans="1:25" ht="12.75" customHeight="1">
      <c r="L56" s="27">
        <f>SUM(L51:L52)</f>
        <v>22</v>
      </c>
      <c r="M56" s="1">
        <f>L51/B42</f>
        <v>0.48780487804878048</v>
      </c>
      <c r="N56" s="1">
        <f>L56/B42</f>
        <v>0.53658536585365857</v>
      </c>
      <c r="O56" s="1">
        <f>N56-M56</f>
        <v>4.8780487804878092E-2</v>
      </c>
      <c r="P56" s="1"/>
      <c r="U56" s="2" t="s">
        <v>45</v>
      </c>
      <c r="V56" s="27" t="s">
        <v>36</v>
      </c>
      <c r="W56" s="30">
        <f>W55/B42</f>
        <v>0.51219512195121952</v>
      </c>
      <c r="X56" s="30">
        <f>W55/X55</f>
        <v>0.95454545454545459</v>
      </c>
      <c r="Y56" s="27" t="s">
        <v>37</v>
      </c>
    </row>
    <row r="57" spans="1:25" ht="12.75" customHeight="1">
      <c r="A57" s="3" t="s">
        <v>44</v>
      </c>
      <c r="M57" s="1"/>
      <c r="N57" s="1"/>
      <c r="P57" s="1"/>
      <c r="U57" s="2" t="s">
        <v>0</v>
      </c>
    </row>
    <row r="58" spans="1:25" ht="25.5" customHeight="1">
      <c r="B58" s="232" t="s">
        <v>3</v>
      </c>
      <c r="C58" s="233"/>
      <c r="D58" s="233"/>
      <c r="E58" s="233"/>
      <c r="F58" s="233"/>
      <c r="G58" s="233"/>
      <c r="H58" s="233"/>
      <c r="I58" s="233"/>
      <c r="J58" s="233"/>
      <c r="K58" s="4"/>
      <c r="M58" s="7" t="s">
        <v>11</v>
      </c>
      <c r="N58" s="7" t="s">
        <v>12</v>
      </c>
      <c r="O58" s="8" t="s">
        <v>13</v>
      </c>
      <c r="P58" s="7" t="s">
        <v>14</v>
      </c>
      <c r="Q58" s="9" t="s">
        <v>15</v>
      </c>
      <c r="R58" s="9" t="s">
        <v>16</v>
      </c>
      <c r="S58" s="10" t="s">
        <v>17</v>
      </c>
      <c r="U58" s="2" t="s">
        <v>2</v>
      </c>
    </row>
    <row r="59" spans="1:25" ht="12.75" customHeight="1">
      <c r="A59" s="12" t="s">
        <v>19</v>
      </c>
      <c r="B59" s="13">
        <v>1</v>
      </c>
      <c r="C59" s="13">
        <v>2</v>
      </c>
      <c r="D59" s="13">
        <v>3</v>
      </c>
      <c r="E59" s="13">
        <v>4</v>
      </c>
      <c r="F59" s="13">
        <v>5</v>
      </c>
      <c r="G59" s="13">
        <v>6</v>
      </c>
      <c r="H59" s="13">
        <v>7</v>
      </c>
      <c r="I59" s="13">
        <v>8</v>
      </c>
      <c r="J59" s="13">
        <v>9</v>
      </c>
      <c r="K59" s="13">
        <v>10</v>
      </c>
      <c r="L59" s="14" t="s">
        <v>20</v>
      </c>
      <c r="M59" s="18"/>
      <c r="N59" s="18"/>
      <c r="O59" s="19"/>
      <c r="P59" s="20"/>
      <c r="Q59" s="21"/>
      <c r="R59" s="21"/>
      <c r="S59" s="1"/>
      <c r="U59" s="11" t="s">
        <v>18</v>
      </c>
    </row>
    <row r="60" spans="1:25" ht="12.75" customHeight="1">
      <c r="A60" s="22" t="s">
        <v>25</v>
      </c>
      <c r="B60" s="23">
        <v>97</v>
      </c>
      <c r="C60" s="23"/>
      <c r="D60" s="23"/>
      <c r="E60" s="23"/>
      <c r="F60" s="23"/>
      <c r="G60" s="23"/>
      <c r="H60" s="23"/>
      <c r="I60" s="23"/>
      <c r="J60" s="23"/>
      <c r="K60" s="23"/>
      <c r="L60" s="28"/>
      <c r="M60" s="18"/>
      <c r="N60" s="18"/>
      <c r="O60" s="19"/>
      <c r="P60" s="20"/>
      <c r="Q60" s="26">
        <f>B60</f>
        <v>97</v>
      </c>
      <c r="R60" s="21"/>
      <c r="S60" s="1"/>
      <c r="U60" s="11" t="s">
        <v>21</v>
      </c>
    </row>
    <row r="61" spans="1:25" ht="12.75" customHeight="1">
      <c r="A61" s="22" t="s">
        <v>26</v>
      </c>
      <c r="C61" s="27">
        <v>83</v>
      </c>
      <c r="L61" s="28"/>
      <c r="M61" s="1"/>
      <c r="N61" s="1"/>
      <c r="P61" s="20">
        <f>C61/B60</f>
        <v>0.85567010309278346</v>
      </c>
      <c r="Q61" s="29">
        <v>83</v>
      </c>
      <c r="R61" s="30">
        <f t="shared" ref="R61:R69" si="6">Q61/Q60</f>
        <v>0.85567010309278346</v>
      </c>
      <c r="S61" s="1">
        <f t="shared" ref="S61:S69" si="7">100%-R61</f>
        <v>0.14432989690721654</v>
      </c>
      <c r="U61" s="11" t="s">
        <v>23</v>
      </c>
    </row>
    <row r="62" spans="1:25" ht="12.75" customHeight="1">
      <c r="A62" s="22" t="s">
        <v>27</v>
      </c>
      <c r="D62" s="27">
        <v>80</v>
      </c>
      <c r="L62" s="28"/>
      <c r="M62" s="1"/>
      <c r="N62" s="1"/>
      <c r="P62" s="20">
        <f>D62/C61</f>
        <v>0.96385542168674698</v>
      </c>
      <c r="Q62" s="29">
        <v>80</v>
      </c>
      <c r="R62" s="30">
        <f t="shared" si="6"/>
        <v>0.96385542168674698</v>
      </c>
      <c r="S62" s="1">
        <f t="shared" si="7"/>
        <v>3.6144578313253017E-2</v>
      </c>
    </row>
    <row r="63" spans="1:25" ht="12.75" customHeight="1">
      <c r="A63" s="22" t="s">
        <v>28</v>
      </c>
      <c r="E63" s="27">
        <v>74</v>
      </c>
      <c r="L63" s="28"/>
      <c r="M63" s="1"/>
      <c r="N63" s="1"/>
      <c r="P63" s="1">
        <f>E63/D62</f>
        <v>0.92500000000000004</v>
      </c>
      <c r="Q63" s="29">
        <v>75</v>
      </c>
      <c r="R63" s="30">
        <f t="shared" si="6"/>
        <v>0.9375</v>
      </c>
      <c r="S63" s="1">
        <f t="shared" si="7"/>
        <v>6.25E-2</v>
      </c>
    </row>
    <row r="64" spans="1:25" ht="12.75" customHeight="1">
      <c r="A64" s="22" t="s">
        <v>29</v>
      </c>
      <c r="F64" s="27">
        <v>67</v>
      </c>
      <c r="L64" s="28"/>
      <c r="M64" s="1"/>
      <c r="N64" s="1"/>
      <c r="P64" s="1">
        <f>F64/E63</f>
        <v>0.90540540540540537</v>
      </c>
      <c r="Q64" s="29">
        <v>72</v>
      </c>
      <c r="R64" s="30">
        <f t="shared" si="6"/>
        <v>0.96</v>
      </c>
      <c r="S64" s="1">
        <f t="shared" si="7"/>
        <v>4.0000000000000036E-2</v>
      </c>
    </row>
    <row r="65" spans="1:24" ht="12.75" customHeight="1">
      <c r="A65" s="22" t="s">
        <v>30</v>
      </c>
      <c r="G65" s="27">
        <v>65</v>
      </c>
      <c r="L65" s="28"/>
      <c r="M65" s="1"/>
      <c r="N65" s="1"/>
      <c r="P65" s="1">
        <f>G65/F64</f>
        <v>0.97014925373134331</v>
      </c>
      <c r="Q65" s="29">
        <v>67</v>
      </c>
      <c r="R65" s="30">
        <f t="shared" si="6"/>
        <v>0.93055555555555558</v>
      </c>
      <c r="S65" s="1">
        <f t="shared" si="7"/>
        <v>6.944444444444442E-2</v>
      </c>
    </row>
    <row r="66" spans="1:24" ht="12.75" customHeight="1">
      <c r="A66" s="22" t="s">
        <v>31</v>
      </c>
      <c r="H66" s="27">
        <v>65</v>
      </c>
      <c r="L66" s="28"/>
      <c r="M66" s="1"/>
      <c r="N66" s="1"/>
      <c r="P66" s="1">
        <f>H66/G65</f>
        <v>1</v>
      </c>
      <c r="Q66" s="29">
        <v>66</v>
      </c>
      <c r="R66" s="30">
        <f t="shared" si="6"/>
        <v>0.9850746268656716</v>
      </c>
      <c r="S66" s="1">
        <f t="shared" si="7"/>
        <v>1.4925373134328401E-2</v>
      </c>
    </row>
    <row r="67" spans="1:24" ht="12.75" customHeight="1">
      <c r="A67" s="22" t="s">
        <v>32</v>
      </c>
      <c r="I67" s="27">
        <v>64</v>
      </c>
      <c r="L67" s="28"/>
      <c r="M67" s="1"/>
      <c r="N67" s="1"/>
      <c r="P67" s="1">
        <f>I67/H66</f>
        <v>0.98461538461538467</v>
      </c>
      <c r="Q67" s="29">
        <v>65</v>
      </c>
      <c r="R67" s="30">
        <f t="shared" si="6"/>
        <v>0.98484848484848486</v>
      </c>
      <c r="S67" s="1">
        <f t="shared" si="7"/>
        <v>1.5151515151515138E-2</v>
      </c>
    </row>
    <row r="68" spans="1:24" ht="12.75" customHeight="1">
      <c r="A68" s="22" t="s">
        <v>33</v>
      </c>
      <c r="J68" s="27">
        <v>64</v>
      </c>
      <c r="L68" s="28"/>
      <c r="M68" s="1"/>
      <c r="N68" s="1"/>
      <c r="P68" s="1">
        <f>J68/I67</f>
        <v>1</v>
      </c>
      <c r="Q68" s="29">
        <v>66</v>
      </c>
      <c r="R68" s="30">
        <f t="shared" si="6"/>
        <v>1.0153846153846153</v>
      </c>
      <c r="S68" s="1">
        <f t="shared" si="7"/>
        <v>-1.538461538461533E-2</v>
      </c>
    </row>
    <row r="69" spans="1:24" ht="12.75" customHeight="1">
      <c r="A69" s="22" t="s">
        <v>34</v>
      </c>
      <c r="K69" s="27">
        <v>63</v>
      </c>
      <c r="L69" s="28">
        <v>63</v>
      </c>
      <c r="M69" s="1"/>
      <c r="N69" s="1"/>
      <c r="P69" s="1">
        <f>K69/J68</f>
        <v>0.984375</v>
      </c>
      <c r="Q69" s="29">
        <v>64</v>
      </c>
      <c r="R69" s="30">
        <f t="shared" si="6"/>
        <v>0.96969696969696972</v>
      </c>
      <c r="S69" s="1">
        <f t="shared" si="7"/>
        <v>3.0303030303030276E-2</v>
      </c>
    </row>
    <row r="70" spans="1:24" ht="12.75" customHeight="1">
      <c r="A70" s="22" t="s">
        <v>46</v>
      </c>
      <c r="K70" s="27">
        <v>1</v>
      </c>
      <c r="L70" s="28"/>
      <c r="M70" s="1"/>
      <c r="N70" s="1"/>
      <c r="P70" s="1"/>
      <c r="Q70" s="29">
        <v>64</v>
      </c>
      <c r="R70" s="30"/>
      <c r="S70" s="1"/>
    </row>
    <row r="71" spans="1:24" ht="12.75" customHeight="1">
      <c r="A71" s="22" t="s">
        <v>50</v>
      </c>
      <c r="K71" s="27">
        <v>1</v>
      </c>
      <c r="L71" s="28">
        <v>1</v>
      </c>
      <c r="M71" s="1"/>
      <c r="N71" s="1"/>
      <c r="P71" s="1"/>
      <c r="Q71" s="29">
        <v>1</v>
      </c>
      <c r="R71" s="30"/>
      <c r="S71" s="1"/>
    </row>
    <row r="72" spans="1:24" ht="12.75" customHeight="1">
      <c r="A72" s="22" t="s">
        <v>51</v>
      </c>
      <c r="K72" s="27">
        <v>1</v>
      </c>
      <c r="L72" s="28"/>
      <c r="M72" s="1"/>
      <c r="N72" s="1"/>
      <c r="P72" s="1"/>
      <c r="Q72" s="29">
        <v>1</v>
      </c>
      <c r="R72" s="30"/>
      <c r="S72" s="1"/>
      <c r="T72" s="27" t="s">
        <v>35</v>
      </c>
      <c r="U72" s="27">
        <v>62</v>
      </c>
      <c r="V72" s="27">
        <f>SUM(L69:L71)</f>
        <v>64</v>
      </c>
      <c r="W72" s="27" t="s">
        <v>20</v>
      </c>
    </row>
    <row r="73" spans="1:24" ht="12.75" customHeight="1">
      <c r="L73" s="27">
        <f>SUM(L69:L72)</f>
        <v>64</v>
      </c>
      <c r="M73" s="1">
        <f>L69/B60</f>
        <v>0.64948453608247425</v>
      </c>
      <c r="N73" s="1">
        <f>L73/B60</f>
        <v>0.65979381443298968</v>
      </c>
      <c r="O73" s="1">
        <f>N73-M73</f>
        <v>1.0309278350515427E-2</v>
      </c>
      <c r="P73" s="1"/>
      <c r="T73" s="27" t="s">
        <v>36</v>
      </c>
      <c r="U73" s="30">
        <f>U72/B60</f>
        <v>0.63917525773195871</v>
      </c>
      <c r="V73" s="30">
        <f>U72/V72</f>
        <v>0.96875</v>
      </c>
      <c r="W73" s="27" t="s">
        <v>37</v>
      </c>
    </row>
    <row r="74" spans="1:24" ht="12.75" customHeight="1">
      <c r="A74" s="3" t="s">
        <v>47</v>
      </c>
      <c r="M74" s="1"/>
      <c r="N74" s="1"/>
      <c r="P74" s="1"/>
    </row>
    <row r="75" spans="1:24" ht="25.5" customHeight="1">
      <c r="B75" s="232" t="s">
        <v>3</v>
      </c>
      <c r="C75" s="233"/>
      <c r="D75" s="233"/>
      <c r="E75" s="233"/>
      <c r="F75" s="233"/>
      <c r="G75" s="233"/>
      <c r="H75" s="233"/>
      <c r="I75" s="233"/>
      <c r="J75" s="233"/>
      <c r="K75" s="4"/>
      <c r="M75" s="7" t="s">
        <v>11</v>
      </c>
      <c r="N75" s="7" t="s">
        <v>12</v>
      </c>
      <c r="O75" s="8" t="s">
        <v>13</v>
      </c>
      <c r="P75" s="7" t="s">
        <v>14</v>
      </c>
      <c r="Q75" s="9" t="s">
        <v>15</v>
      </c>
      <c r="R75" s="9" t="s">
        <v>16</v>
      </c>
      <c r="S75" s="10" t="s">
        <v>17</v>
      </c>
    </row>
    <row r="76" spans="1:24" ht="12.75" customHeight="1">
      <c r="A76" s="12" t="s">
        <v>19</v>
      </c>
      <c r="B76" s="13">
        <v>1</v>
      </c>
      <c r="C76" s="13">
        <v>2</v>
      </c>
      <c r="D76" s="13">
        <v>3</v>
      </c>
      <c r="E76" s="13">
        <v>4</v>
      </c>
      <c r="F76" s="13">
        <v>5</v>
      </c>
      <c r="G76" s="13">
        <v>6</v>
      </c>
      <c r="H76" s="13">
        <v>7</v>
      </c>
      <c r="I76" s="13">
        <v>8</v>
      </c>
      <c r="J76" s="13">
        <v>9</v>
      </c>
      <c r="K76" s="13">
        <v>10</v>
      </c>
      <c r="L76" s="14" t="s">
        <v>20</v>
      </c>
      <c r="M76" s="18"/>
      <c r="N76" s="18"/>
      <c r="O76" s="19"/>
      <c r="P76" s="20"/>
      <c r="Q76" s="21"/>
      <c r="R76" s="21"/>
      <c r="S76" s="1"/>
    </row>
    <row r="77" spans="1:24" ht="12.75" customHeight="1">
      <c r="A77" s="22" t="s">
        <v>26</v>
      </c>
      <c r="B77" s="23">
        <v>29</v>
      </c>
      <c r="C77" s="23"/>
      <c r="D77" s="23"/>
      <c r="E77" s="23"/>
      <c r="F77" s="23"/>
      <c r="G77" s="23"/>
      <c r="H77" s="23"/>
      <c r="I77" s="23"/>
      <c r="J77" s="23"/>
      <c r="K77" s="23"/>
      <c r="L77" s="28"/>
      <c r="M77" s="18"/>
      <c r="N77" s="18"/>
      <c r="O77" s="19"/>
      <c r="P77" s="20"/>
      <c r="Q77" s="26">
        <f>B77</f>
        <v>29</v>
      </c>
      <c r="R77" s="21"/>
      <c r="S77" s="1"/>
    </row>
    <row r="78" spans="1:24" ht="12.75" customHeight="1">
      <c r="A78" s="22" t="s">
        <v>27</v>
      </c>
      <c r="C78" s="27">
        <v>20</v>
      </c>
      <c r="L78" s="28"/>
      <c r="M78" s="1"/>
      <c r="N78" s="1"/>
      <c r="P78" s="20">
        <f>C78/B77</f>
        <v>0.68965517241379315</v>
      </c>
      <c r="Q78" s="29">
        <v>20</v>
      </c>
      <c r="R78" s="30">
        <f t="shared" ref="R78:R86" si="8">Q78/Q77</f>
        <v>0.68965517241379315</v>
      </c>
      <c r="S78" s="1">
        <f t="shared" ref="S78:S86" si="9">100%-R78</f>
        <v>0.31034482758620685</v>
      </c>
      <c r="U78" s="31"/>
      <c r="V78" s="32" t="s">
        <v>48</v>
      </c>
      <c r="W78" s="32"/>
      <c r="X78" s="32"/>
    </row>
    <row r="79" spans="1:24" ht="12.75" customHeight="1">
      <c r="A79" s="22" t="s">
        <v>28</v>
      </c>
      <c r="D79" s="27">
        <v>16</v>
      </c>
      <c r="L79" s="28"/>
      <c r="M79" s="1"/>
      <c r="N79" s="1"/>
      <c r="P79" s="20">
        <f>D79/C78</f>
        <v>0.8</v>
      </c>
      <c r="Q79" s="29">
        <v>17</v>
      </c>
      <c r="R79" s="30">
        <f t="shared" si="8"/>
        <v>0.85</v>
      </c>
      <c r="S79" s="1">
        <f t="shared" si="9"/>
        <v>0.15000000000000002</v>
      </c>
      <c r="V79" s="33"/>
      <c r="W79" s="33"/>
      <c r="X79" s="33"/>
    </row>
    <row r="80" spans="1:24" ht="12.75" customHeight="1">
      <c r="A80" s="22" t="s">
        <v>29</v>
      </c>
      <c r="E80" s="27">
        <v>14</v>
      </c>
      <c r="L80" s="28"/>
      <c r="M80" s="1"/>
      <c r="N80" s="1"/>
      <c r="P80" s="1">
        <f>E80/D79</f>
        <v>0.875</v>
      </c>
      <c r="Q80" s="29">
        <v>16</v>
      </c>
      <c r="R80" s="30">
        <f t="shared" si="8"/>
        <v>0.94117647058823528</v>
      </c>
      <c r="S80" s="1">
        <f t="shared" si="9"/>
        <v>5.8823529411764719E-2</v>
      </c>
      <c r="U80" s="34" t="s">
        <v>40</v>
      </c>
      <c r="V80" s="35" t="s">
        <v>41</v>
      </c>
    </row>
    <row r="81" spans="1:25" ht="12.75" customHeight="1">
      <c r="A81" s="22" t="s">
        <v>30</v>
      </c>
      <c r="F81" s="27">
        <v>13</v>
      </c>
      <c r="L81" s="28"/>
      <c r="M81" s="1"/>
      <c r="N81" s="1"/>
      <c r="P81" s="1">
        <f>F81/E80</f>
        <v>0.9285714285714286</v>
      </c>
      <c r="Q81" s="29">
        <v>13</v>
      </c>
      <c r="R81" s="30">
        <f t="shared" si="8"/>
        <v>0.8125</v>
      </c>
      <c r="S81" s="1">
        <f t="shared" si="9"/>
        <v>0.1875</v>
      </c>
      <c r="U81" s="34"/>
      <c r="V81" s="35"/>
    </row>
    <row r="82" spans="1:25" ht="12.75" customHeight="1">
      <c r="A82" s="22" t="s">
        <v>31</v>
      </c>
      <c r="G82" s="27">
        <v>13</v>
      </c>
      <c r="L82" s="28"/>
      <c r="M82" s="1"/>
      <c r="N82" s="1"/>
      <c r="P82" s="1">
        <f>G82/F81</f>
        <v>1</v>
      </c>
      <c r="Q82" s="29">
        <v>13</v>
      </c>
      <c r="R82" s="30">
        <f t="shared" si="8"/>
        <v>1</v>
      </c>
      <c r="S82" s="1">
        <f t="shared" si="9"/>
        <v>0</v>
      </c>
      <c r="U82" s="2" t="s">
        <v>42</v>
      </c>
      <c r="V82" s="1">
        <f>S6</f>
        <v>0.15384615384615385</v>
      </c>
    </row>
    <row r="83" spans="1:25" ht="12.75" customHeight="1">
      <c r="A83" s="22" t="s">
        <v>32</v>
      </c>
      <c r="H83" s="27">
        <v>13</v>
      </c>
      <c r="L83" s="28"/>
      <c r="M83" s="1"/>
      <c r="N83" s="1"/>
      <c r="P83" s="1">
        <f>H83/G82</f>
        <v>1</v>
      </c>
      <c r="Q83" s="29">
        <v>13</v>
      </c>
      <c r="R83" s="30">
        <f t="shared" si="8"/>
        <v>1</v>
      </c>
      <c r="S83" s="1">
        <f t="shared" si="9"/>
        <v>0</v>
      </c>
      <c r="U83" s="2"/>
      <c r="V83" s="1"/>
    </row>
    <row r="84" spans="1:25" ht="12.75" customHeight="1">
      <c r="A84" s="22" t="s">
        <v>33</v>
      </c>
      <c r="I84" s="27">
        <v>13</v>
      </c>
      <c r="L84" s="28"/>
      <c r="M84" s="1"/>
      <c r="N84" s="1"/>
      <c r="P84" s="1">
        <f>I84/H83</f>
        <v>1</v>
      </c>
      <c r="Q84" s="29">
        <v>13</v>
      </c>
      <c r="R84" s="30">
        <f t="shared" si="8"/>
        <v>1</v>
      </c>
      <c r="S84" s="1">
        <f t="shared" si="9"/>
        <v>0</v>
      </c>
      <c r="U84" s="2"/>
      <c r="V84" s="1"/>
    </row>
    <row r="85" spans="1:25" ht="12.75" customHeight="1">
      <c r="A85" s="22" t="s">
        <v>34</v>
      </c>
      <c r="J85" s="27">
        <v>13</v>
      </c>
      <c r="L85" s="28"/>
      <c r="M85" s="1"/>
      <c r="N85" s="1"/>
      <c r="P85" s="1">
        <f>J85/I84</f>
        <v>1</v>
      </c>
      <c r="Q85" s="29">
        <v>13</v>
      </c>
      <c r="R85" s="30">
        <f t="shared" si="8"/>
        <v>1</v>
      </c>
      <c r="S85" s="1">
        <f t="shared" si="9"/>
        <v>0</v>
      </c>
      <c r="U85" s="2"/>
      <c r="V85" s="1"/>
    </row>
    <row r="86" spans="1:25" ht="12.75" customHeight="1">
      <c r="A86" s="22" t="s">
        <v>46</v>
      </c>
      <c r="K86" s="27">
        <v>13</v>
      </c>
      <c r="L86" s="28">
        <v>13</v>
      </c>
      <c r="M86" s="1"/>
      <c r="N86" s="1"/>
      <c r="P86" s="1">
        <f>K86/J85</f>
        <v>1</v>
      </c>
      <c r="Q86" s="29">
        <v>13</v>
      </c>
      <c r="R86" s="30">
        <f t="shared" si="8"/>
        <v>1</v>
      </c>
      <c r="S86" s="1">
        <f t="shared" si="9"/>
        <v>0</v>
      </c>
      <c r="U86" s="2"/>
      <c r="V86" s="1"/>
    </row>
    <row r="87" spans="1:25" ht="12.75" customHeight="1">
      <c r="A87" s="22" t="s">
        <v>50</v>
      </c>
      <c r="K87" s="27">
        <v>1</v>
      </c>
      <c r="L87" s="28">
        <v>1</v>
      </c>
      <c r="M87" s="1"/>
      <c r="N87" s="1"/>
      <c r="P87" s="1"/>
      <c r="Q87" s="29">
        <v>1</v>
      </c>
      <c r="R87" s="30"/>
      <c r="S87" s="1"/>
      <c r="U87" s="2"/>
      <c r="V87" s="1"/>
    </row>
    <row r="88" spans="1:25" ht="12.75" customHeight="1">
      <c r="A88" s="22" t="s">
        <v>51</v>
      </c>
      <c r="L88" s="28"/>
      <c r="M88" s="1"/>
      <c r="N88" s="1"/>
      <c r="P88" s="1"/>
      <c r="Q88" s="29"/>
      <c r="R88" s="30"/>
      <c r="S88" s="1"/>
      <c r="U88" s="2"/>
      <c r="V88" s="27" t="s">
        <v>35</v>
      </c>
      <c r="W88" s="27">
        <v>13</v>
      </c>
      <c r="X88" s="27">
        <f>SUM(L86:L88)</f>
        <v>14</v>
      </c>
      <c r="Y88" s="27" t="s">
        <v>20</v>
      </c>
    </row>
    <row r="89" spans="1:25" ht="12.75" customHeight="1">
      <c r="L89" s="27">
        <f>SUM(L86:L87)</f>
        <v>14</v>
      </c>
      <c r="M89" s="1">
        <f>L86/B77</f>
        <v>0.44827586206896552</v>
      </c>
      <c r="N89" s="1">
        <f>L89/B77</f>
        <v>0.48275862068965519</v>
      </c>
      <c r="O89" s="1">
        <f>N89-M89</f>
        <v>3.4482758620689669E-2</v>
      </c>
      <c r="P89" s="1"/>
      <c r="U89" s="2" t="s">
        <v>43</v>
      </c>
      <c r="V89" s="27" t="s">
        <v>36</v>
      </c>
      <c r="W89" s="30">
        <f>W88/B77</f>
        <v>0.44827586206896552</v>
      </c>
      <c r="X89" s="30">
        <f>W88/X88</f>
        <v>0.9285714285714286</v>
      </c>
      <c r="Y89" s="27" t="s">
        <v>37</v>
      </c>
    </row>
    <row r="90" spans="1:25" ht="12.75" customHeight="1">
      <c r="A90" s="3" t="s">
        <v>49</v>
      </c>
      <c r="M90" s="1"/>
      <c r="N90" s="1"/>
      <c r="P90" s="1"/>
      <c r="U90" s="2" t="s">
        <v>45</v>
      </c>
    </row>
    <row r="91" spans="1:25" ht="25.5" customHeight="1">
      <c r="B91" s="232" t="s">
        <v>3</v>
      </c>
      <c r="C91" s="233"/>
      <c r="D91" s="233"/>
      <c r="E91" s="233"/>
      <c r="F91" s="233"/>
      <c r="G91" s="233"/>
      <c r="H91" s="233"/>
      <c r="I91" s="233"/>
      <c r="J91" s="233"/>
      <c r="K91" s="4"/>
      <c r="M91" s="7" t="s">
        <v>11</v>
      </c>
      <c r="N91" s="7" t="s">
        <v>12</v>
      </c>
      <c r="O91" s="8" t="s">
        <v>13</v>
      </c>
      <c r="P91" s="7" t="s">
        <v>14</v>
      </c>
      <c r="Q91" s="9" t="s">
        <v>15</v>
      </c>
      <c r="R91" s="9" t="s">
        <v>16</v>
      </c>
      <c r="S91" s="10" t="s">
        <v>17</v>
      </c>
      <c r="U91" s="2" t="s">
        <v>0</v>
      </c>
    </row>
    <row r="92" spans="1:25" ht="12.75" customHeight="1">
      <c r="A92" s="12" t="s">
        <v>19</v>
      </c>
      <c r="B92" s="13">
        <v>1</v>
      </c>
      <c r="C92" s="13">
        <v>2</v>
      </c>
      <c r="D92" s="13">
        <v>3</v>
      </c>
      <c r="E92" s="13">
        <v>4</v>
      </c>
      <c r="F92" s="13">
        <v>5</v>
      </c>
      <c r="G92" s="13">
        <v>6</v>
      </c>
      <c r="H92" s="13">
        <v>7</v>
      </c>
      <c r="I92" s="13">
        <v>8</v>
      </c>
      <c r="J92" s="13">
        <v>9</v>
      </c>
      <c r="K92" s="13">
        <v>10</v>
      </c>
      <c r="L92" s="14" t="s">
        <v>20</v>
      </c>
      <c r="M92" s="18"/>
      <c r="N92" s="18"/>
      <c r="O92" s="19"/>
      <c r="P92" s="20"/>
      <c r="Q92" s="21"/>
      <c r="R92" s="21"/>
      <c r="S92" s="1"/>
      <c r="U92" s="2" t="s">
        <v>2</v>
      </c>
    </row>
    <row r="93" spans="1:25" ht="12.75" customHeight="1">
      <c r="A93" s="22" t="s">
        <v>27</v>
      </c>
      <c r="B93" s="23">
        <v>58</v>
      </c>
      <c r="C93" s="23"/>
      <c r="D93" s="23"/>
      <c r="E93" s="23"/>
      <c r="F93" s="23"/>
      <c r="G93" s="23"/>
      <c r="H93" s="23"/>
      <c r="I93" s="23"/>
      <c r="J93" s="23"/>
      <c r="K93" s="23"/>
      <c r="L93" s="28"/>
      <c r="M93" s="18"/>
      <c r="N93" s="18"/>
      <c r="O93" s="19"/>
      <c r="P93" s="20"/>
      <c r="Q93" s="26">
        <f>B93</f>
        <v>58</v>
      </c>
      <c r="R93" s="21"/>
      <c r="S93" s="1"/>
      <c r="U93" s="11" t="s">
        <v>18</v>
      </c>
    </row>
    <row r="94" spans="1:25" ht="12.75" customHeight="1">
      <c r="A94" s="22" t="s">
        <v>28</v>
      </c>
      <c r="C94" s="27">
        <v>40</v>
      </c>
      <c r="L94" s="28"/>
      <c r="M94" s="1"/>
      <c r="N94" s="1"/>
      <c r="P94" s="20">
        <f>C94/B93</f>
        <v>0.68965517241379315</v>
      </c>
      <c r="Q94" s="29">
        <v>40</v>
      </c>
      <c r="R94" s="30">
        <f t="shared" ref="R94:R102" si="10">Q94/Q93</f>
        <v>0.68965517241379315</v>
      </c>
      <c r="S94" s="1">
        <f t="shared" ref="S94:S102" si="11">100%-R94</f>
        <v>0.31034482758620685</v>
      </c>
      <c r="U94" s="11" t="s">
        <v>21</v>
      </c>
    </row>
    <row r="95" spans="1:25" ht="12.75" customHeight="1">
      <c r="A95" s="22" t="s">
        <v>29</v>
      </c>
      <c r="D95" s="27">
        <v>37</v>
      </c>
      <c r="L95" s="28"/>
      <c r="M95" s="1"/>
      <c r="N95" s="1"/>
      <c r="P95" s="20">
        <f>D95/C94</f>
        <v>0.92500000000000004</v>
      </c>
      <c r="Q95" s="29">
        <v>38</v>
      </c>
      <c r="R95" s="30">
        <f t="shared" si="10"/>
        <v>0.95</v>
      </c>
      <c r="S95" s="1">
        <f t="shared" si="11"/>
        <v>5.0000000000000044E-2</v>
      </c>
      <c r="U95" s="11" t="s">
        <v>23</v>
      </c>
      <c r="V95" s="132"/>
      <c r="W95" s="132"/>
      <c r="X95" s="132"/>
    </row>
    <row r="96" spans="1:25" ht="12.75" customHeight="1">
      <c r="A96" s="22" t="s">
        <v>30</v>
      </c>
      <c r="E96" s="27">
        <v>36</v>
      </c>
      <c r="L96" s="28"/>
      <c r="M96" s="1"/>
      <c r="N96" s="1"/>
      <c r="P96" s="1">
        <f>E96/D95</f>
        <v>0.97297297297297303</v>
      </c>
      <c r="Q96" s="29">
        <v>37</v>
      </c>
      <c r="R96" s="30">
        <f t="shared" si="10"/>
        <v>0.97368421052631582</v>
      </c>
      <c r="S96" s="1">
        <f t="shared" si="11"/>
        <v>2.6315789473684181E-2</v>
      </c>
      <c r="U96" s="133"/>
      <c r="V96" s="134"/>
      <c r="W96" s="134"/>
      <c r="X96" s="134"/>
    </row>
    <row r="97" spans="1:35" ht="12.75" customHeight="1">
      <c r="A97" s="22" t="s">
        <v>31</v>
      </c>
      <c r="F97" s="27">
        <v>36</v>
      </c>
      <c r="L97" s="28"/>
      <c r="M97" s="1"/>
      <c r="N97" s="1"/>
      <c r="P97" s="1">
        <f>F97/E96</f>
        <v>1</v>
      </c>
      <c r="Q97" s="29">
        <v>38</v>
      </c>
      <c r="R97" s="30">
        <f t="shared" si="10"/>
        <v>1.027027027027027</v>
      </c>
      <c r="S97" s="1">
        <f t="shared" si="11"/>
        <v>-2.7027027027026973E-2</v>
      </c>
      <c r="U97" s="22"/>
      <c r="V97" s="134"/>
      <c r="W97" s="134"/>
      <c r="X97" s="134"/>
    </row>
    <row r="98" spans="1:35" ht="12.75" customHeight="1">
      <c r="A98" s="22" t="s">
        <v>32</v>
      </c>
      <c r="G98" s="27">
        <v>37</v>
      </c>
      <c r="L98" s="28"/>
      <c r="M98" s="1"/>
      <c r="N98" s="1"/>
      <c r="P98" s="1">
        <f>G98/F97</f>
        <v>1.0277777777777777</v>
      </c>
      <c r="Q98" s="29">
        <v>38</v>
      </c>
      <c r="R98" s="30">
        <f t="shared" si="10"/>
        <v>1</v>
      </c>
      <c r="S98" s="1">
        <f t="shared" si="11"/>
        <v>0</v>
      </c>
      <c r="U98" s="22"/>
      <c r="V98" s="134"/>
      <c r="W98" s="134"/>
      <c r="X98" s="134"/>
    </row>
    <row r="99" spans="1:35" ht="12.75" customHeight="1">
      <c r="A99" s="22" t="s">
        <v>33</v>
      </c>
      <c r="H99" s="27">
        <v>36</v>
      </c>
      <c r="L99" s="28"/>
      <c r="M99" s="1"/>
      <c r="N99" s="1"/>
      <c r="P99" s="1">
        <f>H99/G98</f>
        <v>0.97297297297297303</v>
      </c>
      <c r="Q99" s="29">
        <v>36</v>
      </c>
      <c r="R99" s="30">
        <f t="shared" si="10"/>
        <v>0.94736842105263153</v>
      </c>
      <c r="S99" s="1">
        <f t="shared" si="11"/>
        <v>5.2631578947368474E-2</v>
      </c>
      <c r="U99" s="22"/>
      <c r="V99" s="134"/>
      <c r="W99" s="134"/>
      <c r="X99" s="134"/>
    </row>
    <row r="100" spans="1:35" ht="12.75" customHeight="1">
      <c r="A100" s="22" t="s">
        <v>34</v>
      </c>
      <c r="I100" s="27">
        <v>36</v>
      </c>
      <c r="L100" s="28"/>
      <c r="M100" s="1"/>
      <c r="N100" s="1"/>
      <c r="P100" s="1">
        <f>I100/H99</f>
        <v>1</v>
      </c>
      <c r="Q100" s="29">
        <v>37</v>
      </c>
      <c r="R100" s="30">
        <f t="shared" si="10"/>
        <v>1.0277777777777777</v>
      </c>
      <c r="S100" s="1">
        <f t="shared" si="11"/>
        <v>-2.7777777777777679E-2</v>
      </c>
      <c r="U100" s="22"/>
      <c r="V100" s="134"/>
      <c r="W100" s="134"/>
      <c r="X100" s="134"/>
    </row>
    <row r="101" spans="1:35" ht="12.75" customHeight="1">
      <c r="A101" s="22" t="s">
        <v>46</v>
      </c>
      <c r="J101" s="27">
        <v>36</v>
      </c>
      <c r="L101" s="28"/>
      <c r="M101" s="1"/>
      <c r="N101" s="1"/>
      <c r="P101" s="1">
        <f>J101/I100</f>
        <v>1</v>
      </c>
      <c r="Q101" s="29">
        <v>37</v>
      </c>
      <c r="R101" s="30">
        <f t="shared" si="10"/>
        <v>1</v>
      </c>
      <c r="S101" s="1">
        <f t="shared" si="11"/>
        <v>0</v>
      </c>
      <c r="U101" s="22"/>
      <c r="V101" s="134"/>
      <c r="W101" s="134"/>
      <c r="X101" s="134"/>
    </row>
    <row r="102" spans="1:35" ht="12.75" customHeight="1">
      <c r="A102" s="22" t="s">
        <v>50</v>
      </c>
      <c r="K102" s="27">
        <v>36</v>
      </c>
      <c r="L102" s="28">
        <v>35</v>
      </c>
      <c r="M102" s="1"/>
      <c r="N102" s="1"/>
      <c r="P102" s="1">
        <f>K102/J101</f>
        <v>1</v>
      </c>
      <c r="Q102" s="29">
        <v>37</v>
      </c>
      <c r="R102" s="30">
        <f t="shared" si="10"/>
        <v>1</v>
      </c>
      <c r="S102" s="1">
        <f t="shared" si="11"/>
        <v>0</v>
      </c>
      <c r="U102" s="22"/>
      <c r="V102" s="134"/>
      <c r="W102" s="134"/>
      <c r="X102" s="134"/>
    </row>
    <row r="103" spans="1:35" ht="12.75" customHeight="1">
      <c r="A103" s="22" t="s">
        <v>51</v>
      </c>
      <c r="K103" s="27">
        <v>2</v>
      </c>
      <c r="L103" s="28">
        <v>2</v>
      </c>
      <c r="M103" s="1"/>
      <c r="N103" s="1"/>
      <c r="P103" s="1"/>
      <c r="Q103" s="29">
        <v>2</v>
      </c>
      <c r="R103" s="30"/>
      <c r="S103" s="1"/>
      <c r="U103" s="22"/>
      <c r="V103" s="134"/>
      <c r="W103" s="134"/>
      <c r="X103" s="134"/>
    </row>
    <row r="104" spans="1:35" ht="12.75" customHeight="1">
      <c r="A104" s="27">
        <v>1101</v>
      </c>
      <c r="L104" s="28"/>
      <c r="M104" s="1"/>
      <c r="N104" s="1"/>
      <c r="P104" s="1"/>
      <c r="Q104" s="29"/>
      <c r="R104" s="30"/>
      <c r="S104" s="1"/>
      <c r="T104" s="27" t="s">
        <v>35</v>
      </c>
      <c r="U104" s="27">
        <v>37</v>
      </c>
      <c r="V104" s="27">
        <f>SUM(L102:L104)</f>
        <v>37</v>
      </c>
      <c r="W104" s="27" t="s">
        <v>20</v>
      </c>
    </row>
    <row r="105" spans="1:35" ht="12.75" customHeight="1">
      <c r="L105" s="27">
        <f>SUM(L102:L103)</f>
        <v>37</v>
      </c>
      <c r="M105" s="1">
        <f>L102/B93</f>
        <v>0.60344827586206895</v>
      </c>
      <c r="N105" s="1">
        <f>L105/B93</f>
        <v>0.63793103448275867</v>
      </c>
      <c r="O105" s="1">
        <f>N105-M105</f>
        <v>3.4482758620689724E-2</v>
      </c>
      <c r="P105" s="1"/>
      <c r="T105" s="27" t="s">
        <v>36</v>
      </c>
      <c r="U105" s="30">
        <f>U104/B93</f>
        <v>0.63793103448275867</v>
      </c>
      <c r="V105" s="30">
        <f>U104/V104</f>
        <v>1</v>
      </c>
      <c r="W105" s="27" t="s">
        <v>37</v>
      </c>
    </row>
    <row r="106" spans="1:35" ht="12.75" customHeight="1">
      <c r="A106" s="3" t="s">
        <v>52</v>
      </c>
      <c r="M106" s="1"/>
      <c r="N106" s="1"/>
      <c r="P106" s="1"/>
      <c r="U106" s="22"/>
      <c r="V106" s="134"/>
      <c r="W106" s="134"/>
      <c r="X106" s="134"/>
    </row>
    <row r="107" spans="1:35" ht="25.5" customHeight="1">
      <c r="B107" s="232" t="s">
        <v>3</v>
      </c>
      <c r="C107" s="233"/>
      <c r="D107" s="233"/>
      <c r="E107" s="233"/>
      <c r="F107" s="233"/>
      <c r="G107" s="233"/>
      <c r="H107" s="233"/>
      <c r="I107" s="233"/>
      <c r="J107" s="233"/>
      <c r="K107" s="4"/>
      <c r="M107" s="7" t="s">
        <v>11</v>
      </c>
      <c r="N107" s="7" t="s">
        <v>12</v>
      </c>
      <c r="O107" s="8" t="s">
        <v>13</v>
      </c>
      <c r="P107" s="7" t="s">
        <v>14</v>
      </c>
      <c r="Q107" s="9" t="s">
        <v>15</v>
      </c>
      <c r="R107" s="9" t="s">
        <v>16</v>
      </c>
      <c r="S107" s="10" t="s">
        <v>17</v>
      </c>
      <c r="U107" s="27"/>
      <c r="V107" s="32" t="s">
        <v>115</v>
      </c>
      <c r="W107" s="136"/>
      <c r="X107" s="136"/>
    </row>
    <row r="108" spans="1:35" ht="12.75" customHeight="1">
      <c r="A108" s="12" t="s">
        <v>19</v>
      </c>
      <c r="B108" s="13">
        <v>1</v>
      </c>
      <c r="C108" s="13">
        <v>2</v>
      </c>
      <c r="D108" s="13">
        <v>3</v>
      </c>
      <c r="E108" s="13">
        <v>4</v>
      </c>
      <c r="F108" s="13">
        <v>5</v>
      </c>
      <c r="G108" s="13">
        <v>6</v>
      </c>
      <c r="H108" s="13">
        <v>7</v>
      </c>
      <c r="I108" s="13">
        <v>8</v>
      </c>
      <c r="J108" s="13">
        <v>9</v>
      </c>
      <c r="K108" s="13">
        <v>10</v>
      </c>
      <c r="L108" s="14" t="s">
        <v>20</v>
      </c>
      <c r="M108" s="18"/>
      <c r="N108" s="18"/>
      <c r="O108" s="19"/>
      <c r="P108" s="20"/>
      <c r="Q108" s="21"/>
      <c r="R108" s="21"/>
      <c r="S108" s="1"/>
      <c r="U108" s="137" t="s">
        <v>40</v>
      </c>
      <c r="V108" s="137" t="s">
        <v>41</v>
      </c>
      <c r="W108" s="37" t="s">
        <v>22</v>
      </c>
      <c r="X108" s="37" t="s">
        <v>24</v>
      </c>
      <c r="Y108" s="37" t="s">
        <v>25</v>
      </c>
      <c r="Z108" s="37" t="s">
        <v>26</v>
      </c>
      <c r="AA108" s="37" t="s">
        <v>27</v>
      </c>
      <c r="AB108" s="37" t="s">
        <v>28</v>
      </c>
      <c r="AC108" s="37" t="s">
        <v>29</v>
      </c>
      <c r="AD108" s="37" t="s">
        <v>30</v>
      </c>
      <c r="AE108" s="37" t="s">
        <v>31</v>
      </c>
      <c r="AF108" s="37" t="s">
        <v>32</v>
      </c>
      <c r="AG108" s="37" t="s">
        <v>33</v>
      </c>
      <c r="AH108" s="37" t="s">
        <v>34</v>
      </c>
      <c r="AI108" s="37" t="s">
        <v>46</v>
      </c>
    </row>
    <row r="109" spans="1:35" ht="12.75" customHeight="1">
      <c r="A109" s="22" t="s">
        <v>28</v>
      </c>
      <c r="B109" s="23">
        <v>16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8"/>
      <c r="M109" s="18"/>
      <c r="N109" s="18"/>
      <c r="O109" s="19"/>
      <c r="P109" s="20"/>
      <c r="Q109" s="26">
        <f>B109</f>
        <v>16</v>
      </c>
      <c r="R109" s="21"/>
      <c r="S109" s="1"/>
      <c r="U109" s="38" t="s">
        <v>42</v>
      </c>
      <c r="V109" s="39">
        <f>Q7/Q5</f>
        <v>0.84615384615384615</v>
      </c>
      <c r="W109" s="39">
        <f>Q24/Q22</f>
        <v>0.73170731707317072</v>
      </c>
      <c r="X109" s="39">
        <f>Q44/Q42</f>
        <v>0.68292682926829273</v>
      </c>
      <c r="Y109" s="39">
        <f>Q62/Q60</f>
        <v>0.82474226804123707</v>
      </c>
      <c r="Z109" s="39">
        <f>Q79/Q77</f>
        <v>0.58620689655172409</v>
      </c>
      <c r="AA109" s="39">
        <f>Q95/Q93</f>
        <v>0.65517241379310343</v>
      </c>
      <c r="AB109" s="39">
        <f>Q111/Q109</f>
        <v>0.75</v>
      </c>
      <c r="AC109" s="39">
        <f>Q128/Q126</f>
        <v>0.86885245901639341</v>
      </c>
      <c r="AD109" s="39">
        <f>Q144/Q142</f>
        <v>0.72222222222222221</v>
      </c>
      <c r="AE109" s="39">
        <f>Q161/Q159</f>
        <v>0.95348837209302328</v>
      </c>
      <c r="AF109" s="39">
        <f>Q177/Q175</f>
        <v>0.84615384615384615</v>
      </c>
      <c r="AG109" s="39">
        <f>Q193/Q191</f>
        <v>0.91304347826086951</v>
      </c>
      <c r="AH109" s="39">
        <f>Q210/Q208</f>
        <v>0.70370370370370372</v>
      </c>
      <c r="AI109" s="39">
        <f>Q227/Q225</f>
        <v>0.84</v>
      </c>
    </row>
    <row r="110" spans="1:35" ht="12.75" customHeight="1">
      <c r="A110" s="22" t="s">
        <v>29</v>
      </c>
      <c r="C110" s="27">
        <v>12</v>
      </c>
      <c r="L110" s="28"/>
      <c r="M110" s="1"/>
      <c r="N110" s="1"/>
      <c r="P110" s="20">
        <f>C110/B109</f>
        <v>0.75</v>
      </c>
      <c r="Q110" s="29">
        <v>12</v>
      </c>
      <c r="R110" s="30">
        <f t="shared" ref="R110:R118" si="12">Q110/Q109</f>
        <v>0.75</v>
      </c>
      <c r="S110" s="1">
        <f t="shared" ref="S110:S118" si="13">100%-R110</f>
        <v>0.25</v>
      </c>
    </row>
    <row r="111" spans="1:35" ht="12.75" customHeight="1">
      <c r="A111" s="22" t="s">
        <v>30</v>
      </c>
      <c r="D111" s="27">
        <v>11</v>
      </c>
      <c r="L111" s="28"/>
      <c r="M111" s="1"/>
      <c r="N111" s="1"/>
      <c r="P111" s="20">
        <f>D111/C110</f>
        <v>0.91666666666666663</v>
      </c>
      <c r="Q111" s="29">
        <v>12</v>
      </c>
      <c r="R111" s="30">
        <f t="shared" si="12"/>
        <v>1</v>
      </c>
      <c r="S111" s="1">
        <f t="shared" si="13"/>
        <v>0</v>
      </c>
    </row>
    <row r="112" spans="1:35" ht="12.75" customHeight="1">
      <c r="A112" s="22" t="s">
        <v>31</v>
      </c>
      <c r="E112" s="27">
        <v>9</v>
      </c>
      <c r="L112" s="28"/>
      <c r="M112" s="1"/>
      <c r="N112" s="1"/>
      <c r="P112" s="1">
        <f>E112/D111</f>
        <v>0.81818181818181823</v>
      </c>
      <c r="Q112" s="29">
        <v>11</v>
      </c>
      <c r="R112" s="30">
        <f t="shared" si="12"/>
        <v>0.91666666666666663</v>
      </c>
      <c r="S112" s="1">
        <f t="shared" si="13"/>
        <v>8.333333333333337E-2</v>
      </c>
    </row>
    <row r="113" spans="1:23" ht="12.75" customHeight="1">
      <c r="A113" s="22" t="s">
        <v>32</v>
      </c>
      <c r="F113" s="27">
        <v>9</v>
      </c>
      <c r="L113" s="28"/>
      <c r="M113" s="1"/>
      <c r="N113" s="1"/>
      <c r="P113" s="1">
        <f>F113/E112</f>
        <v>1</v>
      </c>
      <c r="Q113" s="29">
        <v>11</v>
      </c>
      <c r="R113" s="30">
        <f t="shared" si="12"/>
        <v>1</v>
      </c>
      <c r="S113" s="1">
        <f t="shared" si="13"/>
        <v>0</v>
      </c>
    </row>
    <row r="114" spans="1:23" ht="12.75" customHeight="1">
      <c r="A114" s="22" t="s">
        <v>33</v>
      </c>
      <c r="G114" s="27">
        <v>6</v>
      </c>
      <c r="L114" s="28"/>
      <c r="M114" s="1"/>
      <c r="N114" s="1"/>
      <c r="P114" s="1">
        <f>G114/F113</f>
        <v>0.66666666666666663</v>
      </c>
      <c r="Q114" s="29">
        <v>11</v>
      </c>
      <c r="R114" s="30">
        <f t="shared" si="12"/>
        <v>1</v>
      </c>
      <c r="S114" s="1">
        <f t="shared" si="13"/>
        <v>0</v>
      </c>
    </row>
    <row r="115" spans="1:23" ht="12.75" customHeight="1">
      <c r="A115" s="22" t="s">
        <v>34</v>
      </c>
      <c r="H115" s="27">
        <v>6</v>
      </c>
      <c r="L115" s="28"/>
      <c r="M115" s="1"/>
      <c r="N115" s="1"/>
      <c r="P115" s="1">
        <f>H115/G114</f>
        <v>1</v>
      </c>
      <c r="Q115" s="29">
        <v>11</v>
      </c>
      <c r="R115" s="30">
        <f t="shared" si="12"/>
        <v>1</v>
      </c>
      <c r="S115" s="1">
        <f t="shared" si="13"/>
        <v>0</v>
      </c>
    </row>
    <row r="116" spans="1:23" ht="12.75" customHeight="1">
      <c r="A116" s="22" t="s">
        <v>46</v>
      </c>
      <c r="I116" s="27">
        <v>6</v>
      </c>
      <c r="L116" s="28"/>
      <c r="M116" s="1"/>
      <c r="N116" s="1"/>
      <c r="P116" s="1">
        <f>I116/H115</f>
        <v>1</v>
      </c>
      <c r="Q116" s="29">
        <v>11</v>
      </c>
      <c r="R116" s="30">
        <f t="shared" si="12"/>
        <v>1</v>
      </c>
      <c r="S116" s="1">
        <f t="shared" si="13"/>
        <v>0</v>
      </c>
    </row>
    <row r="117" spans="1:23" ht="12.75" customHeight="1">
      <c r="A117" s="22" t="s">
        <v>50</v>
      </c>
      <c r="J117" s="27">
        <v>6</v>
      </c>
      <c r="L117" s="28">
        <v>2</v>
      </c>
      <c r="M117" s="1"/>
      <c r="N117" s="1"/>
      <c r="P117" s="1">
        <f>J117/I116</f>
        <v>1</v>
      </c>
      <c r="Q117" s="29">
        <v>11</v>
      </c>
      <c r="R117" s="30">
        <f t="shared" si="12"/>
        <v>1</v>
      </c>
      <c r="S117" s="1">
        <f t="shared" si="13"/>
        <v>0</v>
      </c>
    </row>
    <row r="118" spans="1:23" ht="12.75" customHeight="1">
      <c r="A118" s="22" t="s">
        <v>51</v>
      </c>
      <c r="K118" s="27">
        <v>6</v>
      </c>
      <c r="L118" s="28">
        <v>8</v>
      </c>
      <c r="M118" s="1"/>
      <c r="N118" s="1"/>
      <c r="P118" s="1">
        <f>K118/J117</f>
        <v>1</v>
      </c>
      <c r="Q118" s="29">
        <v>9</v>
      </c>
      <c r="R118" s="30">
        <f t="shared" si="12"/>
        <v>0.81818181818181823</v>
      </c>
      <c r="S118" s="1">
        <f t="shared" si="13"/>
        <v>0.18181818181818177</v>
      </c>
    </row>
    <row r="119" spans="1:23" ht="12.75" customHeight="1">
      <c r="A119" s="27">
        <v>1101</v>
      </c>
      <c r="K119" s="27">
        <v>1</v>
      </c>
      <c r="L119" s="28"/>
      <c r="M119" s="1"/>
      <c r="N119" s="1"/>
      <c r="P119" s="1"/>
      <c r="Q119" s="29">
        <v>1</v>
      </c>
      <c r="R119" s="30"/>
      <c r="S119" s="1"/>
    </row>
    <row r="120" spans="1:23" ht="12.75" customHeight="1">
      <c r="A120" s="27">
        <v>1102</v>
      </c>
      <c r="K120" s="27">
        <v>1</v>
      </c>
      <c r="L120" s="28"/>
      <c r="M120" s="1"/>
      <c r="N120" s="1"/>
      <c r="P120" s="1"/>
      <c r="Q120" s="29">
        <v>1</v>
      </c>
      <c r="R120" s="30"/>
      <c r="S120" s="1"/>
    </row>
    <row r="121" spans="1:23" ht="12.75" customHeight="1">
      <c r="A121" s="27">
        <v>1201</v>
      </c>
      <c r="K121" s="27">
        <v>1</v>
      </c>
      <c r="L121" s="28">
        <v>1</v>
      </c>
      <c r="M121" s="1"/>
      <c r="N121" s="1"/>
      <c r="P121" s="1"/>
      <c r="Q121" s="29">
        <v>1</v>
      </c>
      <c r="R121" s="30"/>
      <c r="S121" s="1"/>
      <c r="T121" s="27" t="s">
        <v>35</v>
      </c>
      <c r="U121" s="27">
        <v>11</v>
      </c>
      <c r="V121" s="27">
        <f>L122</f>
        <v>11</v>
      </c>
      <c r="W121" s="27" t="s">
        <v>20</v>
      </c>
    </row>
    <row r="122" spans="1:23" ht="12.75" customHeight="1">
      <c r="L122" s="27">
        <f>SUM(L117:L121)</f>
        <v>11</v>
      </c>
      <c r="M122" s="1">
        <f>SUM(L117:L118)/B109</f>
        <v>0.625</v>
      </c>
      <c r="N122" s="1">
        <f>L122/B109</f>
        <v>0.6875</v>
      </c>
      <c r="O122" s="1">
        <f>N122-M122</f>
        <v>6.25E-2</v>
      </c>
      <c r="P122" s="1"/>
      <c r="T122" s="27" t="s">
        <v>36</v>
      </c>
      <c r="U122" s="30">
        <f>U121/B109</f>
        <v>0.6875</v>
      </c>
      <c r="V122" s="30">
        <f>U121/V121</f>
        <v>1</v>
      </c>
      <c r="W122" s="27" t="s">
        <v>37</v>
      </c>
    </row>
    <row r="123" spans="1:23" ht="12.75" customHeight="1">
      <c r="A123" s="3" t="s">
        <v>54</v>
      </c>
      <c r="M123" s="1"/>
      <c r="N123" s="1"/>
      <c r="P123" s="1"/>
    </row>
    <row r="124" spans="1:23" ht="25.5" customHeight="1">
      <c r="B124" s="232" t="s">
        <v>3</v>
      </c>
      <c r="C124" s="233"/>
      <c r="D124" s="233"/>
      <c r="E124" s="233"/>
      <c r="F124" s="233"/>
      <c r="G124" s="233"/>
      <c r="H124" s="233"/>
      <c r="I124" s="233"/>
      <c r="J124" s="233"/>
      <c r="K124" s="4"/>
      <c r="M124" s="7" t="s">
        <v>11</v>
      </c>
      <c r="N124" s="7" t="s">
        <v>12</v>
      </c>
      <c r="O124" s="8" t="s">
        <v>13</v>
      </c>
      <c r="P124" s="7" t="s">
        <v>14</v>
      </c>
      <c r="Q124" s="9" t="s">
        <v>15</v>
      </c>
      <c r="R124" s="9" t="s">
        <v>16</v>
      </c>
      <c r="S124" s="10" t="s">
        <v>17</v>
      </c>
    </row>
    <row r="125" spans="1:23" ht="12.75" customHeight="1">
      <c r="A125" s="12" t="s">
        <v>19</v>
      </c>
      <c r="B125" s="13">
        <v>1</v>
      </c>
      <c r="C125" s="13">
        <v>2</v>
      </c>
      <c r="D125" s="13">
        <v>3</v>
      </c>
      <c r="E125" s="13">
        <v>4</v>
      </c>
      <c r="F125" s="13">
        <v>5</v>
      </c>
      <c r="G125" s="13">
        <v>6</v>
      </c>
      <c r="H125" s="13">
        <v>7</v>
      </c>
      <c r="I125" s="13">
        <v>8</v>
      </c>
      <c r="J125" s="13">
        <v>9</v>
      </c>
      <c r="K125" s="13">
        <v>10</v>
      </c>
      <c r="L125" s="14" t="s">
        <v>20</v>
      </c>
      <c r="M125" s="18"/>
      <c r="N125" s="18"/>
      <c r="O125" s="19"/>
      <c r="P125" s="20"/>
      <c r="Q125" s="21"/>
      <c r="R125" s="21"/>
      <c r="S125" s="1"/>
    </row>
    <row r="126" spans="1:23" ht="12.75" customHeight="1">
      <c r="A126" s="22" t="s">
        <v>29</v>
      </c>
      <c r="B126" s="23">
        <v>61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8"/>
      <c r="M126" s="18"/>
      <c r="N126" s="18"/>
      <c r="O126" s="19"/>
      <c r="P126" s="20"/>
      <c r="Q126" s="26">
        <f>B126</f>
        <v>61</v>
      </c>
      <c r="R126" s="21"/>
      <c r="S126" s="1"/>
    </row>
    <row r="127" spans="1:23" ht="12.75" customHeight="1">
      <c r="A127" s="22" t="s">
        <v>30</v>
      </c>
      <c r="C127" s="27">
        <v>55</v>
      </c>
      <c r="L127" s="28"/>
      <c r="M127" s="1"/>
      <c r="N127" s="1"/>
      <c r="P127" s="20">
        <f>C127/B126</f>
        <v>0.90163934426229508</v>
      </c>
      <c r="Q127" s="29">
        <v>58</v>
      </c>
      <c r="R127" s="30">
        <f t="shared" ref="R127:R135" si="14">Q127/Q126</f>
        <v>0.95081967213114749</v>
      </c>
      <c r="S127" s="1">
        <f t="shared" ref="S127:S135" si="15">100%-R127</f>
        <v>4.9180327868852514E-2</v>
      </c>
    </row>
    <row r="128" spans="1:23" ht="12.75" customHeight="1">
      <c r="A128" s="22" t="s">
        <v>31</v>
      </c>
      <c r="D128" s="27">
        <v>46</v>
      </c>
      <c r="L128" s="28"/>
      <c r="M128" s="1"/>
      <c r="N128" s="1"/>
      <c r="P128" s="20">
        <f>D128/C127</f>
        <v>0.83636363636363631</v>
      </c>
      <c r="Q128" s="29">
        <v>53</v>
      </c>
      <c r="R128" s="30">
        <f t="shared" si="14"/>
        <v>0.91379310344827591</v>
      </c>
      <c r="S128" s="1">
        <f t="shared" si="15"/>
        <v>8.6206896551724088E-2</v>
      </c>
    </row>
    <row r="129" spans="1:23" ht="12.75" customHeight="1">
      <c r="A129" s="22" t="s">
        <v>32</v>
      </c>
      <c r="E129" s="27">
        <v>45</v>
      </c>
      <c r="L129" s="28"/>
      <c r="M129" s="1"/>
      <c r="N129" s="1"/>
      <c r="P129" s="1">
        <f>E129/D128</f>
        <v>0.97826086956521741</v>
      </c>
      <c r="Q129" s="29">
        <v>50</v>
      </c>
      <c r="R129" s="30">
        <f t="shared" si="14"/>
        <v>0.94339622641509435</v>
      </c>
      <c r="S129" s="1">
        <f t="shared" si="15"/>
        <v>5.6603773584905648E-2</v>
      </c>
    </row>
    <row r="130" spans="1:23" ht="12.75" customHeight="1">
      <c r="A130" s="22" t="s">
        <v>33</v>
      </c>
      <c r="F130" s="27">
        <v>43</v>
      </c>
      <c r="L130" s="28"/>
      <c r="M130" s="1"/>
      <c r="N130" s="1"/>
      <c r="P130" s="1">
        <f>F130/E129</f>
        <v>0.9555555555555556</v>
      </c>
      <c r="Q130" s="29">
        <v>48</v>
      </c>
      <c r="R130" s="30">
        <f t="shared" si="14"/>
        <v>0.96</v>
      </c>
      <c r="S130" s="1">
        <f t="shared" si="15"/>
        <v>4.0000000000000036E-2</v>
      </c>
    </row>
    <row r="131" spans="1:23" ht="12.75" customHeight="1">
      <c r="A131" s="22" t="s">
        <v>34</v>
      </c>
      <c r="G131" s="27">
        <v>43</v>
      </c>
      <c r="L131" s="28"/>
      <c r="M131" s="1"/>
      <c r="N131" s="1"/>
      <c r="P131" s="1">
        <f>G131/F130</f>
        <v>1</v>
      </c>
      <c r="Q131" s="29">
        <v>47</v>
      </c>
      <c r="R131" s="30">
        <f t="shared" si="14"/>
        <v>0.97916666666666663</v>
      </c>
      <c r="S131" s="1">
        <f t="shared" si="15"/>
        <v>2.083333333333337E-2</v>
      </c>
    </row>
    <row r="132" spans="1:23" ht="12.75" customHeight="1">
      <c r="A132" s="22" t="s">
        <v>46</v>
      </c>
      <c r="H132" s="27">
        <v>43</v>
      </c>
      <c r="L132" s="28"/>
      <c r="M132" s="1"/>
      <c r="N132" s="1"/>
      <c r="P132" s="1">
        <f>H132/G131</f>
        <v>1</v>
      </c>
      <c r="Q132" s="29">
        <v>48</v>
      </c>
      <c r="R132" s="30">
        <f t="shared" si="14"/>
        <v>1.0212765957446808</v>
      </c>
      <c r="S132" s="1">
        <f t="shared" si="15"/>
        <v>-2.1276595744680771E-2</v>
      </c>
    </row>
    <row r="133" spans="1:23" ht="12.75" customHeight="1">
      <c r="A133" s="22" t="s">
        <v>50</v>
      </c>
      <c r="I133" s="27">
        <v>43</v>
      </c>
      <c r="L133" s="28"/>
      <c r="M133" s="1"/>
      <c r="N133" s="1"/>
      <c r="P133" s="1">
        <f>I133/H132</f>
        <v>1</v>
      </c>
      <c r="Q133" s="29">
        <v>47</v>
      </c>
      <c r="R133" s="30">
        <f t="shared" si="14"/>
        <v>0.97916666666666663</v>
      </c>
      <c r="S133" s="1">
        <f t="shared" si="15"/>
        <v>2.083333333333337E-2</v>
      </c>
    </row>
    <row r="134" spans="1:23" ht="12.75" customHeight="1">
      <c r="A134" s="22" t="s">
        <v>51</v>
      </c>
      <c r="J134" s="27">
        <v>44</v>
      </c>
      <c r="L134" s="28"/>
      <c r="M134" s="1"/>
      <c r="N134" s="1"/>
      <c r="P134" s="1">
        <f>J134/I133</f>
        <v>1.0232558139534884</v>
      </c>
      <c r="Q134" s="29">
        <v>45</v>
      </c>
      <c r="R134" s="30">
        <f t="shared" si="14"/>
        <v>0.95744680851063835</v>
      </c>
      <c r="S134" s="1">
        <f t="shared" si="15"/>
        <v>4.2553191489361653E-2</v>
      </c>
    </row>
    <row r="135" spans="1:23" ht="12.75" customHeight="1">
      <c r="A135" s="27">
        <v>1101</v>
      </c>
      <c r="K135" s="27">
        <v>42</v>
      </c>
      <c r="L135" s="28">
        <v>40</v>
      </c>
      <c r="M135" s="1"/>
      <c r="N135" s="1"/>
      <c r="P135" s="1">
        <f>K135/J134</f>
        <v>0.95454545454545459</v>
      </c>
      <c r="Q135" s="29">
        <v>45</v>
      </c>
      <c r="R135" s="30">
        <f t="shared" si="14"/>
        <v>1</v>
      </c>
      <c r="S135" s="1">
        <f t="shared" si="15"/>
        <v>0</v>
      </c>
    </row>
    <row r="136" spans="1:23" ht="12.75" customHeight="1">
      <c r="A136" s="27">
        <v>1102</v>
      </c>
      <c r="K136" s="27">
        <v>3</v>
      </c>
      <c r="L136" s="28"/>
      <c r="M136" s="1"/>
      <c r="N136" s="1"/>
      <c r="P136" s="1"/>
      <c r="Q136" s="29">
        <v>3</v>
      </c>
      <c r="R136" s="30"/>
      <c r="S136" s="1"/>
    </row>
    <row r="137" spans="1:23" ht="12.75" customHeight="1">
      <c r="A137" s="27">
        <v>1202</v>
      </c>
      <c r="L137" s="28"/>
      <c r="M137" s="1"/>
      <c r="N137" s="1"/>
      <c r="P137" s="1"/>
      <c r="Q137" s="29"/>
      <c r="R137" s="30"/>
      <c r="S137" s="1"/>
      <c r="T137" s="27" t="s">
        <v>35</v>
      </c>
      <c r="U137" s="27">
        <v>42</v>
      </c>
      <c r="V137" s="27">
        <f>SUM(L135:L136)</f>
        <v>40</v>
      </c>
      <c r="W137" s="27" t="s">
        <v>20</v>
      </c>
    </row>
    <row r="138" spans="1:23" ht="12.75" customHeight="1">
      <c r="L138" s="27">
        <f>SUM(L135)</f>
        <v>40</v>
      </c>
      <c r="M138" s="1">
        <f>L135/B126</f>
        <v>0.65573770491803274</v>
      </c>
      <c r="N138" s="1">
        <f>L138/B126</f>
        <v>0.65573770491803274</v>
      </c>
      <c r="O138" s="1">
        <f>N138-M138</f>
        <v>0</v>
      </c>
      <c r="P138" s="1"/>
      <c r="T138" s="27" t="s">
        <v>36</v>
      </c>
      <c r="U138" s="30">
        <f>U137/B126</f>
        <v>0.68852459016393441</v>
      </c>
      <c r="V138" s="30">
        <f>U137/V137</f>
        <v>1.05</v>
      </c>
      <c r="W138" s="27" t="s">
        <v>37</v>
      </c>
    </row>
    <row r="139" spans="1:23" ht="12.75" customHeight="1">
      <c r="A139" s="3" t="s">
        <v>59</v>
      </c>
      <c r="M139" s="1"/>
      <c r="N139" s="1"/>
      <c r="P139" s="1"/>
      <c r="V139" s="27"/>
      <c r="W139" s="27"/>
    </row>
    <row r="140" spans="1:23" ht="25.5" customHeight="1">
      <c r="B140" s="232" t="s">
        <v>3</v>
      </c>
      <c r="C140" s="233"/>
      <c r="D140" s="233"/>
      <c r="E140" s="233"/>
      <c r="F140" s="233"/>
      <c r="G140" s="233"/>
      <c r="H140" s="233"/>
      <c r="I140" s="233"/>
      <c r="J140" s="233"/>
      <c r="K140" s="4"/>
      <c r="M140" s="7" t="s">
        <v>11</v>
      </c>
      <c r="N140" s="7" t="s">
        <v>12</v>
      </c>
      <c r="O140" s="8" t="s">
        <v>13</v>
      </c>
      <c r="P140" s="7" t="s">
        <v>14</v>
      </c>
      <c r="Q140" s="9" t="s">
        <v>15</v>
      </c>
      <c r="R140" s="9" t="s">
        <v>16</v>
      </c>
      <c r="S140" s="10" t="s">
        <v>17</v>
      </c>
      <c r="V140" s="27"/>
      <c r="W140" s="27"/>
    </row>
    <row r="141" spans="1:23" ht="12.75" customHeight="1">
      <c r="A141" s="12" t="s">
        <v>19</v>
      </c>
      <c r="B141" s="13">
        <v>1</v>
      </c>
      <c r="C141" s="13">
        <v>2</v>
      </c>
      <c r="D141" s="13">
        <v>3</v>
      </c>
      <c r="E141" s="13">
        <v>4</v>
      </c>
      <c r="F141" s="13">
        <v>5</v>
      </c>
      <c r="G141" s="13">
        <v>6</v>
      </c>
      <c r="H141" s="13">
        <v>7</v>
      </c>
      <c r="I141" s="13">
        <v>8</v>
      </c>
      <c r="J141" s="13">
        <v>9</v>
      </c>
      <c r="K141" s="13">
        <v>10</v>
      </c>
      <c r="L141" s="14" t="s">
        <v>20</v>
      </c>
      <c r="M141" s="18"/>
      <c r="N141" s="18"/>
      <c r="O141" s="19"/>
      <c r="P141" s="20"/>
      <c r="Q141" s="21"/>
      <c r="R141" s="21"/>
      <c r="S141" s="1"/>
      <c r="V141" s="27"/>
      <c r="W141" s="27"/>
    </row>
    <row r="142" spans="1:23" ht="12.75" customHeight="1">
      <c r="A142" s="22" t="s">
        <v>30</v>
      </c>
      <c r="B142" s="23">
        <v>18</v>
      </c>
      <c r="C142" s="23"/>
      <c r="D142" s="23"/>
      <c r="E142" s="23"/>
      <c r="F142" s="23"/>
      <c r="G142" s="23"/>
      <c r="H142" s="23"/>
      <c r="I142" s="23"/>
      <c r="J142" s="23"/>
      <c r="K142" s="23"/>
      <c r="L142" s="28"/>
      <c r="M142" s="18"/>
      <c r="N142" s="18"/>
      <c r="O142" s="19"/>
      <c r="P142" s="20"/>
      <c r="Q142" s="26">
        <f>B142</f>
        <v>18</v>
      </c>
      <c r="R142" s="21"/>
      <c r="S142" s="1"/>
      <c r="V142" s="27"/>
      <c r="W142" s="27"/>
    </row>
    <row r="143" spans="1:23" ht="12.75" customHeight="1">
      <c r="A143" s="22" t="s">
        <v>31</v>
      </c>
      <c r="C143" s="27">
        <v>13</v>
      </c>
      <c r="L143" s="28"/>
      <c r="M143" s="1"/>
      <c r="N143" s="1"/>
      <c r="P143" s="20">
        <f>C143/B142</f>
        <v>0.72222222222222221</v>
      </c>
      <c r="Q143" s="29">
        <v>13</v>
      </c>
      <c r="R143" s="30">
        <f t="shared" ref="R143:R150" si="16">Q143/Q142</f>
        <v>0.72222222222222221</v>
      </c>
      <c r="S143" s="1">
        <f t="shared" ref="S143:S150" si="17">100%-R143</f>
        <v>0.27777777777777779</v>
      </c>
      <c r="V143" s="27"/>
      <c r="W143" s="27"/>
    </row>
    <row r="144" spans="1:23" ht="12.75" customHeight="1">
      <c r="A144" s="22" t="s">
        <v>32</v>
      </c>
      <c r="D144" s="27">
        <v>13</v>
      </c>
      <c r="L144" s="28"/>
      <c r="M144" s="1"/>
      <c r="N144" s="1"/>
      <c r="P144" s="20">
        <f>D144/C143</f>
        <v>1</v>
      </c>
      <c r="Q144" s="29">
        <v>13</v>
      </c>
      <c r="R144" s="30">
        <f t="shared" si="16"/>
        <v>1</v>
      </c>
      <c r="S144" s="1">
        <f t="shared" si="17"/>
        <v>0</v>
      </c>
      <c r="V144" s="27"/>
      <c r="W144" s="27"/>
    </row>
    <row r="145" spans="1:23" ht="12.75" customHeight="1">
      <c r="A145" s="22" t="s">
        <v>33</v>
      </c>
      <c r="E145" s="27">
        <v>12</v>
      </c>
      <c r="L145" s="28"/>
      <c r="M145" s="1"/>
      <c r="N145" s="1"/>
      <c r="P145" s="1">
        <f>E145/D144</f>
        <v>0.92307692307692313</v>
      </c>
      <c r="Q145" s="29">
        <v>12</v>
      </c>
      <c r="R145" s="30">
        <f t="shared" si="16"/>
        <v>0.92307692307692313</v>
      </c>
      <c r="S145" s="1">
        <f t="shared" si="17"/>
        <v>7.6923076923076872E-2</v>
      </c>
      <c r="V145" s="27"/>
      <c r="W145" s="27"/>
    </row>
    <row r="146" spans="1:23" ht="12.75" customHeight="1">
      <c r="A146" s="22" t="s">
        <v>34</v>
      </c>
      <c r="F146" s="27">
        <v>12</v>
      </c>
      <c r="L146" s="28"/>
      <c r="M146" s="1"/>
      <c r="N146" s="1"/>
      <c r="P146" s="1">
        <f>F146/E145</f>
        <v>1</v>
      </c>
      <c r="Q146" s="29">
        <v>12</v>
      </c>
      <c r="R146" s="30">
        <f t="shared" si="16"/>
        <v>1</v>
      </c>
      <c r="S146" s="1">
        <f t="shared" si="17"/>
        <v>0</v>
      </c>
      <c r="V146" s="27"/>
      <c r="W146" s="27"/>
    </row>
    <row r="147" spans="1:23" ht="12.75" customHeight="1">
      <c r="A147" s="22" t="s">
        <v>46</v>
      </c>
      <c r="G147" s="27">
        <v>12</v>
      </c>
      <c r="L147" s="28"/>
      <c r="M147" s="1"/>
      <c r="N147" s="1"/>
      <c r="P147" s="1">
        <f>G147/F146</f>
        <v>1</v>
      </c>
      <c r="Q147" s="29">
        <v>12</v>
      </c>
      <c r="R147" s="30">
        <f t="shared" si="16"/>
        <v>1</v>
      </c>
      <c r="S147" s="1">
        <f t="shared" si="17"/>
        <v>0</v>
      </c>
      <c r="V147" s="27"/>
      <c r="W147" s="27"/>
    </row>
    <row r="148" spans="1:23" ht="12.75" customHeight="1">
      <c r="A148" s="22" t="s">
        <v>50</v>
      </c>
      <c r="H148" s="27">
        <v>12</v>
      </c>
      <c r="L148" s="28"/>
      <c r="M148" s="1"/>
      <c r="N148" s="1"/>
      <c r="P148" s="1">
        <f>H148/G147</f>
        <v>1</v>
      </c>
      <c r="Q148" s="29">
        <v>13</v>
      </c>
      <c r="R148" s="30">
        <f t="shared" si="16"/>
        <v>1.0833333333333333</v>
      </c>
      <c r="S148" s="1">
        <f t="shared" si="17"/>
        <v>-8.3333333333333259E-2</v>
      </c>
      <c r="V148" s="27"/>
      <c r="W148" s="27"/>
    </row>
    <row r="149" spans="1:23" ht="12.75" customHeight="1">
      <c r="A149" s="22" t="s">
        <v>51</v>
      </c>
      <c r="I149" s="27">
        <v>12</v>
      </c>
      <c r="L149" s="28"/>
      <c r="M149" s="1"/>
      <c r="N149" s="1"/>
      <c r="P149" s="1">
        <f>I149/H148</f>
        <v>1</v>
      </c>
      <c r="Q149" s="29">
        <v>13</v>
      </c>
      <c r="R149" s="30">
        <f t="shared" si="16"/>
        <v>1</v>
      </c>
      <c r="S149" s="1">
        <f t="shared" si="17"/>
        <v>0</v>
      </c>
      <c r="V149" s="27"/>
      <c r="W149" s="27"/>
    </row>
    <row r="150" spans="1:23" ht="12.75" customHeight="1">
      <c r="A150" s="27">
        <v>1101</v>
      </c>
      <c r="J150" s="27">
        <v>12</v>
      </c>
      <c r="L150" s="28"/>
      <c r="M150" s="1"/>
      <c r="N150" s="1"/>
      <c r="P150" s="1">
        <f>J150/I149</f>
        <v>1</v>
      </c>
      <c r="Q150" s="29">
        <v>13</v>
      </c>
      <c r="R150" s="30">
        <f t="shared" si="16"/>
        <v>1</v>
      </c>
      <c r="S150" s="1">
        <f t="shared" si="17"/>
        <v>0</v>
      </c>
      <c r="V150" s="27"/>
      <c r="W150" s="27"/>
    </row>
    <row r="151" spans="1:23" ht="12.75" customHeight="1">
      <c r="A151" s="27">
        <v>1102</v>
      </c>
      <c r="K151" s="27">
        <v>12</v>
      </c>
      <c r="L151" s="28">
        <v>12</v>
      </c>
      <c r="M151" s="1"/>
      <c r="N151" s="1"/>
      <c r="P151" s="1"/>
      <c r="Q151" s="29">
        <v>13</v>
      </c>
      <c r="R151" s="30"/>
      <c r="S151" s="1"/>
      <c r="V151" s="27"/>
      <c r="W151" s="27"/>
    </row>
    <row r="152" spans="1:23" ht="12.75" customHeight="1">
      <c r="A152" s="27">
        <v>1201</v>
      </c>
      <c r="K152" s="27">
        <v>1</v>
      </c>
      <c r="L152" s="28"/>
      <c r="M152" s="1"/>
      <c r="N152" s="1"/>
      <c r="P152" s="1"/>
      <c r="Q152" s="29">
        <v>1</v>
      </c>
      <c r="R152" s="30"/>
      <c r="S152" s="1"/>
      <c r="V152" s="27"/>
      <c r="W152" s="27"/>
    </row>
    <row r="153" spans="1:23" ht="12.75" customHeight="1">
      <c r="A153" s="27">
        <v>1202</v>
      </c>
      <c r="K153" s="27">
        <v>1</v>
      </c>
      <c r="L153" s="28"/>
      <c r="M153" s="1"/>
      <c r="N153" s="1"/>
      <c r="P153" s="1"/>
      <c r="Q153" s="29">
        <v>1</v>
      </c>
      <c r="R153" s="30"/>
      <c r="S153" s="1"/>
      <c r="V153" s="27"/>
      <c r="W153" s="27"/>
    </row>
    <row r="154" spans="1:23" ht="12.75" customHeight="1">
      <c r="A154" s="27">
        <v>1301</v>
      </c>
      <c r="K154" s="27">
        <v>1</v>
      </c>
      <c r="L154" s="28">
        <v>1</v>
      </c>
      <c r="M154" s="1"/>
      <c r="N154" s="1"/>
      <c r="P154" s="1"/>
      <c r="Q154" s="29">
        <v>1</v>
      </c>
      <c r="R154" s="30"/>
      <c r="S154" s="1"/>
      <c r="T154" s="27" t="s">
        <v>35</v>
      </c>
      <c r="U154" s="27">
        <v>13</v>
      </c>
      <c r="V154" s="27">
        <f>L155</f>
        <v>13</v>
      </c>
      <c r="W154" s="27" t="s">
        <v>20</v>
      </c>
    </row>
    <row r="155" spans="1:23" ht="12.75" customHeight="1">
      <c r="L155" s="27">
        <f>SUM(L151:L154)</f>
        <v>13</v>
      </c>
      <c r="M155" s="1">
        <f>L151/B142</f>
        <v>0.66666666666666663</v>
      </c>
      <c r="N155" s="1">
        <f>L155/B142</f>
        <v>0.72222222222222221</v>
      </c>
      <c r="O155" s="1">
        <f>N155-M155</f>
        <v>5.555555555555558E-2</v>
      </c>
      <c r="P155" s="1"/>
      <c r="T155" s="27" t="s">
        <v>36</v>
      </c>
      <c r="U155" s="30">
        <f>U154/B142</f>
        <v>0.72222222222222221</v>
      </c>
      <c r="V155" s="30">
        <f>U154/V154</f>
        <v>1</v>
      </c>
      <c r="W155" s="27" t="s">
        <v>37</v>
      </c>
    </row>
    <row r="156" spans="1:23" ht="12.75" customHeight="1">
      <c r="A156" s="3" t="s">
        <v>60</v>
      </c>
      <c r="M156" s="1"/>
      <c r="N156" s="1"/>
      <c r="P156" s="1"/>
      <c r="V156" s="27"/>
      <c r="W156" s="27"/>
    </row>
    <row r="157" spans="1:23" ht="25.5" customHeight="1">
      <c r="B157" s="232" t="s">
        <v>3</v>
      </c>
      <c r="C157" s="233"/>
      <c r="D157" s="233"/>
      <c r="E157" s="233"/>
      <c r="F157" s="233"/>
      <c r="G157" s="233"/>
      <c r="H157" s="233"/>
      <c r="I157" s="233"/>
      <c r="J157" s="233"/>
      <c r="K157" s="4"/>
      <c r="M157" s="7" t="s">
        <v>11</v>
      </c>
      <c r="N157" s="7" t="s">
        <v>12</v>
      </c>
      <c r="O157" s="8" t="s">
        <v>13</v>
      </c>
      <c r="P157" s="7" t="s">
        <v>14</v>
      </c>
      <c r="Q157" s="9" t="s">
        <v>15</v>
      </c>
      <c r="R157" s="9" t="s">
        <v>16</v>
      </c>
      <c r="S157" s="10" t="s">
        <v>17</v>
      </c>
      <c r="V157" s="27"/>
      <c r="W157" s="27"/>
    </row>
    <row r="158" spans="1:23" ht="12.75" customHeight="1">
      <c r="A158" s="12" t="s">
        <v>19</v>
      </c>
      <c r="B158" s="13">
        <v>1</v>
      </c>
      <c r="C158" s="13">
        <v>2</v>
      </c>
      <c r="D158" s="13">
        <v>3</v>
      </c>
      <c r="E158" s="13">
        <v>4</v>
      </c>
      <c r="F158" s="13">
        <v>5</v>
      </c>
      <c r="G158" s="13">
        <v>6</v>
      </c>
      <c r="H158" s="13">
        <v>7</v>
      </c>
      <c r="I158" s="13">
        <v>8</v>
      </c>
      <c r="J158" s="13">
        <v>9</v>
      </c>
      <c r="K158" s="13">
        <v>10</v>
      </c>
      <c r="L158" s="14" t="s">
        <v>20</v>
      </c>
      <c r="M158" s="18"/>
      <c r="N158" s="18"/>
      <c r="O158" s="19"/>
      <c r="P158" s="20"/>
      <c r="Q158" s="21"/>
      <c r="R158" s="21"/>
      <c r="S158" s="1"/>
      <c r="V158" s="27"/>
      <c r="W158" s="27"/>
    </row>
    <row r="159" spans="1:23" ht="12.75" customHeight="1">
      <c r="A159" s="22" t="s">
        <v>31</v>
      </c>
      <c r="B159" s="23">
        <v>43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4"/>
      <c r="M159" s="18"/>
      <c r="N159" s="18"/>
      <c r="O159" s="19"/>
      <c r="P159" s="20"/>
      <c r="Q159" s="26">
        <f>B159</f>
        <v>43</v>
      </c>
      <c r="R159" s="21"/>
      <c r="S159" s="1"/>
      <c r="V159" s="27"/>
      <c r="W159" s="27"/>
    </row>
    <row r="160" spans="1:23" ht="12.75" customHeight="1">
      <c r="A160" s="22" t="s">
        <v>32</v>
      </c>
      <c r="C160" s="27">
        <v>42</v>
      </c>
      <c r="L160" s="28"/>
      <c r="M160" s="1"/>
      <c r="N160" s="1"/>
      <c r="P160" s="20">
        <f>C160/B159</f>
        <v>0.97674418604651159</v>
      </c>
      <c r="Q160" s="29">
        <v>41</v>
      </c>
      <c r="R160" s="30">
        <f t="shared" ref="R160:R168" si="18">Q160/Q159</f>
        <v>0.95348837209302328</v>
      </c>
      <c r="S160" s="1">
        <f t="shared" ref="S160:S168" si="19">100%-R160</f>
        <v>4.6511627906976716E-2</v>
      </c>
      <c r="V160" s="27"/>
      <c r="W160" s="27"/>
    </row>
    <row r="161" spans="1:23" ht="12.75" customHeight="1">
      <c r="A161" s="22" t="s">
        <v>33</v>
      </c>
      <c r="D161" s="27">
        <v>41</v>
      </c>
      <c r="L161" s="28"/>
      <c r="M161" s="1"/>
      <c r="N161" s="1"/>
      <c r="P161" s="20">
        <f>D161/C160</f>
        <v>0.97619047619047616</v>
      </c>
      <c r="Q161" s="29">
        <v>41</v>
      </c>
      <c r="R161" s="30">
        <f t="shared" si="18"/>
        <v>1</v>
      </c>
      <c r="S161" s="1">
        <f t="shared" si="19"/>
        <v>0</v>
      </c>
      <c r="V161" s="27"/>
      <c r="W161" s="27"/>
    </row>
    <row r="162" spans="1:23" ht="12.75" customHeight="1">
      <c r="A162" s="22" t="s">
        <v>34</v>
      </c>
      <c r="E162" s="27">
        <v>39</v>
      </c>
      <c r="L162" s="28"/>
      <c r="M162" s="1"/>
      <c r="N162" s="1"/>
      <c r="P162" s="1">
        <f>E162/D161</f>
        <v>0.95121951219512191</v>
      </c>
      <c r="Q162" s="29">
        <v>39</v>
      </c>
      <c r="R162" s="30">
        <f t="shared" si="18"/>
        <v>0.95121951219512191</v>
      </c>
      <c r="S162" s="1">
        <f t="shared" si="19"/>
        <v>4.8780487804878092E-2</v>
      </c>
      <c r="V162" s="27"/>
      <c r="W162" s="27"/>
    </row>
    <row r="163" spans="1:23" ht="12.75" customHeight="1">
      <c r="A163" s="22" t="s">
        <v>46</v>
      </c>
      <c r="F163" s="27">
        <v>38</v>
      </c>
      <c r="L163" s="28"/>
      <c r="M163" s="1"/>
      <c r="N163" s="1"/>
      <c r="P163" s="1">
        <f>F163/E162</f>
        <v>0.97435897435897434</v>
      </c>
      <c r="Q163" s="29">
        <v>39</v>
      </c>
      <c r="R163" s="30">
        <f t="shared" si="18"/>
        <v>1</v>
      </c>
      <c r="S163" s="1">
        <f t="shared" si="19"/>
        <v>0</v>
      </c>
      <c r="V163" s="27"/>
      <c r="W163" s="27"/>
    </row>
    <row r="164" spans="1:23" ht="12.75" customHeight="1">
      <c r="A164" s="22" t="s">
        <v>50</v>
      </c>
      <c r="G164" s="27">
        <v>37</v>
      </c>
      <c r="L164" s="28"/>
      <c r="M164" s="1"/>
      <c r="N164" s="1"/>
      <c r="P164" s="1">
        <f>G164/F163</f>
        <v>0.97368421052631582</v>
      </c>
      <c r="Q164" s="29">
        <v>37</v>
      </c>
      <c r="R164" s="30">
        <f t="shared" si="18"/>
        <v>0.94871794871794868</v>
      </c>
      <c r="S164" s="1">
        <f t="shared" si="19"/>
        <v>5.1282051282051322E-2</v>
      </c>
      <c r="V164" s="27"/>
      <c r="W164" s="27"/>
    </row>
    <row r="165" spans="1:23" ht="12.75" customHeight="1">
      <c r="A165" s="22" t="s">
        <v>51</v>
      </c>
      <c r="H165" s="27">
        <v>37</v>
      </c>
      <c r="L165" s="28"/>
      <c r="M165" s="1"/>
      <c r="N165" s="1"/>
      <c r="P165" s="1">
        <f>H165/G164</f>
        <v>1</v>
      </c>
      <c r="Q165" s="29">
        <v>37</v>
      </c>
      <c r="R165" s="30">
        <f t="shared" si="18"/>
        <v>1</v>
      </c>
      <c r="S165" s="1">
        <f t="shared" si="19"/>
        <v>0</v>
      </c>
      <c r="V165" s="27"/>
      <c r="W165" s="27"/>
    </row>
    <row r="166" spans="1:23" ht="12.75" customHeight="1">
      <c r="A166" s="27">
        <v>1101</v>
      </c>
      <c r="I166" s="27">
        <v>35</v>
      </c>
      <c r="L166" s="28"/>
      <c r="M166" s="1"/>
      <c r="N166" s="1"/>
      <c r="P166" s="1">
        <f>I166/H165</f>
        <v>0.94594594594594594</v>
      </c>
      <c r="Q166" s="29">
        <v>37</v>
      </c>
      <c r="R166" s="30">
        <f t="shared" si="18"/>
        <v>1</v>
      </c>
      <c r="S166" s="1">
        <f t="shared" si="19"/>
        <v>0</v>
      </c>
      <c r="V166" s="27"/>
      <c r="W166" s="27"/>
    </row>
    <row r="167" spans="1:23" ht="12.75" customHeight="1">
      <c r="A167" s="27">
        <v>1102</v>
      </c>
      <c r="J167" s="27">
        <v>34</v>
      </c>
      <c r="L167" s="28">
        <v>1</v>
      </c>
      <c r="M167" s="1"/>
      <c r="N167" s="1"/>
      <c r="P167" s="1">
        <f>J167/I166</f>
        <v>0.97142857142857142</v>
      </c>
      <c r="Q167" s="29">
        <v>37</v>
      </c>
      <c r="R167" s="30">
        <f t="shared" si="18"/>
        <v>1</v>
      </c>
      <c r="S167" s="1">
        <f t="shared" si="19"/>
        <v>0</v>
      </c>
      <c r="V167" s="27"/>
      <c r="W167" s="27"/>
    </row>
    <row r="168" spans="1:23" ht="12.75" customHeight="1">
      <c r="A168" s="27">
        <v>1201</v>
      </c>
      <c r="K168" s="27">
        <v>33</v>
      </c>
      <c r="L168" s="28">
        <v>32</v>
      </c>
      <c r="M168" s="1"/>
      <c r="N168" s="1"/>
      <c r="P168" s="1">
        <f>K168/J167</f>
        <v>0.97058823529411764</v>
      </c>
      <c r="Q168" s="29">
        <v>35</v>
      </c>
      <c r="R168" s="30">
        <f t="shared" si="18"/>
        <v>0.94594594594594594</v>
      </c>
      <c r="S168" s="1">
        <f t="shared" si="19"/>
        <v>5.4054054054054057E-2</v>
      </c>
      <c r="V168" s="27"/>
      <c r="W168" s="27"/>
    </row>
    <row r="169" spans="1:23" ht="12.75" customHeight="1">
      <c r="A169" s="27">
        <v>1202</v>
      </c>
      <c r="K169" s="27">
        <v>3</v>
      </c>
      <c r="L169" s="28">
        <v>3</v>
      </c>
      <c r="M169" s="1"/>
      <c r="N169" s="1"/>
      <c r="P169" s="1">
        <v>0.03</v>
      </c>
      <c r="Q169" s="29"/>
      <c r="R169" s="30"/>
      <c r="S169" s="1"/>
      <c r="V169" s="27"/>
      <c r="W169" s="27"/>
    </row>
    <row r="170" spans="1:23" ht="12.75" customHeight="1">
      <c r="A170" s="27">
        <v>1301</v>
      </c>
      <c r="L170" s="28"/>
      <c r="M170" s="1"/>
      <c r="N170" s="1"/>
      <c r="P170" s="1"/>
      <c r="Q170" s="29"/>
      <c r="R170" s="30"/>
      <c r="S170" s="1"/>
      <c r="T170" s="27" t="s">
        <v>35</v>
      </c>
      <c r="U170" s="27">
        <v>36</v>
      </c>
      <c r="V170" s="27">
        <f>SUM(L167:L170)</f>
        <v>36</v>
      </c>
      <c r="W170" s="27" t="s">
        <v>20</v>
      </c>
    </row>
    <row r="171" spans="1:23" ht="12.75" customHeight="1">
      <c r="L171" s="27">
        <f>SUM(L167:L169)</f>
        <v>36</v>
      </c>
      <c r="M171" s="1">
        <f>SUM(L167:L168)/B159</f>
        <v>0.76744186046511631</v>
      </c>
      <c r="N171" s="1">
        <f>L171/B159</f>
        <v>0.83720930232558144</v>
      </c>
      <c r="O171" s="1">
        <f>N171-M171</f>
        <v>6.9767441860465129E-2</v>
      </c>
      <c r="P171" s="1"/>
      <c r="T171" s="27" t="s">
        <v>36</v>
      </c>
      <c r="U171" s="30">
        <f>U170/B159</f>
        <v>0.83720930232558144</v>
      </c>
      <c r="V171" s="30">
        <f>U170/V170</f>
        <v>1</v>
      </c>
      <c r="W171" s="27" t="s">
        <v>37</v>
      </c>
    </row>
    <row r="172" spans="1:23" ht="12.75" customHeight="1">
      <c r="A172" s="3" t="s">
        <v>61</v>
      </c>
      <c r="M172" s="1"/>
      <c r="N172" s="1"/>
      <c r="P172" s="1"/>
      <c r="V172" s="27"/>
      <c r="W172" s="27"/>
    </row>
    <row r="173" spans="1:23" ht="25.5" customHeight="1">
      <c r="B173" s="232" t="s">
        <v>3</v>
      </c>
      <c r="C173" s="233"/>
      <c r="D173" s="233"/>
      <c r="E173" s="233"/>
      <c r="F173" s="233"/>
      <c r="G173" s="233"/>
      <c r="H173" s="233"/>
      <c r="I173" s="233"/>
      <c r="J173" s="233"/>
      <c r="K173" s="4"/>
      <c r="M173" s="7" t="s">
        <v>11</v>
      </c>
      <c r="N173" s="7" t="s">
        <v>12</v>
      </c>
      <c r="O173" s="8" t="s">
        <v>13</v>
      </c>
      <c r="P173" s="7" t="s">
        <v>14</v>
      </c>
      <c r="Q173" s="9" t="s">
        <v>15</v>
      </c>
      <c r="R173" s="9" t="s">
        <v>16</v>
      </c>
      <c r="S173" s="10" t="s">
        <v>17</v>
      </c>
      <c r="V173" s="27"/>
      <c r="W173" s="27"/>
    </row>
    <row r="174" spans="1:23" ht="12.75" customHeight="1">
      <c r="A174" s="12" t="s">
        <v>19</v>
      </c>
      <c r="B174" s="13">
        <v>1</v>
      </c>
      <c r="C174" s="13">
        <v>2</v>
      </c>
      <c r="D174" s="13">
        <v>3</v>
      </c>
      <c r="E174" s="13">
        <v>4</v>
      </c>
      <c r="F174" s="13">
        <v>5</v>
      </c>
      <c r="G174" s="13">
        <v>6</v>
      </c>
      <c r="H174" s="13">
        <v>7</v>
      </c>
      <c r="I174" s="13">
        <v>8</v>
      </c>
      <c r="J174" s="13">
        <v>9</v>
      </c>
      <c r="K174" s="13">
        <v>10</v>
      </c>
      <c r="L174" s="14" t="s">
        <v>20</v>
      </c>
      <c r="M174" s="18"/>
      <c r="N174" s="18"/>
      <c r="O174" s="19"/>
      <c r="P174" s="20"/>
      <c r="Q174" s="21"/>
      <c r="R174" s="21"/>
      <c r="S174" s="1"/>
      <c r="V174" s="27"/>
      <c r="W174" s="27"/>
    </row>
    <row r="175" spans="1:23" ht="12.75" customHeight="1">
      <c r="A175" s="22" t="s">
        <v>32</v>
      </c>
      <c r="B175" s="23">
        <v>26</v>
      </c>
      <c r="C175" s="23"/>
      <c r="D175" s="23"/>
      <c r="E175" s="23"/>
      <c r="F175" s="23"/>
      <c r="G175" s="23"/>
      <c r="H175" s="23"/>
      <c r="I175" s="23"/>
      <c r="J175" s="23"/>
      <c r="K175" s="23"/>
      <c r="L175" s="28"/>
      <c r="M175" s="18"/>
      <c r="N175" s="18"/>
      <c r="O175" s="19"/>
      <c r="P175" s="20"/>
      <c r="Q175" s="26">
        <f>B175</f>
        <v>26</v>
      </c>
      <c r="R175" s="21"/>
      <c r="S175" s="1"/>
      <c r="V175" s="27"/>
      <c r="W175" s="27"/>
    </row>
    <row r="176" spans="1:23" ht="12.75" customHeight="1">
      <c r="A176" s="22" t="s">
        <v>33</v>
      </c>
      <c r="C176" s="27">
        <v>23</v>
      </c>
      <c r="L176" s="28"/>
      <c r="M176" s="1"/>
      <c r="N176" s="1"/>
      <c r="P176" s="20">
        <f>C176/B175</f>
        <v>0.88461538461538458</v>
      </c>
      <c r="Q176" s="29">
        <v>24</v>
      </c>
      <c r="R176" s="30">
        <f t="shared" ref="R176:R184" si="20">Q176/Q175</f>
        <v>0.92307692307692313</v>
      </c>
      <c r="S176" s="1">
        <f t="shared" ref="S176:S184" si="21">100%-R176</f>
        <v>7.6923076923076872E-2</v>
      </c>
      <c r="V176" s="27"/>
      <c r="W176" s="27"/>
    </row>
    <row r="177" spans="1:23" ht="12.75" customHeight="1">
      <c r="A177" s="22" t="s">
        <v>34</v>
      </c>
      <c r="D177" s="27">
        <v>21</v>
      </c>
      <c r="L177" s="28"/>
      <c r="M177" s="1"/>
      <c r="N177" s="1"/>
      <c r="P177" s="20">
        <f>D177/C176</f>
        <v>0.91304347826086951</v>
      </c>
      <c r="Q177" s="29">
        <v>22</v>
      </c>
      <c r="R177" s="30">
        <f t="shared" si="20"/>
        <v>0.91666666666666663</v>
      </c>
      <c r="S177" s="1">
        <f t="shared" si="21"/>
        <v>8.333333333333337E-2</v>
      </c>
      <c r="V177" s="27"/>
      <c r="W177" s="27"/>
    </row>
    <row r="178" spans="1:23" ht="12.75" customHeight="1">
      <c r="A178" s="22" t="s">
        <v>46</v>
      </c>
      <c r="E178" s="27">
        <v>17</v>
      </c>
      <c r="L178" s="28"/>
      <c r="M178" s="1"/>
      <c r="N178" s="1"/>
      <c r="P178" s="1">
        <f>E178/D177</f>
        <v>0.80952380952380953</v>
      </c>
      <c r="Q178" s="29">
        <v>19</v>
      </c>
      <c r="R178" s="30">
        <f t="shared" si="20"/>
        <v>0.86363636363636365</v>
      </c>
      <c r="S178" s="1">
        <f t="shared" si="21"/>
        <v>0.13636363636363635</v>
      </c>
      <c r="V178" s="27"/>
      <c r="W178" s="27"/>
    </row>
    <row r="179" spans="1:23" ht="12.75" customHeight="1">
      <c r="A179" s="22" t="s">
        <v>50</v>
      </c>
      <c r="F179" s="27">
        <v>15</v>
      </c>
      <c r="L179" s="28"/>
      <c r="M179" s="1"/>
      <c r="N179" s="1"/>
      <c r="P179" s="1">
        <f>F179/E178</f>
        <v>0.88235294117647056</v>
      </c>
      <c r="Q179" s="29">
        <v>18</v>
      </c>
      <c r="R179" s="30">
        <f t="shared" si="20"/>
        <v>0.94736842105263153</v>
      </c>
      <c r="S179" s="1">
        <f t="shared" si="21"/>
        <v>5.2631578947368474E-2</v>
      </c>
      <c r="V179" s="27"/>
      <c r="W179" s="27"/>
    </row>
    <row r="180" spans="1:23" ht="12.75" customHeight="1">
      <c r="A180" s="22" t="s">
        <v>51</v>
      </c>
      <c r="G180" s="27">
        <v>14</v>
      </c>
      <c r="L180" s="28"/>
      <c r="M180" s="1"/>
      <c r="N180" s="1"/>
      <c r="P180" s="1">
        <f>G180/F179</f>
        <v>0.93333333333333335</v>
      </c>
      <c r="Q180" s="29">
        <v>17</v>
      </c>
      <c r="R180" s="30">
        <f t="shared" si="20"/>
        <v>0.94444444444444442</v>
      </c>
      <c r="S180" s="1">
        <f t="shared" si="21"/>
        <v>5.555555555555558E-2</v>
      </c>
      <c r="V180" s="27"/>
      <c r="W180" s="27"/>
    </row>
    <row r="181" spans="1:23" ht="12.75" customHeight="1">
      <c r="A181" s="27">
        <v>1101</v>
      </c>
      <c r="H181" s="27">
        <v>14</v>
      </c>
      <c r="L181" s="28"/>
      <c r="M181" s="1"/>
      <c r="N181" s="1"/>
      <c r="P181" s="1">
        <f>H181/G180</f>
        <v>1</v>
      </c>
      <c r="Q181" s="29">
        <v>17</v>
      </c>
      <c r="R181" s="30">
        <f t="shared" si="20"/>
        <v>1</v>
      </c>
      <c r="S181" s="1">
        <f t="shared" si="21"/>
        <v>0</v>
      </c>
      <c r="V181" s="27"/>
      <c r="W181" s="27"/>
    </row>
    <row r="182" spans="1:23" ht="12.75" customHeight="1">
      <c r="A182" s="27">
        <v>1102</v>
      </c>
      <c r="I182" s="27">
        <v>14</v>
      </c>
      <c r="L182" s="28"/>
      <c r="M182" s="1"/>
      <c r="N182" s="1"/>
      <c r="P182" s="1">
        <f>I182/H181</f>
        <v>1</v>
      </c>
      <c r="Q182" s="29">
        <v>17</v>
      </c>
      <c r="R182" s="30">
        <f t="shared" si="20"/>
        <v>1</v>
      </c>
      <c r="S182" s="1">
        <f t="shared" si="21"/>
        <v>0</v>
      </c>
      <c r="V182" s="27"/>
      <c r="W182" s="27"/>
    </row>
    <row r="183" spans="1:23" ht="12.75" customHeight="1">
      <c r="A183" s="27">
        <v>1201</v>
      </c>
      <c r="J183" s="27">
        <v>13</v>
      </c>
      <c r="L183" s="28">
        <v>2</v>
      </c>
      <c r="M183" s="1"/>
      <c r="N183" s="1"/>
      <c r="P183" s="1">
        <f>J183/I182</f>
        <v>0.9285714285714286</v>
      </c>
      <c r="Q183" s="29">
        <v>15</v>
      </c>
      <c r="R183" s="30">
        <f t="shared" si="20"/>
        <v>0.88235294117647056</v>
      </c>
      <c r="S183" s="1">
        <f t="shared" si="21"/>
        <v>0.11764705882352944</v>
      </c>
      <c r="V183" s="27"/>
      <c r="W183" s="27"/>
    </row>
    <row r="184" spans="1:23" ht="12.75" customHeight="1">
      <c r="A184" s="27">
        <v>1202</v>
      </c>
      <c r="K184" s="27">
        <v>12</v>
      </c>
      <c r="L184" s="28">
        <v>11</v>
      </c>
      <c r="M184" s="1"/>
      <c r="N184" s="1"/>
      <c r="P184" s="1">
        <f>K184/J183</f>
        <v>0.92307692307692313</v>
      </c>
      <c r="Q184" s="29">
        <v>15</v>
      </c>
      <c r="R184" s="30">
        <f t="shared" si="20"/>
        <v>1</v>
      </c>
      <c r="S184" s="1">
        <f t="shared" si="21"/>
        <v>0</v>
      </c>
      <c r="V184" s="27"/>
      <c r="W184" s="27"/>
    </row>
    <row r="185" spans="1:23" ht="12.75" customHeight="1">
      <c r="A185" s="27">
        <v>1301</v>
      </c>
      <c r="K185" s="27">
        <v>1</v>
      </c>
      <c r="L185" s="28">
        <v>1</v>
      </c>
      <c r="M185" s="1"/>
      <c r="N185" s="1"/>
      <c r="P185" s="1"/>
      <c r="Q185" s="29">
        <v>4</v>
      </c>
      <c r="R185" s="30"/>
      <c r="S185" s="1"/>
      <c r="V185" s="27"/>
      <c r="W185" s="27"/>
    </row>
    <row r="186" spans="1:23" ht="12.75" customHeight="1">
      <c r="A186" s="27">
        <v>1302</v>
      </c>
      <c r="K186" s="27">
        <v>3</v>
      </c>
      <c r="L186" s="28">
        <v>2</v>
      </c>
      <c r="M186" s="1"/>
      <c r="N186" s="1"/>
      <c r="P186" s="1"/>
      <c r="Q186" s="29">
        <v>3</v>
      </c>
      <c r="R186" s="30"/>
      <c r="S186" s="1"/>
      <c r="T186" s="27" t="s">
        <v>35</v>
      </c>
      <c r="U186" s="27">
        <v>16</v>
      </c>
      <c r="V186" s="27">
        <f>L187</f>
        <v>16</v>
      </c>
      <c r="W186" s="27" t="s">
        <v>20</v>
      </c>
    </row>
    <row r="187" spans="1:23" ht="12.75" customHeight="1">
      <c r="L187" s="27">
        <f>SUM(L183:L186)</f>
        <v>16</v>
      </c>
      <c r="M187" s="1">
        <f>L184/B175</f>
        <v>0.42307692307692307</v>
      </c>
      <c r="N187" s="1">
        <f>L187/B175</f>
        <v>0.61538461538461542</v>
      </c>
      <c r="O187" s="1">
        <f>N187-M187</f>
        <v>0.19230769230769235</v>
      </c>
      <c r="P187" s="1"/>
      <c r="T187" s="27" t="s">
        <v>36</v>
      </c>
      <c r="U187" s="30">
        <f>U186/B175</f>
        <v>0.61538461538461542</v>
      </c>
      <c r="V187" s="30">
        <f>U186/V186</f>
        <v>1</v>
      </c>
      <c r="W187" s="27" t="s">
        <v>37</v>
      </c>
    </row>
    <row r="188" spans="1:23" ht="12.75" customHeight="1">
      <c r="A188" s="3" t="s">
        <v>62</v>
      </c>
      <c r="M188" s="1"/>
      <c r="N188" s="1"/>
      <c r="P188" s="1"/>
    </row>
    <row r="189" spans="1:23" ht="25.5" customHeight="1">
      <c r="B189" s="232" t="s">
        <v>3</v>
      </c>
      <c r="C189" s="233"/>
      <c r="D189" s="233"/>
      <c r="E189" s="233"/>
      <c r="F189" s="233"/>
      <c r="G189" s="233"/>
      <c r="H189" s="233"/>
      <c r="I189" s="233"/>
      <c r="J189" s="233"/>
      <c r="K189" s="4"/>
      <c r="M189" s="7" t="s">
        <v>11</v>
      </c>
      <c r="N189" s="7" t="s">
        <v>12</v>
      </c>
      <c r="O189" s="8" t="s">
        <v>13</v>
      </c>
      <c r="P189" s="7" t="s">
        <v>14</v>
      </c>
      <c r="Q189" s="9" t="s">
        <v>15</v>
      </c>
      <c r="R189" s="9" t="s">
        <v>16</v>
      </c>
      <c r="S189" s="10" t="s">
        <v>17</v>
      </c>
    </row>
    <row r="190" spans="1:23" ht="12.75" customHeight="1">
      <c r="A190" s="12" t="s">
        <v>19</v>
      </c>
      <c r="B190" s="13">
        <v>1</v>
      </c>
      <c r="C190" s="13">
        <v>2</v>
      </c>
      <c r="D190" s="13">
        <v>3</v>
      </c>
      <c r="E190" s="13">
        <v>4</v>
      </c>
      <c r="F190" s="13">
        <v>5</v>
      </c>
      <c r="G190" s="13">
        <v>6</v>
      </c>
      <c r="H190" s="13">
        <v>7</v>
      </c>
      <c r="I190" s="13">
        <v>8</v>
      </c>
      <c r="J190" s="13">
        <v>9</v>
      </c>
      <c r="K190" s="13">
        <v>10</v>
      </c>
      <c r="L190" s="14" t="s">
        <v>20</v>
      </c>
      <c r="M190" s="18"/>
      <c r="N190" s="18"/>
      <c r="O190" s="19"/>
      <c r="P190" s="20"/>
      <c r="Q190" s="21"/>
      <c r="R190" s="21"/>
      <c r="S190" s="1"/>
    </row>
    <row r="191" spans="1:23" ht="12.75" customHeight="1">
      <c r="A191" s="22" t="s">
        <v>33</v>
      </c>
      <c r="B191" s="23">
        <v>46</v>
      </c>
      <c r="C191" s="23"/>
      <c r="D191" s="23"/>
      <c r="E191" s="23"/>
      <c r="F191" s="23"/>
      <c r="G191" s="23"/>
      <c r="H191" s="23"/>
      <c r="I191" s="23"/>
      <c r="J191" s="23"/>
      <c r="K191" s="23"/>
      <c r="L191" s="28"/>
      <c r="M191" s="18"/>
      <c r="N191" s="18"/>
      <c r="O191" s="19"/>
      <c r="P191" s="20"/>
      <c r="Q191" s="26">
        <f>B191</f>
        <v>46</v>
      </c>
      <c r="R191" s="21"/>
      <c r="S191" s="1"/>
    </row>
    <row r="192" spans="1:23" ht="12.75" customHeight="1">
      <c r="A192" s="22" t="s">
        <v>34</v>
      </c>
      <c r="C192" s="27">
        <v>42</v>
      </c>
      <c r="L192" s="28"/>
      <c r="M192" s="1"/>
      <c r="N192" s="1"/>
      <c r="P192" s="20">
        <f>C192/B191</f>
        <v>0.91304347826086951</v>
      </c>
      <c r="Q192" s="29">
        <v>42</v>
      </c>
      <c r="R192" s="30">
        <f t="shared" ref="R192:R200" si="22">Q192/Q191</f>
        <v>0.91304347826086951</v>
      </c>
      <c r="S192" s="1">
        <f t="shared" ref="S192:S200" si="23">100%-R192</f>
        <v>8.6956521739130488E-2</v>
      </c>
    </row>
    <row r="193" spans="1:23" ht="12.75" customHeight="1">
      <c r="A193" s="22" t="s">
        <v>46</v>
      </c>
      <c r="D193" s="27">
        <v>42</v>
      </c>
      <c r="L193" s="28"/>
      <c r="M193" s="1"/>
      <c r="N193" s="1"/>
      <c r="P193" s="20">
        <f>D193/C192</f>
        <v>1</v>
      </c>
      <c r="Q193" s="29">
        <v>42</v>
      </c>
      <c r="R193" s="30">
        <f t="shared" si="22"/>
        <v>1</v>
      </c>
      <c r="S193" s="1">
        <f t="shared" si="23"/>
        <v>0</v>
      </c>
    </row>
    <row r="194" spans="1:23" ht="12.75" customHeight="1">
      <c r="A194" s="27">
        <v>1001</v>
      </c>
      <c r="E194" s="27">
        <v>41</v>
      </c>
      <c r="L194" s="28"/>
      <c r="M194" s="1"/>
      <c r="N194" s="1"/>
      <c r="P194" s="1">
        <f>E194/D193</f>
        <v>0.97619047619047616</v>
      </c>
      <c r="Q194" s="29">
        <v>42</v>
      </c>
      <c r="R194" s="30">
        <f t="shared" si="22"/>
        <v>1</v>
      </c>
      <c r="S194" s="1">
        <f t="shared" si="23"/>
        <v>0</v>
      </c>
    </row>
    <row r="195" spans="1:23" ht="12.75" customHeight="1">
      <c r="A195" s="27">
        <v>1002</v>
      </c>
      <c r="F195" s="27">
        <v>41</v>
      </c>
      <c r="L195" s="28"/>
      <c r="M195" s="1"/>
      <c r="N195" s="1"/>
      <c r="P195" s="1">
        <f>F195/E194</f>
        <v>1</v>
      </c>
      <c r="Q195" s="29">
        <v>42</v>
      </c>
      <c r="R195" s="30">
        <f t="shared" si="22"/>
        <v>1</v>
      </c>
      <c r="S195" s="1">
        <f t="shared" si="23"/>
        <v>0</v>
      </c>
    </row>
    <row r="196" spans="1:23" ht="12.75" customHeight="1">
      <c r="A196" s="27">
        <v>1101</v>
      </c>
      <c r="G196" s="27">
        <v>39</v>
      </c>
      <c r="L196" s="28"/>
      <c r="M196" s="1"/>
      <c r="N196" s="1"/>
      <c r="P196" s="1">
        <f>G196/F195</f>
        <v>0.95121951219512191</v>
      </c>
      <c r="Q196" s="29">
        <v>41</v>
      </c>
      <c r="R196" s="30">
        <f t="shared" si="22"/>
        <v>0.97619047619047616</v>
      </c>
      <c r="S196" s="1">
        <f t="shared" si="23"/>
        <v>2.3809523809523836E-2</v>
      </c>
    </row>
    <row r="197" spans="1:23" ht="12.75" customHeight="1">
      <c r="A197" s="27">
        <v>1102</v>
      </c>
      <c r="H197" s="27">
        <v>38</v>
      </c>
      <c r="L197" s="28"/>
      <c r="M197" s="1"/>
      <c r="N197" s="1"/>
      <c r="P197" s="1">
        <f>H197/G196</f>
        <v>0.97435897435897434</v>
      </c>
      <c r="Q197" s="29">
        <v>40</v>
      </c>
      <c r="R197" s="30">
        <f t="shared" si="22"/>
        <v>0.97560975609756095</v>
      </c>
      <c r="S197" s="1">
        <f t="shared" si="23"/>
        <v>2.4390243902439046E-2</v>
      </c>
    </row>
    <row r="198" spans="1:23" ht="12.75" customHeight="1">
      <c r="A198" s="27">
        <v>1201</v>
      </c>
      <c r="I198" s="27">
        <v>37</v>
      </c>
      <c r="L198" s="28"/>
      <c r="M198" s="1"/>
      <c r="N198" s="1"/>
      <c r="P198" s="1">
        <f>I198/H197</f>
        <v>0.97368421052631582</v>
      </c>
      <c r="Q198" s="29">
        <v>38</v>
      </c>
      <c r="R198" s="30">
        <f t="shared" si="22"/>
        <v>0.95</v>
      </c>
      <c r="S198" s="1">
        <f t="shared" si="23"/>
        <v>5.0000000000000044E-2</v>
      </c>
    </row>
    <row r="199" spans="1:23" ht="12.75" customHeight="1">
      <c r="A199" s="27">
        <v>1202</v>
      </c>
      <c r="J199" s="27">
        <v>35</v>
      </c>
      <c r="L199" s="28"/>
      <c r="M199" s="1"/>
      <c r="N199" s="1"/>
      <c r="P199" s="1">
        <f>J199/I198</f>
        <v>0.94594594594594594</v>
      </c>
      <c r="Q199" s="29">
        <v>38</v>
      </c>
      <c r="R199" s="30">
        <f t="shared" si="22"/>
        <v>1</v>
      </c>
      <c r="S199" s="1">
        <f t="shared" si="23"/>
        <v>0</v>
      </c>
    </row>
    <row r="200" spans="1:23" ht="12.75" customHeight="1">
      <c r="A200" s="27">
        <v>1301</v>
      </c>
      <c r="K200" s="27">
        <v>35</v>
      </c>
      <c r="L200" s="28">
        <v>35</v>
      </c>
      <c r="M200" s="1"/>
      <c r="N200" s="1"/>
      <c r="P200" s="1">
        <f>K200/J199</f>
        <v>1</v>
      </c>
      <c r="Q200" s="29">
        <v>38</v>
      </c>
      <c r="R200" s="30">
        <f t="shared" si="22"/>
        <v>1</v>
      </c>
      <c r="S200" s="1">
        <f t="shared" si="23"/>
        <v>0</v>
      </c>
    </row>
    <row r="201" spans="1:23" ht="12.75" customHeight="1">
      <c r="A201" s="27">
        <v>1302</v>
      </c>
      <c r="K201" s="27">
        <v>3</v>
      </c>
      <c r="L201" s="28">
        <v>3</v>
      </c>
      <c r="M201" s="1"/>
      <c r="N201" s="1"/>
      <c r="P201" s="1"/>
      <c r="Q201" s="29">
        <v>3</v>
      </c>
      <c r="R201" s="30"/>
      <c r="S201" s="1"/>
      <c r="T201" s="27" t="s">
        <v>35</v>
      </c>
      <c r="U201" s="27">
        <v>38</v>
      </c>
      <c r="V201" s="27">
        <f>SUM(L200:L202)</f>
        <v>38</v>
      </c>
      <c r="W201" s="27" t="s">
        <v>20</v>
      </c>
    </row>
    <row r="202" spans="1:23" ht="12.75" customHeight="1">
      <c r="M202" s="1"/>
      <c r="N202" s="1"/>
      <c r="P202" s="1"/>
      <c r="T202" s="27" t="s">
        <v>36</v>
      </c>
      <c r="U202" s="30">
        <f>U201/B191</f>
        <v>0.82608695652173914</v>
      </c>
      <c r="V202" s="30">
        <f>U201/V201</f>
        <v>1</v>
      </c>
      <c r="W202" s="27" t="s">
        <v>37</v>
      </c>
    </row>
    <row r="203" spans="1:23" ht="12.75" customHeight="1">
      <c r="L203" s="27">
        <f>SUM(L200:L201)</f>
        <v>38</v>
      </c>
      <c r="M203" s="1">
        <f>L200/B191</f>
        <v>0.76086956521739135</v>
      </c>
      <c r="N203" s="1">
        <f>L203/B191</f>
        <v>0.82608695652173914</v>
      </c>
      <c r="O203" s="1">
        <f>N203-M203</f>
        <v>6.5217391304347783E-2</v>
      </c>
      <c r="P203" s="1"/>
      <c r="T203" s="27"/>
      <c r="U203" s="30"/>
      <c r="V203" s="30"/>
      <c r="W203" s="27"/>
    </row>
    <row r="204" spans="1:23" ht="12.75" customHeight="1">
      <c r="M204" s="1"/>
      <c r="N204" s="1"/>
      <c r="O204" s="1"/>
      <c r="P204" s="1"/>
      <c r="T204" s="27"/>
      <c r="U204" s="30"/>
      <c r="V204" s="30"/>
      <c r="W204" s="27"/>
    </row>
    <row r="205" spans="1:23" ht="12.75" customHeight="1">
      <c r="A205" s="3" t="s">
        <v>67</v>
      </c>
      <c r="M205" s="1"/>
      <c r="N205" s="1"/>
      <c r="P205" s="1"/>
    </row>
    <row r="206" spans="1:23" ht="25.5" customHeight="1">
      <c r="B206" s="232" t="s">
        <v>3</v>
      </c>
      <c r="C206" s="233"/>
      <c r="D206" s="233"/>
      <c r="E206" s="233"/>
      <c r="F206" s="233"/>
      <c r="G206" s="233"/>
      <c r="H206" s="233"/>
      <c r="I206" s="233"/>
      <c r="J206" s="233"/>
      <c r="K206" s="4"/>
      <c r="M206" s="7" t="s">
        <v>11</v>
      </c>
      <c r="N206" s="7" t="s">
        <v>12</v>
      </c>
      <c r="O206" s="8" t="s">
        <v>13</v>
      </c>
      <c r="P206" s="7" t="s">
        <v>14</v>
      </c>
      <c r="Q206" s="9" t="s">
        <v>15</v>
      </c>
      <c r="R206" s="9" t="s">
        <v>16</v>
      </c>
      <c r="S206" s="10" t="s">
        <v>17</v>
      </c>
    </row>
    <row r="207" spans="1:23" ht="12.75" customHeight="1">
      <c r="A207" s="12" t="s">
        <v>19</v>
      </c>
      <c r="B207" s="13">
        <v>1</v>
      </c>
      <c r="C207" s="13">
        <v>2</v>
      </c>
      <c r="D207" s="13">
        <v>3</v>
      </c>
      <c r="E207" s="13">
        <v>4</v>
      </c>
      <c r="F207" s="13">
        <v>5</v>
      </c>
      <c r="G207" s="13">
        <v>6</v>
      </c>
      <c r="H207" s="13">
        <v>7</v>
      </c>
      <c r="I207" s="13">
        <v>8</v>
      </c>
      <c r="J207" s="13">
        <v>9</v>
      </c>
      <c r="K207" s="13">
        <v>10</v>
      </c>
      <c r="L207" s="14" t="s">
        <v>20</v>
      </c>
      <c r="M207" s="18"/>
      <c r="N207" s="18"/>
      <c r="O207" s="19"/>
      <c r="P207" s="20"/>
      <c r="Q207" s="21"/>
      <c r="R207" s="21"/>
      <c r="S207" s="1"/>
    </row>
    <row r="208" spans="1:23" ht="12.75" customHeight="1">
      <c r="A208" s="22" t="s">
        <v>34</v>
      </c>
      <c r="B208" s="23">
        <v>27</v>
      </c>
      <c r="C208" s="23"/>
      <c r="D208" s="23"/>
      <c r="E208" s="23"/>
      <c r="F208" s="23"/>
      <c r="G208" s="23"/>
      <c r="H208" s="23"/>
      <c r="I208" s="23"/>
      <c r="J208" s="23"/>
      <c r="K208" s="23"/>
      <c r="L208" s="28"/>
      <c r="M208" s="18"/>
      <c r="N208" s="18"/>
      <c r="O208" s="19"/>
      <c r="P208" s="20"/>
      <c r="Q208" s="26">
        <f>B208</f>
        <v>27</v>
      </c>
      <c r="R208" s="21"/>
      <c r="S208" s="1"/>
    </row>
    <row r="209" spans="1:23" ht="12.75" customHeight="1">
      <c r="A209" s="22" t="s">
        <v>46</v>
      </c>
      <c r="C209" s="27">
        <v>19</v>
      </c>
      <c r="L209" s="28"/>
      <c r="M209" s="1"/>
      <c r="N209" s="1"/>
      <c r="P209" s="20">
        <f>C209/B208</f>
        <v>0.70370370370370372</v>
      </c>
      <c r="Q209" s="29">
        <v>19</v>
      </c>
      <c r="R209" s="30">
        <f t="shared" ref="R209:R217" si="24">Q209/Q208</f>
        <v>0.70370370370370372</v>
      </c>
      <c r="S209" s="1">
        <f t="shared" ref="S209:S217" si="25">100%-R209</f>
        <v>0.29629629629629628</v>
      </c>
    </row>
    <row r="210" spans="1:23" ht="12.75" customHeight="1">
      <c r="A210" s="27">
        <v>1001</v>
      </c>
      <c r="D210" s="27">
        <v>19</v>
      </c>
      <c r="L210" s="28"/>
      <c r="M210" s="1"/>
      <c r="N210" s="1"/>
      <c r="P210" s="20">
        <f>D210/C209</f>
        <v>1</v>
      </c>
      <c r="Q210" s="29">
        <v>19</v>
      </c>
      <c r="R210" s="30">
        <f t="shared" si="24"/>
        <v>1</v>
      </c>
      <c r="S210" s="1">
        <f t="shared" si="25"/>
        <v>0</v>
      </c>
    </row>
    <row r="211" spans="1:23" ht="12.75" customHeight="1">
      <c r="A211" s="27">
        <v>1002</v>
      </c>
      <c r="E211" s="27">
        <v>18</v>
      </c>
      <c r="L211" s="28"/>
      <c r="M211" s="1"/>
      <c r="N211" s="1"/>
      <c r="P211" s="1">
        <f>E211/D210</f>
        <v>0.94736842105263153</v>
      </c>
      <c r="Q211" s="29">
        <v>18</v>
      </c>
      <c r="R211" s="30">
        <f t="shared" si="24"/>
        <v>0.94736842105263153</v>
      </c>
      <c r="S211" s="1">
        <f t="shared" si="25"/>
        <v>5.2631578947368474E-2</v>
      </c>
    </row>
    <row r="212" spans="1:23" ht="12.75" customHeight="1">
      <c r="A212" s="27">
        <v>1101</v>
      </c>
      <c r="F212" s="27">
        <v>17</v>
      </c>
      <c r="L212" s="28"/>
      <c r="M212" s="1"/>
      <c r="N212" s="1"/>
      <c r="P212" s="1">
        <f>F212/E211</f>
        <v>0.94444444444444442</v>
      </c>
      <c r="Q212" s="29">
        <v>18</v>
      </c>
      <c r="R212" s="30">
        <f t="shared" si="24"/>
        <v>1</v>
      </c>
      <c r="S212" s="1">
        <f t="shared" si="25"/>
        <v>0</v>
      </c>
    </row>
    <row r="213" spans="1:23" ht="12.75" customHeight="1">
      <c r="A213" s="27">
        <v>1102</v>
      </c>
      <c r="G213" s="27">
        <v>17</v>
      </c>
      <c r="L213" s="28"/>
      <c r="M213" s="1"/>
      <c r="N213" s="1"/>
      <c r="P213" s="1">
        <f>G213/F212</f>
        <v>1</v>
      </c>
      <c r="Q213" s="29">
        <v>17</v>
      </c>
      <c r="R213" s="30">
        <f t="shared" si="24"/>
        <v>0.94444444444444442</v>
      </c>
      <c r="S213" s="1">
        <f t="shared" si="25"/>
        <v>5.555555555555558E-2</v>
      </c>
    </row>
    <row r="214" spans="1:23" ht="12.75" customHeight="1">
      <c r="A214" s="27">
        <v>1201</v>
      </c>
      <c r="H214" s="27">
        <v>17</v>
      </c>
      <c r="L214" s="28"/>
      <c r="M214" s="1"/>
      <c r="N214" s="1"/>
      <c r="P214" s="1">
        <f>H214/G213</f>
        <v>1</v>
      </c>
      <c r="Q214" s="29">
        <v>17</v>
      </c>
      <c r="R214" s="30">
        <f t="shared" si="24"/>
        <v>1</v>
      </c>
      <c r="S214" s="1">
        <f t="shared" si="25"/>
        <v>0</v>
      </c>
    </row>
    <row r="215" spans="1:23" ht="12.75" customHeight="1">
      <c r="A215" s="27">
        <v>1202</v>
      </c>
      <c r="I215" s="27">
        <v>16</v>
      </c>
      <c r="L215" s="28"/>
      <c r="M215" s="1"/>
      <c r="N215" s="1"/>
      <c r="P215" s="1">
        <f>I215/H214</f>
        <v>0.94117647058823528</v>
      </c>
      <c r="Q215" s="29">
        <v>16</v>
      </c>
      <c r="R215" s="30">
        <f t="shared" si="24"/>
        <v>0.94117647058823528</v>
      </c>
      <c r="S215" s="1">
        <f t="shared" si="25"/>
        <v>5.8823529411764719E-2</v>
      </c>
    </row>
    <row r="216" spans="1:23" ht="12.75" customHeight="1">
      <c r="A216" s="27">
        <v>1301</v>
      </c>
      <c r="J216" s="27">
        <v>15</v>
      </c>
      <c r="L216" s="28"/>
      <c r="M216" s="1"/>
      <c r="N216" s="1"/>
      <c r="P216" s="1">
        <f>J216/I215</f>
        <v>0.9375</v>
      </c>
      <c r="Q216" s="29">
        <v>17</v>
      </c>
      <c r="R216" s="30">
        <f t="shared" si="24"/>
        <v>1.0625</v>
      </c>
      <c r="S216" s="1">
        <f t="shared" si="25"/>
        <v>-6.25E-2</v>
      </c>
    </row>
    <row r="217" spans="1:23" ht="12.75" customHeight="1">
      <c r="A217" s="27">
        <v>1302</v>
      </c>
      <c r="K217" s="27">
        <v>15</v>
      </c>
      <c r="L217" s="28">
        <v>15</v>
      </c>
      <c r="M217" s="1"/>
      <c r="N217" s="1"/>
      <c r="P217" s="1">
        <f>K217/J216</f>
        <v>1</v>
      </c>
      <c r="Q217" s="29">
        <v>16</v>
      </c>
      <c r="R217" s="30">
        <f t="shared" si="24"/>
        <v>0.94117647058823528</v>
      </c>
      <c r="S217" s="1">
        <f t="shared" si="25"/>
        <v>5.8823529411764719E-2</v>
      </c>
      <c r="T217" s="27" t="s">
        <v>35</v>
      </c>
      <c r="U217" s="27">
        <v>15</v>
      </c>
      <c r="V217" s="27">
        <f>SUM(L217:L219)</f>
        <v>15</v>
      </c>
      <c r="W217" s="27" t="s">
        <v>20</v>
      </c>
    </row>
    <row r="218" spans="1:23" ht="12.75" customHeight="1">
      <c r="M218" s="1"/>
      <c r="N218" s="1"/>
      <c r="P218" s="1"/>
      <c r="T218" s="27" t="s">
        <v>36</v>
      </c>
      <c r="U218" s="30">
        <f>U217/B208</f>
        <v>0.55555555555555558</v>
      </c>
      <c r="V218" s="30">
        <f>U217/V217</f>
        <v>1</v>
      </c>
      <c r="W218" s="27" t="s">
        <v>37</v>
      </c>
    </row>
    <row r="219" spans="1:23" ht="12.75" customHeight="1">
      <c r="M219" s="1"/>
      <c r="N219" s="1"/>
      <c r="P219" s="1"/>
    </row>
    <row r="220" spans="1:23" ht="12.75" customHeight="1">
      <c r="L220" s="27">
        <f>SUM(L217)</f>
        <v>15</v>
      </c>
      <c r="M220" s="1">
        <f>L217/B208</f>
        <v>0.55555555555555558</v>
      </c>
      <c r="N220" s="1">
        <f>L220/B208</f>
        <v>0.55555555555555558</v>
      </c>
      <c r="O220" s="1">
        <f>N220-M220</f>
        <v>0</v>
      </c>
      <c r="P220" s="1"/>
    </row>
    <row r="221" spans="1:23" ht="12.75" customHeight="1">
      <c r="M221" s="1"/>
      <c r="N221" s="1"/>
      <c r="O221" s="1"/>
      <c r="P221" s="1"/>
    </row>
    <row r="222" spans="1:23" ht="12.75" customHeight="1">
      <c r="A222" s="3" t="s">
        <v>68</v>
      </c>
      <c r="M222" s="1"/>
      <c r="N222" s="1"/>
      <c r="P222" s="1"/>
    </row>
    <row r="223" spans="1:23" ht="25.5" customHeight="1">
      <c r="B223" s="232" t="s">
        <v>3</v>
      </c>
      <c r="C223" s="233"/>
      <c r="D223" s="233"/>
      <c r="E223" s="233"/>
      <c r="F223" s="233"/>
      <c r="G223" s="233"/>
      <c r="H223" s="233"/>
      <c r="I223" s="233"/>
      <c r="J223" s="233"/>
      <c r="K223" s="4"/>
      <c r="M223" s="7" t="s">
        <v>11</v>
      </c>
      <c r="N223" s="7" t="s">
        <v>12</v>
      </c>
      <c r="O223" s="8" t="s">
        <v>13</v>
      </c>
      <c r="P223" s="7" t="s">
        <v>14</v>
      </c>
      <c r="Q223" s="9" t="s">
        <v>15</v>
      </c>
      <c r="R223" s="9" t="s">
        <v>16</v>
      </c>
      <c r="S223" s="10" t="s">
        <v>17</v>
      </c>
    </row>
    <row r="224" spans="1:23" ht="12.75" customHeight="1">
      <c r="A224" s="12" t="s">
        <v>19</v>
      </c>
      <c r="B224" s="13">
        <v>1</v>
      </c>
      <c r="C224" s="13">
        <v>2</v>
      </c>
      <c r="D224" s="13">
        <v>3</v>
      </c>
      <c r="E224" s="13">
        <v>4</v>
      </c>
      <c r="F224" s="13">
        <v>5</v>
      </c>
      <c r="G224" s="13">
        <v>6</v>
      </c>
      <c r="H224" s="13">
        <v>7</v>
      </c>
      <c r="I224" s="13">
        <v>8</v>
      </c>
      <c r="J224" s="13">
        <v>9</v>
      </c>
      <c r="K224" s="13">
        <v>10</v>
      </c>
      <c r="L224" s="14" t="s">
        <v>20</v>
      </c>
      <c r="M224" s="18"/>
      <c r="N224" s="18"/>
      <c r="O224" s="19"/>
      <c r="P224" s="20"/>
      <c r="Q224" s="21"/>
      <c r="R224" s="21"/>
      <c r="S224" s="1"/>
    </row>
    <row r="225" spans="1:29" ht="12.75" customHeight="1">
      <c r="A225" s="22" t="s">
        <v>46</v>
      </c>
      <c r="B225" s="23">
        <v>50</v>
      </c>
      <c r="C225" s="23"/>
      <c r="D225" s="23"/>
      <c r="E225" s="23"/>
      <c r="F225" s="23"/>
      <c r="G225" s="23"/>
      <c r="H225" s="23"/>
      <c r="I225" s="23"/>
      <c r="J225" s="23"/>
      <c r="K225" s="23"/>
      <c r="L225" s="28"/>
      <c r="M225" s="18"/>
      <c r="N225" s="18"/>
      <c r="O225" s="19"/>
      <c r="P225" s="20"/>
      <c r="Q225" s="26">
        <f>B225</f>
        <v>50</v>
      </c>
      <c r="R225" s="21"/>
      <c r="S225" s="1"/>
      <c r="AB225" s="40" t="s">
        <v>33</v>
      </c>
      <c r="AC225" s="27">
        <v>33</v>
      </c>
    </row>
    <row r="226" spans="1:29" ht="12.75" customHeight="1">
      <c r="A226" s="27">
        <v>1001</v>
      </c>
      <c r="C226" s="27">
        <v>45</v>
      </c>
      <c r="L226" s="28"/>
      <c r="M226" s="1"/>
      <c r="N226" s="1"/>
      <c r="P226" s="20">
        <f>C226/B225</f>
        <v>0.9</v>
      </c>
      <c r="Q226" s="29">
        <v>45</v>
      </c>
      <c r="R226" s="30">
        <f t="shared" ref="R226:R234" si="26">Q226/Q225</f>
        <v>0.9</v>
      </c>
      <c r="S226" s="1">
        <f t="shared" ref="S226:S234" si="27">100%-R226</f>
        <v>9.9999999999999978E-2</v>
      </c>
      <c r="AB226" s="40" t="s">
        <v>34</v>
      </c>
      <c r="AC226" s="27">
        <v>11</v>
      </c>
    </row>
    <row r="227" spans="1:29" ht="12.75" customHeight="1">
      <c r="A227" s="27">
        <v>1002</v>
      </c>
      <c r="D227" s="27">
        <v>42</v>
      </c>
      <c r="L227" s="28"/>
      <c r="M227" s="1"/>
      <c r="N227" s="1"/>
      <c r="P227" s="1">
        <f>D227/C226</f>
        <v>0.93333333333333335</v>
      </c>
      <c r="Q227" s="29">
        <v>42</v>
      </c>
      <c r="R227" s="30">
        <f t="shared" si="26"/>
        <v>0.93333333333333335</v>
      </c>
      <c r="S227" s="1">
        <f t="shared" si="27"/>
        <v>6.6666666666666652E-2</v>
      </c>
      <c r="AB227" s="40" t="s">
        <v>46</v>
      </c>
      <c r="AC227" s="27">
        <v>19</v>
      </c>
    </row>
    <row r="228" spans="1:29" ht="12.75" customHeight="1">
      <c r="A228" s="27">
        <v>1101</v>
      </c>
      <c r="E228" s="27">
        <v>42</v>
      </c>
      <c r="L228" s="28"/>
      <c r="M228" s="1"/>
      <c r="N228" s="1"/>
      <c r="P228" s="1">
        <f>E228/D227</f>
        <v>1</v>
      </c>
      <c r="Q228" s="29">
        <v>42</v>
      </c>
      <c r="R228" s="30">
        <f t="shared" si="26"/>
        <v>1</v>
      </c>
      <c r="S228" s="1">
        <f t="shared" si="27"/>
        <v>0</v>
      </c>
    </row>
    <row r="229" spans="1:29" ht="12.75" customHeight="1">
      <c r="A229" s="27">
        <v>1102</v>
      </c>
      <c r="F229" s="27">
        <v>42</v>
      </c>
      <c r="L229" s="28"/>
      <c r="M229" s="1"/>
      <c r="N229" s="1"/>
      <c r="P229" s="1">
        <f>F229/E228</f>
        <v>1</v>
      </c>
      <c r="Q229" s="29">
        <v>42</v>
      </c>
      <c r="R229" s="30">
        <f t="shared" si="26"/>
        <v>1</v>
      </c>
      <c r="S229" s="1">
        <f t="shared" si="27"/>
        <v>0</v>
      </c>
    </row>
    <row r="230" spans="1:29" ht="12.75" customHeight="1">
      <c r="A230" s="27">
        <v>1201</v>
      </c>
      <c r="G230" s="27">
        <v>42</v>
      </c>
      <c r="L230" s="28"/>
      <c r="M230" s="1"/>
      <c r="N230" s="1"/>
      <c r="P230" s="1">
        <f>G230/F229</f>
        <v>1</v>
      </c>
      <c r="Q230" s="29">
        <v>42</v>
      </c>
      <c r="R230" s="30">
        <f t="shared" si="26"/>
        <v>1</v>
      </c>
      <c r="S230" s="1">
        <f t="shared" si="27"/>
        <v>0</v>
      </c>
    </row>
    <row r="231" spans="1:29" ht="12.75" customHeight="1">
      <c r="A231" s="27">
        <v>1202</v>
      </c>
      <c r="H231" s="27">
        <v>41</v>
      </c>
      <c r="L231" s="28"/>
      <c r="M231" s="1"/>
      <c r="N231" s="1"/>
      <c r="P231" s="1">
        <f>H231/G230</f>
        <v>0.97619047619047616</v>
      </c>
      <c r="Q231" s="29">
        <v>41</v>
      </c>
      <c r="R231" s="30">
        <f t="shared" si="26"/>
        <v>0.97619047619047616</v>
      </c>
      <c r="S231" s="1">
        <f t="shared" si="27"/>
        <v>2.3809523809523836E-2</v>
      </c>
    </row>
    <row r="232" spans="1:29" ht="12.75" customHeight="1">
      <c r="A232" s="27">
        <v>1301</v>
      </c>
      <c r="I232" s="27">
        <v>40</v>
      </c>
      <c r="L232" s="28"/>
      <c r="M232" s="1"/>
      <c r="N232" s="1"/>
      <c r="P232" s="1">
        <f>I232/H231</f>
        <v>0.97560975609756095</v>
      </c>
      <c r="Q232" s="29">
        <v>41</v>
      </c>
      <c r="R232" s="30">
        <f t="shared" si="26"/>
        <v>1</v>
      </c>
      <c r="S232" s="1">
        <f t="shared" si="27"/>
        <v>0</v>
      </c>
    </row>
    <row r="233" spans="1:29" ht="12.75" customHeight="1">
      <c r="A233" s="27">
        <v>1302</v>
      </c>
      <c r="J233" s="27">
        <v>40</v>
      </c>
      <c r="L233" s="28"/>
      <c r="M233" s="1"/>
      <c r="N233" s="1"/>
      <c r="P233" s="1">
        <f>J233/I232</f>
        <v>1</v>
      </c>
      <c r="Q233" s="29">
        <v>41</v>
      </c>
      <c r="R233" s="30">
        <f t="shared" si="26"/>
        <v>1</v>
      </c>
      <c r="S233" s="1">
        <f t="shared" si="27"/>
        <v>0</v>
      </c>
    </row>
    <row r="234" spans="1:29" ht="12.75" customHeight="1">
      <c r="A234" s="27">
        <v>1401</v>
      </c>
      <c r="K234" s="27">
        <v>40</v>
      </c>
      <c r="L234" s="28">
        <v>37</v>
      </c>
      <c r="M234" s="1"/>
      <c r="N234" s="1"/>
      <c r="P234" s="1">
        <f>K234/J233</f>
        <v>1</v>
      </c>
      <c r="Q234" s="29">
        <v>41</v>
      </c>
      <c r="R234" s="30">
        <f t="shared" si="26"/>
        <v>1</v>
      </c>
      <c r="S234" s="1">
        <f t="shared" si="27"/>
        <v>0</v>
      </c>
    </row>
    <row r="235" spans="1:29" ht="12.75" customHeight="1">
      <c r="A235" s="27">
        <v>1402</v>
      </c>
      <c r="K235" s="27">
        <v>3</v>
      </c>
      <c r="L235" s="28">
        <v>2</v>
      </c>
      <c r="M235" s="1"/>
      <c r="N235" s="1"/>
      <c r="P235" s="1"/>
      <c r="Q235" s="29">
        <v>3</v>
      </c>
      <c r="R235" s="30"/>
      <c r="S235" s="1"/>
      <c r="T235" s="27" t="s">
        <v>35</v>
      </c>
      <c r="U235" s="27">
        <v>37</v>
      </c>
      <c r="V235" s="27">
        <f>L238</f>
        <v>41</v>
      </c>
      <c r="W235" s="27" t="s">
        <v>20</v>
      </c>
    </row>
    <row r="236" spans="1:29" ht="12.75" customHeight="1">
      <c r="A236" s="27">
        <v>1501</v>
      </c>
      <c r="K236" s="27">
        <v>1</v>
      </c>
      <c r="L236" s="28">
        <v>1</v>
      </c>
      <c r="M236" s="1"/>
      <c r="N236" s="1"/>
      <c r="P236" s="1"/>
      <c r="Q236" s="29">
        <v>1</v>
      </c>
      <c r="R236" s="30"/>
      <c r="S236" s="1"/>
      <c r="T236" s="27" t="s">
        <v>36</v>
      </c>
      <c r="U236" s="30">
        <f>U235/B225</f>
        <v>0.74</v>
      </c>
      <c r="V236" s="30">
        <f>U235/V235</f>
        <v>0.90243902439024393</v>
      </c>
      <c r="W236" s="27" t="s">
        <v>37</v>
      </c>
    </row>
    <row r="237" spans="1:29" ht="12.75" customHeight="1">
      <c r="A237" s="27">
        <v>1502</v>
      </c>
      <c r="K237" s="27">
        <v>1</v>
      </c>
      <c r="L237" s="28">
        <v>1</v>
      </c>
      <c r="M237" s="1"/>
      <c r="N237" s="1"/>
      <c r="P237" s="1"/>
      <c r="Q237" s="29">
        <v>1</v>
      </c>
      <c r="R237" s="30"/>
      <c r="S237" s="1"/>
      <c r="T237" s="27"/>
      <c r="U237" s="30"/>
      <c r="V237" s="30"/>
      <c r="W237" s="27"/>
    </row>
    <row r="238" spans="1:29" ht="12.75" customHeight="1">
      <c r="L238" s="27">
        <f>SUM(L234:L237)</f>
        <v>41</v>
      </c>
      <c r="M238" s="1">
        <f>L234/B225</f>
        <v>0.74</v>
      </c>
      <c r="N238" s="1">
        <f>L238/B225</f>
        <v>0.82</v>
      </c>
      <c r="O238" s="1">
        <f>N238-M238</f>
        <v>7.999999999999996E-2</v>
      </c>
      <c r="P238" s="1"/>
    </row>
    <row r="239" spans="1:29" ht="12.75" customHeight="1">
      <c r="M239" s="1"/>
      <c r="N239" s="1"/>
      <c r="P239" s="1"/>
    </row>
    <row r="240" spans="1:29" ht="12.75" customHeight="1">
      <c r="M240" s="1"/>
      <c r="N240" s="1"/>
      <c r="P240" s="1"/>
      <c r="U240" s="136"/>
    </row>
    <row r="241" spans="1:21" ht="12.75" customHeight="1">
      <c r="M241" s="1"/>
      <c r="N241" s="1"/>
      <c r="P241" s="1"/>
      <c r="U241" s="136"/>
    </row>
    <row r="242" spans="1:21" ht="26.25" customHeight="1">
      <c r="B242" s="148" t="s">
        <v>69</v>
      </c>
      <c r="C242" s="148"/>
      <c r="D242" s="148"/>
      <c r="E242" s="148"/>
      <c r="F242" s="148"/>
      <c r="G242" s="148"/>
      <c r="H242" s="148"/>
      <c r="I242" s="148"/>
      <c r="K242" s="83"/>
      <c r="L242" s="83" t="s">
        <v>50</v>
      </c>
      <c r="M242" s="1"/>
      <c r="N242" s="1"/>
      <c r="O242" s="27"/>
      <c r="P242" s="1"/>
      <c r="Q242" s="27"/>
      <c r="R242" s="27"/>
      <c r="S242" s="27"/>
      <c r="U242" s="136"/>
    </row>
    <row r="243" spans="1:21" ht="20.25" customHeight="1">
      <c r="A243" s="220" t="s">
        <v>19</v>
      </c>
      <c r="B243" s="221" t="s">
        <v>70</v>
      </c>
      <c r="C243" s="216"/>
      <c r="D243" s="216"/>
      <c r="E243" s="216"/>
      <c r="F243" s="216"/>
      <c r="G243" s="216"/>
      <c r="H243" s="216"/>
      <c r="I243" s="216"/>
      <c r="J243" s="216"/>
      <c r="K243" s="217"/>
      <c r="L243" s="239" t="s">
        <v>20</v>
      </c>
      <c r="M243" s="212" t="s">
        <v>11</v>
      </c>
      <c r="N243" s="212" t="s">
        <v>12</v>
      </c>
      <c r="O243" s="223" t="s">
        <v>13</v>
      </c>
      <c r="P243" s="212" t="s">
        <v>14</v>
      </c>
      <c r="Q243" s="214" t="s">
        <v>15</v>
      </c>
      <c r="R243" s="214" t="s">
        <v>16</v>
      </c>
      <c r="S243" s="212" t="s">
        <v>17</v>
      </c>
      <c r="U243" s="136"/>
    </row>
    <row r="244" spans="1:21" ht="15.75" customHeight="1">
      <c r="A244" s="213"/>
      <c r="B244" s="46" t="s">
        <v>71</v>
      </c>
      <c r="C244" s="46" t="s">
        <v>72</v>
      </c>
      <c r="D244" s="46" t="s">
        <v>73</v>
      </c>
      <c r="E244" s="46" t="s">
        <v>74</v>
      </c>
      <c r="F244" s="46" t="s">
        <v>75</v>
      </c>
      <c r="G244" s="46" t="s">
        <v>76</v>
      </c>
      <c r="H244" s="46" t="s">
        <v>77</v>
      </c>
      <c r="I244" s="46" t="s">
        <v>78</v>
      </c>
      <c r="J244" s="46" t="s">
        <v>79</v>
      </c>
      <c r="K244" s="46" t="s">
        <v>126</v>
      </c>
      <c r="L244" s="240"/>
      <c r="M244" s="213"/>
      <c r="N244" s="213"/>
      <c r="O244" s="213"/>
      <c r="P244" s="213"/>
      <c r="Q244" s="213"/>
      <c r="R244" s="213"/>
      <c r="S244" s="213"/>
      <c r="U244" s="136"/>
    </row>
    <row r="245" spans="1:21" ht="15.75" customHeight="1">
      <c r="A245" s="46">
        <v>1001</v>
      </c>
      <c r="B245" s="47">
        <v>18</v>
      </c>
      <c r="C245" s="47"/>
      <c r="D245" s="47"/>
      <c r="E245" s="47"/>
      <c r="F245" s="47"/>
      <c r="G245" s="47"/>
      <c r="H245" s="47"/>
      <c r="I245" s="47"/>
      <c r="J245" s="47"/>
      <c r="K245" s="47"/>
      <c r="L245" s="48"/>
      <c r="M245" s="149"/>
      <c r="N245" s="150"/>
      <c r="O245" s="151"/>
      <c r="P245" s="152"/>
      <c r="Q245" s="53">
        <f>B245</f>
        <v>18</v>
      </c>
      <c r="R245" s="153"/>
      <c r="S245" s="152"/>
      <c r="U245" s="136"/>
    </row>
    <row r="246" spans="1:21" ht="15.75" customHeight="1">
      <c r="A246" s="46">
        <v>1002</v>
      </c>
      <c r="B246" s="47"/>
      <c r="C246" s="47">
        <v>17</v>
      </c>
      <c r="D246" s="47"/>
      <c r="E246" s="47"/>
      <c r="F246" s="47"/>
      <c r="G246" s="47"/>
      <c r="H246" s="47"/>
      <c r="I246" s="47"/>
      <c r="J246" s="47"/>
      <c r="K246" s="47"/>
      <c r="L246" s="48"/>
      <c r="M246" s="154"/>
      <c r="N246" s="155"/>
      <c r="O246" s="156"/>
      <c r="P246" s="57">
        <f>IF(C246=0,"",C246/B245)</f>
        <v>0.94444444444444442</v>
      </c>
      <c r="Q246" s="58">
        <v>17</v>
      </c>
      <c r="R246" s="59">
        <f t="shared" ref="R246:R254" si="28">IF(Q246=0,"",Q246/Q245)</f>
        <v>0.94444444444444442</v>
      </c>
      <c r="S246" s="59">
        <f t="shared" ref="S246:S254" si="29">IF(Q246=0,"",100%-R246)</f>
        <v>5.555555555555558E-2</v>
      </c>
      <c r="U246" s="136"/>
    </row>
    <row r="247" spans="1:21" ht="15.75" customHeight="1">
      <c r="A247" s="46">
        <v>1101</v>
      </c>
      <c r="B247" s="47"/>
      <c r="C247" s="47"/>
      <c r="D247" s="47">
        <v>16</v>
      </c>
      <c r="E247" s="47"/>
      <c r="F247" s="47"/>
      <c r="G247" s="47"/>
      <c r="H247" s="47"/>
      <c r="I247" s="47"/>
      <c r="J247" s="47"/>
      <c r="K247" s="47"/>
      <c r="L247" s="48"/>
      <c r="M247" s="154"/>
      <c r="N247" s="155"/>
      <c r="O247" s="156"/>
      <c r="P247" s="57">
        <f>IF(D247=0,"",D247/C246)</f>
        <v>0.94117647058823528</v>
      </c>
      <c r="Q247" s="58">
        <v>16</v>
      </c>
      <c r="R247" s="59">
        <f t="shared" si="28"/>
        <v>0.94117647058823528</v>
      </c>
      <c r="S247" s="59">
        <f t="shared" si="29"/>
        <v>5.8823529411764719E-2</v>
      </c>
      <c r="T247" s="94">
        <f>Q247/Q245</f>
        <v>0.88888888888888884</v>
      </c>
      <c r="U247" s="136"/>
    </row>
    <row r="248" spans="1:21" ht="15.75" customHeight="1">
      <c r="A248" s="46">
        <v>1102</v>
      </c>
      <c r="B248" s="47"/>
      <c r="C248" s="47"/>
      <c r="D248" s="47"/>
      <c r="E248" s="47">
        <v>15</v>
      </c>
      <c r="F248" s="47"/>
      <c r="G248" s="47"/>
      <c r="H248" s="47"/>
      <c r="I248" s="47"/>
      <c r="J248" s="47"/>
      <c r="K248" s="47"/>
      <c r="L248" s="48"/>
      <c r="M248" s="154"/>
      <c r="N248" s="155"/>
      <c r="O248" s="156"/>
      <c r="P248" s="57">
        <f>IF(E248=0,"",E248/D247)</f>
        <v>0.9375</v>
      </c>
      <c r="Q248" s="58">
        <v>15</v>
      </c>
      <c r="R248" s="59">
        <f t="shared" si="28"/>
        <v>0.9375</v>
      </c>
      <c r="S248" s="59">
        <f t="shared" si="29"/>
        <v>6.25E-2</v>
      </c>
      <c r="U248" s="136"/>
    </row>
    <row r="249" spans="1:21" ht="15.75" customHeight="1">
      <c r="A249" s="46">
        <v>1201</v>
      </c>
      <c r="B249" s="47"/>
      <c r="C249" s="47"/>
      <c r="D249" s="47"/>
      <c r="E249" s="47"/>
      <c r="F249" s="47">
        <v>12</v>
      </c>
      <c r="G249" s="47"/>
      <c r="H249" s="47"/>
      <c r="I249" s="47"/>
      <c r="J249" s="47"/>
      <c r="K249" s="47"/>
      <c r="L249" s="48"/>
      <c r="M249" s="154"/>
      <c r="N249" s="155"/>
      <c r="O249" s="156"/>
      <c r="P249" s="57">
        <f>IF(F249=0,"",F249/E248)</f>
        <v>0.8</v>
      </c>
      <c r="Q249" s="58">
        <v>14</v>
      </c>
      <c r="R249" s="59">
        <f t="shared" si="28"/>
        <v>0.93333333333333335</v>
      </c>
      <c r="S249" s="59">
        <f t="shared" si="29"/>
        <v>6.6666666666666652E-2</v>
      </c>
      <c r="U249" s="136"/>
    </row>
    <row r="250" spans="1:21" ht="15.75" customHeight="1">
      <c r="A250" s="46">
        <v>1202</v>
      </c>
      <c r="B250" s="47"/>
      <c r="C250" s="47"/>
      <c r="D250" s="47"/>
      <c r="E250" s="47"/>
      <c r="F250" s="47"/>
      <c r="G250" s="47">
        <v>12</v>
      </c>
      <c r="H250" s="47"/>
      <c r="I250" s="47"/>
      <c r="J250" s="47"/>
      <c r="K250" s="47"/>
      <c r="L250" s="48"/>
      <c r="M250" s="154"/>
      <c r="N250" s="155"/>
      <c r="O250" s="156"/>
      <c r="P250" s="57">
        <f>IF(G250=0,"",G250/F249)</f>
        <v>1</v>
      </c>
      <c r="Q250" s="58">
        <v>13</v>
      </c>
      <c r="R250" s="59">
        <f t="shared" si="28"/>
        <v>0.9285714285714286</v>
      </c>
      <c r="S250" s="59">
        <f t="shared" si="29"/>
        <v>7.1428571428571397E-2</v>
      </c>
      <c r="U250" s="136"/>
    </row>
    <row r="251" spans="1:21" ht="15.75" customHeight="1">
      <c r="A251" s="46">
        <v>1301</v>
      </c>
      <c r="B251" s="47"/>
      <c r="C251" s="47"/>
      <c r="D251" s="47"/>
      <c r="E251" s="47"/>
      <c r="F251" s="47"/>
      <c r="G251" s="47"/>
      <c r="H251" s="47">
        <v>12</v>
      </c>
      <c r="I251" s="47"/>
      <c r="J251" s="47"/>
      <c r="K251" s="47"/>
      <c r="L251" s="48"/>
      <c r="M251" s="154"/>
      <c r="N251" s="155"/>
      <c r="O251" s="156"/>
      <c r="P251" s="57">
        <f>IF(H251=0,"",H251/G250)</f>
        <v>1</v>
      </c>
      <c r="Q251" s="58">
        <v>13</v>
      </c>
      <c r="R251" s="59">
        <f t="shared" si="28"/>
        <v>1</v>
      </c>
      <c r="S251" s="59">
        <f t="shared" si="29"/>
        <v>0</v>
      </c>
      <c r="U251" s="136"/>
    </row>
    <row r="252" spans="1:21" ht="15.75" customHeight="1">
      <c r="A252" s="46">
        <v>1302</v>
      </c>
      <c r="B252" s="47"/>
      <c r="C252" s="47"/>
      <c r="D252" s="47"/>
      <c r="E252" s="47"/>
      <c r="F252" s="47"/>
      <c r="G252" s="47"/>
      <c r="H252" s="47"/>
      <c r="I252" s="47">
        <v>11</v>
      </c>
      <c r="J252" s="47"/>
      <c r="K252" s="47"/>
      <c r="L252" s="48"/>
      <c r="M252" s="154"/>
      <c r="N252" s="155"/>
      <c r="O252" s="156"/>
      <c r="P252" s="57">
        <f>IF(I252=0,"",I252/H251)</f>
        <v>0.91666666666666663</v>
      </c>
      <c r="Q252" s="58">
        <v>13</v>
      </c>
      <c r="R252" s="59">
        <f t="shared" si="28"/>
        <v>1</v>
      </c>
      <c r="S252" s="59">
        <f t="shared" si="29"/>
        <v>0</v>
      </c>
      <c r="U252" s="136"/>
    </row>
    <row r="253" spans="1:21" ht="15.75" customHeight="1">
      <c r="A253" s="46">
        <v>1401</v>
      </c>
      <c r="B253" s="47"/>
      <c r="C253" s="47"/>
      <c r="D253" s="47"/>
      <c r="E253" s="47"/>
      <c r="F253" s="47"/>
      <c r="G253" s="47"/>
      <c r="H253" s="47"/>
      <c r="I253" s="47"/>
      <c r="J253" s="47">
        <v>11</v>
      </c>
      <c r="K253" s="47"/>
      <c r="L253" s="48">
        <v>2</v>
      </c>
      <c r="M253" s="154"/>
      <c r="N253" s="155"/>
      <c r="O253" s="156"/>
      <c r="P253" s="57">
        <f>IF(J253=0,"",J253/I252)</f>
        <v>1</v>
      </c>
      <c r="Q253" s="58">
        <v>13</v>
      </c>
      <c r="R253" s="59">
        <f t="shared" si="28"/>
        <v>1</v>
      </c>
      <c r="S253" s="59">
        <f t="shared" si="29"/>
        <v>0</v>
      </c>
      <c r="U253" s="136"/>
    </row>
    <row r="254" spans="1:21" ht="15.75" customHeight="1">
      <c r="A254" s="46">
        <v>1402</v>
      </c>
      <c r="B254" s="47"/>
      <c r="C254" s="47"/>
      <c r="D254" s="47"/>
      <c r="E254" s="47"/>
      <c r="F254" s="47"/>
      <c r="G254" s="47"/>
      <c r="H254" s="47"/>
      <c r="I254" s="47"/>
      <c r="J254" s="47"/>
      <c r="K254" s="47">
        <v>11</v>
      </c>
      <c r="L254" s="48">
        <v>10</v>
      </c>
      <c r="M254" s="154"/>
      <c r="N254" s="155"/>
      <c r="O254" s="156"/>
      <c r="P254" s="57">
        <f>IF(K254=0,"",K254/J253)</f>
        <v>1</v>
      </c>
      <c r="Q254" s="58">
        <v>12</v>
      </c>
      <c r="R254" s="59">
        <f t="shared" si="28"/>
        <v>0.92307692307692313</v>
      </c>
      <c r="S254" s="59">
        <f t="shared" si="29"/>
        <v>7.6923076923076872E-2</v>
      </c>
      <c r="U254" s="136"/>
    </row>
    <row r="255" spans="1:21" ht="15.75" customHeight="1">
      <c r="A255" s="46">
        <v>1501</v>
      </c>
      <c r="B255" s="47"/>
      <c r="C255" s="47"/>
      <c r="D255" s="47"/>
      <c r="E255" s="47"/>
      <c r="F255" s="47"/>
      <c r="G255" s="47"/>
      <c r="H255" s="47"/>
      <c r="I255" s="47"/>
      <c r="J255" s="47"/>
      <c r="K255" s="47">
        <v>1</v>
      </c>
      <c r="L255" s="48"/>
      <c r="M255" s="154"/>
      <c r="N255" s="155"/>
      <c r="O255" s="157"/>
      <c r="P255" s="158"/>
      <c r="Q255" s="159">
        <v>1</v>
      </c>
      <c r="R255" s="160"/>
      <c r="S255" s="158"/>
      <c r="U255" s="136"/>
    </row>
    <row r="256" spans="1:21" ht="15.75" customHeight="1">
      <c r="A256" s="46">
        <v>1502</v>
      </c>
      <c r="B256" s="47"/>
      <c r="C256" s="47"/>
      <c r="D256" s="47"/>
      <c r="E256" s="47"/>
      <c r="F256" s="47"/>
      <c r="G256" s="47"/>
      <c r="H256" s="47"/>
      <c r="I256" s="47"/>
      <c r="J256" s="47"/>
      <c r="K256" s="47">
        <v>1</v>
      </c>
      <c r="L256" s="48">
        <v>1</v>
      </c>
      <c r="M256" s="154"/>
      <c r="N256" s="155"/>
      <c r="O256" s="157"/>
      <c r="P256" s="161"/>
      <c r="Q256" s="159">
        <v>1</v>
      </c>
      <c r="R256" s="162"/>
      <c r="S256" s="161"/>
      <c r="U256" s="136"/>
    </row>
    <row r="257" spans="1:21" ht="15.75" customHeight="1">
      <c r="A257" s="46">
        <v>1601</v>
      </c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8"/>
      <c r="M257" s="154"/>
      <c r="N257" s="155"/>
      <c r="O257" s="157"/>
      <c r="P257" s="161"/>
      <c r="Q257" s="159"/>
      <c r="R257" s="162"/>
      <c r="S257" s="161"/>
      <c r="U257" s="136"/>
    </row>
    <row r="258" spans="1:21" ht="15.75" customHeight="1">
      <c r="A258" s="46">
        <v>1602</v>
      </c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8"/>
      <c r="M258" s="154"/>
      <c r="N258" s="155"/>
      <c r="O258" s="157"/>
      <c r="P258" s="1"/>
      <c r="Q258" s="27"/>
      <c r="R258" s="30"/>
      <c r="S258" s="66"/>
      <c r="U258" s="136"/>
    </row>
    <row r="259" spans="1:21" ht="15.75" customHeight="1">
      <c r="A259" s="46">
        <v>1702</v>
      </c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8"/>
      <c r="M259" s="154"/>
      <c r="N259" s="155"/>
      <c r="O259" s="157"/>
      <c r="P259" s="69" t="s">
        <v>35</v>
      </c>
      <c r="Q259" s="123">
        <v>13</v>
      </c>
      <c r="R259" s="71">
        <f>IF(SUM(L249:L259)=0,"",SUM(L249:L259))</f>
        <v>13</v>
      </c>
      <c r="S259" s="72" t="s">
        <v>20</v>
      </c>
      <c r="U259" s="136"/>
    </row>
    <row r="260" spans="1:21" ht="15.75" customHeight="1">
      <c r="A260" s="46">
        <v>1801</v>
      </c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8"/>
      <c r="M260" s="154"/>
      <c r="N260" s="155"/>
      <c r="O260" s="157"/>
      <c r="P260" s="73" t="s">
        <v>36</v>
      </c>
      <c r="Q260" s="125">
        <f>IF(Q259/B245=0,"",Q259/B245)</f>
        <v>0.72222222222222221</v>
      </c>
      <c r="R260" s="75">
        <f>IF(Q259/R259=0,"",Q259/R259)</f>
        <v>1</v>
      </c>
      <c r="S260" s="76" t="s">
        <v>37</v>
      </c>
      <c r="U260" s="136"/>
    </row>
    <row r="261" spans="1:21" ht="15.75" customHeight="1">
      <c r="A261" s="46">
        <v>1802</v>
      </c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8"/>
      <c r="M261" s="163"/>
      <c r="N261" s="164"/>
      <c r="O261" s="165"/>
      <c r="P261" s="78"/>
      <c r="Q261" s="79"/>
      <c r="R261" s="79"/>
      <c r="S261" s="80"/>
      <c r="U261" s="136"/>
    </row>
    <row r="262" spans="1:21" ht="18" customHeight="1">
      <c r="A262" s="22"/>
      <c r="B262" s="27"/>
      <c r="C262" s="27"/>
      <c r="D262" s="27"/>
      <c r="E262" s="27"/>
      <c r="F262" s="215" t="s">
        <v>80</v>
      </c>
      <c r="G262" s="216"/>
      <c r="H262" s="216"/>
      <c r="I262" s="216"/>
      <c r="J262" s="216"/>
      <c r="K262" s="217"/>
      <c r="L262" s="81">
        <f>SUM(L252:L256)</f>
        <v>13</v>
      </c>
      <c r="M262" s="82">
        <f>IF(SUM(L253:L254)=0,"",SUM(L253:L254)/B245)</f>
        <v>0.66666666666666663</v>
      </c>
      <c r="N262" s="82">
        <f>IF(L262=0,"",L262/B245)</f>
        <v>0.72222222222222221</v>
      </c>
      <c r="O262" s="82">
        <f>IF(L254=0,"",N262-M262)</f>
        <v>5.555555555555558E-2</v>
      </c>
      <c r="P262" s="1"/>
      <c r="Q262" s="27"/>
      <c r="R262" s="30"/>
      <c r="S262" s="1"/>
      <c r="U262" s="136"/>
    </row>
    <row r="263" spans="1:21" ht="12.75" customHeight="1">
      <c r="M263" s="1"/>
      <c r="N263" s="1"/>
      <c r="P263" s="1"/>
      <c r="U263" s="136"/>
    </row>
    <row r="264" spans="1:21" ht="12.75" customHeight="1">
      <c r="M264" s="1"/>
      <c r="N264" s="1"/>
      <c r="P264" s="1"/>
      <c r="U264" s="136"/>
    </row>
    <row r="265" spans="1:21" ht="26.25" customHeight="1">
      <c r="B265" s="148" t="s">
        <v>69</v>
      </c>
      <c r="C265" s="148"/>
      <c r="D265" s="148"/>
      <c r="E265" s="148"/>
      <c r="F265" s="148"/>
      <c r="G265" s="148"/>
      <c r="H265" s="148"/>
      <c r="I265" s="148"/>
      <c r="K265" s="83"/>
      <c r="L265" s="83" t="s">
        <v>51</v>
      </c>
      <c r="M265" s="1"/>
      <c r="N265" s="1"/>
      <c r="O265" s="27"/>
      <c r="P265" s="1"/>
      <c r="Q265" s="27"/>
      <c r="R265" s="27"/>
      <c r="S265" s="27"/>
      <c r="U265" s="136"/>
    </row>
    <row r="266" spans="1:21" ht="20.25" customHeight="1">
      <c r="A266" s="220" t="s">
        <v>19</v>
      </c>
      <c r="B266" s="221" t="s">
        <v>70</v>
      </c>
      <c r="C266" s="216"/>
      <c r="D266" s="216"/>
      <c r="E266" s="216"/>
      <c r="F266" s="216"/>
      <c r="G266" s="216"/>
      <c r="H266" s="216"/>
      <c r="I266" s="216"/>
      <c r="J266" s="216"/>
      <c r="K266" s="217"/>
      <c r="L266" s="239" t="s">
        <v>20</v>
      </c>
      <c r="M266" s="212" t="s">
        <v>11</v>
      </c>
      <c r="N266" s="212" t="s">
        <v>12</v>
      </c>
      <c r="O266" s="223" t="s">
        <v>13</v>
      </c>
      <c r="P266" s="212" t="s">
        <v>14</v>
      </c>
      <c r="Q266" s="214" t="s">
        <v>15</v>
      </c>
      <c r="R266" s="214" t="s">
        <v>16</v>
      </c>
      <c r="S266" s="212" t="s">
        <v>17</v>
      </c>
      <c r="U266" s="136"/>
    </row>
    <row r="267" spans="1:21" ht="15.75" customHeight="1">
      <c r="A267" s="213"/>
      <c r="B267" s="46" t="s">
        <v>71</v>
      </c>
      <c r="C267" s="46" t="s">
        <v>72</v>
      </c>
      <c r="D267" s="46" t="s">
        <v>73</v>
      </c>
      <c r="E267" s="46" t="s">
        <v>74</v>
      </c>
      <c r="F267" s="46" t="s">
        <v>75</v>
      </c>
      <c r="G267" s="46" t="s">
        <v>76</v>
      </c>
      <c r="H267" s="46" t="s">
        <v>77</v>
      </c>
      <c r="I267" s="46" t="s">
        <v>78</v>
      </c>
      <c r="J267" s="46" t="s">
        <v>79</v>
      </c>
      <c r="K267" s="46" t="s">
        <v>126</v>
      </c>
      <c r="L267" s="240"/>
      <c r="M267" s="213"/>
      <c r="N267" s="213"/>
      <c r="O267" s="213"/>
      <c r="P267" s="213"/>
      <c r="Q267" s="213"/>
      <c r="R267" s="213"/>
      <c r="S267" s="213"/>
      <c r="U267" s="136"/>
    </row>
    <row r="268" spans="1:21" ht="15.75" customHeight="1">
      <c r="A268" s="46">
        <v>1002</v>
      </c>
      <c r="B268" s="47">
        <v>52</v>
      </c>
      <c r="C268" s="47"/>
      <c r="D268" s="47"/>
      <c r="E268" s="47"/>
      <c r="F268" s="47"/>
      <c r="G268" s="47"/>
      <c r="H268" s="47"/>
      <c r="I268" s="47"/>
      <c r="J268" s="47"/>
      <c r="K268" s="47"/>
      <c r="L268" s="48"/>
      <c r="M268" s="149"/>
      <c r="N268" s="150"/>
      <c r="O268" s="151"/>
      <c r="P268" s="152"/>
      <c r="Q268" s="53">
        <f>B268</f>
        <v>52</v>
      </c>
      <c r="R268" s="153"/>
      <c r="S268" s="152"/>
      <c r="U268" s="136"/>
    </row>
    <row r="269" spans="1:21" ht="15.75" customHeight="1">
      <c r="A269" s="46">
        <v>1101</v>
      </c>
      <c r="B269" s="47"/>
      <c r="C269" s="47">
        <v>50</v>
      </c>
      <c r="D269" s="47"/>
      <c r="E269" s="47"/>
      <c r="F269" s="47"/>
      <c r="G269" s="47"/>
      <c r="H269" s="47"/>
      <c r="I269" s="47"/>
      <c r="J269" s="47"/>
      <c r="K269" s="47"/>
      <c r="L269" s="48"/>
      <c r="M269" s="154"/>
      <c r="N269" s="155"/>
      <c r="O269" s="156"/>
      <c r="P269" s="57">
        <f>IF(C269=0,"",C269/B268)</f>
        <v>0.96153846153846156</v>
      </c>
      <c r="Q269" s="58">
        <v>50</v>
      </c>
      <c r="R269" s="59">
        <f t="shared" ref="R269:R277" si="30">IF(Q269=0,"",Q269/Q268)</f>
        <v>0.96153846153846156</v>
      </c>
      <c r="S269" s="59">
        <f t="shared" ref="S269:S277" si="31">IF(Q269=0,"",100%-R269)</f>
        <v>3.8461538461538436E-2</v>
      </c>
      <c r="U269" s="136"/>
    </row>
    <row r="270" spans="1:21" ht="15.75" customHeight="1">
      <c r="A270" s="46">
        <v>1102</v>
      </c>
      <c r="B270" s="47"/>
      <c r="C270" s="47"/>
      <c r="D270" s="47">
        <v>46</v>
      </c>
      <c r="E270" s="47"/>
      <c r="F270" s="47"/>
      <c r="G270" s="47"/>
      <c r="H270" s="47"/>
      <c r="I270" s="47"/>
      <c r="J270" s="47"/>
      <c r="K270" s="47"/>
      <c r="L270" s="48"/>
      <c r="M270" s="154"/>
      <c r="N270" s="155"/>
      <c r="O270" s="156"/>
      <c r="P270" s="57">
        <f>IF(D270=0,"",D270/C269)</f>
        <v>0.92</v>
      </c>
      <c r="Q270" s="58">
        <v>46</v>
      </c>
      <c r="R270" s="59">
        <f t="shared" si="30"/>
        <v>0.92</v>
      </c>
      <c r="S270" s="59">
        <f t="shared" si="31"/>
        <v>7.999999999999996E-2</v>
      </c>
      <c r="T270" s="94">
        <f>Q270/Q268</f>
        <v>0.88461538461538458</v>
      </c>
      <c r="U270" s="136"/>
    </row>
    <row r="271" spans="1:21" ht="15.75" customHeight="1">
      <c r="A271" s="46">
        <v>1201</v>
      </c>
      <c r="B271" s="47"/>
      <c r="C271" s="47"/>
      <c r="D271" s="47"/>
      <c r="E271" s="47">
        <v>41</v>
      </c>
      <c r="F271" s="47"/>
      <c r="G271" s="47"/>
      <c r="H271" s="47"/>
      <c r="I271" s="47"/>
      <c r="J271" s="47"/>
      <c r="K271" s="47"/>
      <c r="L271" s="48"/>
      <c r="M271" s="154"/>
      <c r="N271" s="155"/>
      <c r="O271" s="156"/>
      <c r="P271" s="57">
        <f>IF(E271=0,"",E271/D270)</f>
        <v>0.89130434782608692</v>
      </c>
      <c r="Q271" s="58">
        <v>42</v>
      </c>
      <c r="R271" s="59">
        <f t="shared" si="30"/>
        <v>0.91304347826086951</v>
      </c>
      <c r="S271" s="59">
        <f t="shared" si="31"/>
        <v>8.6956521739130488E-2</v>
      </c>
      <c r="U271" s="136"/>
    </row>
    <row r="272" spans="1:21" ht="15.75" customHeight="1">
      <c r="A272" s="46">
        <v>1202</v>
      </c>
      <c r="B272" s="47"/>
      <c r="C272" s="47"/>
      <c r="D272" s="47"/>
      <c r="E272" s="47"/>
      <c r="F272" s="47">
        <v>41</v>
      </c>
      <c r="G272" s="47"/>
      <c r="H272" s="47"/>
      <c r="I272" s="47"/>
      <c r="J272" s="47"/>
      <c r="K272" s="47"/>
      <c r="L272" s="48"/>
      <c r="M272" s="154"/>
      <c r="N272" s="155"/>
      <c r="O272" s="156"/>
      <c r="P272" s="57">
        <f>IF(F272=0,"",F272/E271)</f>
        <v>1</v>
      </c>
      <c r="Q272" s="58">
        <v>42</v>
      </c>
      <c r="R272" s="59">
        <f t="shared" si="30"/>
        <v>1</v>
      </c>
      <c r="S272" s="59">
        <f t="shared" si="31"/>
        <v>0</v>
      </c>
      <c r="U272" s="136"/>
    </row>
    <row r="273" spans="1:21" ht="15.75" customHeight="1">
      <c r="A273" s="46">
        <v>1301</v>
      </c>
      <c r="B273" s="47"/>
      <c r="C273" s="47"/>
      <c r="D273" s="47"/>
      <c r="E273" s="47"/>
      <c r="F273" s="47"/>
      <c r="G273" s="47">
        <v>40</v>
      </c>
      <c r="H273" s="47"/>
      <c r="I273" s="47"/>
      <c r="J273" s="47"/>
      <c r="K273" s="47"/>
      <c r="L273" s="48"/>
      <c r="M273" s="154"/>
      <c r="N273" s="155"/>
      <c r="O273" s="156"/>
      <c r="P273" s="57">
        <f>IF(G273=0,"",G273/F272)</f>
        <v>0.97560975609756095</v>
      </c>
      <c r="Q273" s="58">
        <v>41</v>
      </c>
      <c r="R273" s="59">
        <f t="shared" si="30"/>
        <v>0.97619047619047616</v>
      </c>
      <c r="S273" s="59">
        <f t="shared" si="31"/>
        <v>2.3809523809523836E-2</v>
      </c>
      <c r="U273" s="136"/>
    </row>
    <row r="274" spans="1:21" ht="15.75" customHeight="1">
      <c r="A274" s="46">
        <v>1302</v>
      </c>
      <c r="B274" s="47"/>
      <c r="C274" s="47"/>
      <c r="D274" s="47"/>
      <c r="E274" s="47"/>
      <c r="F274" s="47"/>
      <c r="G274" s="47"/>
      <c r="H274" s="47">
        <v>40</v>
      </c>
      <c r="I274" s="47"/>
      <c r="J274" s="47"/>
      <c r="K274" s="47"/>
      <c r="L274" s="48"/>
      <c r="M274" s="154"/>
      <c r="N274" s="155"/>
      <c r="O274" s="156"/>
      <c r="P274" s="57">
        <f>IF(H274=0,"",H274/G273)</f>
        <v>1</v>
      </c>
      <c r="Q274" s="58">
        <v>40</v>
      </c>
      <c r="R274" s="59">
        <f t="shared" si="30"/>
        <v>0.97560975609756095</v>
      </c>
      <c r="S274" s="59">
        <f t="shared" si="31"/>
        <v>2.4390243902439046E-2</v>
      </c>
      <c r="U274" s="136"/>
    </row>
    <row r="275" spans="1:21" ht="15.75" customHeight="1">
      <c r="A275" s="46">
        <v>1401</v>
      </c>
      <c r="B275" s="47"/>
      <c r="C275" s="47"/>
      <c r="D275" s="47"/>
      <c r="E275" s="47"/>
      <c r="F275" s="47"/>
      <c r="G275" s="47"/>
      <c r="H275" s="47"/>
      <c r="I275" s="47">
        <v>39</v>
      </c>
      <c r="J275" s="47"/>
      <c r="K275" s="47"/>
      <c r="L275" s="48"/>
      <c r="M275" s="154"/>
      <c r="N275" s="155"/>
      <c r="O275" s="156"/>
      <c r="P275" s="57">
        <f>IF(I275=0,"",I275/H274)</f>
        <v>0.97499999999999998</v>
      </c>
      <c r="Q275" s="58">
        <v>39</v>
      </c>
      <c r="R275" s="59">
        <f t="shared" si="30"/>
        <v>0.97499999999999998</v>
      </c>
      <c r="S275" s="59">
        <f t="shared" si="31"/>
        <v>2.5000000000000022E-2</v>
      </c>
      <c r="U275" s="136"/>
    </row>
    <row r="276" spans="1:21" ht="15.75" customHeight="1">
      <c r="A276" s="46">
        <v>1402</v>
      </c>
      <c r="B276" s="47"/>
      <c r="C276" s="47"/>
      <c r="D276" s="47"/>
      <c r="E276" s="47"/>
      <c r="F276" s="47"/>
      <c r="G276" s="47"/>
      <c r="H276" s="47"/>
      <c r="I276" s="47"/>
      <c r="J276" s="47">
        <v>36</v>
      </c>
      <c r="K276" s="47"/>
      <c r="L276" s="48"/>
      <c r="M276" s="154"/>
      <c r="N276" s="155"/>
      <c r="O276" s="156"/>
      <c r="P276" s="57">
        <f>IF(J276=0,"",J276/I275)</f>
        <v>0.92307692307692313</v>
      </c>
      <c r="Q276" s="58">
        <v>38</v>
      </c>
      <c r="R276" s="59">
        <f t="shared" si="30"/>
        <v>0.97435897435897434</v>
      </c>
      <c r="S276" s="59">
        <f t="shared" si="31"/>
        <v>2.5641025641025661E-2</v>
      </c>
      <c r="U276" s="136"/>
    </row>
    <row r="277" spans="1:21" ht="15.75" customHeight="1">
      <c r="A277" s="46">
        <v>1501</v>
      </c>
      <c r="B277" s="47"/>
      <c r="C277" s="47"/>
      <c r="D277" s="47"/>
      <c r="E277" s="47"/>
      <c r="F277" s="47"/>
      <c r="G277" s="47"/>
      <c r="H277" s="47"/>
      <c r="I277" s="47"/>
      <c r="J277" s="47"/>
      <c r="K277" s="47">
        <v>35</v>
      </c>
      <c r="L277" s="48">
        <v>33</v>
      </c>
      <c r="M277" s="154"/>
      <c r="N277" s="155"/>
      <c r="O277" s="156"/>
      <c r="P277" s="57">
        <f>IF(K277=0,"",K277/J276)</f>
        <v>0.97222222222222221</v>
      </c>
      <c r="Q277" s="58">
        <v>38</v>
      </c>
      <c r="R277" s="59">
        <f t="shared" si="30"/>
        <v>1</v>
      </c>
      <c r="S277" s="59">
        <f t="shared" si="31"/>
        <v>0</v>
      </c>
      <c r="U277" s="136"/>
    </row>
    <row r="278" spans="1:21" ht="15.75" customHeight="1">
      <c r="A278" s="46">
        <v>1502</v>
      </c>
      <c r="B278" s="47"/>
      <c r="C278" s="47"/>
      <c r="D278" s="47"/>
      <c r="E278" s="47"/>
      <c r="F278" s="47"/>
      <c r="G278" s="47"/>
      <c r="H278" s="47"/>
      <c r="I278" s="47"/>
      <c r="J278" s="47"/>
      <c r="K278" s="47">
        <v>4</v>
      </c>
      <c r="L278" s="48">
        <v>2</v>
      </c>
      <c r="M278" s="154"/>
      <c r="N278" s="155"/>
      <c r="O278" s="157"/>
      <c r="P278" s="158"/>
      <c r="Q278" s="159">
        <v>6</v>
      </c>
      <c r="R278" s="160"/>
      <c r="S278" s="158"/>
      <c r="U278" s="136"/>
    </row>
    <row r="279" spans="1:21" ht="15.75" customHeight="1">
      <c r="A279" s="46">
        <v>1601</v>
      </c>
      <c r="B279" s="47"/>
      <c r="C279" s="47"/>
      <c r="D279" s="47"/>
      <c r="E279" s="47"/>
      <c r="F279" s="47"/>
      <c r="G279" s="47"/>
      <c r="H279" s="47"/>
      <c r="I279" s="47"/>
      <c r="J279" s="47"/>
      <c r="K279" s="47">
        <v>2</v>
      </c>
      <c r="L279" s="48">
        <v>2</v>
      </c>
      <c r="M279" s="154"/>
      <c r="N279" s="155"/>
      <c r="O279" s="157"/>
      <c r="P279" s="161"/>
      <c r="Q279" s="159">
        <v>2</v>
      </c>
      <c r="R279" s="162"/>
      <c r="S279" s="161"/>
      <c r="U279" s="136"/>
    </row>
    <row r="280" spans="1:21" ht="15.75" customHeight="1">
      <c r="A280" s="46">
        <v>1602</v>
      </c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8"/>
      <c r="M280" s="154"/>
      <c r="N280" s="155"/>
      <c r="O280" s="157"/>
      <c r="P280" s="161"/>
      <c r="Q280" s="159"/>
      <c r="R280" s="162"/>
      <c r="S280" s="161"/>
      <c r="U280" s="136"/>
    </row>
    <row r="281" spans="1:21" ht="15.75" customHeight="1">
      <c r="A281" s="46">
        <v>1702</v>
      </c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8"/>
      <c r="M281" s="154"/>
      <c r="N281" s="155"/>
      <c r="O281" s="157"/>
      <c r="P281" s="1"/>
      <c r="Q281" s="27"/>
      <c r="R281" s="30"/>
      <c r="S281" s="66"/>
      <c r="U281" s="136"/>
    </row>
    <row r="282" spans="1:21" ht="15.75" customHeight="1">
      <c r="A282" s="46">
        <v>1801</v>
      </c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8"/>
      <c r="M282" s="154"/>
      <c r="N282" s="155"/>
      <c r="O282" s="157"/>
      <c r="P282" s="69" t="s">
        <v>35</v>
      </c>
      <c r="Q282" s="123">
        <v>36</v>
      </c>
      <c r="R282" s="71">
        <f>IF(SUM(L272:L282)=0,"",SUM(L272:L282))</f>
        <v>37</v>
      </c>
      <c r="S282" s="72" t="s">
        <v>20</v>
      </c>
      <c r="U282" s="136"/>
    </row>
    <row r="283" spans="1:21" ht="15.75" customHeight="1">
      <c r="A283" s="46">
        <v>1802</v>
      </c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8"/>
      <c r="M283" s="154"/>
      <c r="N283" s="155"/>
      <c r="O283" s="157"/>
      <c r="P283" s="73" t="s">
        <v>36</v>
      </c>
      <c r="Q283" s="125">
        <f>IF(Q282/B268=0,"",Q282/B268)</f>
        <v>0.69230769230769229</v>
      </c>
      <c r="R283" s="75">
        <f>IF(Q282/R282=0,"",Q282/R282)</f>
        <v>0.97297297297297303</v>
      </c>
      <c r="S283" s="76" t="s">
        <v>37</v>
      </c>
      <c r="U283" s="136"/>
    </row>
    <row r="284" spans="1:21" ht="15.75" customHeight="1">
      <c r="A284" s="46">
        <v>1901</v>
      </c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8"/>
      <c r="M284" s="163"/>
      <c r="N284" s="164"/>
      <c r="O284" s="165"/>
      <c r="P284" s="78"/>
      <c r="Q284" s="79"/>
      <c r="R284" s="79"/>
      <c r="S284" s="80"/>
      <c r="U284" s="136"/>
    </row>
    <row r="285" spans="1:21" ht="18" customHeight="1">
      <c r="A285" s="22"/>
      <c r="B285" s="27"/>
      <c r="C285" s="27"/>
      <c r="D285" s="27"/>
      <c r="E285" s="27"/>
      <c r="F285" s="215" t="s">
        <v>80</v>
      </c>
      <c r="G285" s="216"/>
      <c r="H285" s="216"/>
      <c r="I285" s="216"/>
      <c r="J285" s="216"/>
      <c r="K285" s="217"/>
      <c r="L285" s="81">
        <f>SUM(L277:L281)</f>
        <v>37</v>
      </c>
      <c r="M285" s="82">
        <f>IF(L277=0,"",L277/B268)</f>
        <v>0.63461538461538458</v>
      </c>
      <c r="N285" s="82">
        <f>IF(L285=0,"",L285/B268)</f>
        <v>0.71153846153846156</v>
      </c>
      <c r="O285" s="82">
        <f>IF(L277=0,"",N285-M285)</f>
        <v>7.6923076923076983E-2</v>
      </c>
      <c r="P285" s="1"/>
      <c r="Q285" s="27"/>
      <c r="R285" s="30"/>
      <c r="S285" s="1"/>
      <c r="U285" s="136"/>
    </row>
    <row r="286" spans="1:21" ht="12.75" customHeight="1">
      <c r="M286" s="1"/>
      <c r="N286" s="1"/>
      <c r="P286" s="1"/>
      <c r="U286" s="136"/>
    </row>
    <row r="287" spans="1:21" ht="12.75" customHeight="1">
      <c r="M287" s="1"/>
      <c r="N287" s="1"/>
      <c r="P287" s="1"/>
    </row>
    <row r="288" spans="1:21" ht="26.25" customHeight="1">
      <c r="B288" s="148" t="s">
        <v>69</v>
      </c>
      <c r="C288" s="148"/>
      <c r="D288" s="148"/>
      <c r="E288" s="148"/>
      <c r="F288" s="148"/>
      <c r="G288" s="148"/>
      <c r="H288" s="148"/>
      <c r="I288" s="148"/>
      <c r="K288" s="83"/>
      <c r="L288" s="83" t="s">
        <v>55</v>
      </c>
      <c r="M288" s="1"/>
      <c r="N288" s="1"/>
      <c r="O288" s="27"/>
      <c r="P288" s="1"/>
      <c r="Q288" s="27"/>
      <c r="R288" s="27"/>
      <c r="S288" s="27"/>
    </row>
    <row r="289" spans="1:20" ht="20.25" customHeight="1">
      <c r="A289" s="220" t="s">
        <v>19</v>
      </c>
      <c r="B289" s="221" t="s">
        <v>70</v>
      </c>
      <c r="C289" s="216"/>
      <c r="D289" s="216"/>
      <c r="E289" s="216"/>
      <c r="F289" s="216"/>
      <c r="G289" s="216"/>
      <c r="H289" s="216"/>
      <c r="I289" s="216"/>
      <c r="J289" s="216"/>
      <c r="K289" s="217"/>
      <c r="L289" s="239" t="s">
        <v>20</v>
      </c>
      <c r="M289" s="212" t="s">
        <v>11</v>
      </c>
      <c r="N289" s="212" t="s">
        <v>12</v>
      </c>
      <c r="O289" s="223" t="s">
        <v>13</v>
      </c>
      <c r="P289" s="212" t="s">
        <v>14</v>
      </c>
      <c r="Q289" s="214" t="s">
        <v>15</v>
      </c>
      <c r="R289" s="214" t="s">
        <v>16</v>
      </c>
      <c r="S289" s="212" t="s">
        <v>17</v>
      </c>
    </row>
    <row r="290" spans="1:20" ht="15.75" customHeight="1">
      <c r="A290" s="213"/>
      <c r="B290" s="46" t="s">
        <v>71</v>
      </c>
      <c r="C290" s="46" t="s">
        <v>72</v>
      </c>
      <c r="D290" s="46" t="s">
        <v>73</v>
      </c>
      <c r="E290" s="46" t="s">
        <v>74</v>
      </c>
      <c r="F290" s="46" t="s">
        <v>75</v>
      </c>
      <c r="G290" s="46" t="s">
        <v>76</v>
      </c>
      <c r="H290" s="46" t="s">
        <v>77</v>
      </c>
      <c r="I290" s="46" t="s">
        <v>78</v>
      </c>
      <c r="J290" s="46" t="s">
        <v>79</v>
      </c>
      <c r="K290" s="46" t="s">
        <v>126</v>
      </c>
      <c r="L290" s="240"/>
      <c r="M290" s="213"/>
      <c r="N290" s="213"/>
      <c r="O290" s="213"/>
      <c r="P290" s="213"/>
      <c r="Q290" s="213"/>
      <c r="R290" s="213"/>
      <c r="S290" s="213"/>
    </row>
    <row r="291" spans="1:20" ht="15.75" customHeight="1">
      <c r="A291" s="46">
        <v>1101</v>
      </c>
      <c r="B291" s="47">
        <v>40</v>
      </c>
      <c r="C291" s="47"/>
      <c r="D291" s="47"/>
      <c r="E291" s="47"/>
      <c r="F291" s="47"/>
      <c r="G291" s="47"/>
      <c r="H291" s="47"/>
      <c r="I291" s="47"/>
      <c r="J291" s="47"/>
      <c r="K291" s="47"/>
      <c r="L291" s="48"/>
      <c r="M291" s="149"/>
      <c r="N291" s="150"/>
      <c r="O291" s="151"/>
      <c r="P291" s="152"/>
      <c r="Q291" s="53">
        <f>B291</f>
        <v>40</v>
      </c>
      <c r="R291" s="153"/>
      <c r="S291" s="152"/>
    </row>
    <row r="292" spans="1:20" ht="15.75" customHeight="1">
      <c r="A292" s="46">
        <v>1102</v>
      </c>
      <c r="B292" s="47"/>
      <c r="C292" s="47">
        <v>35</v>
      </c>
      <c r="D292" s="47"/>
      <c r="E292" s="47"/>
      <c r="F292" s="47"/>
      <c r="G292" s="47"/>
      <c r="H292" s="47"/>
      <c r="I292" s="47"/>
      <c r="J292" s="47"/>
      <c r="K292" s="47"/>
      <c r="L292" s="48"/>
      <c r="M292" s="154"/>
      <c r="N292" s="155"/>
      <c r="O292" s="156"/>
      <c r="P292" s="57">
        <f>IF(C292=0,"",C292/B291)</f>
        <v>0.875</v>
      </c>
      <c r="Q292" s="58">
        <v>35</v>
      </c>
      <c r="R292" s="59">
        <f t="shared" ref="R292:R300" si="32">IF(Q292=0,"",Q292/Q291)</f>
        <v>0.875</v>
      </c>
      <c r="S292" s="59">
        <f t="shared" ref="S292:S300" si="33">IF(Q292=0,"",100%-R292)</f>
        <v>0.125</v>
      </c>
    </row>
    <row r="293" spans="1:20" ht="15.75" customHeight="1">
      <c r="A293" s="46">
        <v>1201</v>
      </c>
      <c r="B293" s="47"/>
      <c r="C293" s="47"/>
      <c r="D293" s="47">
        <v>34</v>
      </c>
      <c r="E293" s="47"/>
      <c r="F293" s="47"/>
      <c r="G293" s="47"/>
      <c r="H293" s="47"/>
      <c r="I293" s="47"/>
      <c r="J293" s="47"/>
      <c r="K293" s="47"/>
      <c r="L293" s="48"/>
      <c r="M293" s="154"/>
      <c r="N293" s="155"/>
      <c r="O293" s="156"/>
      <c r="P293" s="57">
        <f>IF(D293=0,"",D293/C292)</f>
        <v>0.97142857142857142</v>
      </c>
      <c r="Q293" s="58">
        <v>35</v>
      </c>
      <c r="R293" s="59">
        <f t="shared" si="32"/>
        <v>1</v>
      </c>
      <c r="S293" s="59">
        <f t="shared" si="33"/>
        <v>0</v>
      </c>
      <c r="T293" s="94">
        <f>Q293/Q291</f>
        <v>0.875</v>
      </c>
    </row>
    <row r="294" spans="1:20" ht="15.75" customHeight="1">
      <c r="A294" s="46">
        <v>1202</v>
      </c>
      <c r="B294" s="47"/>
      <c r="C294" s="47"/>
      <c r="D294" s="47"/>
      <c r="E294" s="47">
        <v>26</v>
      </c>
      <c r="F294" s="47"/>
      <c r="G294" s="47"/>
      <c r="H294" s="47"/>
      <c r="I294" s="47"/>
      <c r="J294" s="47"/>
      <c r="K294" s="47"/>
      <c r="L294" s="48"/>
      <c r="M294" s="154"/>
      <c r="N294" s="155"/>
      <c r="O294" s="156"/>
      <c r="P294" s="57">
        <f>IF(E294=0,"",E294/D293)</f>
        <v>0.76470588235294112</v>
      </c>
      <c r="Q294" s="58">
        <v>35</v>
      </c>
      <c r="R294" s="59">
        <f t="shared" si="32"/>
        <v>1</v>
      </c>
      <c r="S294" s="59">
        <f t="shared" si="33"/>
        <v>0</v>
      </c>
    </row>
    <row r="295" spans="1:20" ht="15.75" customHeight="1">
      <c r="A295" s="46">
        <v>1301</v>
      </c>
      <c r="B295" s="47"/>
      <c r="C295" s="47"/>
      <c r="D295" s="47"/>
      <c r="E295" s="47"/>
      <c r="F295" s="47">
        <v>25</v>
      </c>
      <c r="G295" s="47"/>
      <c r="H295" s="47"/>
      <c r="I295" s="47"/>
      <c r="J295" s="47"/>
      <c r="K295" s="47"/>
      <c r="L295" s="48"/>
      <c r="M295" s="154"/>
      <c r="N295" s="155"/>
      <c r="O295" s="156"/>
      <c r="P295" s="57">
        <f>IF(F295=0,"",F295/E294)</f>
        <v>0.96153846153846156</v>
      </c>
      <c r="Q295" s="58">
        <v>35</v>
      </c>
      <c r="R295" s="59">
        <f t="shared" si="32"/>
        <v>1</v>
      </c>
      <c r="S295" s="59">
        <f t="shared" si="33"/>
        <v>0</v>
      </c>
    </row>
    <row r="296" spans="1:20" ht="15.75" customHeight="1">
      <c r="A296" s="46">
        <v>1302</v>
      </c>
      <c r="B296" s="47"/>
      <c r="C296" s="47"/>
      <c r="D296" s="47"/>
      <c r="E296" s="47"/>
      <c r="F296" s="47"/>
      <c r="G296" s="47">
        <v>24</v>
      </c>
      <c r="H296" s="47"/>
      <c r="I296" s="47"/>
      <c r="J296" s="47"/>
      <c r="K296" s="47"/>
      <c r="L296" s="48"/>
      <c r="M296" s="154"/>
      <c r="N296" s="155"/>
      <c r="O296" s="156"/>
      <c r="P296" s="57">
        <f>IF(G296=0,"",G296/F295)</f>
        <v>0.96</v>
      </c>
      <c r="Q296" s="58">
        <v>34</v>
      </c>
      <c r="R296" s="59">
        <f t="shared" si="32"/>
        <v>0.97142857142857142</v>
      </c>
      <c r="S296" s="59">
        <f t="shared" si="33"/>
        <v>2.8571428571428581E-2</v>
      </c>
    </row>
    <row r="297" spans="1:20" ht="15.75" customHeight="1">
      <c r="A297" s="46">
        <v>1401</v>
      </c>
      <c r="B297" s="47"/>
      <c r="C297" s="47"/>
      <c r="D297" s="47"/>
      <c r="E297" s="47"/>
      <c r="F297" s="47"/>
      <c r="G297" s="47"/>
      <c r="H297" s="47">
        <v>24</v>
      </c>
      <c r="I297" s="47"/>
      <c r="J297" s="47"/>
      <c r="K297" s="47"/>
      <c r="L297" s="48"/>
      <c r="M297" s="154"/>
      <c r="N297" s="155"/>
      <c r="O297" s="156"/>
      <c r="P297" s="57">
        <f>IF(H297=0,"",H297/G296)</f>
        <v>1</v>
      </c>
      <c r="Q297" s="58">
        <v>33</v>
      </c>
      <c r="R297" s="59">
        <f t="shared" si="32"/>
        <v>0.97058823529411764</v>
      </c>
      <c r="S297" s="59">
        <f t="shared" si="33"/>
        <v>2.9411764705882359E-2</v>
      </c>
    </row>
    <row r="298" spans="1:20" ht="15.75" customHeight="1">
      <c r="A298" s="46">
        <v>1402</v>
      </c>
      <c r="B298" s="47"/>
      <c r="C298" s="47"/>
      <c r="D298" s="47"/>
      <c r="E298" s="47"/>
      <c r="F298" s="47"/>
      <c r="G298" s="47"/>
      <c r="H298" s="47"/>
      <c r="I298" s="47">
        <v>24</v>
      </c>
      <c r="J298" s="47"/>
      <c r="K298" s="47"/>
      <c r="L298" s="48"/>
      <c r="M298" s="154"/>
      <c r="N298" s="155"/>
      <c r="O298" s="156"/>
      <c r="P298" s="57">
        <f>IF(I298=0,"",I298/H297)</f>
        <v>1</v>
      </c>
      <c r="Q298" s="58">
        <v>32</v>
      </c>
      <c r="R298" s="59">
        <f t="shared" si="32"/>
        <v>0.96969696969696972</v>
      </c>
      <c r="S298" s="59">
        <f t="shared" si="33"/>
        <v>3.0303030303030276E-2</v>
      </c>
    </row>
    <row r="299" spans="1:20" ht="15.75" customHeight="1">
      <c r="A299" s="46">
        <v>1501</v>
      </c>
      <c r="B299" s="47"/>
      <c r="C299" s="47"/>
      <c r="D299" s="47"/>
      <c r="E299" s="47"/>
      <c r="F299" s="47"/>
      <c r="G299" s="47"/>
      <c r="H299" s="47"/>
      <c r="I299" s="47"/>
      <c r="J299" s="47">
        <v>24</v>
      </c>
      <c r="K299" s="47"/>
      <c r="L299" s="48">
        <v>7</v>
      </c>
      <c r="M299" s="154"/>
      <c r="N299" s="155"/>
      <c r="O299" s="156"/>
      <c r="P299" s="57">
        <f>IF(J299=0,"",J299/I298)</f>
        <v>1</v>
      </c>
      <c r="Q299" s="58">
        <v>32</v>
      </c>
      <c r="R299" s="59">
        <f t="shared" si="32"/>
        <v>1</v>
      </c>
      <c r="S299" s="59">
        <f t="shared" si="33"/>
        <v>0</v>
      </c>
    </row>
    <row r="300" spans="1:20" ht="15.75" customHeight="1">
      <c r="A300" s="46">
        <v>1502</v>
      </c>
      <c r="B300" s="47"/>
      <c r="C300" s="47"/>
      <c r="D300" s="47"/>
      <c r="E300" s="47"/>
      <c r="F300" s="47"/>
      <c r="G300" s="47"/>
      <c r="H300" s="47"/>
      <c r="I300" s="47"/>
      <c r="J300" s="47"/>
      <c r="K300" s="47">
        <v>24</v>
      </c>
      <c r="L300" s="48">
        <v>21</v>
      </c>
      <c r="M300" s="154"/>
      <c r="N300" s="155"/>
      <c r="O300" s="156"/>
      <c r="P300" s="57">
        <f>IF(K300=0,"",K300/J299)</f>
        <v>1</v>
      </c>
      <c r="Q300" s="58">
        <v>25</v>
      </c>
      <c r="R300" s="59">
        <f t="shared" si="32"/>
        <v>0.78125</v>
      </c>
      <c r="S300" s="59">
        <f t="shared" si="33"/>
        <v>0.21875</v>
      </c>
    </row>
    <row r="301" spans="1:20" ht="15.75" customHeight="1">
      <c r="A301" s="46">
        <v>1601</v>
      </c>
      <c r="B301" s="47"/>
      <c r="C301" s="47"/>
      <c r="D301" s="47"/>
      <c r="E301" s="47"/>
      <c r="F301" s="47"/>
      <c r="G301" s="47"/>
      <c r="H301" s="47"/>
      <c r="I301" s="47"/>
      <c r="J301" s="47"/>
      <c r="K301" s="47">
        <v>1</v>
      </c>
      <c r="L301" s="48">
        <v>2</v>
      </c>
      <c r="M301" s="154"/>
      <c r="N301" s="155"/>
      <c r="O301" s="157"/>
      <c r="P301" s="158"/>
      <c r="Q301" s="159">
        <v>2</v>
      </c>
      <c r="R301" s="160"/>
      <c r="S301" s="158"/>
    </row>
    <row r="302" spans="1:20" ht="15.75" customHeight="1">
      <c r="A302" s="46">
        <v>1602</v>
      </c>
      <c r="B302" s="47"/>
      <c r="C302" s="47"/>
      <c r="D302" s="47"/>
      <c r="E302" s="47"/>
      <c r="F302" s="47"/>
      <c r="G302" s="47"/>
      <c r="H302" s="47"/>
      <c r="I302" s="47"/>
      <c r="J302" s="47"/>
      <c r="K302" s="47">
        <v>1</v>
      </c>
      <c r="L302" s="48">
        <v>1</v>
      </c>
      <c r="M302" s="154"/>
      <c r="N302" s="155"/>
      <c r="O302" s="157"/>
      <c r="P302" s="161"/>
      <c r="Q302" s="159">
        <v>1</v>
      </c>
      <c r="R302" s="162"/>
      <c r="S302" s="161"/>
    </row>
    <row r="303" spans="1:20" ht="15.75" customHeight="1">
      <c r="A303" s="46">
        <v>1702</v>
      </c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8"/>
      <c r="M303" s="154"/>
      <c r="N303" s="155"/>
      <c r="O303" s="157"/>
      <c r="P303" s="161"/>
      <c r="Q303" s="159"/>
      <c r="R303" s="162"/>
      <c r="S303" s="161"/>
    </row>
    <row r="304" spans="1:20" ht="15.75" customHeight="1">
      <c r="A304" s="46">
        <v>1801</v>
      </c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8"/>
      <c r="M304" s="154"/>
      <c r="N304" s="155"/>
      <c r="O304" s="157"/>
      <c r="P304" s="1"/>
      <c r="Q304" s="27"/>
      <c r="R304" s="30"/>
      <c r="S304" s="66"/>
    </row>
    <row r="305" spans="1:20" ht="15.75" customHeight="1">
      <c r="A305" s="46">
        <v>1802</v>
      </c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8"/>
      <c r="M305" s="154"/>
      <c r="N305" s="155"/>
      <c r="O305" s="157"/>
      <c r="P305" s="69" t="s">
        <v>35</v>
      </c>
      <c r="Q305" s="123">
        <v>31</v>
      </c>
      <c r="R305" s="71">
        <f>IF(SUM(L295:L305)=0,"",SUM(L295:L305))</f>
        <v>31</v>
      </c>
      <c r="S305" s="72" t="s">
        <v>20</v>
      </c>
    </row>
    <row r="306" spans="1:20" ht="15.75" customHeight="1">
      <c r="A306" s="46">
        <v>1901</v>
      </c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8"/>
      <c r="M306" s="154"/>
      <c r="N306" s="155"/>
      <c r="O306" s="157"/>
      <c r="P306" s="73" t="s">
        <v>36</v>
      </c>
      <c r="Q306" s="125">
        <f>IF(Q305/B291=0,"",Q305/B291)</f>
        <v>0.77500000000000002</v>
      </c>
      <c r="R306" s="75">
        <f>IF(Q305/R305=0,"",Q305/R305)</f>
        <v>1</v>
      </c>
      <c r="S306" s="76" t="s">
        <v>37</v>
      </c>
    </row>
    <row r="307" spans="1:20" ht="15.75" customHeight="1">
      <c r="A307" s="46">
        <v>1902</v>
      </c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8"/>
      <c r="M307" s="163"/>
      <c r="N307" s="164"/>
      <c r="O307" s="165"/>
      <c r="P307" s="78"/>
      <c r="Q307" s="79"/>
      <c r="R307" s="79"/>
      <c r="S307" s="80"/>
    </row>
    <row r="308" spans="1:20" ht="18" customHeight="1">
      <c r="A308" s="22"/>
      <c r="B308" s="27"/>
      <c r="C308" s="27"/>
      <c r="D308" s="27"/>
      <c r="E308" s="27"/>
      <c r="F308" s="215" t="s">
        <v>80</v>
      </c>
      <c r="G308" s="216"/>
      <c r="H308" s="216"/>
      <c r="I308" s="216"/>
      <c r="J308" s="216"/>
      <c r="K308" s="217"/>
      <c r="L308" s="81">
        <f>SUM(L296:L304)</f>
        <v>31</v>
      </c>
      <c r="M308" s="82">
        <f>IF(SUM(L299:L300)=0,"",SUM(L299:L300)/B291)</f>
        <v>0.7</v>
      </c>
      <c r="N308" s="82">
        <f>IF(L308=0,"",L308/B291)</f>
        <v>0.77500000000000002</v>
      </c>
      <c r="O308" s="82">
        <f>IF(L300=0,"",N308-M308)</f>
        <v>7.5000000000000067E-2</v>
      </c>
      <c r="P308" s="1"/>
      <c r="Q308" s="27"/>
      <c r="R308" s="30"/>
      <c r="S308" s="1"/>
    </row>
    <row r="309" spans="1:20" ht="12.75" customHeight="1">
      <c r="M309" s="1"/>
      <c r="N309" s="1"/>
      <c r="P309" s="1"/>
    </row>
    <row r="310" spans="1:20" ht="12.75" customHeight="1">
      <c r="M310" s="1"/>
      <c r="N310" s="1"/>
      <c r="P310" s="1"/>
    </row>
    <row r="311" spans="1:20" ht="26.25" customHeight="1">
      <c r="B311" s="148" t="s">
        <v>69</v>
      </c>
      <c r="C311" s="148"/>
      <c r="D311" s="148"/>
      <c r="E311" s="148"/>
      <c r="F311" s="148"/>
      <c r="G311" s="148"/>
      <c r="H311" s="148"/>
      <c r="I311" s="148"/>
      <c r="K311" s="83"/>
      <c r="L311" s="83" t="s">
        <v>56</v>
      </c>
      <c r="M311" s="1"/>
      <c r="N311" s="1"/>
      <c r="O311" s="27"/>
      <c r="P311" s="1"/>
      <c r="Q311" s="27"/>
      <c r="R311" s="27"/>
      <c r="S311" s="27"/>
    </row>
    <row r="312" spans="1:20" ht="20.25" customHeight="1">
      <c r="A312" s="220" t="s">
        <v>19</v>
      </c>
      <c r="B312" s="221" t="s">
        <v>70</v>
      </c>
      <c r="C312" s="216"/>
      <c r="D312" s="216"/>
      <c r="E312" s="216"/>
      <c r="F312" s="216"/>
      <c r="G312" s="216"/>
      <c r="H312" s="216"/>
      <c r="I312" s="216"/>
      <c r="J312" s="216"/>
      <c r="K312" s="217"/>
      <c r="L312" s="239" t="s">
        <v>20</v>
      </c>
      <c r="M312" s="212" t="s">
        <v>11</v>
      </c>
      <c r="N312" s="212" t="s">
        <v>12</v>
      </c>
      <c r="O312" s="223" t="s">
        <v>13</v>
      </c>
      <c r="P312" s="212" t="s">
        <v>14</v>
      </c>
      <c r="Q312" s="214" t="s">
        <v>15</v>
      </c>
      <c r="R312" s="214" t="s">
        <v>16</v>
      </c>
      <c r="S312" s="212" t="s">
        <v>17</v>
      </c>
    </row>
    <row r="313" spans="1:20" ht="15.75" customHeight="1">
      <c r="A313" s="213"/>
      <c r="B313" s="46" t="s">
        <v>71</v>
      </c>
      <c r="C313" s="46" t="s">
        <v>72</v>
      </c>
      <c r="D313" s="46" t="s">
        <v>73</v>
      </c>
      <c r="E313" s="46" t="s">
        <v>74</v>
      </c>
      <c r="F313" s="46" t="s">
        <v>75</v>
      </c>
      <c r="G313" s="46" t="s">
        <v>76</v>
      </c>
      <c r="H313" s="46" t="s">
        <v>77</v>
      </c>
      <c r="I313" s="46" t="s">
        <v>78</v>
      </c>
      <c r="J313" s="46" t="s">
        <v>79</v>
      </c>
      <c r="K313" s="46" t="s">
        <v>126</v>
      </c>
      <c r="L313" s="240"/>
      <c r="M313" s="213"/>
      <c r="N313" s="213"/>
      <c r="O313" s="213"/>
      <c r="P313" s="213"/>
      <c r="Q313" s="213"/>
      <c r="R313" s="213"/>
      <c r="S313" s="213"/>
    </row>
    <row r="314" spans="1:20" ht="15.75" customHeight="1">
      <c r="A314" s="46">
        <v>1102</v>
      </c>
      <c r="B314" s="47">
        <v>73</v>
      </c>
      <c r="C314" s="47"/>
      <c r="D314" s="47"/>
      <c r="E314" s="47"/>
      <c r="F314" s="47"/>
      <c r="G314" s="47"/>
      <c r="H314" s="47"/>
      <c r="I314" s="47"/>
      <c r="J314" s="47"/>
      <c r="K314" s="47"/>
      <c r="L314" s="48"/>
      <c r="M314" s="149"/>
      <c r="N314" s="150"/>
      <c r="O314" s="151"/>
      <c r="P314" s="152"/>
      <c r="Q314" s="53">
        <f>B314</f>
        <v>73</v>
      </c>
      <c r="R314" s="153"/>
      <c r="S314" s="152"/>
    </row>
    <row r="315" spans="1:20" ht="15.75" customHeight="1">
      <c r="A315" s="46">
        <v>1201</v>
      </c>
      <c r="B315" s="47"/>
      <c r="C315" s="47">
        <v>68</v>
      </c>
      <c r="D315" s="47"/>
      <c r="E315" s="47"/>
      <c r="F315" s="47"/>
      <c r="G315" s="47"/>
      <c r="H315" s="47"/>
      <c r="I315" s="47"/>
      <c r="J315" s="47"/>
      <c r="K315" s="47"/>
      <c r="L315" s="48"/>
      <c r="M315" s="154"/>
      <c r="N315" s="155"/>
      <c r="O315" s="156"/>
      <c r="P315" s="57">
        <f>IF(C315=0,"",C315/B314)</f>
        <v>0.93150684931506844</v>
      </c>
      <c r="Q315" s="58">
        <v>69</v>
      </c>
      <c r="R315" s="59">
        <f t="shared" ref="R315:R323" si="34">IF(Q315=0,"",Q315/Q314)</f>
        <v>0.9452054794520548</v>
      </c>
      <c r="S315" s="59">
        <f t="shared" ref="S315:S323" si="35">IF(Q315=0,"",100%-R315)</f>
        <v>5.4794520547945202E-2</v>
      </c>
    </row>
    <row r="316" spans="1:20" ht="15.75" customHeight="1">
      <c r="A316" s="46">
        <v>1202</v>
      </c>
      <c r="B316" s="47"/>
      <c r="C316" s="47"/>
      <c r="D316" s="47">
        <v>64</v>
      </c>
      <c r="E316" s="47"/>
      <c r="F316" s="47"/>
      <c r="G316" s="47"/>
      <c r="H316" s="47"/>
      <c r="I316" s="47"/>
      <c r="J316" s="47"/>
      <c r="K316" s="47"/>
      <c r="L316" s="48"/>
      <c r="M316" s="154"/>
      <c r="N316" s="155"/>
      <c r="O316" s="156"/>
      <c r="P316" s="57">
        <f>IF(D316=0,"",D316/C315)</f>
        <v>0.94117647058823528</v>
      </c>
      <c r="Q316" s="58">
        <v>64</v>
      </c>
      <c r="R316" s="59">
        <f t="shared" si="34"/>
        <v>0.92753623188405798</v>
      </c>
      <c r="S316" s="59">
        <f t="shared" si="35"/>
        <v>7.2463768115942018E-2</v>
      </c>
      <c r="T316" s="94">
        <f>Q316/Q314</f>
        <v>0.87671232876712324</v>
      </c>
    </row>
    <row r="317" spans="1:20" ht="15.75" customHeight="1">
      <c r="A317" s="46">
        <v>1301</v>
      </c>
      <c r="B317" s="47"/>
      <c r="C317" s="47"/>
      <c r="D317" s="47"/>
      <c r="E317" s="47">
        <v>60</v>
      </c>
      <c r="F317" s="47"/>
      <c r="G317" s="47"/>
      <c r="H317" s="47"/>
      <c r="I317" s="47"/>
      <c r="J317" s="47"/>
      <c r="K317" s="47"/>
      <c r="L317" s="48"/>
      <c r="M317" s="154"/>
      <c r="N317" s="155"/>
      <c r="O317" s="156"/>
      <c r="P317" s="57">
        <f>IF(E317=0,"",E317/D316)</f>
        <v>0.9375</v>
      </c>
      <c r="Q317" s="58">
        <v>60</v>
      </c>
      <c r="R317" s="59">
        <f t="shared" si="34"/>
        <v>0.9375</v>
      </c>
      <c r="S317" s="59">
        <f t="shared" si="35"/>
        <v>6.25E-2</v>
      </c>
    </row>
    <row r="318" spans="1:20" ht="15.75" customHeight="1">
      <c r="A318" s="46">
        <v>1302</v>
      </c>
      <c r="B318" s="47"/>
      <c r="C318" s="47"/>
      <c r="D318" s="47"/>
      <c r="E318" s="47"/>
      <c r="F318" s="47">
        <v>57</v>
      </c>
      <c r="G318" s="47"/>
      <c r="H318" s="47"/>
      <c r="I318" s="47"/>
      <c r="J318" s="47"/>
      <c r="K318" s="47"/>
      <c r="L318" s="48"/>
      <c r="M318" s="154"/>
      <c r="N318" s="155"/>
      <c r="O318" s="156"/>
      <c r="P318" s="57">
        <f>IF(F318=0,"",F318/E317)</f>
        <v>0.95</v>
      </c>
      <c r="Q318" s="58">
        <v>58</v>
      </c>
      <c r="R318" s="59">
        <f t="shared" si="34"/>
        <v>0.96666666666666667</v>
      </c>
      <c r="S318" s="59">
        <f t="shared" si="35"/>
        <v>3.3333333333333326E-2</v>
      </c>
    </row>
    <row r="319" spans="1:20" ht="15.75" customHeight="1">
      <c r="A319" s="46">
        <v>1401</v>
      </c>
      <c r="B319" s="47"/>
      <c r="C319" s="47"/>
      <c r="D319" s="47"/>
      <c r="E319" s="47"/>
      <c r="F319" s="47"/>
      <c r="G319" s="47">
        <v>53</v>
      </c>
      <c r="H319" s="47"/>
      <c r="I319" s="47"/>
      <c r="J319" s="47"/>
      <c r="K319" s="47"/>
      <c r="L319" s="48"/>
      <c r="M319" s="154"/>
      <c r="N319" s="155"/>
      <c r="O319" s="156"/>
      <c r="P319" s="57">
        <f>IF(G319=0,"",G319/F318)</f>
        <v>0.92982456140350878</v>
      </c>
      <c r="Q319" s="58">
        <v>57</v>
      </c>
      <c r="R319" s="59">
        <f t="shared" si="34"/>
        <v>0.98275862068965514</v>
      </c>
      <c r="S319" s="59">
        <f t="shared" si="35"/>
        <v>1.7241379310344862E-2</v>
      </c>
    </row>
    <row r="320" spans="1:20" ht="15.75" customHeight="1">
      <c r="A320" s="46">
        <v>1402</v>
      </c>
      <c r="B320" s="47"/>
      <c r="C320" s="47"/>
      <c r="D320" s="47"/>
      <c r="E320" s="47"/>
      <c r="F320" s="47"/>
      <c r="G320" s="47"/>
      <c r="H320" s="47">
        <v>52</v>
      </c>
      <c r="I320" s="47"/>
      <c r="J320" s="47"/>
      <c r="K320" s="47"/>
      <c r="L320" s="48"/>
      <c r="M320" s="154"/>
      <c r="N320" s="155"/>
      <c r="O320" s="156"/>
      <c r="P320" s="57">
        <f>IF(H320=0,"",H320/G319)</f>
        <v>0.98113207547169812</v>
      </c>
      <c r="Q320" s="58">
        <v>56</v>
      </c>
      <c r="R320" s="59">
        <f t="shared" si="34"/>
        <v>0.98245614035087714</v>
      </c>
      <c r="S320" s="59">
        <f t="shared" si="35"/>
        <v>1.7543859649122862E-2</v>
      </c>
    </row>
    <row r="321" spans="1:19" ht="15.75" customHeight="1">
      <c r="A321" s="46">
        <v>1501</v>
      </c>
      <c r="B321" s="47"/>
      <c r="C321" s="47"/>
      <c r="D321" s="47"/>
      <c r="E321" s="47"/>
      <c r="F321" s="47"/>
      <c r="G321" s="47"/>
      <c r="H321" s="47"/>
      <c r="I321" s="47">
        <v>52</v>
      </c>
      <c r="J321" s="47"/>
      <c r="K321" s="47"/>
      <c r="L321" s="48"/>
      <c r="M321" s="154"/>
      <c r="N321" s="155"/>
      <c r="O321" s="156"/>
      <c r="P321" s="57">
        <f>IF(I321=0,"",I321/H320)</f>
        <v>1</v>
      </c>
      <c r="Q321" s="58">
        <v>54</v>
      </c>
      <c r="R321" s="59">
        <f t="shared" si="34"/>
        <v>0.9642857142857143</v>
      </c>
      <c r="S321" s="59">
        <f t="shared" si="35"/>
        <v>3.5714285714285698E-2</v>
      </c>
    </row>
    <row r="322" spans="1:19" ht="15.75" customHeight="1">
      <c r="A322" s="46">
        <v>1502</v>
      </c>
      <c r="B322" s="47"/>
      <c r="C322" s="47"/>
      <c r="D322" s="47"/>
      <c r="E322" s="47"/>
      <c r="F322" s="47"/>
      <c r="G322" s="47"/>
      <c r="H322" s="47"/>
      <c r="I322" s="47"/>
      <c r="J322" s="47">
        <v>51</v>
      </c>
      <c r="K322" s="47"/>
      <c r="L322" s="48"/>
      <c r="M322" s="154"/>
      <c r="N322" s="155"/>
      <c r="O322" s="156"/>
      <c r="P322" s="57">
        <f>IF(J322=0,"",J322/I321)</f>
        <v>0.98076923076923073</v>
      </c>
      <c r="Q322" s="58">
        <v>54</v>
      </c>
      <c r="R322" s="59">
        <f t="shared" si="34"/>
        <v>1</v>
      </c>
      <c r="S322" s="59">
        <f t="shared" si="35"/>
        <v>0</v>
      </c>
    </row>
    <row r="323" spans="1:19" ht="15.75" customHeight="1">
      <c r="A323" s="46">
        <v>1601</v>
      </c>
      <c r="B323" s="47"/>
      <c r="C323" s="47"/>
      <c r="D323" s="47"/>
      <c r="E323" s="47"/>
      <c r="F323" s="47"/>
      <c r="G323" s="47"/>
      <c r="H323" s="47"/>
      <c r="I323" s="47"/>
      <c r="J323" s="47"/>
      <c r="K323" s="47">
        <v>50</v>
      </c>
      <c r="L323" s="48">
        <v>50</v>
      </c>
      <c r="M323" s="154"/>
      <c r="N323" s="155"/>
      <c r="O323" s="156"/>
      <c r="P323" s="57">
        <f>IF(K323=0,"",K323/J322)</f>
        <v>0.98039215686274506</v>
      </c>
      <c r="Q323" s="58">
        <v>53</v>
      </c>
      <c r="R323" s="59">
        <f t="shared" si="34"/>
        <v>0.98148148148148151</v>
      </c>
      <c r="S323" s="59">
        <f t="shared" si="35"/>
        <v>1.851851851851849E-2</v>
      </c>
    </row>
    <row r="324" spans="1:19" ht="15.75" customHeight="1">
      <c r="A324" s="46">
        <v>1602</v>
      </c>
      <c r="B324" s="47"/>
      <c r="C324" s="47"/>
      <c r="D324" s="47"/>
      <c r="E324" s="47"/>
      <c r="F324" s="47"/>
      <c r="G324" s="47"/>
      <c r="H324" s="47"/>
      <c r="I324" s="47"/>
      <c r="J324" s="47"/>
      <c r="K324" s="47">
        <v>2</v>
      </c>
      <c r="L324" s="48">
        <v>1</v>
      </c>
      <c r="M324" s="154"/>
      <c r="N324" s="155"/>
      <c r="O324" s="157"/>
      <c r="P324" s="158"/>
      <c r="Q324" s="159">
        <v>2</v>
      </c>
      <c r="R324" s="160"/>
      <c r="S324" s="158"/>
    </row>
    <row r="325" spans="1:19" ht="15.75" customHeight="1">
      <c r="A325" s="46">
        <v>1702</v>
      </c>
      <c r="B325" s="47"/>
      <c r="C325" s="47"/>
      <c r="D325" s="47"/>
      <c r="E325" s="47"/>
      <c r="F325" s="47"/>
      <c r="G325" s="47"/>
      <c r="H325" s="47"/>
      <c r="I325" s="47"/>
      <c r="J325" s="47"/>
      <c r="K325" s="47">
        <v>0</v>
      </c>
      <c r="L325" s="48"/>
      <c r="M325" s="154"/>
      <c r="N325" s="155"/>
      <c r="O325" s="157"/>
      <c r="P325" s="161"/>
      <c r="Q325" s="159">
        <v>1</v>
      </c>
      <c r="R325" s="162"/>
      <c r="S325" s="161"/>
    </row>
    <row r="326" spans="1:19" ht="15.75" customHeight="1">
      <c r="A326" s="46">
        <v>1801</v>
      </c>
      <c r="B326" s="47"/>
      <c r="C326" s="47"/>
      <c r="D326" s="47"/>
      <c r="E326" s="47"/>
      <c r="F326" s="47"/>
      <c r="G326" s="47"/>
      <c r="H326" s="47"/>
      <c r="I326" s="47"/>
      <c r="J326" s="47"/>
      <c r="K326" s="47">
        <v>1</v>
      </c>
      <c r="L326" s="48">
        <v>1</v>
      </c>
      <c r="M326" s="154"/>
      <c r="N326" s="155"/>
      <c r="O326" s="157"/>
      <c r="P326" s="161"/>
      <c r="Q326" s="159">
        <v>1</v>
      </c>
      <c r="R326" s="162"/>
      <c r="S326" s="161"/>
    </row>
    <row r="327" spans="1:19" ht="15.75" customHeight="1">
      <c r="A327" s="46">
        <v>1802</v>
      </c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8"/>
      <c r="M327" s="154"/>
      <c r="N327" s="155"/>
      <c r="O327" s="157"/>
      <c r="P327" s="1"/>
      <c r="Q327" s="27"/>
      <c r="R327" s="30"/>
      <c r="S327" s="66"/>
    </row>
    <row r="328" spans="1:19" ht="15.75" customHeight="1">
      <c r="A328" s="46">
        <v>1901</v>
      </c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8"/>
      <c r="M328" s="154"/>
      <c r="N328" s="155"/>
      <c r="O328" s="157"/>
      <c r="P328" s="69" t="s">
        <v>35</v>
      </c>
      <c r="Q328" s="123">
        <v>52</v>
      </c>
      <c r="R328" s="71">
        <f>IF(SUM(L318:L328)=0,"",SUM(L318:L328))</f>
        <v>52</v>
      </c>
      <c r="S328" s="72" t="s">
        <v>20</v>
      </c>
    </row>
    <row r="329" spans="1:19" ht="15.75" customHeight="1">
      <c r="A329" s="46">
        <v>1902</v>
      </c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8"/>
      <c r="M329" s="154"/>
      <c r="N329" s="155"/>
      <c r="O329" s="157"/>
      <c r="P329" s="73" t="s">
        <v>36</v>
      </c>
      <c r="Q329" s="125">
        <f>IF(Q328/B314=0,"",Q328/B314)</f>
        <v>0.71232876712328763</v>
      </c>
      <c r="R329" s="75">
        <f>IF(Q328/R328=0,"",Q328/R328)</f>
        <v>1</v>
      </c>
      <c r="S329" s="76" t="s">
        <v>37</v>
      </c>
    </row>
    <row r="330" spans="1:19" ht="15.75" customHeight="1">
      <c r="A330" s="46">
        <v>2001</v>
      </c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8"/>
      <c r="M330" s="163"/>
      <c r="N330" s="164"/>
      <c r="O330" s="165"/>
      <c r="P330" s="78"/>
      <c r="Q330" s="79"/>
      <c r="R330" s="79"/>
      <c r="S330" s="80"/>
    </row>
    <row r="331" spans="1:19" ht="18" customHeight="1">
      <c r="A331" s="22"/>
      <c r="B331" s="27"/>
      <c r="C331" s="27"/>
      <c r="D331" s="27"/>
      <c r="E331" s="27"/>
      <c r="F331" s="215" t="s">
        <v>80</v>
      </c>
      <c r="G331" s="216"/>
      <c r="H331" s="216"/>
      <c r="I331" s="216"/>
      <c r="J331" s="216"/>
      <c r="K331" s="217"/>
      <c r="L331" s="81">
        <f>SUM(L323:L327)</f>
        <v>52</v>
      </c>
      <c r="M331" s="82">
        <f>IF(L323=0,"",L323/B314)</f>
        <v>0.68493150684931503</v>
      </c>
      <c r="N331" s="82">
        <f>IF(L331=0,"",L331/B314)</f>
        <v>0.71232876712328763</v>
      </c>
      <c r="O331" s="82">
        <f>IF(L323=0,"",N331-M331)</f>
        <v>2.7397260273972601E-2</v>
      </c>
      <c r="P331" s="1"/>
      <c r="Q331" s="27"/>
      <c r="R331" s="30"/>
      <c r="S331" s="1"/>
    </row>
    <row r="332" spans="1:19" ht="12.75" customHeight="1">
      <c r="M332" s="1"/>
      <c r="N332" s="1"/>
      <c r="P332" s="1"/>
    </row>
    <row r="333" spans="1:19" ht="12.75" customHeight="1">
      <c r="M333" s="1"/>
      <c r="N333" s="1"/>
      <c r="P333" s="1"/>
      <c r="Q333" s="1"/>
      <c r="R333" s="30"/>
      <c r="S333" s="1"/>
    </row>
    <row r="334" spans="1:19" ht="26.25" customHeight="1">
      <c r="B334" s="148" t="s">
        <v>69</v>
      </c>
      <c r="C334" s="148"/>
      <c r="D334" s="148"/>
      <c r="E334" s="148"/>
      <c r="F334" s="148"/>
      <c r="G334" s="148"/>
      <c r="H334" s="148"/>
      <c r="I334" s="148"/>
      <c r="K334" s="83"/>
      <c r="L334" s="83" t="s">
        <v>57</v>
      </c>
      <c r="M334" s="1"/>
      <c r="N334" s="1"/>
      <c r="O334" s="27"/>
      <c r="P334" s="1"/>
      <c r="Q334" s="27"/>
      <c r="R334" s="27"/>
      <c r="S334" s="27"/>
    </row>
    <row r="335" spans="1:19" ht="20.25" customHeight="1">
      <c r="A335" s="220" t="s">
        <v>19</v>
      </c>
      <c r="B335" s="221" t="s">
        <v>70</v>
      </c>
      <c r="C335" s="216"/>
      <c r="D335" s="216"/>
      <c r="E335" s="216"/>
      <c r="F335" s="216"/>
      <c r="G335" s="216"/>
      <c r="H335" s="216"/>
      <c r="I335" s="216"/>
      <c r="J335" s="216"/>
      <c r="K335" s="217"/>
      <c r="L335" s="239" t="s">
        <v>20</v>
      </c>
      <c r="M335" s="212" t="s">
        <v>11</v>
      </c>
      <c r="N335" s="212" t="s">
        <v>12</v>
      </c>
      <c r="O335" s="223" t="s">
        <v>13</v>
      </c>
      <c r="P335" s="212" t="s">
        <v>14</v>
      </c>
      <c r="Q335" s="214" t="s">
        <v>15</v>
      </c>
      <c r="R335" s="214" t="s">
        <v>16</v>
      </c>
      <c r="S335" s="212" t="s">
        <v>17</v>
      </c>
    </row>
    <row r="336" spans="1:19" ht="15.75" customHeight="1">
      <c r="A336" s="213"/>
      <c r="B336" s="46" t="s">
        <v>71</v>
      </c>
      <c r="C336" s="46" t="s">
        <v>72</v>
      </c>
      <c r="D336" s="46" t="s">
        <v>73</v>
      </c>
      <c r="E336" s="46" t="s">
        <v>74</v>
      </c>
      <c r="F336" s="46" t="s">
        <v>75</v>
      </c>
      <c r="G336" s="46" t="s">
        <v>76</v>
      </c>
      <c r="H336" s="46" t="s">
        <v>77</v>
      </c>
      <c r="I336" s="46" t="s">
        <v>78</v>
      </c>
      <c r="J336" s="46" t="s">
        <v>79</v>
      </c>
      <c r="K336" s="46" t="s">
        <v>126</v>
      </c>
      <c r="L336" s="240"/>
      <c r="M336" s="213"/>
      <c r="N336" s="213"/>
      <c r="O336" s="213"/>
      <c r="P336" s="213"/>
      <c r="Q336" s="213"/>
      <c r="R336" s="213"/>
      <c r="S336" s="213"/>
    </row>
    <row r="337" spans="1:20" ht="15.75" customHeight="1">
      <c r="A337" s="46">
        <v>1201</v>
      </c>
      <c r="B337" s="47">
        <v>35</v>
      </c>
      <c r="C337" s="47"/>
      <c r="D337" s="47"/>
      <c r="E337" s="47"/>
      <c r="F337" s="47"/>
      <c r="G337" s="47"/>
      <c r="H337" s="47"/>
      <c r="I337" s="47"/>
      <c r="J337" s="47"/>
      <c r="K337" s="47"/>
      <c r="L337" s="48"/>
      <c r="M337" s="149"/>
      <c r="N337" s="150"/>
      <c r="O337" s="151"/>
      <c r="P337" s="152"/>
      <c r="Q337" s="53">
        <f>B337</f>
        <v>35</v>
      </c>
      <c r="R337" s="153"/>
      <c r="S337" s="152"/>
    </row>
    <row r="338" spans="1:20" ht="15.75" customHeight="1">
      <c r="A338" s="46">
        <v>1202</v>
      </c>
      <c r="B338" s="47"/>
      <c r="C338" s="47">
        <v>31</v>
      </c>
      <c r="D338" s="47"/>
      <c r="E338" s="47"/>
      <c r="F338" s="47"/>
      <c r="G338" s="47"/>
      <c r="H338" s="47"/>
      <c r="I338" s="47"/>
      <c r="J338" s="47"/>
      <c r="K338" s="47"/>
      <c r="L338" s="48"/>
      <c r="M338" s="154"/>
      <c r="N338" s="155"/>
      <c r="O338" s="156"/>
      <c r="P338" s="57">
        <f>IF(C338=0,"",C338/B337)</f>
        <v>0.88571428571428568</v>
      </c>
      <c r="Q338" s="58">
        <v>31</v>
      </c>
      <c r="R338" s="59">
        <f t="shared" ref="R338:R346" si="36">IF(Q338=0,"",Q338/Q337)</f>
        <v>0.88571428571428568</v>
      </c>
      <c r="S338" s="59">
        <f t="shared" ref="S338:S346" si="37">IF(Q338=0,"",100%-R338)</f>
        <v>0.11428571428571432</v>
      </c>
    </row>
    <row r="339" spans="1:20" ht="15.75" customHeight="1">
      <c r="A339" s="46">
        <v>1301</v>
      </c>
      <c r="B339" s="47"/>
      <c r="C339" s="47"/>
      <c r="D339" s="47">
        <v>31</v>
      </c>
      <c r="E339" s="47"/>
      <c r="F339" s="47"/>
      <c r="G339" s="47"/>
      <c r="H339" s="47"/>
      <c r="I339" s="47"/>
      <c r="J339" s="47"/>
      <c r="K339" s="47"/>
      <c r="L339" s="48"/>
      <c r="M339" s="154"/>
      <c r="N339" s="155"/>
      <c r="O339" s="156"/>
      <c r="P339" s="57">
        <f>IF(D339=0,"",D339/C338)</f>
        <v>1</v>
      </c>
      <c r="Q339" s="58">
        <v>30</v>
      </c>
      <c r="R339" s="59">
        <f t="shared" si="36"/>
        <v>0.967741935483871</v>
      </c>
      <c r="S339" s="59">
        <f t="shared" si="37"/>
        <v>3.2258064516129004E-2</v>
      </c>
      <c r="T339" s="94">
        <f>Q339/Q337</f>
        <v>0.8571428571428571</v>
      </c>
    </row>
    <row r="340" spans="1:20" ht="15.75" customHeight="1">
      <c r="A340" s="46">
        <v>1302</v>
      </c>
      <c r="B340" s="47"/>
      <c r="C340" s="47"/>
      <c r="D340" s="47"/>
      <c r="E340" s="47">
        <v>27</v>
      </c>
      <c r="F340" s="47"/>
      <c r="G340" s="47"/>
      <c r="H340" s="47"/>
      <c r="I340" s="47"/>
      <c r="J340" s="47"/>
      <c r="K340" s="47"/>
      <c r="L340" s="48"/>
      <c r="M340" s="154"/>
      <c r="N340" s="155"/>
      <c r="O340" s="156"/>
      <c r="P340" s="57">
        <f>IF(E340=0,"",E340/D339)</f>
        <v>0.87096774193548387</v>
      </c>
      <c r="Q340" s="58">
        <v>29</v>
      </c>
      <c r="R340" s="59">
        <f t="shared" si="36"/>
        <v>0.96666666666666667</v>
      </c>
      <c r="S340" s="59">
        <f t="shared" si="37"/>
        <v>3.3333333333333326E-2</v>
      </c>
    </row>
    <row r="341" spans="1:20" ht="15.75" customHeight="1">
      <c r="A341" s="46">
        <v>1401</v>
      </c>
      <c r="B341" s="47"/>
      <c r="C341" s="47"/>
      <c r="D341" s="47"/>
      <c r="E341" s="47"/>
      <c r="F341" s="47">
        <v>25</v>
      </c>
      <c r="G341" s="47"/>
      <c r="H341" s="47"/>
      <c r="I341" s="47"/>
      <c r="J341" s="47"/>
      <c r="K341" s="47"/>
      <c r="L341" s="48"/>
      <c r="M341" s="154"/>
      <c r="N341" s="155"/>
      <c r="O341" s="156"/>
      <c r="P341" s="57">
        <f>IF(F341=0,"",F341/E340)</f>
        <v>0.92592592592592593</v>
      </c>
      <c r="Q341" s="58">
        <v>26</v>
      </c>
      <c r="R341" s="59">
        <f t="shared" si="36"/>
        <v>0.89655172413793105</v>
      </c>
      <c r="S341" s="59">
        <f t="shared" si="37"/>
        <v>0.10344827586206895</v>
      </c>
    </row>
    <row r="342" spans="1:20" ht="15.75" customHeight="1">
      <c r="A342" s="46">
        <v>1402</v>
      </c>
      <c r="B342" s="47"/>
      <c r="C342" s="47"/>
      <c r="D342" s="47"/>
      <c r="E342" s="47"/>
      <c r="F342" s="47"/>
      <c r="G342" s="47">
        <v>24</v>
      </c>
      <c r="H342" s="47"/>
      <c r="I342" s="47"/>
      <c r="J342" s="47"/>
      <c r="K342" s="47"/>
      <c r="L342" s="48"/>
      <c r="M342" s="154"/>
      <c r="N342" s="155"/>
      <c r="O342" s="156"/>
      <c r="P342" s="57">
        <f>IF(G342=0,"",G342/F341)</f>
        <v>0.96</v>
      </c>
      <c r="Q342" s="58">
        <v>24</v>
      </c>
      <c r="R342" s="59">
        <f t="shared" si="36"/>
        <v>0.92307692307692313</v>
      </c>
      <c r="S342" s="59">
        <f t="shared" si="37"/>
        <v>7.6923076923076872E-2</v>
      </c>
    </row>
    <row r="343" spans="1:20" ht="15.75" customHeight="1">
      <c r="A343" s="46">
        <v>1501</v>
      </c>
      <c r="B343" s="47"/>
      <c r="C343" s="47"/>
      <c r="D343" s="47"/>
      <c r="E343" s="47"/>
      <c r="F343" s="47"/>
      <c r="G343" s="47"/>
      <c r="H343" s="47">
        <v>21</v>
      </c>
      <c r="I343" s="47"/>
      <c r="J343" s="47"/>
      <c r="K343" s="47"/>
      <c r="L343" s="48"/>
      <c r="M343" s="154"/>
      <c r="N343" s="155"/>
      <c r="O343" s="156"/>
      <c r="P343" s="57">
        <f>IF(H343=0,"",H343/G342)</f>
        <v>0.875</v>
      </c>
      <c r="Q343" s="58">
        <v>24</v>
      </c>
      <c r="R343" s="59">
        <f t="shared" si="36"/>
        <v>1</v>
      </c>
      <c r="S343" s="59">
        <f t="shared" si="37"/>
        <v>0</v>
      </c>
    </row>
    <row r="344" spans="1:20" ht="15.75" customHeight="1">
      <c r="A344" s="46">
        <v>1502</v>
      </c>
      <c r="B344" s="47"/>
      <c r="C344" s="47"/>
      <c r="D344" s="47"/>
      <c r="E344" s="47"/>
      <c r="F344" s="47"/>
      <c r="G344" s="47"/>
      <c r="H344" s="47"/>
      <c r="I344" s="47">
        <v>21</v>
      </c>
      <c r="J344" s="47"/>
      <c r="K344" s="47"/>
      <c r="L344" s="48"/>
      <c r="M344" s="154"/>
      <c r="N344" s="155"/>
      <c r="O344" s="156"/>
      <c r="P344" s="57">
        <f>IF(I344=0,"",I344/H343)</f>
        <v>1</v>
      </c>
      <c r="Q344" s="58">
        <v>24</v>
      </c>
      <c r="R344" s="59">
        <f t="shared" si="36"/>
        <v>1</v>
      </c>
      <c r="S344" s="59">
        <f t="shared" si="37"/>
        <v>0</v>
      </c>
    </row>
    <row r="345" spans="1:20" ht="15.75" customHeight="1">
      <c r="A345" s="46">
        <v>1601</v>
      </c>
      <c r="B345" s="47"/>
      <c r="C345" s="47"/>
      <c r="D345" s="47"/>
      <c r="E345" s="47"/>
      <c r="F345" s="47"/>
      <c r="G345" s="47"/>
      <c r="H345" s="47"/>
      <c r="I345" s="47"/>
      <c r="J345" s="47">
        <v>21</v>
      </c>
      <c r="K345" s="47"/>
      <c r="L345" s="48"/>
      <c r="M345" s="154"/>
      <c r="N345" s="155"/>
      <c r="O345" s="156"/>
      <c r="P345" s="57">
        <f>IF(J345=0,"",J345/I344)</f>
        <v>1</v>
      </c>
      <c r="Q345" s="58">
        <v>24</v>
      </c>
      <c r="R345" s="59">
        <f t="shared" si="36"/>
        <v>1</v>
      </c>
      <c r="S345" s="59">
        <f t="shared" si="37"/>
        <v>0</v>
      </c>
    </row>
    <row r="346" spans="1:20" ht="15.75" customHeight="1">
      <c r="A346" s="46">
        <v>1602</v>
      </c>
      <c r="B346" s="47"/>
      <c r="C346" s="47"/>
      <c r="D346" s="47"/>
      <c r="E346" s="47"/>
      <c r="F346" s="47"/>
      <c r="G346" s="47"/>
      <c r="H346" s="47"/>
      <c r="I346" s="47"/>
      <c r="J346" s="47"/>
      <c r="K346" s="47">
        <v>21</v>
      </c>
      <c r="L346" s="48">
        <v>19</v>
      </c>
      <c r="M346" s="154"/>
      <c r="N346" s="155"/>
      <c r="O346" s="156"/>
      <c r="P346" s="57">
        <f>IF(K346=0,"",K346/J345)</f>
        <v>1</v>
      </c>
      <c r="Q346" s="58">
        <v>24</v>
      </c>
      <c r="R346" s="59">
        <f t="shared" si="36"/>
        <v>1</v>
      </c>
      <c r="S346" s="59">
        <f t="shared" si="37"/>
        <v>0</v>
      </c>
    </row>
    <row r="347" spans="1:20" ht="15.75" customHeight="1">
      <c r="A347" s="46">
        <v>1701</v>
      </c>
      <c r="B347" s="47"/>
      <c r="C347" s="47"/>
      <c r="D347" s="47"/>
      <c r="E347" s="47"/>
      <c r="F347" s="47"/>
      <c r="G347" s="47"/>
      <c r="H347" s="47"/>
      <c r="I347" s="47"/>
      <c r="J347" s="47"/>
      <c r="K347" s="47">
        <v>2</v>
      </c>
      <c r="L347" s="48">
        <v>2</v>
      </c>
      <c r="M347" s="154"/>
      <c r="N347" s="155"/>
      <c r="O347" s="157"/>
      <c r="P347" s="158"/>
      <c r="Q347" s="159">
        <v>2</v>
      </c>
      <c r="R347" s="160"/>
      <c r="S347" s="158"/>
    </row>
    <row r="348" spans="1:20" ht="15.75" customHeight="1">
      <c r="A348" s="46">
        <v>1702</v>
      </c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8"/>
      <c r="M348" s="154"/>
      <c r="N348" s="155"/>
      <c r="O348" s="157"/>
      <c r="P348" s="161"/>
      <c r="Q348" s="159"/>
      <c r="R348" s="162"/>
      <c r="S348" s="161"/>
    </row>
    <row r="349" spans="1:20" ht="15.75" customHeight="1">
      <c r="A349" s="46">
        <v>1801</v>
      </c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8"/>
      <c r="M349" s="154"/>
      <c r="N349" s="155"/>
      <c r="O349" s="157"/>
      <c r="P349" s="161"/>
      <c r="Q349" s="159"/>
      <c r="R349" s="162"/>
      <c r="S349" s="161"/>
    </row>
    <row r="350" spans="1:20" ht="15.75" customHeight="1">
      <c r="A350" s="46">
        <v>1802</v>
      </c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8"/>
      <c r="M350" s="154"/>
      <c r="N350" s="155"/>
      <c r="O350" s="157"/>
      <c r="P350" s="1"/>
      <c r="Q350" s="27"/>
      <c r="R350" s="30"/>
      <c r="S350" s="66"/>
    </row>
    <row r="351" spans="1:20" ht="15.75" customHeight="1">
      <c r="A351" s="46">
        <v>1901</v>
      </c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8"/>
      <c r="M351" s="154"/>
      <c r="N351" s="155"/>
      <c r="O351" s="157"/>
      <c r="P351" s="69" t="s">
        <v>35</v>
      </c>
      <c r="Q351" s="123">
        <v>21</v>
      </c>
      <c r="R351" s="71">
        <f>IF(SUM(L341:L351)=0,"",SUM(L341:L351))</f>
        <v>21</v>
      </c>
      <c r="S351" s="72" t="s">
        <v>20</v>
      </c>
    </row>
    <row r="352" spans="1:20" ht="15.75" customHeight="1">
      <c r="A352" s="46">
        <v>1902</v>
      </c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8"/>
      <c r="M352" s="154"/>
      <c r="N352" s="155"/>
      <c r="O352" s="157"/>
      <c r="P352" s="73" t="s">
        <v>36</v>
      </c>
      <c r="Q352" s="125">
        <f>IF(Q351/B337=0,"",Q351/B337)</f>
        <v>0.6</v>
      </c>
      <c r="R352" s="75">
        <f>IF(Q351/R351=0,"",Q351/R351)</f>
        <v>1</v>
      </c>
      <c r="S352" s="76" t="s">
        <v>37</v>
      </c>
    </row>
    <row r="353" spans="1:20" ht="15.75" customHeight="1">
      <c r="A353" s="46">
        <v>2001</v>
      </c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8"/>
      <c r="M353" s="163"/>
      <c r="N353" s="164"/>
      <c r="O353" s="165"/>
      <c r="P353" s="78"/>
      <c r="Q353" s="79"/>
      <c r="R353" s="79"/>
      <c r="S353" s="80"/>
    </row>
    <row r="354" spans="1:20" ht="18" customHeight="1">
      <c r="A354" s="22"/>
      <c r="B354" s="27"/>
      <c r="C354" s="27"/>
      <c r="D354" s="27"/>
      <c r="E354" s="27"/>
      <c r="F354" s="215" t="s">
        <v>80</v>
      </c>
      <c r="G354" s="216"/>
      <c r="H354" s="216"/>
      <c r="I354" s="216"/>
      <c r="J354" s="216"/>
      <c r="K354" s="217"/>
      <c r="L354" s="81">
        <f>SUM(L346:L350)</f>
        <v>21</v>
      </c>
      <c r="M354" s="82">
        <f>IF(L346=0,"",L346/B337)</f>
        <v>0.54285714285714282</v>
      </c>
      <c r="N354" s="82">
        <f>IF(L354=0,"",L354/B337)</f>
        <v>0.6</v>
      </c>
      <c r="O354" s="82">
        <f>IF(L346=0,"",N354-M354)</f>
        <v>5.7142857142857162E-2</v>
      </c>
      <c r="P354" s="1"/>
      <c r="Q354" s="27"/>
      <c r="R354" s="30"/>
      <c r="S354" s="1"/>
    </row>
    <row r="355" spans="1:20" ht="12.75" customHeight="1">
      <c r="M355" s="1"/>
      <c r="N355" s="1"/>
      <c r="P355" s="1"/>
      <c r="Q355" s="1"/>
      <c r="R355" s="30"/>
      <c r="S355" s="1"/>
    </row>
    <row r="356" spans="1:20" ht="12.75" customHeight="1">
      <c r="M356" s="1"/>
      <c r="N356" s="1"/>
      <c r="P356" s="1"/>
      <c r="Q356" s="1"/>
      <c r="R356" s="30"/>
      <c r="S356" s="1"/>
    </row>
    <row r="357" spans="1:20" ht="26.25" customHeight="1">
      <c r="B357" s="148" t="s">
        <v>69</v>
      </c>
      <c r="C357" s="148"/>
      <c r="D357" s="148"/>
      <c r="E357" s="148"/>
      <c r="F357" s="148"/>
      <c r="G357" s="148"/>
      <c r="H357" s="148"/>
      <c r="I357" s="148"/>
      <c r="K357" s="83"/>
      <c r="L357" s="83" t="s">
        <v>58</v>
      </c>
      <c r="M357" s="1"/>
      <c r="N357" s="1"/>
      <c r="O357" s="27"/>
      <c r="P357" s="1"/>
      <c r="Q357" s="27"/>
      <c r="R357" s="27"/>
      <c r="S357" s="27"/>
    </row>
    <row r="358" spans="1:20" ht="20.25" customHeight="1">
      <c r="A358" s="220" t="s">
        <v>19</v>
      </c>
      <c r="B358" s="221" t="s">
        <v>70</v>
      </c>
      <c r="C358" s="216"/>
      <c r="D358" s="216"/>
      <c r="E358" s="216"/>
      <c r="F358" s="216"/>
      <c r="G358" s="216"/>
      <c r="H358" s="216"/>
      <c r="I358" s="216"/>
      <c r="J358" s="216"/>
      <c r="K358" s="217"/>
      <c r="L358" s="239" t="s">
        <v>20</v>
      </c>
      <c r="M358" s="212" t="s">
        <v>11</v>
      </c>
      <c r="N358" s="212" t="s">
        <v>12</v>
      </c>
      <c r="O358" s="223" t="s">
        <v>13</v>
      </c>
      <c r="P358" s="212" t="s">
        <v>14</v>
      </c>
      <c r="Q358" s="214" t="s">
        <v>15</v>
      </c>
      <c r="R358" s="214" t="s">
        <v>16</v>
      </c>
      <c r="S358" s="212" t="s">
        <v>17</v>
      </c>
    </row>
    <row r="359" spans="1:20" ht="15.75" customHeight="1">
      <c r="A359" s="213"/>
      <c r="B359" s="46" t="s">
        <v>71</v>
      </c>
      <c r="C359" s="46" t="s">
        <v>72</v>
      </c>
      <c r="D359" s="46" t="s">
        <v>73</v>
      </c>
      <c r="E359" s="46" t="s">
        <v>74</v>
      </c>
      <c r="F359" s="46" t="s">
        <v>75</v>
      </c>
      <c r="G359" s="46" t="s">
        <v>76</v>
      </c>
      <c r="H359" s="46" t="s">
        <v>77</v>
      </c>
      <c r="I359" s="46" t="s">
        <v>78</v>
      </c>
      <c r="J359" s="46" t="s">
        <v>79</v>
      </c>
      <c r="K359" s="46" t="s">
        <v>126</v>
      </c>
      <c r="L359" s="240"/>
      <c r="M359" s="213"/>
      <c r="N359" s="213"/>
      <c r="O359" s="213"/>
      <c r="P359" s="213"/>
      <c r="Q359" s="213"/>
      <c r="R359" s="213"/>
      <c r="S359" s="213"/>
    </row>
    <row r="360" spans="1:20" ht="15.75" customHeight="1">
      <c r="A360" s="46">
        <v>1202</v>
      </c>
      <c r="B360" s="47">
        <v>69</v>
      </c>
      <c r="C360" s="47"/>
      <c r="D360" s="47"/>
      <c r="E360" s="47"/>
      <c r="F360" s="47"/>
      <c r="G360" s="47"/>
      <c r="H360" s="47"/>
      <c r="I360" s="47"/>
      <c r="J360" s="47"/>
      <c r="K360" s="47"/>
      <c r="L360" s="48"/>
      <c r="M360" s="149"/>
      <c r="N360" s="150"/>
      <c r="O360" s="151"/>
      <c r="P360" s="152"/>
      <c r="Q360" s="53">
        <f>B360</f>
        <v>69</v>
      </c>
      <c r="R360" s="153"/>
      <c r="S360" s="152"/>
    </row>
    <row r="361" spans="1:20" ht="15.75" customHeight="1">
      <c r="A361" s="46">
        <v>1301</v>
      </c>
      <c r="B361" s="47"/>
      <c r="C361" s="47">
        <v>67</v>
      </c>
      <c r="D361" s="47"/>
      <c r="E361" s="47"/>
      <c r="F361" s="47"/>
      <c r="G361" s="47"/>
      <c r="H361" s="47"/>
      <c r="I361" s="47"/>
      <c r="J361" s="47"/>
      <c r="K361" s="47"/>
      <c r="L361" s="48"/>
      <c r="M361" s="154"/>
      <c r="N361" s="155"/>
      <c r="O361" s="156"/>
      <c r="P361" s="57">
        <f>IF(C361=0,"",C361/B360)</f>
        <v>0.97101449275362317</v>
      </c>
      <c r="Q361" s="58">
        <v>67</v>
      </c>
      <c r="R361" s="59">
        <f t="shared" ref="R361:R369" si="38">IF(Q361=0,"",Q361/Q360)</f>
        <v>0.97101449275362317</v>
      </c>
      <c r="S361" s="59">
        <f t="shared" ref="S361:S369" si="39">IF(Q361=0,"",100%-R361)</f>
        <v>2.8985507246376829E-2</v>
      </c>
    </row>
    <row r="362" spans="1:20" ht="15.75" customHeight="1">
      <c r="A362" s="46">
        <v>1302</v>
      </c>
      <c r="B362" s="47"/>
      <c r="C362" s="47"/>
      <c r="D362" s="47">
        <v>64</v>
      </c>
      <c r="E362" s="47"/>
      <c r="F362" s="47"/>
      <c r="G362" s="47"/>
      <c r="H362" s="47"/>
      <c r="I362" s="47"/>
      <c r="J362" s="47"/>
      <c r="K362" s="47"/>
      <c r="L362" s="48"/>
      <c r="M362" s="154"/>
      <c r="N362" s="155"/>
      <c r="O362" s="156"/>
      <c r="P362" s="57">
        <f>IF(D362=0,"",D362/C361)</f>
        <v>0.95522388059701491</v>
      </c>
      <c r="Q362" s="58">
        <v>64</v>
      </c>
      <c r="R362" s="59">
        <f t="shared" si="38"/>
        <v>0.95522388059701491</v>
      </c>
      <c r="S362" s="59">
        <f t="shared" si="39"/>
        <v>4.4776119402985093E-2</v>
      </c>
      <c r="T362" s="94">
        <f>Q362/Q360</f>
        <v>0.92753623188405798</v>
      </c>
    </row>
    <row r="363" spans="1:20" ht="15.75" customHeight="1">
      <c r="A363" s="46">
        <v>1401</v>
      </c>
      <c r="B363" s="47"/>
      <c r="C363" s="47"/>
      <c r="D363" s="47"/>
      <c r="E363" s="47">
        <v>59</v>
      </c>
      <c r="F363" s="47"/>
      <c r="G363" s="47"/>
      <c r="H363" s="47"/>
      <c r="I363" s="47"/>
      <c r="J363" s="47"/>
      <c r="K363" s="47"/>
      <c r="L363" s="48"/>
      <c r="M363" s="154"/>
      <c r="N363" s="155"/>
      <c r="O363" s="156"/>
      <c r="P363" s="57">
        <f>IF(E363=0,"",E363/D362)</f>
        <v>0.921875</v>
      </c>
      <c r="Q363" s="58">
        <v>61</v>
      </c>
      <c r="R363" s="59">
        <f t="shared" si="38"/>
        <v>0.953125</v>
      </c>
      <c r="S363" s="59">
        <f t="shared" si="39"/>
        <v>4.6875E-2</v>
      </c>
    </row>
    <row r="364" spans="1:20" ht="15.75" customHeight="1">
      <c r="A364" s="46">
        <v>1402</v>
      </c>
      <c r="B364" s="47"/>
      <c r="C364" s="47"/>
      <c r="D364" s="47"/>
      <c r="E364" s="47"/>
      <c r="F364" s="47">
        <v>54</v>
      </c>
      <c r="G364" s="47"/>
      <c r="H364" s="47"/>
      <c r="I364" s="47"/>
      <c r="J364" s="47"/>
      <c r="K364" s="47"/>
      <c r="L364" s="48"/>
      <c r="M364" s="154"/>
      <c r="N364" s="155"/>
      <c r="O364" s="156"/>
      <c r="P364" s="57">
        <f>IF(F364=0,"",F364/E363)</f>
        <v>0.9152542372881356</v>
      </c>
      <c r="Q364" s="58">
        <v>56</v>
      </c>
      <c r="R364" s="59">
        <f t="shared" si="38"/>
        <v>0.91803278688524592</v>
      </c>
      <c r="S364" s="59">
        <f t="shared" si="39"/>
        <v>8.1967213114754078E-2</v>
      </c>
    </row>
    <row r="365" spans="1:20" ht="15.75" customHeight="1">
      <c r="A365" s="46">
        <v>1501</v>
      </c>
      <c r="B365" s="47"/>
      <c r="C365" s="47"/>
      <c r="D365" s="47"/>
      <c r="E365" s="47"/>
      <c r="F365" s="47"/>
      <c r="G365" s="47">
        <v>54</v>
      </c>
      <c r="H365" s="47"/>
      <c r="I365" s="47"/>
      <c r="J365" s="47"/>
      <c r="K365" s="47"/>
      <c r="L365" s="48"/>
      <c r="M365" s="154"/>
      <c r="N365" s="155"/>
      <c r="O365" s="156"/>
      <c r="P365" s="57">
        <f>IF(G365=0,"",G365/F364)</f>
        <v>1</v>
      </c>
      <c r="Q365" s="58">
        <v>55</v>
      </c>
      <c r="R365" s="59">
        <f t="shared" si="38"/>
        <v>0.9821428571428571</v>
      </c>
      <c r="S365" s="59">
        <f t="shared" si="39"/>
        <v>1.7857142857142905E-2</v>
      </c>
    </row>
    <row r="366" spans="1:20" ht="15.75" customHeight="1">
      <c r="A366" s="46">
        <v>1502</v>
      </c>
      <c r="B366" s="47"/>
      <c r="C366" s="47"/>
      <c r="D366" s="47"/>
      <c r="E366" s="47"/>
      <c r="F366" s="47"/>
      <c r="G366" s="47"/>
      <c r="H366" s="47">
        <v>52</v>
      </c>
      <c r="I366" s="47"/>
      <c r="J366" s="47"/>
      <c r="K366" s="47"/>
      <c r="L366" s="48"/>
      <c r="M366" s="154"/>
      <c r="N366" s="155"/>
      <c r="O366" s="156"/>
      <c r="P366" s="57">
        <f>IF(H366=0,"",H366/G365)</f>
        <v>0.96296296296296291</v>
      </c>
      <c r="Q366" s="58">
        <v>55</v>
      </c>
      <c r="R366" s="59">
        <f t="shared" si="38"/>
        <v>1</v>
      </c>
      <c r="S366" s="59">
        <f t="shared" si="39"/>
        <v>0</v>
      </c>
    </row>
    <row r="367" spans="1:20" ht="15.75" customHeight="1">
      <c r="A367" s="46">
        <v>1601</v>
      </c>
      <c r="B367" s="47"/>
      <c r="C367" s="47"/>
      <c r="D367" s="47"/>
      <c r="E367" s="47"/>
      <c r="F367" s="47"/>
      <c r="G367" s="47"/>
      <c r="H367" s="47"/>
      <c r="I367" s="47">
        <v>51</v>
      </c>
      <c r="J367" s="47"/>
      <c r="K367" s="47"/>
      <c r="L367" s="48"/>
      <c r="M367" s="154"/>
      <c r="N367" s="155"/>
      <c r="O367" s="156"/>
      <c r="P367" s="57">
        <f>IF(I367=0,"",I367/H366)</f>
        <v>0.98076923076923073</v>
      </c>
      <c r="Q367" s="58">
        <v>55</v>
      </c>
      <c r="R367" s="59">
        <f t="shared" si="38"/>
        <v>1</v>
      </c>
      <c r="S367" s="59">
        <f t="shared" si="39"/>
        <v>0</v>
      </c>
    </row>
    <row r="368" spans="1:20" ht="15.75" customHeight="1">
      <c r="A368" s="46">
        <v>1602</v>
      </c>
      <c r="B368" s="47"/>
      <c r="C368" s="47"/>
      <c r="D368" s="47"/>
      <c r="E368" s="47"/>
      <c r="F368" s="47"/>
      <c r="G368" s="47"/>
      <c r="H368" s="47"/>
      <c r="I368" s="47"/>
      <c r="J368" s="47">
        <v>49</v>
      </c>
      <c r="K368" s="47"/>
      <c r="L368" s="48"/>
      <c r="M368" s="154"/>
      <c r="N368" s="155"/>
      <c r="O368" s="156"/>
      <c r="P368" s="57">
        <f>IF(J368=0,"",J368/I367)</f>
        <v>0.96078431372549022</v>
      </c>
      <c r="Q368" s="58">
        <v>55</v>
      </c>
      <c r="R368" s="59">
        <f t="shared" si="38"/>
        <v>1</v>
      </c>
      <c r="S368" s="59">
        <f t="shared" si="39"/>
        <v>0</v>
      </c>
    </row>
    <row r="369" spans="1:19" ht="15.75" customHeight="1">
      <c r="A369" s="46">
        <v>1702</v>
      </c>
      <c r="B369" s="47"/>
      <c r="C369" s="47"/>
      <c r="D369" s="47"/>
      <c r="E369" s="47"/>
      <c r="F369" s="47"/>
      <c r="G369" s="47"/>
      <c r="H369" s="47"/>
      <c r="I369" s="47"/>
      <c r="J369" s="47"/>
      <c r="K369" s="47">
        <v>49</v>
      </c>
      <c r="L369" s="48">
        <v>49</v>
      </c>
      <c r="M369" s="154"/>
      <c r="N369" s="155"/>
      <c r="O369" s="156"/>
      <c r="P369" s="57">
        <f>IF(K369=0,"",K369/J368)</f>
        <v>1</v>
      </c>
      <c r="Q369" s="58">
        <v>55</v>
      </c>
      <c r="R369" s="59">
        <f t="shared" si="38"/>
        <v>1</v>
      </c>
      <c r="S369" s="59">
        <f t="shared" si="39"/>
        <v>0</v>
      </c>
    </row>
    <row r="370" spans="1:19" ht="15.75" customHeight="1">
      <c r="A370" s="46">
        <v>1801</v>
      </c>
      <c r="B370" s="47"/>
      <c r="C370" s="47"/>
      <c r="D370" s="47"/>
      <c r="E370" s="47"/>
      <c r="F370" s="47"/>
      <c r="G370" s="47"/>
      <c r="H370" s="47"/>
      <c r="I370" s="47"/>
      <c r="J370" s="47"/>
      <c r="K370" s="47">
        <v>5</v>
      </c>
      <c r="L370" s="48">
        <v>4</v>
      </c>
      <c r="M370" s="154"/>
      <c r="N370" s="155"/>
      <c r="O370" s="157"/>
      <c r="P370" s="158"/>
      <c r="Q370" s="159">
        <v>6</v>
      </c>
      <c r="R370" s="160"/>
      <c r="S370" s="158"/>
    </row>
    <row r="371" spans="1:19" ht="15.75" customHeight="1">
      <c r="A371" s="46">
        <v>1802</v>
      </c>
      <c r="B371" s="47"/>
      <c r="C371" s="47"/>
      <c r="D371" s="47"/>
      <c r="E371" s="47"/>
      <c r="F371" s="47"/>
      <c r="G371" s="47"/>
      <c r="H371" s="47"/>
      <c r="I371" s="47"/>
      <c r="J371" s="47"/>
      <c r="K371" s="47">
        <v>1</v>
      </c>
      <c r="L371" s="48"/>
      <c r="M371" s="154"/>
      <c r="N371" s="155"/>
      <c r="O371" s="157"/>
      <c r="P371" s="161"/>
      <c r="Q371" s="159">
        <v>1</v>
      </c>
      <c r="R371" s="162"/>
      <c r="S371" s="161"/>
    </row>
    <row r="372" spans="1:19" ht="15.75" customHeight="1">
      <c r="A372" s="46">
        <v>1901</v>
      </c>
      <c r="B372" s="47"/>
      <c r="C372" s="47"/>
      <c r="D372" s="47"/>
      <c r="E372" s="47"/>
      <c r="F372" s="47"/>
      <c r="G372" s="47"/>
      <c r="H372" s="47"/>
      <c r="I372" s="47"/>
      <c r="J372" s="47"/>
      <c r="K372" s="47">
        <v>1</v>
      </c>
      <c r="L372" s="48">
        <v>1</v>
      </c>
      <c r="M372" s="154"/>
      <c r="N372" s="155"/>
      <c r="O372" s="157"/>
      <c r="P372" s="161"/>
      <c r="Q372" s="159">
        <v>1</v>
      </c>
      <c r="R372" s="162"/>
      <c r="S372" s="161"/>
    </row>
    <row r="373" spans="1:19" ht="15.75" customHeight="1">
      <c r="A373" s="46">
        <v>1902</v>
      </c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8"/>
      <c r="M373" s="154"/>
      <c r="N373" s="155"/>
      <c r="O373" s="157"/>
      <c r="P373" s="1"/>
      <c r="Q373" s="27"/>
      <c r="R373" s="30"/>
      <c r="S373" s="66"/>
    </row>
    <row r="374" spans="1:19" ht="15.75" customHeight="1">
      <c r="A374" s="46">
        <v>2001</v>
      </c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8"/>
      <c r="M374" s="154"/>
      <c r="N374" s="155"/>
      <c r="O374" s="157"/>
      <c r="P374" s="69" t="s">
        <v>35</v>
      </c>
      <c r="Q374" s="123">
        <v>49</v>
      </c>
      <c r="R374" s="71">
        <f>IF(SUM(L364:L374)=0,"",SUM(L364:L374))</f>
        <v>54</v>
      </c>
      <c r="S374" s="72" t="s">
        <v>20</v>
      </c>
    </row>
    <row r="375" spans="1:19" ht="15.75" customHeight="1">
      <c r="A375" s="46">
        <v>2002</v>
      </c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8"/>
      <c r="M375" s="154"/>
      <c r="N375" s="155"/>
      <c r="O375" s="157"/>
      <c r="P375" s="73" t="s">
        <v>36</v>
      </c>
      <c r="Q375" s="125">
        <f>IF(Q374/B360=0,"",Q374/B360)</f>
        <v>0.71014492753623193</v>
      </c>
      <c r="R375" s="75">
        <f>IF(Q374/R374=0,"",Q374/R374)</f>
        <v>0.90740740740740744</v>
      </c>
      <c r="S375" s="76" t="s">
        <v>37</v>
      </c>
    </row>
    <row r="376" spans="1:19" ht="15.75" customHeight="1">
      <c r="A376" s="46">
        <v>2101</v>
      </c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8"/>
      <c r="M376" s="163"/>
      <c r="N376" s="164"/>
      <c r="O376" s="165"/>
      <c r="P376" s="78"/>
      <c r="Q376" s="79"/>
      <c r="R376" s="79"/>
      <c r="S376" s="80"/>
    </row>
    <row r="377" spans="1:19" ht="18" customHeight="1">
      <c r="A377" s="22"/>
      <c r="B377" s="27"/>
      <c r="C377" s="27"/>
      <c r="D377" s="27"/>
      <c r="E377" s="27"/>
      <c r="F377" s="215" t="s">
        <v>80</v>
      </c>
      <c r="G377" s="216"/>
      <c r="H377" s="216"/>
      <c r="I377" s="216"/>
      <c r="J377" s="216"/>
      <c r="K377" s="217"/>
      <c r="L377" s="81">
        <f>SUM(L369:L373)</f>
        <v>54</v>
      </c>
      <c r="M377" s="82">
        <f>IF(L369=0,"",L369/B360)</f>
        <v>0.71014492753623193</v>
      </c>
      <c r="N377" s="82">
        <f>IF(L377=0,"",L377/B360)</f>
        <v>0.78260869565217395</v>
      </c>
      <c r="O377" s="82">
        <f>IF(L369=0,"",N377-M377)</f>
        <v>7.2463768115942018E-2</v>
      </c>
      <c r="P377" s="1"/>
      <c r="Q377" s="27"/>
      <c r="R377" s="30"/>
      <c r="S377" s="1"/>
    </row>
    <row r="378" spans="1:19" ht="12.75" customHeight="1">
      <c r="M378" s="1"/>
      <c r="N378" s="1"/>
      <c r="P378" s="1"/>
    </row>
    <row r="379" spans="1:19" ht="12.75" customHeight="1">
      <c r="M379" s="1"/>
      <c r="N379" s="1"/>
      <c r="P379" s="1"/>
    </row>
    <row r="380" spans="1:19" ht="26.25" customHeight="1">
      <c r="B380" s="148" t="s">
        <v>69</v>
      </c>
      <c r="C380" s="148"/>
      <c r="D380" s="148"/>
      <c r="E380" s="148"/>
      <c r="F380" s="148"/>
      <c r="G380" s="148"/>
      <c r="H380" s="148"/>
      <c r="I380" s="148"/>
      <c r="K380" s="83"/>
      <c r="L380" s="83" t="s">
        <v>63</v>
      </c>
      <c r="M380" s="1"/>
      <c r="N380" s="1"/>
      <c r="O380" s="27"/>
      <c r="P380" s="1"/>
      <c r="Q380" s="27"/>
      <c r="R380" s="27"/>
      <c r="S380" s="27"/>
    </row>
    <row r="381" spans="1:19" ht="20.25" customHeight="1">
      <c r="A381" s="220" t="s">
        <v>19</v>
      </c>
      <c r="B381" s="221" t="s">
        <v>70</v>
      </c>
      <c r="C381" s="216"/>
      <c r="D381" s="216"/>
      <c r="E381" s="216"/>
      <c r="F381" s="216"/>
      <c r="G381" s="216"/>
      <c r="H381" s="216"/>
      <c r="I381" s="216"/>
      <c r="J381" s="216"/>
      <c r="K381" s="217"/>
      <c r="L381" s="239" t="s">
        <v>20</v>
      </c>
      <c r="M381" s="212" t="s">
        <v>11</v>
      </c>
      <c r="N381" s="212" t="s">
        <v>12</v>
      </c>
      <c r="O381" s="223" t="s">
        <v>13</v>
      </c>
      <c r="P381" s="212" t="s">
        <v>14</v>
      </c>
      <c r="Q381" s="214" t="s">
        <v>15</v>
      </c>
      <c r="R381" s="214" t="s">
        <v>16</v>
      </c>
      <c r="S381" s="212" t="s">
        <v>17</v>
      </c>
    </row>
    <row r="382" spans="1:19" ht="15.75" customHeight="1">
      <c r="A382" s="213"/>
      <c r="B382" s="46" t="s">
        <v>71</v>
      </c>
      <c r="C382" s="46" t="s">
        <v>72</v>
      </c>
      <c r="D382" s="46" t="s">
        <v>73</v>
      </c>
      <c r="E382" s="46" t="s">
        <v>74</v>
      </c>
      <c r="F382" s="46" t="s">
        <v>75</v>
      </c>
      <c r="G382" s="46" t="s">
        <v>76</v>
      </c>
      <c r="H382" s="46" t="s">
        <v>77</v>
      </c>
      <c r="I382" s="46" t="s">
        <v>78</v>
      </c>
      <c r="J382" s="46" t="s">
        <v>79</v>
      </c>
      <c r="K382" s="46" t="s">
        <v>126</v>
      </c>
      <c r="L382" s="240"/>
      <c r="M382" s="213"/>
      <c r="N382" s="213"/>
      <c r="O382" s="213"/>
      <c r="P382" s="213"/>
      <c r="Q382" s="213"/>
      <c r="R382" s="213"/>
      <c r="S382" s="213"/>
    </row>
    <row r="383" spans="1:19" ht="15.75" customHeight="1">
      <c r="A383" s="46">
        <v>1301</v>
      </c>
      <c r="B383" s="47">
        <v>28</v>
      </c>
      <c r="C383" s="47"/>
      <c r="D383" s="47"/>
      <c r="E383" s="47"/>
      <c r="F383" s="47"/>
      <c r="G383" s="47"/>
      <c r="H383" s="47"/>
      <c r="I383" s="47"/>
      <c r="J383" s="47"/>
      <c r="K383" s="47"/>
      <c r="L383" s="48"/>
      <c r="M383" s="149"/>
      <c r="N383" s="150"/>
      <c r="O383" s="151"/>
      <c r="P383" s="152"/>
      <c r="Q383" s="53">
        <f>B383</f>
        <v>28</v>
      </c>
      <c r="R383" s="153"/>
      <c r="S383" s="152"/>
    </row>
    <row r="384" spans="1:19" ht="15.75" customHeight="1">
      <c r="A384" s="46">
        <v>1302</v>
      </c>
      <c r="B384" s="47"/>
      <c r="C384" s="47">
        <v>20</v>
      </c>
      <c r="D384" s="47"/>
      <c r="E384" s="47"/>
      <c r="F384" s="47"/>
      <c r="G384" s="47"/>
      <c r="H384" s="47"/>
      <c r="I384" s="47"/>
      <c r="J384" s="47"/>
      <c r="K384" s="47"/>
      <c r="L384" s="48"/>
      <c r="M384" s="154"/>
      <c r="N384" s="155"/>
      <c r="O384" s="156"/>
      <c r="P384" s="57">
        <f>IF(C384=0,"",C384/B383)</f>
        <v>0.7142857142857143</v>
      </c>
      <c r="Q384" s="58">
        <v>20</v>
      </c>
      <c r="R384" s="59">
        <f t="shared" ref="R384:R392" si="40">IF(Q384=0,"",Q384/Q383)</f>
        <v>0.7142857142857143</v>
      </c>
      <c r="S384" s="59">
        <f t="shared" ref="S384:S392" si="41">IF(Q384=0,"",100%-R384)</f>
        <v>0.2857142857142857</v>
      </c>
    </row>
    <row r="385" spans="1:20" ht="15.75" customHeight="1">
      <c r="A385" s="46">
        <v>1401</v>
      </c>
      <c r="B385" s="47"/>
      <c r="C385" s="47"/>
      <c r="D385" s="47">
        <v>20</v>
      </c>
      <c r="E385" s="47"/>
      <c r="F385" s="47"/>
      <c r="G385" s="47"/>
      <c r="H385" s="47"/>
      <c r="I385" s="47"/>
      <c r="J385" s="47"/>
      <c r="K385" s="47"/>
      <c r="L385" s="48"/>
      <c r="M385" s="154"/>
      <c r="N385" s="155"/>
      <c r="O385" s="156"/>
      <c r="P385" s="57">
        <f>IF(D385=0,"",D385/C384)</f>
        <v>1</v>
      </c>
      <c r="Q385" s="58">
        <v>20</v>
      </c>
      <c r="R385" s="59">
        <f t="shared" si="40"/>
        <v>1</v>
      </c>
      <c r="S385" s="59">
        <f t="shared" si="41"/>
        <v>0</v>
      </c>
      <c r="T385" s="94">
        <f>Q385/Q383</f>
        <v>0.7142857142857143</v>
      </c>
    </row>
    <row r="386" spans="1:20" ht="15.75" customHeight="1">
      <c r="A386" s="46">
        <v>1402</v>
      </c>
      <c r="B386" s="47"/>
      <c r="C386" s="47"/>
      <c r="D386" s="47"/>
      <c r="E386" s="47">
        <v>19</v>
      </c>
      <c r="F386" s="47"/>
      <c r="G386" s="47"/>
      <c r="H386" s="47"/>
      <c r="I386" s="47"/>
      <c r="J386" s="47"/>
      <c r="K386" s="47"/>
      <c r="L386" s="48"/>
      <c r="M386" s="154"/>
      <c r="N386" s="155"/>
      <c r="O386" s="156"/>
      <c r="P386" s="57">
        <f>IF(E386=0,"",E386/D385)</f>
        <v>0.95</v>
      </c>
      <c r="Q386" s="58">
        <v>20</v>
      </c>
      <c r="R386" s="59">
        <f t="shared" si="40"/>
        <v>1</v>
      </c>
      <c r="S386" s="59">
        <f t="shared" si="41"/>
        <v>0</v>
      </c>
    </row>
    <row r="387" spans="1:20" ht="15.75" customHeight="1">
      <c r="A387" s="46">
        <v>1501</v>
      </c>
      <c r="B387" s="47"/>
      <c r="C387" s="47"/>
      <c r="D387" s="47"/>
      <c r="E387" s="47"/>
      <c r="F387" s="47">
        <v>16</v>
      </c>
      <c r="G387" s="47"/>
      <c r="H387" s="47"/>
      <c r="I387" s="47"/>
      <c r="J387" s="47"/>
      <c r="K387" s="47"/>
      <c r="L387" s="48"/>
      <c r="M387" s="154"/>
      <c r="N387" s="155"/>
      <c r="O387" s="156"/>
      <c r="P387" s="57">
        <f>IF(F387=0,"",F387/E386)</f>
        <v>0.84210526315789469</v>
      </c>
      <c r="Q387" s="58">
        <v>16</v>
      </c>
      <c r="R387" s="59">
        <f t="shared" si="40"/>
        <v>0.8</v>
      </c>
      <c r="S387" s="59">
        <f t="shared" si="41"/>
        <v>0.19999999999999996</v>
      </c>
    </row>
    <row r="388" spans="1:20" ht="15.75" customHeight="1">
      <c r="A388" s="46">
        <v>1502</v>
      </c>
      <c r="B388" s="47"/>
      <c r="C388" s="47"/>
      <c r="D388" s="47"/>
      <c r="E388" s="47"/>
      <c r="F388" s="47"/>
      <c r="G388" s="47">
        <v>14</v>
      </c>
      <c r="H388" s="47"/>
      <c r="I388" s="47"/>
      <c r="J388" s="47"/>
      <c r="K388" s="47"/>
      <c r="L388" s="48"/>
      <c r="M388" s="154"/>
      <c r="N388" s="155"/>
      <c r="O388" s="156"/>
      <c r="P388" s="57">
        <f>IF(G388=0,"",G388/F387)</f>
        <v>0.875</v>
      </c>
      <c r="Q388" s="58">
        <v>16</v>
      </c>
      <c r="R388" s="59">
        <f t="shared" si="40"/>
        <v>1</v>
      </c>
      <c r="S388" s="59">
        <f t="shared" si="41"/>
        <v>0</v>
      </c>
    </row>
    <row r="389" spans="1:20" ht="15.75" customHeight="1">
      <c r="A389" s="46">
        <v>1601</v>
      </c>
      <c r="B389" s="47"/>
      <c r="C389" s="47"/>
      <c r="D389" s="47"/>
      <c r="E389" s="47"/>
      <c r="F389" s="47"/>
      <c r="G389" s="47"/>
      <c r="H389" s="47">
        <v>13</v>
      </c>
      <c r="I389" s="47"/>
      <c r="J389" s="47"/>
      <c r="K389" s="47"/>
      <c r="L389" s="48"/>
      <c r="M389" s="154"/>
      <c r="N389" s="155"/>
      <c r="O389" s="156"/>
      <c r="P389" s="57">
        <f>IF(H389=0,"",H389/G388)</f>
        <v>0.9285714285714286</v>
      </c>
      <c r="Q389" s="58">
        <v>16</v>
      </c>
      <c r="R389" s="59">
        <f t="shared" si="40"/>
        <v>1</v>
      </c>
      <c r="S389" s="59">
        <f t="shared" si="41"/>
        <v>0</v>
      </c>
    </row>
    <row r="390" spans="1:20" ht="15.75" customHeight="1">
      <c r="A390" s="46">
        <v>1602</v>
      </c>
      <c r="B390" s="47"/>
      <c r="C390" s="47"/>
      <c r="D390" s="47"/>
      <c r="E390" s="47"/>
      <c r="F390" s="47"/>
      <c r="G390" s="47"/>
      <c r="H390" s="47"/>
      <c r="I390" s="47">
        <v>12</v>
      </c>
      <c r="J390" s="47"/>
      <c r="K390" s="47"/>
      <c r="L390" s="48"/>
      <c r="M390" s="154"/>
      <c r="N390" s="155"/>
      <c r="O390" s="156"/>
      <c r="P390" s="57">
        <f>IF(I390=0,"",I390/H389)</f>
        <v>0.92307692307692313</v>
      </c>
      <c r="Q390" s="58">
        <v>14</v>
      </c>
      <c r="R390" s="59">
        <f t="shared" si="40"/>
        <v>0.875</v>
      </c>
      <c r="S390" s="59">
        <f t="shared" si="41"/>
        <v>0.125</v>
      </c>
    </row>
    <row r="391" spans="1:20" ht="15.75" customHeight="1">
      <c r="A391" s="46">
        <v>1701</v>
      </c>
      <c r="B391" s="47"/>
      <c r="C391" s="47"/>
      <c r="D391" s="47"/>
      <c r="E391" s="47"/>
      <c r="F391" s="47"/>
      <c r="G391" s="47"/>
      <c r="H391" s="47"/>
      <c r="I391" s="47"/>
      <c r="J391" s="47">
        <v>12</v>
      </c>
      <c r="K391" s="47"/>
      <c r="L391" s="48"/>
      <c r="M391" s="154"/>
      <c r="N391" s="155"/>
      <c r="O391" s="156"/>
      <c r="P391" s="57">
        <f>IF(J391=0,"",J391/I390)</f>
        <v>1</v>
      </c>
      <c r="Q391" s="58">
        <v>14</v>
      </c>
      <c r="R391" s="59">
        <f t="shared" si="40"/>
        <v>1</v>
      </c>
      <c r="S391" s="59">
        <f t="shared" si="41"/>
        <v>0</v>
      </c>
    </row>
    <row r="392" spans="1:20" ht="15.75" customHeight="1">
      <c r="A392" s="46">
        <v>1702</v>
      </c>
      <c r="B392" s="47"/>
      <c r="C392" s="47"/>
      <c r="D392" s="47"/>
      <c r="E392" s="47"/>
      <c r="F392" s="47"/>
      <c r="G392" s="47"/>
      <c r="H392" s="47"/>
      <c r="I392" s="47"/>
      <c r="J392" s="47"/>
      <c r="K392" s="47">
        <v>11</v>
      </c>
      <c r="L392" s="48">
        <v>11</v>
      </c>
      <c r="M392" s="154"/>
      <c r="N392" s="155"/>
      <c r="O392" s="156"/>
      <c r="P392" s="57">
        <f>IF(K392=0,"",K392/J391)</f>
        <v>0.91666666666666663</v>
      </c>
      <c r="Q392" s="58">
        <v>14</v>
      </c>
      <c r="R392" s="59">
        <f t="shared" si="40"/>
        <v>1</v>
      </c>
      <c r="S392" s="59">
        <f t="shared" si="41"/>
        <v>0</v>
      </c>
    </row>
    <row r="393" spans="1:20" ht="15.75" customHeight="1">
      <c r="A393" s="46">
        <v>1801</v>
      </c>
      <c r="B393" s="47"/>
      <c r="C393" s="47"/>
      <c r="D393" s="47"/>
      <c r="E393" s="47"/>
      <c r="F393" s="47"/>
      <c r="G393" s="47"/>
      <c r="H393" s="47"/>
      <c r="I393" s="47"/>
      <c r="J393" s="47"/>
      <c r="K393" s="47">
        <v>3</v>
      </c>
      <c r="L393" s="48">
        <v>2</v>
      </c>
      <c r="M393" s="154"/>
      <c r="N393" s="155"/>
      <c r="O393" s="157"/>
      <c r="P393" s="158"/>
      <c r="Q393" s="159">
        <v>3</v>
      </c>
      <c r="R393" s="160"/>
      <c r="S393" s="158"/>
    </row>
    <row r="394" spans="1:20" ht="15.75" customHeight="1">
      <c r="A394" s="46">
        <v>1802</v>
      </c>
      <c r="B394" s="47"/>
      <c r="C394" s="47"/>
      <c r="D394" s="47"/>
      <c r="E394" s="47"/>
      <c r="F394" s="47"/>
      <c r="G394" s="47"/>
      <c r="H394" s="47"/>
      <c r="I394" s="47"/>
      <c r="J394" s="47"/>
      <c r="K394" s="47">
        <v>1</v>
      </c>
      <c r="L394" s="48"/>
      <c r="M394" s="154"/>
      <c r="N394" s="155"/>
      <c r="O394" s="157"/>
      <c r="P394" s="161"/>
      <c r="Q394" s="159">
        <v>1</v>
      </c>
      <c r="R394" s="162"/>
      <c r="S394" s="161"/>
    </row>
    <row r="395" spans="1:20" ht="15.75" customHeight="1">
      <c r="A395" s="46">
        <v>1901</v>
      </c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8"/>
      <c r="M395" s="154"/>
      <c r="N395" s="155"/>
      <c r="O395" s="157"/>
      <c r="P395" s="161"/>
      <c r="Q395" s="159"/>
      <c r="R395" s="162"/>
      <c r="S395" s="161"/>
    </row>
    <row r="396" spans="1:20" ht="15.75" customHeight="1">
      <c r="A396" s="46">
        <v>1902</v>
      </c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8"/>
      <c r="M396" s="154"/>
      <c r="N396" s="155"/>
      <c r="O396" s="157"/>
      <c r="P396" s="1"/>
      <c r="Q396" s="27"/>
      <c r="R396" s="30"/>
      <c r="S396" s="66"/>
    </row>
    <row r="397" spans="1:20" ht="15.75" customHeight="1">
      <c r="A397" s="46">
        <v>2001</v>
      </c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8"/>
      <c r="M397" s="154"/>
      <c r="N397" s="155"/>
      <c r="O397" s="157"/>
      <c r="P397" s="69" t="s">
        <v>35</v>
      </c>
      <c r="Q397" s="123">
        <v>13</v>
      </c>
      <c r="R397" s="71">
        <f>IF(SUM(L387:L397)=0,"",SUM(L387:L397))</f>
        <v>13</v>
      </c>
      <c r="S397" s="72" t="s">
        <v>20</v>
      </c>
    </row>
    <row r="398" spans="1:20" ht="15.75" customHeight="1">
      <c r="A398" s="46">
        <v>2002</v>
      </c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8"/>
      <c r="M398" s="154"/>
      <c r="N398" s="155"/>
      <c r="O398" s="157"/>
      <c r="P398" s="73" t="s">
        <v>36</v>
      </c>
      <c r="Q398" s="125">
        <f>IF(Q397/B383=0,"",Q397/B383)</f>
        <v>0.4642857142857143</v>
      </c>
      <c r="R398" s="75">
        <f>IF(Q397/R397=0,"",Q397/R397)</f>
        <v>1</v>
      </c>
      <c r="S398" s="76" t="s">
        <v>37</v>
      </c>
    </row>
    <row r="399" spans="1:20" ht="15.75" customHeight="1">
      <c r="A399" s="46">
        <v>2101</v>
      </c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8"/>
      <c r="M399" s="163"/>
      <c r="N399" s="164"/>
      <c r="O399" s="165"/>
      <c r="P399" s="78"/>
      <c r="Q399" s="79"/>
      <c r="R399" s="79"/>
      <c r="S399" s="80"/>
    </row>
    <row r="400" spans="1:20" ht="18" customHeight="1">
      <c r="A400" s="22"/>
      <c r="B400" s="27"/>
      <c r="C400" s="27"/>
      <c r="D400" s="27"/>
      <c r="E400" s="27"/>
      <c r="F400" s="215" t="s">
        <v>80</v>
      </c>
      <c r="G400" s="216"/>
      <c r="H400" s="216"/>
      <c r="I400" s="216"/>
      <c r="J400" s="216"/>
      <c r="K400" s="217"/>
      <c r="L400" s="81">
        <f>SUM(L392:L396)</f>
        <v>13</v>
      </c>
      <c r="M400" s="82">
        <f>IF(L392=0,"",L392/B383)</f>
        <v>0.39285714285714285</v>
      </c>
      <c r="N400" s="82">
        <f>IF(L400=0,"",L400/B383)</f>
        <v>0.4642857142857143</v>
      </c>
      <c r="O400" s="82">
        <f>IF(L392=0,"",N400-M400)</f>
        <v>7.1428571428571452E-2</v>
      </c>
      <c r="P400" s="1"/>
      <c r="Q400" s="27"/>
      <c r="R400" s="30"/>
      <c r="S400" s="1"/>
    </row>
    <row r="401" spans="1:20" ht="12.75" customHeight="1">
      <c r="M401" s="1"/>
      <c r="N401" s="1"/>
      <c r="P401" s="1"/>
      <c r="Q401" s="1"/>
      <c r="R401" s="1"/>
      <c r="S401" s="1"/>
    </row>
    <row r="402" spans="1:20" ht="12.75" customHeight="1">
      <c r="M402" s="1"/>
      <c r="N402" s="1"/>
      <c r="P402" s="1"/>
    </row>
    <row r="403" spans="1:20" ht="26.25" customHeight="1">
      <c r="B403" s="148" t="s">
        <v>69</v>
      </c>
      <c r="C403" s="148"/>
      <c r="D403" s="148"/>
      <c r="E403" s="148"/>
      <c r="F403" s="148"/>
      <c r="G403" s="148"/>
      <c r="H403" s="148"/>
      <c r="I403" s="148"/>
      <c r="K403" s="83"/>
      <c r="L403" s="83" t="s">
        <v>64</v>
      </c>
      <c r="M403" s="1"/>
      <c r="N403" s="1"/>
      <c r="O403" s="27"/>
      <c r="P403" s="1"/>
      <c r="Q403" s="27"/>
      <c r="R403" s="27"/>
      <c r="S403" s="27"/>
    </row>
    <row r="404" spans="1:20" ht="20.25" customHeight="1">
      <c r="A404" s="220" t="s">
        <v>19</v>
      </c>
      <c r="B404" s="221" t="s">
        <v>70</v>
      </c>
      <c r="C404" s="216"/>
      <c r="D404" s="216"/>
      <c r="E404" s="216"/>
      <c r="F404" s="216"/>
      <c r="G404" s="216"/>
      <c r="H404" s="216"/>
      <c r="I404" s="216"/>
      <c r="J404" s="216"/>
      <c r="K404" s="217"/>
      <c r="L404" s="239" t="s">
        <v>20</v>
      </c>
      <c r="M404" s="212" t="s">
        <v>11</v>
      </c>
      <c r="N404" s="212" t="s">
        <v>12</v>
      </c>
      <c r="O404" s="223" t="s">
        <v>13</v>
      </c>
      <c r="P404" s="212" t="s">
        <v>14</v>
      </c>
      <c r="Q404" s="214" t="s">
        <v>15</v>
      </c>
      <c r="R404" s="214" t="s">
        <v>16</v>
      </c>
      <c r="S404" s="212" t="s">
        <v>17</v>
      </c>
    </row>
    <row r="405" spans="1:20" ht="15.75" customHeight="1">
      <c r="A405" s="213"/>
      <c r="B405" s="46" t="s">
        <v>71</v>
      </c>
      <c r="C405" s="46" t="s">
        <v>72</v>
      </c>
      <c r="D405" s="46" t="s">
        <v>73</v>
      </c>
      <c r="E405" s="46" t="s">
        <v>74</v>
      </c>
      <c r="F405" s="46" t="s">
        <v>75</v>
      </c>
      <c r="G405" s="46" t="s">
        <v>76</v>
      </c>
      <c r="H405" s="46" t="s">
        <v>77</v>
      </c>
      <c r="I405" s="46" t="s">
        <v>78</v>
      </c>
      <c r="J405" s="46" t="s">
        <v>79</v>
      </c>
      <c r="K405" s="46" t="s">
        <v>126</v>
      </c>
      <c r="L405" s="240"/>
      <c r="M405" s="213"/>
      <c r="N405" s="213"/>
      <c r="O405" s="213"/>
      <c r="P405" s="213"/>
      <c r="Q405" s="213"/>
      <c r="R405" s="213"/>
      <c r="S405" s="213"/>
    </row>
    <row r="406" spans="1:20" ht="15.75" customHeight="1">
      <c r="A406" s="46">
        <v>1302</v>
      </c>
      <c r="B406" s="47">
        <v>71</v>
      </c>
      <c r="C406" s="47"/>
      <c r="D406" s="47"/>
      <c r="E406" s="47"/>
      <c r="F406" s="47"/>
      <c r="G406" s="47"/>
      <c r="H406" s="47"/>
      <c r="I406" s="47"/>
      <c r="J406" s="47"/>
      <c r="K406" s="47"/>
      <c r="L406" s="48"/>
      <c r="M406" s="149"/>
      <c r="N406" s="150"/>
      <c r="O406" s="151"/>
      <c r="P406" s="152"/>
      <c r="Q406" s="53">
        <f>B406</f>
        <v>71</v>
      </c>
      <c r="R406" s="153"/>
      <c r="S406" s="152"/>
    </row>
    <row r="407" spans="1:20" ht="15.75" customHeight="1">
      <c r="A407" s="46">
        <v>1401</v>
      </c>
      <c r="B407" s="47"/>
      <c r="C407" s="47">
        <v>66</v>
      </c>
      <c r="D407" s="47"/>
      <c r="E407" s="47"/>
      <c r="F407" s="47"/>
      <c r="G407" s="47"/>
      <c r="H407" s="47"/>
      <c r="I407" s="47"/>
      <c r="J407" s="47"/>
      <c r="K407" s="47"/>
      <c r="L407" s="48"/>
      <c r="M407" s="154"/>
      <c r="N407" s="155"/>
      <c r="O407" s="156"/>
      <c r="P407" s="57">
        <f>IF(C407=0,"",C407/B406)</f>
        <v>0.92957746478873238</v>
      </c>
      <c r="Q407" s="58">
        <v>67</v>
      </c>
      <c r="R407" s="59">
        <f t="shared" ref="R407:R415" si="42">IF(Q407=0,"",Q407/Q406)</f>
        <v>0.94366197183098588</v>
      </c>
      <c r="S407" s="59">
        <f t="shared" ref="S407:S415" si="43">IF(Q407=0,"",100%-R407)</f>
        <v>5.633802816901412E-2</v>
      </c>
    </row>
    <row r="408" spans="1:20" ht="15.75" customHeight="1">
      <c r="A408" s="46">
        <v>1402</v>
      </c>
      <c r="B408" s="47"/>
      <c r="C408" s="47"/>
      <c r="D408" s="47">
        <v>62</v>
      </c>
      <c r="E408" s="47"/>
      <c r="F408" s="47"/>
      <c r="G408" s="47"/>
      <c r="H408" s="47"/>
      <c r="I408" s="47"/>
      <c r="J408" s="47"/>
      <c r="K408" s="47"/>
      <c r="L408" s="48"/>
      <c r="M408" s="154"/>
      <c r="N408" s="155"/>
      <c r="O408" s="156"/>
      <c r="P408" s="57">
        <f>IF(D408=0,"",D408/C407)</f>
        <v>0.93939393939393945</v>
      </c>
      <c r="Q408" s="58">
        <v>62</v>
      </c>
      <c r="R408" s="59">
        <f t="shared" si="42"/>
        <v>0.92537313432835822</v>
      </c>
      <c r="S408" s="59">
        <f t="shared" si="43"/>
        <v>7.4626865671641784E-2</v>
      </c>
      <c r="T408" s="94">
        <f>Q408/Q406</f>
        <v>0.87323943661971826</v>
      </c>
    </row>
    <row r="409" spans="1:20" ht="15.75" customHeight="1">
      <c r="A409" s="46">
        <v>1501</v>
      </c>
      <c r="B409" s="47"/>
      <c r="C409" s="47"/>
      <c r="D409" s="47"/>
      <c r="E409" s="47">
        <v>58</v>
      </c>
      <c r="F409" s="47"/>
      <c r="G409" s="47"/>
      <c r="H409" s="47"/>
      <c r="I409" s="47"/>
      <c r="J409" s="47"/>
      <c r="K409" s="47"/>
      <c r="L409" s="48"/>
      <c r="M409" s="154"/>
      <c r="N409" s="155"/>
      <c r="O409" s="156"/>
      <c r="P409" s="57">
        <f>IF(E409=0,"",E409/D408)</f>
        <v>0.93548387096774188</v>
      </c>
      <c r="Q409" s="58">
        <v>59</v>
      </c>
      <c r="R409" s="59">
        <f t="shared" si="42"/>
        <v>0.95161290322580649</v>
      </c>
      <c r="S409" s="59">
        <f t="shared" si="43"/>
        <v>4.8387096774193505E-2</v>
      </c>
    </row>
    <row r="410" spans="1:20" ht="15.75" customHeight="1">
      <c r="A410" s="46">
        <v>1502</v>
      </c>
      <c r="B410" s="47"/>
      <c r="C410" s="47"/>
      <c r="D410" s="47"/>
      <c r="E410" s="47"/>
      <c r="F410" s="47">
        <v>53</v>
      </c>
      <c r="G410" s="47"/>
      <c r="H410" s="47"/>
      <c r="I410" s="47"/>
      <c r="J410" s="47"/>
      <c r="K410" s="47"/>
      <c r="L410" s="48"/>
      <c r="M410" s="154"/>
      <c r="N410" s="155"/>
      <c r="O410" s="156"/>
      <c r="P410" s="57">
        <f>IF(F410=0,"",F410/E409)</f>
        <v>0.91379310344827591</v>
      </c>
      <c r="Q410" s="58">
        <v>57</v>
      </c>
      <c r="R410" s="59">
        <f t="shared" si="42"/>
        <v>0.96610169491525422</v>
      </c>
      <c r="S410" s="59">
        <f t="shared" si="43"/>
        <v>3.3898305084745783E-2</v>
      </c>
    </row>
    <row r="411" spans="1:20" ht="15.75" customHeight="1">
      <c r="A411" s="46">
        <v>1601</v>
      </c>
      <c r="B411" s="47"/>
      <c r="C411" s="47"/>
      <c r="D411" s="47"/>
      <c r="E411" s="47"/>
      <c r="F411" s="47"/>
      <c r="G411" s="47">
        <v>52</v>
      </c>
      <c r="H411" s="47"/>
      <c r="I411" s="47"/>
      <c r="J411" s="47"/>
      <c r="K411" s="47"/>
      <c r="L411" s="48"/>
      <c r="M411" s="154"/>
      <c r="N411" s="155"/>
      <c r="O411" s="156"/>
      <c r="P411" s="57">
        <f>IF(G411=0,"",G411/F410)</f>
        <v>0.98113207547169812</v>
      </c>
      <c r="Q411" s="58">
        <v>57</v>
      </c>
      <c r="R411" s="59">
        <f t="shared" si="42"/>
        <v>1</v>
      </c>
      <c r="S411" s="59">
        <f t="shared" si="43"/>
        <v>0</v>
      </c>
    </row>
    <row r="412" spans="1:20" ht="15.75" customHeight="1">
      <c r="A412" s="46">
        <v>1602</v>
      </c>
      <c r="B412" s="47"/>
      <c r="C412" s="47"/>
      <c r="D412" s="47"/>
      <c r="E412" s="47"/>
      <c r="F412" s="47"/>
      <c r="G412" s="47"/>
      <c r="H412" s="47">
        <v>52</v>
      </c>
      <c r="I412" s="47"/>
      <c r="J412" s="47"/>
      <c r="K412" s="47"/>
      <c r="L412" s="48"/>
      <c r="M412" s="154"/>
      <c r="N412" s="155"/>
      <c r="O412" s="156"/>
      <c r="P412" s="57">
        <f>IF(H412=0,"",H412/G411)</f>
        <v>1</v>
      </c>
      <c r="Q412" s="58">
        <v>57</v>
      </c>
      <c r="R412" s="59">
        <f t="shared" si="42"/>
        <v>1</v>
      </c>
      <c r="S412" s="59">
        <f t="shared" si="43"/>
        <v>0</v>
      </c>
    </row>
    <row r="413" spans="1:20" ht="15.75" customHeight="1">
      <c r="A413" s="46">
        <v>1701</v>
      </c>
      <c r="B413" s="47"/>
      <c r="C413" s="47"/>
      <c r="D413" s="47"/>
      <c r="E413" s="47"/>
      <c r="F413" s="47"/>
      <c r="G413" s="47"/>
      <c r="H413" s="47"/>
      <c r="I413" s="47">
        <v>51</v>
      </c>
      <c r="J413" s="47"/>
      <c r="K413" s="47"/>
      <c r="L413" s="48"/>
      <c r="M413" s="154"/>
      <c r="N413" s="155"/>
      <c r="O413" s="156"/>
      <c r="P413" s="57">
        <f>IF(I413=0,"",I413/H412)</f>
        <v>0.98076923076923073</v>
      </c>
      <c r="Q413" s="58">
        <v>53</v>
      </c>
      <c r="R413" s="59">
        <f t="shared" si="42"/>
        <v>0.92982456140350878</v>
      </c>
      <c r="S413" s="59">
        <f t="shared" si="43"/>
        <v>7.0175438596491224E-2</v>
      </c>
    </row>
    <row r="414" spans="1:20" ht="15.75" customHeight="1">
      <c r="A414" s="46">
        <v>1702</v>
      </c>
      <c r="B414" s="47"/>
      <c r="C414" s="47"/>
      <c r="D414" s="47"/>
      <c r="E414" s="47"/>
      <c r="F414" s="47"/>
      <c r="G414" s="47"/>
      <c r="H414" s="47"/>
      <c r="I414" s="47"/>
      <c r="J414" s="47">
        <v>50</v>
      </c>
      <c r="K414" s="47"/>
      <c r="L414" s="48"/>
      <c r="M414" s="154"/>
      <c r="N414" s="155"/>
      <c r="O414" s="156"/>
      <c r="P414" s="57">
        <f>IF(J414=0,"",J414/I413)</f>
        <v>0.98039215686274506</v>
      </c>
      <c r="Q414" s="58">
        <v>51</v>
      </c>
      <c r="R414" s="59">
        <f t="shared" si="42"/>
        <v>0.96226415094339623</v>
      </c>
      <c r="S414" s="59">
        <f t="shared" si="43"/>
        <v>3.7735849056603765E-2</v>
      </c>
    </row>
    <row r="415" spans="1:20" ht="15.75" customHeight="1">
      <c r="A415" s="46">
        <v>1801</v>
      </c>
      <c r="B415" s="47"/>
      <c r="C415" s="47"/>
      <c r="D415" s="47"/>
      <c r="E415" s="47"/>
      <c r="F415" s="47"/>
      <c r="G415" s="47"/>
      <c r="H415" s="47"/>
      <c r="I415" s="47"/>
      <c r="J415" s="47"/>
      <c r="K415" s="47">
        <v>50</v>
      </c>
      <c r="L415" s="48">
        <v>49</v>
      </c>
      <c r="M415" s="154"/>
      <c r="N415" s="155"/>
      <c r="O415" s="156"/>
      <c r="P415" s="57">
        <f>IF(K415=0,"",K415/J414)</f>
        <v>1</v>
      </c>
      <c r="Q415" s="58">
        <v>51</v>
      </c>
      <c r="R415" s="59">
        <f t="shared" si="42"/>
        <v>1</v>
      </c>
      <c r="S415" s="59">
        <f t="shared" si="43"/>
        <v>0</v>
      </c>
    </row>
    <row r="416" spans="1:20" ht="15.75" customHeight="1">
      <c r="A416" s="46">
        <v>1802</v>
      </c>
      <c r="B416" s="47"/>
      <c r="C416" s="47"/>
      <c r="D416" s="47"/>
      <c r="E416" s="47"/>
      <c r="F416" s="47"/>
      <c r="G416" s="47"/>
      <c r="H416" s="47"/>
      <c r="I416" s="47"/>
      <c r="J416" s="47"/>
      <c r="K416" s="47">
        <v>1</v>
      </c>
      <c r="L416" s="48">
        <v>1</v>
      </c>
      <c r="M416" s="154"/>
      <c r="N416" s="155"/>
      <c r="O416" s="157"/>
      <c r="P416" s="158"/>
      <c r="Q416" s="159">
        <v>1</v>
      </c>
      <c r="R416" s="160"/>
      <c r="S416" s="158"/>
    </row>
    <row r="417" spans="1:20" ht="15.75" customHeight="1">
      <c r="A417" s="46">
        <v>1901</v>
      </c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8"/>
      <c r="M417" s="154"/>
      <c r="N417" s="155"/>
      <c r="O417" s="157"/>
      <c r="P417" s="161"/>
      <c r="Q417" s="159"/>
      <c r="R417" s="162"/>
      <c r="S417" s="161"/>
    </row>
    <row r="418" spans="1:20" ht="15.75" customHeight="1">
      <c r="A418" s="46">
        <v>1902</v>
      </c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8"/>
      <c r="M418" s="154"/>
      <c r="N418" s="155"/>
      <c r="O418" s="157"/>
      <c r="P418" s="161"/>
      <c r="Q418" s="159"/>
      <c r="R418" s="162"/>
      <c r="S418" s="161"/>
    </row>
    <row r="419" spans="1:20" ht="15.75" customHeight="1">
      <c r="A419" s="46">
        <v>2001</v>
      </c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8"/>
      <c r="M419" s="154"/>
      <c r="N419" s="155"/>
      <c r="O419" s="157"/>
      <c r="P419" s="1"/>
      <c r="Q419" s="27"/>
      <c r="R419" s="30"/>
      <c r="S419" s="66"/>
    </row>
    <row r="420" spans="1:20" ht="15.75" customHeight="1">
      <c r="A420" s="46">
        <v>2002</v>
      </c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8"/>
      <c r="M420" s="154"/>
      <c r="N420" s="155"/>
      <c r="O420" s="157"/>
      <c r="P420" s="69" t="s">
        <v>35</v>
      </c>
      <c r="Q420" s="123">
        <v>29</v>
      </c>
      <c r="R420" s="71">
        <f>IF(SUM(L410:L420)=0,"",SUM(L410:L420))</f>
        <v>50</v>
      </c>
      <c r="S420" s="72" t="s">
        <v>20</v>
      </c>
    </row>
    <row r="421" spans="1:20" ht="15.75" customHeight="1">
      <c r="A421" s="46">
        <v>2101</v>
      </c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8"/>
      <c r="M421" s="154"/>
      <c r="N421" s="155"/>
      <c r="O421" s="157"/>
      <c r="P421" s="73" t="s">
        <v>36</v>
      </c>
      <c r="Q421" s="125">
        <f>IF(Q420/B406=0,"",Q420/B406)</f>
        <v>0.40845070422535212</v>
      </c>
      <c r="R421" s="75">
        <f>IF(Q420/R420=0,"",Q420/R420)</f>
        <v>0.57999999999999996</v>
      </c>
      <c r="S421" s="76" t="s">
        <v>37</v>
      </c>
    </row>
    <row r="422" spans="1:20" ht="15.75" customHeight="1">
      <c r="A422" s="46">
        <v>2102</v>
      </c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8"/>
      <c r="M422" s="163"/>
      <c r="N422" s="164"/>
      <c r="O422" s="165"/>
      <c r="P422" s="78"/>
      <c r="Q422" s="79"/>
      <c r="R422" s="79"/>
      <c r="S422" s="80"/>
    </row>
    <row r="423" spans="1:20" ht="18" customHeight="1">
      <c r="A423" s="22"/>
      <c r="B423" s="27"/>
      <c r="C423" s="27"/>
      <c r="D423" s="27"/>
      <c r="E423" s="27"/>
      <c r="F423" s="215" t="s">
        <v>80</v>
      </c>
      <c r="G423" s="216"/>
      <c r="H423" s="216"/>
      <c r="I423" s="216"/>
      <c r="J423" s="216"/>
      <c r="K423" s="217"/>
      <c r="L423" s="81">
        <f>SUM(L415:L419)</f>
        <v>50</v>
      </c>
      <c r="M423" s="82">
        <f>IF(L415=0,"",L415/B406)</f>
        <v>0.6901408450704225</v>
      </c>
      <c r="N423" s="82">
        <f>IF(L423=0,"",L423/B406)</f>
        <v>0.70422535211267601</v>
      </c>
      <c r="O423" s="82">
        <f>IF(L415=0,"",N423-M423)</f>
        <v>1.4084507042253502E-2</v>
      </c>
      <c r="P423" s="1"/>
      <c r="Q423" s="27"/>
      <c r="R423" s="30"/>
      <c r="S423" s="1"/>
    </row>
    <row r="424" spans="1:20" ht="12.75" customHeight="1">
      <c r="M424" s="1"/>
      <c r="N424" s="1"/>
      <c r="P424" s="1"/>
    </row>
    <row r="425" spans="1:20" ht="12.75" customHeight="1">
      <c r="M425" s="1"/>
      <c r="N425" s="1"/>
      <c r="P425" s="1"/>
    </row>
    <row r="426" spans="1:20" ht="26.25" customHeight="1">
      <c r="B426" s="148" t="s">
        <v>69</v>
      </c>
      <c r="C426" s="148"/>
      <c r="D426" s="148"/>
      <c r="E426" s="148"/>
      <c r="F426" s="148"/>
      <c r="G426" s="148"/>
      <c r="H426" s="148"/>
      <c r="I426" s="148"/>
      <c r="K426" s="83"/>
      <c r="L426" s="83" t="s">
        <v>65</v>
      </c>
      <c r="M426" s="1"/>
      <c r="N426" s="1"/>
      <c r="O426" s="27"/>
      <c r="P426" s="1"/>
      <c r="Q426" s="27"/>
      <c r="R426" s="27"/>
      <c r="S426" s="27"/>
    </row>
    <row r="427" spans="1:20" ht="20.25" customHeight="1">
      <c r="A427" s="220" t="s">
        <v>19</v>
      </c>
      <c r="B427" s="221" t="s">
        <v>70</v>
      </c>
      <c r="C427" s="216"/>
      <c r="D427" s="216"/>
      <c r="E427" s="216"/>
      <c r="F427" s="216"/>
      <c r="G427" s="216"/>
      <c r="H427" s="216"/>
      <c r="I427" s="216"/>
      <c r="J427" s="216"/>
      <c r="K427" s="217"/>
      <c r="L427" s="239" t="s">
        <v>20</v>
      </c>
      <c r="M427" s="212" t="s">
        <v>11</v>
      </c>
      <c r="N427" s="212" t="s">
        <v>12</v>
      </c>
      <c r="O427" s="223" t="s">
        <v>13</v>
      </c>
      <c r="P427" s="212" t="s">
        <v>14</v>
      </c>
      <c r="Q427" s="214" t="s">
        <v>15</v>
      </c>
      <c r="R427" s="214" t="s">
        <v>16</v>
      </c>
      <c r="S427" s="212" t="s">
        <v>17</v>
      </c>
    </row>
    <row r="428" spans="1:20" ht="15.75" customHeight="1">
      <c r="A428" s="213"/>
      <c r="B428" s="46" t="s">
        <v>71</v>
      </c>
      <c r="C428" s="46" t="s">
        <v>72</v>
      </c>
      <c r="D428" s="46" t="s">
        <v>73</v>
      </c>
      <c r="E428" s="46" t="s">
        <v>74</v>
      </c>
      <c r="F428" s="46" t="s">
        <v>75</v>
      </c>
      <c r="G428" s="46" t="s">
        <v>76</v>
      </c>
      <c r="H428" s="46" t="s">
        <v>77</v>
      </c>
      <c r="I428" s="46" t="s">
        <v>78</v>
      </c>
      <c r="J428" s="46" t="s">
        <v>79</v>
      </c>
      <c r="K428" s="46" t="s">
        <v>126</v>
      </c>
      <c r="L428" s="240"/>
      <c r="M428" s="213"/>
      <c r="N428" s="213"/>
      <c r="O428" s="213"/>
      <c r="P428" s="213"/>
      <c r="Q428" s="213"/>
      <c r="R428" s="213"/>
      <c r="S428" s="213"/>
    </row>
    <row r="429" spans="1:20" ht="15.75" customHeight="1">
      <c r="A429" s="46">
        <v>1401</v>
      </c>
      <c r="B429" s="47">
        <v>15</v>
      </c>
      <c r="C429" s="47"/>
      <c r="D429" s="47"/>
      <c r="E429" s="47"/>
      <c r="F429" s="47"/>
      <c r="G429" s="47"/>
      <c r="H429" s="47"/>
      <c r="I429" s="47"/>
      <c r="J429" s="47"/>
      <c r="K429" s="47"/>
      <c r="L429" s="48"/>
      <c r="M429" s="149"/>
      <c r="N429" s="150"/>
      <c r="O429" s="151"/>
      <c r="P429" s="152"/>
      <c r="Q429" s="53">
        <f>B429</f>
        <v>15</v>
      </c>
      <c r="R429" s="153"/>
      <c r="S429" s="152"/>
    </row>
    <row r="430" spans="1:20" ht="15.75" customHeight="1">
      <c r="A430" s="46">
        <v>1402</v>
      </c>
      <c r="B430" s="47"/>
      <c r="C430" s="47">
        <v>13</v>
      </c>
      <c r="D430" s="47"/>
      <c r="E430" s="47"/>
      <c r="F430" s="47"/>
      <c r="G430" s="47"/>
      <c r="H430" s="47"/>
      <c r="I430" s="47"/>
      <c r="J430" s="47"/>
      <c r="K430" s="47"/>
      <c r="L430" s="48"/>
      <c r="M430" s="154"/>
      <c r="N430" s="155"/>
      <c r="O430" s="156"/>
      <c r="P430" s="57">
        <f>IF(C430=0,"",C430/B429)</f>
        <v>0.8666666666666667</v>
      </c>
      <c r="Q430" s="58">
        <v>13</v>
      </c>
      <c r="R430" s="59">
        <f t="shared" ref="R430:R438" si="44">IF(Q430=0,"",Q430/Q429)</f>
        <v>0.8666666666666667</v>
      </c>
      <c r="S430" s="59">
        <f t="shared" ref="S430:S438" si="45">IF(Q430=0,"",100%-R430)</f>
        <v>0.1333333333333333</v>
      </c>
    </row>
    <row r="431" spans="1:20" ht="15.75" customHeight="1">
      <c r="A431" s="46">
        <v>1501</v>
      </c>
      <c r="B431" s="47"/>
      <c r="C431" s="47"/>
      <c r="D431" s="47">
        <v>11</v>
      </c>
      <c r="E431" s="47"/>
      <c r="F431" s="47"/>
      <c r="G431" s="47"/>
      <c r="H431" s="47"/>
      <c r="I431" s="47"/>
      <c r="J431" s="47"/>
      <c r="K431" s="47"/>
      <c r="L431" s="48"/>
      <c r="M431" s="154"/>
      <c r="N431" s="155"/>
      <c r="O431" s="156"/>
      <c r="P431" s="57">
        <f>IF(D431=0,"",D431/C430)</f>
        <v>0.84615384615384615</v>
      </c>
      <c r="Q431" s="58">
        <v>12</v>
      </c>
      <c r="R431" s="59">
        <f t="shared" si="44"/>
        <v>0.92307692307692313</v>
      </c>
      <c r="S431" s="59">
        <f t="shared" si="45"/>
        <v>7.6923076923076872E-2</v>
      </c>
      <c r="T431" s="94">
        <f>Q431/Q429</f>
        <v>0.8</v>
      </c>
    </row>
    <row r="432" spans="1:20" ht="15.75" customHeight="1">
      <c r="A432" s="46">
        <v>1502</v>
      </c>
      <c r="B432" s="47"/>
      <c r="C432" s="47"/>
      <c r="D432" s="47"/>
      <c r="E432" s="47">
        <v>10</v>
      </c>
      <c r="F432" s="47"/>
      <c r="G432" s="47"/>
      <c r="H432" s="47"/>
      <c r="I432" s="47"/>
      <c r="J432" s="47"/>
      <c r="K432" s="47"/>
      <c r="L432" s="48"/>
      <c r="M432" s="154"/>
      <c r="N432" s="155"/>
      <c r="O432" s="156"/>
      <c r="P432" s="57">
        <f>IF(E432=0,"",E432/D431)</f>
        <v>0.90909090909090906</v>
      </c>
      <c r="Q432" s="58">
        <v>10</v>
      </c>
      <c r="R432" s="59">
        <f t="shared" si="44"/>
        <v>0.83333333333333337</v>
      </c>
      <c r="S432" s="59">
        <f t="shared" si="45"/>
        <v>0.16666666666666663</v>
      </c>
    </row>
    <row r="433" spans="1:19" ht="15.75" customHeight="1">
      <c r="A433" s="46">
        <v>1601</v>
      </c>
      <c r="B433" s="47"/>
      <c r="C433" s="47"/>
      <c r="D433" s="47"/>
      <c r="E433" s="47"/>
      <c r="F433" s="47">
        <v>10</v>
      </c>
      <c r="G433" s="47"/>
      <c r="H433" s="47"/>
      <c r="I433" s="47"/>
      <c r="J433" s="47"/>
      <c r="K433" s="47"/>
      <c r="L433" s="48"/>
      <c r="M433" s="154"/>
      <c r="N433" s="155"/>
      <c r="O433" s="156"/>
      <c r="P433" s="57">
        <f>IF(F433=0,"",F433/E432)</f>
        <v>1</v>
      </c>
      <c r="Q433" s="58">
        <v>10</v>
      </c>
      <c r="R433" s="59">
        <f t="shared" si="44"/>
        <v>1</v>
      </c>
      <c r="S433" s="59">
        <f t="shared" si="45"/>
        <v>0</v>
      </c>
    </row>
    <row r="434" spans="1:19" ht="15.75" customHeight="1">
      <c r="A434" s="46">
        <v>1602</v>
      </c>
      <c r="B434" s="47"/>
      <c r="C434" s="47"/>
      <c r="D434" s="47"/>
      <c r="E434" s="47"/>
      <c r="F434" s="47"/>
      <c r="G434" s="47">
        <v>10</v>
      </c>
      <c r="H434" s="47"/>
      <c r="I434" s="47"/>
      <c r="J434" s="47"/>
      <c r="K434" s="47"/>
      <c r="L434" s="48"/>
      <c r="M434" s="154"/>
      <c r="N434" s="155"/>
      <c r="O434" s="156"/>
      <c r="P434" s="57">
        <f>IF(G434=0,"",G434/F433)</f>
        <v>1</v>
      </c>
      <c r="Q434" s="58">
        <v>10</v>
      </c>
      <c r="R434" s="59">
        <f t="shared" si="44"/>
        <v>1</v>
      </c>
      <c r="S434" s="59">
        <f t="shared" si="45"/>
        <v>0</v>
      </c>
    </row>
    <row r="435" spans="1:19" ht="15.75" customHeight="1">
      <c r="A435" s="46">
        <v>1701</v>
      </c>
      <c r="B435" s="47"/>
      <c r="C435" s="47"/>
      <c r="D435" s="47"/>
      <c r="E435" s="47"/>
      <c r="F435" s="47"/>
      <c r="G435" s="47"/>
      <c r="H435" s="47">
        <v>10</v>
      </c>
      <c r="I435" s="47"/>
      <c r="J435" s="47"/>
      <c r="K435" s="47"/>
      <c r="L435" s="48"/>
      <c r="M435" s="154"/>
      <c r="N435" s="155"/>
      <c r="O435" s="156"/>
      <c r="P435" s="57">
        <f>IF(H435=0,"",H435/G434)</f>
        <v>1</v>
      </c>
      <c r="Q435" s="58">
        <v>10</v>
      </c>
      <c r="R435" s="59">
        <f t="shared" si="44"/>
        <v>1</v>
      </c>
      <c r="S435" s="59">
        <f t="shared" si="45"/>
        <v>0</v>
      </c>
    </row>
    <row r="436" spans="1:19" ht="15.75" customHeight="1">
      <c r="A436" s="46">
        <v>1702</v>
      </c>
      <c r="B436" s="47"/>
      <c r="C436" s="47"/>
      <c r="D436" s="47"/>
      <c r="E436" s="47"/>
      <c r="F436" s="47"/>
      <c r="G436" s="47"/>
      <c r="H436" s="47"/>
      <c r="I436" s="47">
        <v>10</v>
      </c>
      <c r="J436" s="47"/>
      <c r="K436" s="47"/>
      <c r="L436" s="48"/>
      <c r="M436" s="154"/>
      <c r="N436" s="155"/>
      <c r="O436" s="156"/>
      <c r="P436" s="57">
        <f>IF(I436=0,"",I436/H435)</f>
        <v>1</v>
      </c>
      <c r="Q436" s="58">
        <v>10</v>
      </c>
      <c r="R436" s="59">
        <f t="shared" si="44"/>
        <v>1</v>
      </c>
      <c r="S436" s="59">
        <f t="shared" si="45"/>
        <v>0</v>
      </c>
    </row>
    <row r="437" spans="1:19" ht="15.75" customHeight="1">
      <c r="A437" s="46">
        <v>1801</v>
      </c>
      <c r="B437" s="47"/>
      <c r="C437" s="47"/>
      <c r="D437" s="47"/>
      <c r="E437" s="47"/>
      <c r="F437" s="47"/>
      <c r="G437" s="47"/>
      <c r="H437" s="47"/>
      <c r="I437" s="47"/>
      <c r="J437" s="47">
        <v>10</v>
      </c>
      <c r="K437" s="47"/>
      <c r="L437" s="48"/>
      <c r="M437" s="154"/>
      <c r="N437" s="155"/>
      <c r="O437" s="156"/>
      <c r="P437" s="57">
        <f>IF(J437=0,"",J437/I436)</f>
        <v>1</v>
      </c>
      <c r="Q437" s="58">
        <v>10</v>
      </c>
      <c r="R437" s="59">
        <f t="shared" si="44"/>
        <v>1</v>
      </c>
      <c r="S437" s="59">
        <f t="shared" si="45"/>
        <v>0</v>
      </c>
    </row>
    <row r="438" spans="1:19" ht="15.75" customHeight="1">
      <c r="A438" s="46">
        <v>1802</v>
      </c>
      <c r="B438" s="47"/>
      <c r="C438" s="47"/>
      <c r="D438" s="47"/>
      <c r="E438" s="47"/>
      <c r="F438" s="47"/>
      <c r="G438" s="47"/>
      <c r="H438" s="47"/>
      <c r="I438" s="47"/>
      <c r="J438" s="47"/>
      <c r="K438" s="47">
        <v>10</v>
      </c>
      <c r="L438" s="48">
        <v>10</v>
      </c>
      <c r="M438" s="154"/>
      <c r="N438" s="155"/>
      <c r="O438" s="156"/>
      <c r="P438" s="57">
        <f>IF(K438=0,"",K438/J437)</f>
        <v>1</v>
      </c>
      <c r="Q438" s="58"/>
      <c r="R438" s="59" t="str">
        <f t="shared" si="44"/>
        <v/>
      </c>
      <c r="S438" s="59" t="str">
        <f t="shared" si="45"/>
        <v/>
      </c>
    </row>
    <row r="439" spans="1:19" ht="15.75" customHeight="1">
      <c r="A439" s="46">
        <v>1901</v>
      </c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8"/>
      <c r="M439" s="154"/>
      <c r="N439" s="155"/>
      <c r="O439" s="157"/>
      <c r="P439" s="158"/>
      <c r="Q439" s="159"/>
      <c r="R439" s="160"/>
      <c r="S439" s="158"/>
    </row>
    <row r="440" spans="1:19" ht="15.75" customHeight="1">
      <c r="A440" s="46">
        <v>1902</v>
      </c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8"/>
      <c r="M440" s="154"/>
      <c r="N440" s="155"/>
      <c r="O440" s="157"/>
      <c r="P440" s="161"/>
      <c r="Q440" s="159"/>
      <c r="R440" s="162"/>
      <c r="S440" s="161"/>
    </row>
    <row r="441" spans="1:19" ht="15.75" customHeight="1">
      <c r="A441" s="46">
        <v>2001</v>
      </c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8"/>
      <c r="M441" s="154"/>
      <c r="N441" s="155"/>
      <c r="O441" s="157"/>
      <c r="P441" s="161"/>
      <c r="Q441" s="159"/>
      <c r="R441" s="162"/>
      <c r="S441" s="161"/>
    </row>
    <row r="442" spans="1:19" ht="15.75" customHeight="1">
      <c r="A442" s="46">
        <v>2002</v>
      </c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8"/>
      <c r="M442" s="154"/>
      <c r="N442" s="155"/>
      <c r="O442" s="157"/>
      <c r="P442" s="1"/>
      <c r="Q442" s="27"/>
      <c r="R442" s="30"/>
      <c r="S442" s="66"/>
    </row>
    <row r="443" spans="1:19" ht="15.75" customHeight="1">
      <c r="A443" s="46">
        <v>2101</v>
      </c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8"/>
      <c r="M443" s="154"/>
      <c r="N443" s="155"/>
      <c r="O443" s="157"/>
      <c r="P443" s="69" t="s">
        <v>35</v>
      </c>
      <c r="Q443" s="123">
        <v>7</v>
      </c>
      <c r="R443" s="71">
        <f>IF(SUM(L433:L443)=0,"",SUM(L433:L443))</f>
        <v>10</v>
      </c>
      <c r="S443" s="72" t="s">
        <v>20</v>
      </c>
    </row>
    <row r="444" spans="1:19" ht="15.75" customHeight="1">
      <c r="A444" s="46">
        <v>2102</v>
      </c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8"/>
      <c r="M444" s="154"/>
      <c r="N444" s="155"/>
      <c r="O444" s="157"/>
      <c r="P444" s="73" t="s">
        <v>36</v>
      </c>
      <c r="Q444" s="125">
        <f>Q443/B429</f>
        <v>0.46666666666666667</v>
      </c>
      <c r="R444" s="75">
        <f>IF(Q443/R443=0,"",Q443/R443)</f>
        <v>0.7</v>
      </c>
      <c r="S444" s="76" t="s">
        <v>37</v>
      </c>
    </row>
    <row r="445" spans="1:19" ht="15.75" customHeight="1">
      <c r="A445" s="46">
        <v>2201</v>
      </c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8"/>
      <c r="M445" s="163"/>
      <c r="N445" s="164"/>
      <c r="O445" s="165"/>
      <c r="P445" s="78"/>
      <c r="Q445" s="79"/>
      <c r="R445" s="79"/>
      <c r="S445" s="80"/>
    </row>
    <row r="446" spans="1:19" ht="18" customHeight="1">
      <c r="A446" s="22"/>
      <c r="B446" s="27"/>
      <c r="C446" s="27"/>
      <c r="D446" s="27"/>
      <c r="E446" s="27"/>
      <c r="F446" s="215" t="s">
        <v>80</v>
      </c>
      <c r="G446" s="216"/>
      <c r="H446" s="216"/>
      <c r="I446" s="216"/>
      <c r="J446" s="216"/>
      <c r="K446" s="217"/>
      <c r="L446" s="81">
        <f>SUM(L438:L442)</f>
        <v>10</v>
      </c>
      <c r="M446" s="82">
        <f>IF(L438=0,"",L438/B429)</f>
        <v>0.66666666666666663</v>
      </c>
      <c r="N446" s="82">
        <f>IF(L446=0,"",L446/B429)</f>
        <v>0.66666666666666663</v>
      </c>
      <c r="O446" s="82">
        <f>IF(L438=0,"",N446-M446)</f>
        <v>0</v>
      </c>
      <c r="P446" s="1"/>
      <c r="Q446" s="27"/>
      <c r="R446" s="30"/>
      <c r="S446" s="1"/>
    </row>
    <row r="447" spans="1:19" ht="12.75" customHeight="1">
      <c r="M447" s="1"/>
      <c r="N447" s="1"/>
      <c r="P447" s="1"/>
    </row>
    <row r="448" spans="1:19" ht="12.75" customHeight="1">
      <c r="M448" s="1"/>
      <c r="N448" s="1"/>
      <c r="P448" s="1"/>
    </row>
    <row r="449" spans="1:22" ht="26.25" customHeight="1">
      <c r="B449" s="148" t="s">
        <v>69</v>
      </c>
      <c r="C449" s="148"/>
      <c r="D449" s="148"/>
      <c r="E449" s="148"/>
      <c r="F449" s="148"/>
      <c r="G449" s="148"/>
      <c r="H449" s="148"/>
      <c r="I449" s="148"/>
      <c r="K449" s="83"/>
      <c r="L449" s="83" t="s">
        <v>66</v>
      </c>
      <c r="M449" s="1"/>
      <c r="N449" s="1"/>
      <c r="O449" s="27"/>
      <c r="P449" s="1"/>
      <c r="Q449" s="27"/>
      <c r="R449" s="27"/>
      <c r="S449" s="27"/>
    </row>
    <row r="450" spans="1:22" ht="20.25" customHeight="1">
      <c r="A450" s="220" t="s">
        <v>19</v>
      </c>
      <c r="B450" s="221" t="s">
        <v>70</v>
      </c>
      <c r="C450" s="216"/>
      <c r="D450" s="216"/>
      <c r="E450" s="216"/>
      <c r="F450" s="216"/>
      <c r="G450" s="216"/>
      <c r="H450" s="216"/>
      <c r="I450" s="216"/>
      <c r="J450" s="216"/>
      <c r="K450" s="217"/>
      <c r="L450" s="239" t="s">
        <v>20</v>
      </c>
      <c r="M450" s="212" t="s">
        <v>11</v>
      </c>
      <c r="N450" s="212" t="s">
        <v>12</v>
      </c>
      <c r="O450" s="223" t="s">
        <v>13</v>
      </c>
      <c r="P450" s="212" t="s">
        <v>14</v>
      </c>
      <c r="Q450" s="214" t="s">
        <v>15</v>
      </c>
      <c r="R450" s="214" t="s">
        <v>16</v>
      </c>
      <c r="S450" s="212" t="s">
        <v>17</v>
      </c>
    </row>
    <row r="451" spans="1:22" ht="15.75" customHeight="1">
      <c r="A451" s="213"/>
      <c r="B451" s="46" t="s">
        <v>71</v>
      </c>
      <c r="C451" s="46" t="s">
        <v>72</v>
      </c>
      <c r="D451" s="46" t="s">
        <v>73</v>
      </c>
      <c r="E451" s="46" t="s">
        <v>74</v>
      </c>
      <c r="F451" s="46" t="s">
        <v>75</v>
      </c>
      <c r="G451" s="46" t="s">
        <v>76</v>
      </c>
      <c r="H451" s="46" t="s">
        <v>77</v>
      </c>
      <c r="I451" s="46" t="s">
        <v>78</v>
      </c>
      <c r="J451" s="46" t="s">
        <v>79</v>
      </c>
      <c r="K451" s="46" t="s">
        <v>126</v>
      </c>
      <c r="L451" s="240"/>
      <c r="M451" s="213"/>
      <c r="N451" s="213"/>
      <c r="O451" s="213"/>
      <c r="P451" s="213"/>
      <c r="Q451" s="213"/>
      <c r="R451" s="213"/>
      <c r="S451" s="213"/>
    </row>
    <row r="452" spans="1:22" ht="15.75" customHeight="1">
      <c r="A452" s="46">
        <v>1402</v>
      </c>
      <c r="B452" s="47">
        <v>69</v>
      </c>
      <c r="C452" s="47"/>
      <c r="D452" s="47"/>
      <c r="E452" s="47"/>
      <c r="F452" s="47"/>
      <c r="G452" s="47"/>
      <c r="H452" s="47"/>
      <c r="I452" s="47"/>
      <c r="J452" s="47"/>
      <c r="K452" s="47"/>
      <c r="L452" s="48"/>
      <c r="M452" s="149"/>
      <c r="N452" s="150"/>
      <c r="O452" s="151"/>
      <c r="P452" s="152"/>
      <c r="Q452" s="53">
        <f>B452</f>
        <v>69</v>
      </c>
      <c r="R452" s="153"/>
      <c r="S452" s="152"/>
    </row>
    <row r="453" spans="1:22" ht="15.75" customHeight="1">
      <c r="A453" s="46">
        <v>1501</v>
      </c>
      <c r="B453" s="47"/>
      <c r="C453" s="47">
        <v>54</v>
      </c>
      <c r="D453" s="47"/>
      <c r="E453" s="47"/>
      <c r="F453" s="47"/>
      <c r="G453" s="47"/>
      <c r="H453" s="47"/>
      <c r="I453" s="47"/>
      <c r="J453" s="47"/>
      <c r="K453" s="47"/>
      <c r="L453" s="48"/>
      <c r="M453" s="154"/>
      <c r="N453" s="155"/>
      <c r="O453" s="156"/>
      <c r="P453" s="57">
        <f>IF(C453=0,"",C453/B452)</f>
        <v>0.78260869565217395</v>
      </c>
      <c r="Q453" s="58">
        <v>54</v>
      </c>
      <c r="R453" s="59">
        <f t="shared" ref="R453:R461" si="46">IF(Q453=0,"",Q453/Q452)</f>
        <v>0.78260869565217395</v>
      </c>
      <c r="S453" s="59">
        <f t="shared" ref="S453:S461" si="47">IF(Q453=0,"",100%-R453)</f>
        <v>0.21739130434782605</v>
      </c>
    </row>
    <row r="454" spans="1:22" ht="15.75" customHeight="1">
      <c r="A454" s="46">
        <v>1502</v>
      </c>
      <c r="B454" s="47"/>
      <c r="C454" s="47"/>
      <c r="D454" s="47">
        <v>47</v>
      </c>
      <c r="E454" s="47"/>
      <c r="F454" s="47"/>
      <c r="G454" s="47"/>
      <c r="H454" s="47"/>
      <c r="I454" s="47"/>
      <c r="J454" s="47"/>
      <c r="K454" s="47"/>
      <c r="L454" s="48"/>
      <c r="M454" s="154"/>
      <c r="N454" s="155"/>
      <c r="O454" s="156"/>
      <c r="P454" s="57">
        <f>IF(D454=0,"",D454/C453)</f>
        <v>0.87037037037037035</v>
      </c>
      <c r="Q454" s="58">
        <v>51</v>
      </c>
      <c r="R454" s="59">
        <f t="shared" si="46"/>
        <v>0.94444444444444442</v>
      </c>
      <c r="S454" s="59">
        <f t="shared" si="47"/>
        <v>5.555555555555558E-2</v>
      </c>
      <c r="T454" s="94">
        <f>Q454/Q452</f>
        <v>0.73913043478260865</v>
      </c>
    </row>
    <row r="455" spans="1:22" ht="15.75" customHeight="1">
      <c r="A455" s="46">
        <v>1601</v>
      </c>
      <c r="B455" s="47"/>
      <c r="C455" s="47"/>
      <c r="D455" s="47"/>
      <c r="E455" s="47">
        <v>46</v>
      </c>
      <c r="F455" s="47"/>
      <c r="G455" s="47"/>
      <c r="H455" s="47"/>
      <c r="I455" s="47"/>
      <c r="J455" s="47"/>
      <c r="K455" s="47"/>
      <c r="L455" s="48"/>
      <c r="M455" s="154"/>
      <c r="N455" s="155"/>
      <c r="O455" s="156"/>
      <c r="P455" s="57">
        <f>IF(E455=0,"",E455/D454)</f>
        <v>0.97872340425531912</v>
      </c>
      <c r="Q455" s="58">
        <v>51</v>
      </c>
      <c r="R455" s="59">
        <f t="shared" si="46"/>
        <v>1</v>
      </c>
      <c r="S455" s="59">
        <f t="shared" si="47"/>
        <v>0</v>
      </c>
    </row>
    <row r="456" spans="1:22" ht="15.75" customHeight="1">
      <c r="A456" s="46">
        <v>1602</v>
      </c>
      <c r="B456" s="47"/>
      <c r="C456" s="47"/>
      <c r="D456" s="47"/>
      <c r="E456" s="47"/>
      <c r="F456" s="47">
        <v>42</v>
      </c>
      <c r="G456" s="47"/>
      <c r="H456" s="47"/>
      <c r="I456" s="47"/>
      <c r="J456" s="47"/>
      <c r="K456" s="47"/>
      <c r="L456" s="48"/>
      <c r="M456" s="154"/>
      <c r="N456" s="155"/>
      <c r="O456" s="156"/>
      <c r="P456" s="57">
        <f>IF(F456=0,"",F456/E455)</f>
        <v>0.91304347826086951</v>
      </c>
      <c r="Q456" s="58">
        <v>46</v>
      </c>
      <c r="R456" s="59">
        <f t="shared" si="46"/>
        <v>0.90196078431372551</v>
      </c>
      <c r="S456" s="59">
        <f t="shared" si="47"/>
        <v>9.8039215686274495E-2</v>
      </c>
    </row>
    <row r="457" spans="1:22" ht="15.75" customHeight="1">
      <c r="A457" s="46">
        <v>1701</v>
      </c>
      <c r="B457" s="47"/>
      <c r="C457" s="47"/>
      <c r="D457" s="47"/>
      <c r="E457" s="47"/>
      <c r="F457" s="47"/>
      <c r="G457" s="47">
        <v>41</v>
      </c>
      <c r="H457" s="47"/>
      <c r="I457" s="47"/>
      <c r="J457" s="47"/>
      <c r="K457" s="47"/>
      <c r="L457" s="48"/>
      <c r="M457" s="154"/>
      <c r="N457" s="155"/>
      <c r="O457" s="156"/>
      <c r="P457" s="57">
        <f>IF(G457=0,"",G457/F456)</f>
        <v>0.97619047619047616</v>
      </c>
      <c r="Q457" s="58">
        <v>46</v>
      </c>
      <c r="R457" s="59">
        <f t="shared" si="46"/>
        <v>1</v>
      </c>
      <c r="S457" s="59">
        <f t="shared" si="47"/>
        <v>0</v>
      </c>
    </row>
    <row r="458" spans="1:22" ht="15.75" customHeight="1">
      <c r="A458" s="46">
        <v>1702</v>
      </c>
      <c r="B458" s="47"/>
      <c r="C458" s="47"/>
      <c r="D458" s="47"/>
      <c r="E458" s="47"/>
      <c r="F458" s="47"/>
      <c r="G458" s="47"/>
      <c r="H458" s="47">
        <v>39</v>
      </c>
      <c r="I458" s="47"/>
      <c r="J458" s="47"/>
      <c r="K458" s="47"/>
      <c r="L458" s="48"/>
      <c r="M458" s="154"/>
      <c r="N458" s="155"/>
      <c r="O458" s="156"/>
      <c r="P458" s="57">
        <f>IF(H458=0,"",H458/G457)</f>
        <v>0.95121951219512191</v>
      </c>
      <c r="Q458" s="58">
        <v>45</v>
      </c>
      <c r="R458" s="59">
        <f t="shared" si="46"/>
        <v>0.97826086956521741</v>
      </c>
      <c r="S458" s="59">
        <f t="shared" si="47"/>
        <v>2.1739130434782594E-2</v>
      </c>
    </row>
    <row r="459" spans="1:22" ht="15.75" customHeight="1">
      <c r="A459" s="46">
        <v>1801</v>
      </c>
      <c r="B459" s="47"/>
      <c r="C459" s="47"/>
      <c r="D459" s="47"/>
      <c r="E459" s="47"/>
      <c r="F459" s="47"/>
      <c r="G459" s="47"/>
      <c r="H459" s="47"/>
      <c r="I459" s="47">
        <v>39</v>
      </c>
      <c r="J459" s="47"/>
      <c r="K459" s="47"/>
      <c r="L459" s="48"/>
      <c r="M459" s="154"/>
      <c r="N459" s="155"/>
      <c r="O459" s="156"/>
      <c r="P459" s="57">
        <f>IF(I459=0,"",I459/H458)</f>
        <v>1</v>
      </c>
      <c r="Q459" s="58">
        <v>42</v>
      </c>
      <c r="R459" s="59">
        <f t="shared" si="46"/>
        <v>0.93333333333333335</v>
      </c>
      <c r="S459" s="59">
        <f t="shared" si="47"/>
        <v>6.6666666666666652E-2</v>
      </c>
    </row>
    <row r="460" spans="1:22" ht="15.75" customHeight="1">
      <c r="A460" s="46">
        <v>1802</v>
      </c>
      <c r="B460" s="47"/>
      <c r="C460" s="47"/>
      <c r="D460" s="47"/>
      <c r="E460" s="47"/>
      <c r="F460" s="47"/>
      <c r="G460" s="47"/>
      <c r="H460" s="47"/>
      <c r="I460" s="47"/>
      <c r="J460" s="47">
        <v>36</v>
      </c>
      <c r="K460" s="47"/>
      <c r="L460" s="48"/>
      <c r="M460" s="154"/>
      <c r="N460" s="155"/>
      <c r="O460" s="156"/>
      <c r="P460" s="57">
        <f>IF(J460=0,"",J460/I459)</f>
        <v>0.92307692307692313</v>
      </c>
      <c r="Q460" s="58">
        <v>41</v>
      </c>
      <c r="R460" s="59">
        <f t="shared" si="46"/>
        <v>0.97619047619047616</v>
      </c>
      <c r="S460" s="59">
        <f t="shared" si="47"/>
        <v>2.3809523809523836E-2</v>
      </c>
    </row>
    <row r="461" spans="1:22" ht="15.75" customHeight="1">
      <c r="A461" s="46">
        <v>1901</v>
      </c>
      <c r="B461" s="47"/>
      <c r="C461" s="47"/>
      <c r="D461" s="47"/>
      <c r="E461" s="47"/>
      <c r="F461" s="47"/>
      <c r="G461" s="47"/>
      <c r="H461" s="47"/>
      <c r="I461" s="47"/>
      <c r="J461" s="47"/>
      <c r="K461" s="47">
        <v>36</v>
      </c>
      <c r="L461" s="48">
        <v>36</v>
      </c>
      <c r="M461" s="154"/>
      <c r="N461" s="155"/>
      <c r="O461" s="156"/>
      <c r="P461" s="57">
        <f>IF(K461=0,"",K461/J460)</f>
        <v>1</v>
      </c>
      <c r="Q461" s="58">
        <v>41</v>
      </c>
      <c r="R461" s="59">
        <f t="shared" si="46"/>
        <v>1</v>
      </c>
      <c r="S461" s="59">
        <f t="shared" si="47"/>
        <v>0</v>
      </c>
    </row>
    <row r="462" spans="1:22" ht="15.75" customHeight="1">
      <c r="A462" s="46">
        <v>1902</v>
      </c>
      <c r="B462" s="47"/>
      <c r="C462" s="47"/>
      <c r="D462" s="47"/>
      <c r="E462" s="47"/>
      <c r="F462" s="47"/>
      <c r="G462" s="47"/>
      <c r="H462" s="47"/>
      <c r="I462" s="47"/>
      <c r="J462" s="47"/>
      <c r="K462" s="47">
        <v>5</v>
      </c>
      <c r="L462" s="48">
        <v>4</v>
      </c>
      <c r="M462" s="154"/>
      <c r="N462" s="155"/>
      <c r="O462" s="157"/>
      <c r="P462" s="158"/>
      <c r="Q462" s="159">
        <v>5</v>
      </c>
      <c r="R462" s="160"/>
      <c r="S462" s="158"/>
    </row>
    <row r="463" spans="1:22" ht="15.75" customHeight="1">
      <c r="A463" s="46">
        <v>2001</v>
      </c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8"/>
      <c r="M463" s="154"/>
      <c r="N463" s="155"/>
      <c r="O463" s="157"/>
      <c r="P463" s="161"/>
      <c r="Q463" s="159"/>
      <c r="R463" s="162"/>
      <c r="S463" s="161"/>
      <c r="U463" s="1"/>
      <c r="V463" s="1"/>
    </row>
    <row r="464" spans="1:22" ht="15.75" customHeight="1">
      <c r="A464" s="46">
        <v>2002</v>
      </c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8"/>
      <c r="M464" s="154"/>
      <c r="N464" s="155"/>
      <c r="O464" s="157"/>
      <c r="P464" s="161"/>
      <c r="Q464" s="159"/>
      <c r="R464" s="162"/>
      <c r="S464" s="161"/>
    </row>
    <row r="465" spans="1:21" ht="15.75" customHeight="1">
      <c r="A465" s="46">
        <v>2101</v>
      </c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8"/>
      <c r="M465" s="154"/>
      <c r="N465" s="155"/>
      <c r="O465" s="157"/>
      <c r="P465" s="1"/>
      <c r="Q465" s="27"/>
      <c r="R465" s="30"/>
      <c r="S465" s="66"/>
    </row>
    <row r="466" spans="1:21" ht="15.75" customHeight="1">
      <c r="A466" s="46">
        <v>2102</v>
      </c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8"/>
      <c r="M466" s="154"/>
      <c r="N466" s="155"/>
      <c r="O466" s="157"/>
      <c r="P466" s="69" t="s">
        <v>35</v>
      </c>
      <c r="Q466" s="123">
        <v>30</v>
      </c>
      <c r="R466" s="71">
        <f>IF(SUM(L456:L466)=0,"",SUM(L456:L466))</f>
        <v>40</v>
      </c>
      <c r="S466" s="72" t="s">
        <v>20</v>
      </c>
    </row>
    <row r="467" spans="1:21" ht="15.75" customHeight="1">
      <c r="A467" s="46">
        <v>2201</v>
      </c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8"/>
      <c r="M467" s="154"/>
      <c r="N467" s="155"/>
      <c r="O467" s="157"/>
      <c r="P467" s="73" t="s">
        <v>36</v>
      </c>
      <c r="Q467" s="125">
        <f>Q466/B452</f>
        <v>0.43478260869565216</v>
      </c>
      <c r="R467" s="75">
        <f>IF(Q466/R466=0,"",Q466/R466)</f>
        <v>0.75</v>
      </c>
      <c r="S467" s="76" t="s">
        <v>37</v>
      </c>
    </row>
    <row r="468" spans="1:21" ht="15.75" customHeight="1">
      <c r="A468" s="46">
        <v>2202</v>
      </c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8"/>
      <c r="M468" s="163"/>
      <c r="N468" s="164"/>
      <c r="O468" s="165"/>
      <c r="P468" s="78"/>
      <c r="Q468" s="79"/>
      <c r="R468" s="79"/>
      <c r="S468" s="80"/>
    </row>
    <row r="469" spans="1:21" ht="18" customHeight="1">
      <c r="A469" s="22"/>
      <c r="B469" s="27"/>
      <c r="C469" s="27"/>
      <c r="D469" s="27"/>
      <c r="E469" s="27"/>
      <c r="F469" s="215" t="s">
        <v>80</v>
      </c>
      <c r="G469" s="216"/>
      <c r="H469" s="216"/>
      <c r="I469" s="216"/>
      <c r="J469" s="216"/>
      <c r="K469" s="217"/>
      <c r="L469" s="81">
        <f>SUM(L461:L465)</f>
        <v>40</v>
      </c>
      <c r="M469" s="82">
        <f>IF(L461=0,"",L461/B452)</f>
        <v>0.52173913043478259</v>
      </c>
      <c r="N469" s="82">
        <f>IF(L469=0,"",L469/B452)</f>
        <v>0.57971014492753625</v>
      </c>
      <c r="O469" s="82">
        <f>IF(L461=0,"",N469-M469)</f>
        <v>5.7971014492753659E-2</v>
      </c>
      <c r="P469" s="1"/>
      <c r="Q469" s="27"/>
      <c r="R469" s="30"/>
      <c r="S469" s="1"/>
      <c r="U469" s="136"/>
    </row>
    <row r="470" spans="1:21" ht="12.75" customHeight="1">
      <c r="M470" s="1"/>
      <c r="N470" s="1"/>
      <c r="P470" s="1"/>
    </row>
    <row r="471" spans="1:21" ht="12.75" customHeight="1">
      <c r="M471" s="1"/>
      <c r="N471" s="1"/>
      <c r="P471" s="1"/>
    </row>
    <row r="472" spans="1:21" ht="26.25" customHeight="1">
      <c r="B472" s="148" t="s">
        <v>69</v>
      </c>
      <c r="C472" s="148"/>
      <c r="D472" s="148"/>
      <c r="E472" s="148"/>
      <c r="F472" s="148"/>
      <c r="G472" s="148"/>
      <c r="H472" s="148"/>
      <c r="I472" s="148"/>
      <c r="K472" s="83"/>
      <c r="L472" s="83" t="s">
        <v>81</v>
      </c>
      <c r="M472" s="1"/>
      <c r="N472" s="1"/>
      <c r="O472" s="27"/>
      <c r="P472" s="1"/>
      <c r="Q472" s="27"/>
      <c r="R472" s="27"/>
      <c r="S472" s="27"/>
    </row>
    <row r="473" spans="1:21" ht="20.25" customHeight="1">
      <c r="A473" s="220" t="s">
        <v>19</v>
      </c>
      <c r="B473" s="221" t="s">
        <v>70</v>
      </c>
      <c r="C473" s="216"/>
      <c r="D473" s="216"/>
      <c r="E473" s="216"/>
      <c r="F473" s="216"/>
      <c r="G473" s="216"/>
      <c r="H473" s="216"/>
      <c r="I473" s="216"/>
      <c r="J473" s="216"/>
      <c r="K473" s="217"/>
      <c r="L473" s="239" t="s">
        <v>20</v>
      </c>
      <c r="M473" s="212" t="s">
        <v>11</v>
      </c>
      <c r="N473" s="212" t="s">
        <v>12</v>
      </c>
      <c r="O473" s="223" t="s">
        <v>13</v>
      </c>
      <c r="P473" s="212" t="s">
        <v>14</v>
      </c>
      <c r="Q473" s="214" t="s">
        <v>15</v>
      </c>
      <c r="R473" s="214" t="s">
        <v>16</v>
      </c>
      <c r="S473" s="212" t="s">
        <v>17</v>
      </c>
    </row>
    <row r="474" spans="1:21" ht="15.75" customHeight="1">
      <c r="A474" s="213"/>
      <c r="B474" s="46" t="s">
        <v>71</v>
      </c>
      <c r="C474" s="46" t="s">
        <v>72</v>
      </c>
      <c r="D474" s="46" t="s">
        <v>73</v>
      </c>
      <c r="E474" s="46" t="s">
        <v>74</v>
      </c>
      <c r="F474" s="46" t="s">
        <v>75</v>
      </c>
      <c r="G474" s="46" t="s">
        <v>76</v>
      </c>
      <c r="H474" s="46" t="s">
        <v>77</v>
      </c>
      <c r="I474" s="46" t="s">
        <v>78</v>
      </c>
      <c r="J474" s="46" t="s">
        <v>79</v>
      </c>
      <c r="K474" s="46" t="s">
        <v>126</v>
      </c>
      <c r="L474" s="240"/>
      <c r="M474" s="213"/>
      <c r="N474" s="213"/>
      <c r="O474" s="213"/>
      <c r="P474" s="213"/>
      <c r="Q474" s="213"/>
      <c r="R474" s="213"/>
      <c r="S474" s="213"/>
    </row>
    <row r="475" spans="1:21" ht="15.75" customHeight="1">
      <c r="A475" s="46">
        <v>1501</v>
      </c>
      <c r="B475" s="47">
        <v>17</v>
      </c>
      <c r="C475" s="47"/>
      <c r="D475" s="47"/>
      <c r="E475" s="47"/>
      <c r="F475" s="47"/>
      <c r="G475" s="47"/>
      <c r="H475" s="47"/>
      <c r="I475" s="47"/>
      <c r="J475" s="47"/>
      <c r="K475" s="47"/>
      <c r="L475" s="48"/>
      <c r="M475" s="149"/>
      <c r="N475" s="150"/>
      <c r="O475" s="151"/>
      <c r="P475" s="152"/>
      <c r="Q475" s="53">
        <f>B475</f>
        <v>17</v>
      </c>
      <c r="R475" s="153"/>
      <c r="S475" s="152"/>
    </row>
    <row r="476" spans="1:21" ht="15.75" customHeight="1">
      <c r="A476" s="46">
        <v>1502</v>
      </c>
      <c r="B476" s="47"/>
      <c r="C476" s="47">
        <v>10</v>
      </c>
      <c r="D476" s="47"/>
      <c r="E476" s="47"/>
      <c r="F476" s="47"/>
      <c r="G476" s="47"/>
      <c r="H476" s="47"/>
      <c r="I476" s="47"/>
      <c r="J476" s="47"/>
      <c r="K476" s="47"/>
      <c r="L476" s="48"/>
      <c r="M476" s="154"/>
      <c r="N476" s="155"/>
      <c r="O476" s="156"/>
      <c r="P476" s="57">
        <f>IF(C476=0,"",C476/B475)</f>
        <v>0.58823529411764708</v>
      </c>
      <c r="Q476" s="58">
        <v>10</v>
      </c>
      <c r="R476" s="59">
        <f t="shared" ref="R476:R484" si="48">IF(Q476=0,"",Q476/Q475)</f>
        <v>0.58823529411764708</v>
      </c>
      <c r="S476" s="59">
        <f t="shared" ref="S476:S484" si="49">IF(Q476=0,"",100%-R476)</f>
        <v>0.41176470588235292</v>
      </c>
    </row>
    <row r="477" spans="1:21" ht="15.75" customHeight="1">
      <c r="A477" s="46">
        <v>1601</v>
      </c>
      <c r="B477" s="47"/>
      <c r="C477" s="47"/>
      <c r="D477" s="47">
        <v>10</v>
      </c>
      <c r="E477" s="47"/>
      <c r="F477" s="47"/>
      <c r="G477" s="47"/>
      <c r="H477" s="47"/>
      <c r="I477" s="47"/>
      <c r="J477" s="47"/>
      <c r="K477" s="47"/>
      <c r="L477" s="48"/>
      <c r="M477" s="154"/>
      <c r="N477" s="155"/>
      <c r="O477" s="156"/>
      <c r="P477" s="57">
        <f>IF(D477=0,"",D477/C476)</f>
        <v>1</v>
      </c>
      <c r="Q477" s="58">
        <v>10</v>
      </c>
      <c r="R477" s="59">
        <f t="shared" si="48"/>
        <v>1</v>
      </c>
      <c r="S477" s="59">
        <f t="shared" si="49"/>
        <v>0</v>
      </c>
      <c r="T477" s="94">
        <f>Q477/Q475</f>
        <v>0.58823529411764708</v>
      </c>
    </row>
    <row r="478" spans="1:21" ht="15.75" customHeight="1">
      <c r="A478" s="46">
        <v>1602</v>
      </c>
      <c r="B478" s="47"/>
      <c r="C478" s="47"/>
      <c r="D478" s="47"/>
      <c r="E478" s="47">
        <v>10</v>
      </c>
      <c r="F478" s="47"/>
      <c r="G478" s="47"/>
      <c r="H478" s="47"/>
      <c r="I478" s="47"/>
      <c r="J478" s="47"/>
      <c r="K478" s="47"/>
      <c r="L478" s="48"/>
      <c r="M478" s="154"/>
      <c r="N478" s="155"/>
      <c r="O478" s="156"/>
      <c r="P478" s="57">
        <f>IF(E478=0,"",E478/D477)</f>
        <v>1</v>
      </c>
      <c r="Q478" s="58">
        <v>10</v>
      </c>
      <c r="R478" s="59">
        <f t="shared" si="48"/>
        <v>1</v>
      </c>
      <c r="S478" s="59">
        <f t="shared" si="49"/>
        <v>0</v>
      </c>
    </row>
    <row r="479" spans="1:21" ht="15.75" customHeight="1">
      <c r="A479" s="46">
        <v>1701</v>
      </c>
      <c r="B479" s="47"/>
      <c r="C479" s="47"/>
      <c r="D479" s="47"/>
      <c r="E479" s="47"/>
      <c r="F479" s="47">
        <v>10</v>
      </c>
      <c r="G479" s="47"/>
      <c r="H479" s="47"/>
      <c r="I479" s="47"/>
      <c r="J479" s="47"/>
      <c r="K479" s="47"/>
      <c r="L479" s="48"/>
      <c r="M479" s="154"/>
      <c r="N479" s="155"/>
      <c r="O479" s="156"/>
      <c r="P479" s="57">
        <f>IF(F479=0,"",F479/E478)</f>
        <v>1</v>
      </c>
      <c r="Q479" s="58">
        <v>10</v>
      </c>
      <c r="R479" s="59">
        <f t="shared" si="48"/>
        <v>1</v>
      </c>
      <c r="S479" s="59">
        <f t="shared" si="49"/>
        <v>0</v>
      </c>
    </row>
    <row r="480" spans="1:21" ht="15.75" customHeight="1">
      <c r="A480" s="46">
        <v>1702</v>
      </c>
      <c r="B480" s="47"/>
      <c r="C480" s="47"/>
      <c r="D480" s="47"/>
      <c r="E480" s="47"/>
      <c r="F480" s="47"/>
      <c r="G480" s="47">
        <v>9</v>
      </c>
      <c r="H480" s="47"/>
      <c r="I480" s="47"/>
      <c r="J480" s="47"/>
      <c r="K480" s="47"/>
      <c r="L480" s="48"/>
      <c r="M480" s="154"/>
      <c r="N480" s="155"/>
      <c r="O480" s="156"/>
      <c r="P480" s="57">
        <f>IF(G480=0,"",G480/F479)</f>
        <v>0.9</v>
      </c>
      <c r="Q480" s="58">
        <v>9</v>
      </c>
      <c r="R480" s="59">
        <f t="shared" si="48"/>
        <v>0.9</v>
      </c>
      <c r="S480" s="59">
        <f t="shared" si="49"/>
        <v>9.9999999999999978E-2</v>
      </c>
    </row>
    <row r="481" spans="1:19" ht="15.75" customHeight="1">
      <c r="A481" s="46">
        <v>1801</v>
      </c>
      <c r="B481" s="47"/>
      <c r="C481" s="47"/>
      <c r="D481" s="47"/>
      <c r="E481" s="47"/>
      <c r="F481" s="47"/>
      <c r="G481" s="47"/>
      <c r="H481" s="47">
        <v>9</v>
      </c>
      <c r="I481" s="47"/>
      <c r="J481" s="47"/>
      <c r="K481" s="47"/>
      <c r="L481" s="48"/>
      <c r="M481" s="154"/>
      <c r="N481" s="155"/>
      <c r="O481" s="156"/>
      <c r="P481" s="57">
        <f>IF(H481=0,"",H481/G480)</f>
        <v>1</v>
      </c>
      <c r="Q481" s="58">
        <v>9</v>
      </c>
      <c r="R481" s="59">
        <f t="shared" si="48"/>
        <v>1</v>
      </c>
      <c r="S481" s="59">
        <f t="shared" si="49"/>
        <v>0</v>
      </c>
    </row>
    <row r="482" spans="1:19" ht="15.75" customHeight="1">
      <c r="A482" s="46">
        <v>1802</v>
      </c>
      <c r="B482" s="47"/>
      <c r="C482" s="47"/>
      <c r="D482" s="47"/>
      <c r="E482" s="47"/>
      <c r="F482" s="47"/>
      <c r="G482" s="47"/>
      <c r="H482" s="47"/>
      <c r="I482" s="47">
        <v>9</v>
      </c>
      <c r="J482" s="47"/>
      <c r="K482" s="47"/>
      <c r="L482" s="48"/>
      <c r="M482" s="154"/>
      <c r="N482" s="155"/>
      <c r="O482" s="156"/>
      <c r="P482" s="57">
        <f>IF(I482=0,"",I482/H481)</f>
        <v>1</v>
      </c>
      <c r="Q482" s="58">
        <v>9</v>
      </c>
      <c r="R482" s="59">
        <f t="shared" si="48"/>
        <v>1</v>
      </c>
      <c r="S482" s="59">
        <f t="shared" si="49"/>
        <v>0</v>
      </c>
    </row>
    <row r="483" spans="1:19" ht="15.75" customHeight="1">
      <c r="A483" s="46">
        <v>1901</v>
      </c>
      <c r="B483" s="47"/>
      <c r="C483" s="47"/>
      <c r="D483" s="47"/>
      <c r="E483" s="47"/>
      <c r="F483" s="47"/>
      <c r="G483" s="47"/>
      <c r="H483" s="47"/>
      <c r="I483" s="47"/>
      <c r="J483" s="47">
        <v>9</v>
      </c>
      <c r="K483" s="47"/>
      <c r="L483" s="48"/>
      <c r="M483" s="154"/>
      <c r="N483" s="155"/>
      <c r="O483" s="156"/>
      <c r="P483" s="57">
        <f>IF(J483=0,"",J483/I482)</f>
        <v>1</v>
      </c>
      <c r="Q483" s="58">
        <v>9</v>
      </c>
      <c r="R483" s="59">
        <f t="shared" si="48"/>
        <v>1</v>
      </c>
      <c r="S483" s="59">
        <f t="shared" si="49"/>
        <v>0</v>
      </c>
    </row>
    <row r="484" spans="1:19" ht="15.75" customHeight="1">
      <c r="A484" s="46">
        <v>1902</v>
      </c>
      <c r="B484" s="47"/>
      <c r="C484" s="47"/>
      <c r="D484" s="47"/>
      <c r="E484" s="47"/>
      <c r="F484" s="47"/>
      <c r="G484" s="47"/>
      <c r="H484" s="47"/>
      <c r="I484" s="47"/>
      <c r="J484" s="47"/>
      <c r="K484" s="47">
        <v>9</v>
      </c>
      <c r="L484" s="48">
        <v>8</v>
      </c>
      <c r="M484" s="154"/>
      <c r="N484" s="155"/>
      <c r="O484" s="156"/>
      <c r="P484" s="57">
        <f>IF(K484=0,"",K484/J483)</f>
        <v>1</v>
      </c>
      <c r="Q484" s="58">
        <v>9</v>
      </c>
      <c r="R484" s="59">
        <f t="shared" si="48"/>
        <v>1</v>
      </c>
      <c r="S484" s="59">
        <f t="shared" si="49"/>
        <v>0</v>
      </c>
    </row>
    <row r="485" spans="1:19" ht="15.75" customHeight="1">
      <c r="A485" s="46">
        <v>2001</v>
      </c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8"/>
      <c r="M485" s="154"/>
      <c r="N485" s="155"/>
      <c r="O485" s="157"/>
      <c r="P485" s="158"/>
      <c r="Q485" s="159"/>
      <c r="R485" s="160"/>
      <c r="S485" s="158"/>
    </row>
    <row r="486" spans="1:19" ht="15.75" customHeight="1">
      <c r="A486" s="46">
        <v>2002</v>
      </c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8"/>
      <c r="M486" s="154"/>
      <c r="N486" s="155"/>
      <c r="O486" s="157"/>
      <c r="P486" s="161"/>
      <c r="Q486" s="159"/>
      <c r="R486" s="162"/>
      <c r="S486" s="161"/>
    </row>
    <row r="487" spans="1:19" ht="15.75" customHeight="1">
      <c r="A487" s="46">
        <v>2101</v>
      </c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8"/>
      <c r="M487" s="154"/>
      <c r="N487" s="155"/>
      <c r="O487" s="157"/>
      <c r="P487" s="161"/>
      <c r="Q487" s="159"/>
      <c r="R487" s="162"/>
      <c r="S487" s="161"/>
    </row>
    <row r="488" spans="1:19" ht="15.75" customHeight="1">
      <c r="A488" s="46">
        <v>2102</v>
      </c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8"/>
      <c r="M488" s="154"/>
      <c r="N488" s="155"/>
      <c r="O488" s="157"/>
      <c r="P488" s="1"/>
      <c r="Q488" s="27"/>
      <c r="R488" s="30"/>
      <c r="S488" s="66"/>
    </row>
    <row r="489" spans="1:19" ht="15.75" customHeight="1">
      <c r="A489" s="46">
        <v>2201</v>
      </c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8"/>
      <c r="M489" s="154"/>
      <c r="N489" s="155"/>
      <c r="O489" s="157"/>
      <c r="P489" s="69" t="s">
        <v>35</v>
      </c>
      <c r="Q489" s="123">
        <v>8</v>
      </c>
      <c r="R489" s="71">
        <f>IF(SUM(L479:L489)=0,"",SUM(L479:L489))</f>
        <v>8</v>
      </c>
      <c r="S489" s="72" t="s">
        <v>20</v>
      </c>
    </row>
    <row r="490" spans="1:19" ht="15.75" customHeight="1">
      <c r="A490" s="46">
        <v>2202</v>
      </c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8"/>
      <c r="M490" s="154"/>
      <c r="N490" s="155"/>
      <c r="O490" s="157"/>
      <c r="P490" s="73" t="s">
        <v>36</v>
      </c>
      <c r="Q490" s="125">
        <f>Q489/B475</f>
        <v>0.47058823529411764</v>
      </c>
      <c r="R490" s="75">
        <f>IF(Q489/R489=0,"",Q489/R489)</f>
        <v>1</v>
      </c>
      <c r="S490" s="76" t="s">
        <v>37</v>
      </c>
    </row>
    <row r="491" spans="1:19" ht="15.75" customHeight="1">
      <c r="A491" s="46">
        <v>2301</v>
      </c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8"/>
      <c r="M491" s="163"/>
      <c r="N491" s="164"/>
      <c r="O491" s="165"/>
      <c r="P491" s="78"/>
      <c r="Q491" s="79"/>
      <c r="R491" s="79"/>
      <c r="S491" s="80"/>
    </row>
    <row r="492" spans="1:19" ht="18" customHeight="1">
      <c r="A492" s="22"/>
      <c r="B492" s="27"/>
      <c r="C492" s="27"/>
      <c r="D492" s="27"/>
      <c r="E492" s="27"/>
      <c r="F492" s="215" t="s">
        <v>80</v>
      </c>
      <c r="G492" s="216"/>
      <c r="H492" s="216"/>
      <c r="I492" s="216"/>
      <c r="J492" s="216"/>
      <c r="K492" s="217"/>
      <c r="L492" s="81">
        <f>SUM(L484:L488)</f>
        <v>8</v>
      </c>
      <c r="M492" s="82">
        <f>IF(L484=0,"",L484/B475)</f>
        <v>0.47058823529411764</v>
      </c>
      <c r="N492" s="82">
        <f>IF(L492=0,"",L492/B475)</f>
        <v>0.47058823529411764</v>
      </c>
      <c r="O492" s="82">
        <f>IF(L484=0,"",N492-M492)</f>
        <v>0</v>
      </c>
      <c r="P492" s="1"/>
      <c r="Q492" s="27"/>
      <c r="R492" s="30"/>
      <c r="S492" s="1"/>
    </row>
    <row r="493" spans="1:19" ht="12.75" customHeight="1">
      <c r="M493" s="1"/>
      <c r="N493" s="1"/>
      <c r="P493" s="1"/>
    </row>
    <row r="494" spans="1:19" ht="12.75" customHeight="1">
      <c r="M494" s="1"/>
      <c r="N494" s="1"/>
      <c r="P494" s="1"/>
    </row>
    <row r="495" spans="1:19" ht="26.25" customHeight="1">
      <c r="A495" s="148" t="s">
        <v>69</v>
      </c>
      <c r="C495" s="148"/>
      <c r="D495" s="148"/>
      <c r="E495" s="148"/>
      <c r="F495" s="148"/>
      <c r="G495" s="148"/>
      <c r="H495" s="148"/>
      <c r="I495" s="148"/>
      <c r="K495" s="83" t="s">
        <v>82</v>
      </c>
      <c r="L495" s="1"/>
      <c r="M495" s="1"/>
      <c r="N495" s="27"/>
      <c r="O495" s="1"/>
      <c r="P495" s="27"/>
      <c r="Q495" s="27"/>
      <c r="R495" s="27"/>
    </row>
    <row r="496" spans="1:19" ht="20.25" customHeight="1">
      <c r="A496" s="220" t="s">
        <v>19</v>
      </c>
      <c r="B496" s="221" t="s">
        <v>70</v>
      </c>
      <c r="C496" s="246"/>
      <c r="D496" s="246"/>
      <c r="E496" s="246"/>
      <c r="F496" s="246"/>
      <c r="G496" s="246"/>
      <c r="H496" s="246"/>
      <c r="I496" s="246"/>
      <c r="J496" s="247"/>
      <c r="K496" s="250" t="s">
        <v>20</v>
      </c>
      <c r="L496" s="212" t="s">
        <v>11</v>
      </c>
      <c r="M496" s="212" t="s">
        <v>12</v>
      </c>
      <c r="N496" s="223" t="s">
        <v>13</v>
      </c>
      <c r="O496" s="212" t="s">
        <v>14</v>
      </c>
      <c r="P496" s="214" t="s">
        <v>15</v>
      </c>
      <c r="Q496" s="214" t="s">
        <v>16</v>
      </c>
      <c r="R496" s="212" t="s">
        <v>17</v>
      </c>
    </row>
    <row r="497" spans="1:22" ht="15.75" customHeight="1">
      <c r="A497" s="213"/>
      <c r="B497" s="46" t="s">
        <v>71</v>
      </c>
      <c r="C497" s="46" t="s">
        <v>72</v>
      </c>
      <c r="D497" s="46" t="s">
        <v>73</v>
      </c>
      <c r="E497" s="46" t="s">
        <v>74</v>
      </c>
      <c r="F497" s="46" t="s">
        <v>75</v>
      </c>
      <c r="G497" s="46" t="s">
        <v>76</v>
      </c>
      <c r="H497" s="46" t="s">
        <v>77</v>
      </c>
      <c r="I497" s="46" t="s">
        <v>78</v>
      </c>
      <c r="J497" s="46" t="s">
        <v>79</v>
      </c>
      <c r="K497" s="240"/>
      <c r="L497" s="213"/>
      <c r="M497" s="213"/>
      <c r="N497" s="213"/>
      <c r="O497" s="213"/>
      <c r="P497" s="213"/>
      <c r="Q497" s="213"/>
      <c r="R497" s="213"/>
    </row>
    <row r="498" spans="1:22" ht="15.75" customHeight="1">
      <c r="A498" s="46">
        <v>1502</v>
      </c>
      <c r="B498" s="47">
        <v>80</v>
      </c>
      <c r="C498" s="47"/>
      <c r="D498" s="47"/>
      <c r="E498" s="47"/>
      <c r="F498" s="47"/>
      <c r="G498" s="47"/>
      <c r="H498" s="47"/>
      <c r="I498" s="47"/>
      <c r="J498" s="47"/>
      <c r="K498" s="48"/>
      <c r="L498" s="149"/>
      <c r="M498" s="150"/>
      <c r="N498" s="151"/>
      <c r="O498" s="152"/>
      <c r="P498" s="53">
        <f>B498</f>
        <v>80</v>
      </c>
      <c r="Q498" s="153"/>
      <c r="R498" s="152"/>
    </row>
    <row r="499" spans="1:22" ht="15.75" customHeight="1">
      <c r="A499" s="46">
        <v>1601</v>
      </c>
      <c r="B499" s="47"/>
      <c r="C499" s="47">
        <v>70</v>
      </c>
      <c r="D499" s="47"/>
      <c r="E499" s="47"/>
      <c r="F499" s="47"/>
      <c r="G499" s="47"/>
      <c r="H499" s="47"/>
      <c r="I499" s="47"/>
      <c r="J499" s="47"/>
      <c r="K499" s="48"/>
      <c r="L499" s="154"/>
      <c r="M499" s="155"/>
      <c r="N499" s="156"/>
      <c r="O499" s="57">
        <f>IF(C499=0,"",C499/B498)</f>
        <v>0.875</v>
      </c>
      <c r="P499" s="58">
        <v>70</v>
      </c>
      <c r="Q499" s="59">
        <f t="shared" ref="Q499:Q506" si="50">IF(P499=0,"",P499/P498)</f>
        <v>0.875</v>
      </c>
      <c r="R499" s="59">
        <f t="shared" ref="R499:R506" si="51">IF(P499=0,"",100%-Q499)</f>
        <v>0.125</v>
      </c>
    </row>
    <row r="500" spans="1:22" ht="15.75" customHeight="1">
      <c r="A500" s="46">
        <v>1602</v>
      </c>
      <c r="B500" s="47"/>
      <c r="C500" s="47"/>
      <c r="D500" s="47">
        <v>60</v>
      </c>
      <c r="E500" s="47"/>
      <c r="F500" s="47"/>
      <c r="G500" s="47"/>
      <c r="H500" s="47"/>
      <c r="I500" s="47"/>
      <c r="J500" s="47"/>
      <c r="K500" s="48"/>
      <c r="L500" s="154"/>
      <c r="M500" s="155"/>
      <c r="N500" s="156"/>
      <c r="O500" s="57">
        <f>IF(D500=0,"",D500/C499)</f>
        <v>0.8571428571428571</v>
      </c>
      <c r="P500" s="58">
        <v>60</v>
      </c>
      <c r="Q500" s="59">
        <f t="shared" si="50"/>
        <v>0.8571428571428571</v>
      </c>
      <c r="R500" s="59">
        <f t="shared" si="51"/>
        <v>0.1428571428571429</v>
      </c>
      <c r="S500" s="94">
        <f>P500/P498</f>
        <v>0.75</v>
      </c>
    </row>
    <row r="501" spans="1:22" ht="15.75" customHeight="1">
      <c r="A501" s="46">
        <v>1701</v>
      </c>
      <c r="B501" s="47"/>
      <c r="C501" s="47"/>
      <c r="D501" s="47"/>
      <c r="E501" s="47">
        <v>58</v>
      </c>
      <c r="F501" s="47"/>
      <c r="G501" s="47"/>
      <c r="H501" s="47"/>
      <c r="I501" s="47"/>
      <c r="J501" s="47"/>
      <c r="K501" s="48"/>
      <c r="L501" s="154"/>
      <c r="M501" s="155"/>
      <c r="N501" s="156"/>
      <c r="O501" s="57">
        <f>IF(E501=0,"",E501/D500)</f>
        <v>0.96666666666666667</v>
      </c>
      <c r="P501" s="58">
        <v>60</v>
      </c>
      <c r="Q501" s="59">
        <f t="shared" si="50"/>
        <v>1</v>
      </c>
      <c r="R501" s="59">
        <f t="shared" si="51"/>
        <v>0</v>
      </c>
    </row>
    <row r="502" spans="1:22" ht="15.75" customHeight="1">
      <c r="A502" s="46">
        <v>1702</v>
      </c>
      <c r="B502" s="47"/>
      <c r="C502" s="47"/>
      <c r="D502" s="47"/>
      <c r="E502" s="47"/>
      <c r="F502" s="47">
        <v>54</v>
      </c>
      <c r="G502" s="47"/>
      <c r="H502" s="47"/>
      <c r="I502" s="47"/>
      <c r="J502" s="47"/>
      <c r="K502" s="48"/>
      <c r="L502" s="154"/>
      <c r="M502" s="155"/>
      <c r="N502" s="156"/>
      <c r="O502" s="57">
        <f>IF(F502=0,"",F502/E501)</f>
        <v>0.93103448275862066</v>
      </c>
      <c r="P502" s="58">
        <v>54</v>
      </c>
      <c r="Q502" s="59">
        <f t="shared" si="50"/>
        <v>0.9</v>
      </c>
      <c r="R502" s="59">
        <f t="shared" si="51"/>
        <v>9.9999999999999978E-2</v>
      </c>
    </row>
    <row r="503" spans="1:22" ht="15.75" customHeight="1">
      <c r="A503" s="46">
        <v>1801</v>
      </c>
      <c r="B503" s="47"/>
      <c r="C503" s="47"/>
      <c r="D503" s="47"/>
      <c r="E503" s="47"/>
      <c r="F503" s="47"/>
      <c r="G503" s="47">
        <v>51</v>
      </c>
      <c r="H503" s="47"/>
      <c r="I503" s="47"/>
      <c r="J503" s="47"/>
      <c r="K503" s="48"/>
      <c r="L503" s="154"/>
      <c r="M503" s="155"/>
      <c r="N503" s="156"/>
      <c r="O503" s="57">
        <f>IF(G503=0,"",G503/F502)</f>
        <v>0.94444444444444442</v>
      </c>
      <c r="P503" s="58">
        <v>52</v>
      </c>
      <c r="Q503" s="59">
        <f t="shared" si="50"/>
        <v>0.96296296296296291</v>
      </c>
      <c r="R503" s="59">
        <f t="shared" si="51"/>
        <v>3.703703703703709E-2</v>
      </c>
      <c r="V503" s="1"/>
    </row>
    <row r="504" spans="1:22" ht="15.75" customHeight="1">
      <c r="A504" s="46">
        <v>1802</v>
      </c>
      <c r="B504" s="47"/>
      <c r="C504" s="47"/>
      <c r="D504" s="47"/>
      <c r="E504" s="47"/>
      <c r="F504" s="47"/>
      <c r="G504" s="47"/>
      <c r="H504" s="47">
        <v>51</v>
      </c>
      <c r="I504" s="47"/>
      <c r="J504" s="47"/>
      <c r="K504" s="48"/>
      <c r="L504" s="154"/>
      <c r="M504" s="155"/>
      <c r="N504" s="156"/>
      <c r="O504" s="57">
        <f>IF(H504=0,"",H504/G503)</f>
        <v>1</v>
      </c>
      <c r="P504" s="58">
        <v>51</v>
      </c>
      <c r="Q504" s="59">
        <f t="shared" si="50"/>
        <v>0.98076923076923073</v>
      </c>
      <c r="R504" s="59">
        <f t="shared" si="51"/>
        <v>1.9230769230769273E-2</v>
      </c>
    </row>
    <row r="505" spans="1:22" ht="15.75" customHeight="1">
      <c r="A505" s="46">
        <v>1901</v>
      </c>
      <c r="B505" s="47"/>
      <c r="C505" s="47"/>
      <c r="D505" s="47"/>
      <c r="E505" s="47"/>
      <c r="F505" s="47"/>
      <c r="G505" s="47"/>
      <c r="H505" s="47"/>
      <c r="I505" s="47">
        <v>49</v>
      </c>
      <c r="J505" s="47"/>
      <c r="K505" s="48"/>
      <c r="L505" s="154"/>
      <c r="M505" s="155"/>
      <c r="N505" s="156"/>
      <c r="O505" s="57">
        <f>IF(I505=0,"",I505/H504)</f>
        <v>0.96078431372549022</v>
      </c>
      <c r="P505" s="58">
        <v>50</v>
      </c>
      <c r="Q505" s="59">
        <f t="shared" si="50"/>
        <v>0.98039215686274506</v>
      </c>
      <c r="R505" s="59">
        <f t="shared" si="51"/>
        <v>1.9607843137254943E-2</v>
      </c>
    </row>
    <row r="506" spans="1:22" ht="15.75" customHeight="1">
      <c r="A506" s="46">
        <v>1902</v>
      </c>
      <c r="B506" s="47"/>
      <c r="C506" s="47"/>
      <c r="D506" s="47"/>
      <c r="E506" s="47"/>
      <c r="F506" s="47"/>
      <c r="G506" s="47"/>
      <c r="H506" s="47"/>
      <c r="I506" s="47"/>
      <c r="J506" s="47">
        <v>49</v>
      </c>
      <c r="K506" s="48">
        <v>41</v>
      </c>
      <c r="L506" s="154"/>
      <c r="M506" s="155"/>
      <c r="N506" s="156"/>
      <c r="O506" s="57">
        <f>IF(J506=0,"",J506/I505)</f>
        <v>1</v>
      </c>
      <c r="P506" s="58">
        <v>50</v>
      </c>
      <c r="Q506" s="59">
        <f t="shared" si="50"/>
        <v>1</v>
      </c>
      <c r="R506" s="59">
        <f t="shared" si="51"/>
        <v>0</v>
      </c>
    </row>
    <row r="507" spans="1:22" ht="15.75" customHeight="1">
      <c r="A507" s="46">
        <v>2001</v>
      </c>
      <c r="B507" s="47"/>
      <c r="C507" s="47"/>
      <c r="D507" s="47"/>
      <c r="E507" s="47"/>
      <c r="F507" s="47"/>
      <c r="G507" s="47"/>
      <c r="H507" s="47"/>
      <c r="I507" s="47"/>
      <c r="J507" s="47">
        <v>1</v>
      </c>
      <c r="K507" s="48">
        <v>1</v>
      </c>
      <c r="L507" s="154"/>
      <c r="M507" s="155"/>
      <c r="N507" s="156"/>
      <c r="O507" s="57"/>
      <c r="P507" s="58">
        <v>1</v>
      </c>
      <c r="Q507" s="59"/>
      <c r="R507" s="59"/>
    </row>
    <row r="508" spans="1:22" ht="15.75" customHeight="1">
      <c r="A508" s="46">
        <v>2002</v>
      </c>
      <c r="B508" s="47"/>
      <c r="C508" s="47"/>
      <c r="D508" s="47"/>
      <c r="E508" s="47"/>
      <c r="F508" s="47"/>
      <c r="G508" s="47"/>
      <c r="H508" s="47"/>
      <c r="I508" s="47"/>
      <c r="J508" s="47"/>
      <c r="K508" s="48"/>
      <c r="L508" s="154"/>
      <c r="M508" s="155"/>
      <c r="N508" s="157"/>
      <c r="O508" s="158"/>
      <c r="P508" s="159"/>
      <c r="Q508" s="160"/>
      <c r="R508" s="158"/>
    </row>
    <row r="509" spans="1:22" ht="15.75" customHeight="1">
      <c r="A509" s="46">
        <v>2101</v>
      </c>
      <c r="B509" s="47"/>
      <c r="C509" s="47"/>
      <c r="D509" s="47"/>
      <c r="E509" s="47"/>
      <c r="F509" s="47"/>
      <c r="G509" s="47"/>
      <c r="H509" s="47"/>
      <c r="I509" s="47"/>
      <c r="J509" s="47"/>
      <c r="K509" s="48"/>
      <c r="L509" s="154"/>
      <c r="M509" s="155"/>
      <c r="N509" s="157"/>
      <c r="O509" s="161"/>
      <c r="P509" s="159"/>
      <c r="Q509" s="162"/>
      <c r="R509" s="161"/>
    </row>
    <row r="510" spans="1:22" ht="15.75" customHeight="1">
      <c r="A510" s="46">
        <v>2102</v>
      </c>
      <c r="B510" s="47"/>
      <c r="C510" s="47"/>
      <c r="D510" s="47"/>
      <c r="E510" s="47"/>
      <c r="F510" s="47"/>
      <c r="G510" s="47"/>
      <c r="H510" s="47"/>
      <c r="I510" s="47"/>
      <c r="J510" s="47"/>
      <c r="K510" s="48"/>
      <c r="L510" s="154"/>
      <c r="M510" s="155"/>
      <c r="N510" s="157"/>
      <c r="O510" s="161"/>
      <c r="P510" s="159"/>
      <c r="Q510" s="162"/>
      <c r="R510" s="161"/>
    </row>
    <row r="511" spans="1:22" ht="15.75" customHeight="1">
      <c r="A511" s="46">
        <v>2201</v>
      </c>
      <c r="B511" s="47"/>
      <c r="C511" s="47"/>
      <c r="D511" s="47"/>
      <c r="E511" s="47"/>
      <c r="F511" s="47"/>
      <c r="G511" s="47"/>
      <c r="H511" s="47"/>
      <c r="I511" s="47"/>
      <c r="J511" s="47"/>
      <c r="K511" s="48"/>
      <c r="L511" s="154"/>
      <c r="M511" s="155"/>
      <c r="N511" s="157"/>
      <c r="O511" s="1"/>
      <c r="P511" s="27"/>
      <c r="Q511" s="30"/>
      <c r="R511" s="66"/>
    </row>
    <row r="512" spans="1:22" ht="15.75" customHeight="1">
      <c r="A512" s="46">
        <v>2202</v>
      </c>
      <c r="B512" s="47"/>
      <c r="C512" s="47"/>
      <c r="D512" s="47"/>
      <c r="E512" s="47"/>
      <c r="F512" s="47"/>
      <c r="G512" s="47"/>
      <c r="H512" s="47"/>
      <c r="I512" s="47"/>
      <c r="J512" s="47"/>
      <c r="K512" s="48"/>
      <c r="L512" s="154"/>
      <c r="M512" s="155"/>
      <c r="N512" s="157"/>
      <c r="O512" s="69" t="s">
        <v>35</v>
      </c>
      <c r="P512" s="123">
        <v>35</v>
      </c>
      <c r="Q512" s="71">
        <f>IF(SUM(K502:K512)=0,"",SUM(K502:K512))</f>
        <v>42</v>
      </c>
      <c r="R512" s="72" t="s">
        <v>20</v>
      </c>
    </row>
    <row r="513" spans="1:19" ht="15.75" customHeight="1">
      <c r="A513" s="46">
        <v>2301</v>
      </c>
      <c r="B513" s="47"/>
      <c r="C513" s="47"/>
      <c r="D513" s="47"/>
      <c r="E513" s="47"/>
      <c r="F513" s="47"/>
      <c r="G513" s="47"/>
      <c r="H513" s="47"/>
      <c r="I513" s="47"/>
      <c r="J513" s="47"/>
      <c r="K513" s="48"/>
      <c r="L513" s="154"/>
      <c r="M513" s="155"/>
      <c r="N513" s="157"/>
      <c r="O513" s="73" t="s">
        <v>36</v>
      </c>
      <c r="P513" s="125">
        <f>P512/B498</f>
        <v>0.4375</v>
      </c>
      <c r="Q513" s="75">
        <f>IF(P512/Q512=0,"",P512/Q512)</f>
        <v>0.83333333333333337</v>
      </c>
      <c r="R513" s="76" t="s">
        <v>37</v>
      </c>
    </row>
    <row r="514" spans="1:19" ht="15.75" customHeight="1">
      <c r="A514" s="46">
        <v>2302</v>
      </c>
      <c r="B514" s="47"/>
      <c r="C514" s="47"/>
      <c r="D514" s="47"/>
      <c r="E514" s="47"/>
      <c r="F514" s="47"/>
      <c r="G514" s="47"/>
      <c r="H514" s="47"/>
      <c r="I514" s="47"/>
      <c r="J514" s="47"/>
      <c r="K514" s="48"/>
      <c r="L514" s="163"/>
      <c r="M514" s="164"/>
      <c r="N514" s="165"/>
      <c r="O514" s="78"/>
      <c r="P514" s="79"/>
      <c r="Q514" s="79"/>
      <c r="R514" s="80"/>
    </row>
    <row r="515" spans="1:19" ht="18" customHeight="1">
      <c r="A515" s="22"/>
      <c r="B515" s="27"/>
      <c r="C515" s="27"/>
      <c r="D515" s="248" t="s">
        <v>80</v>
      </c>
      <c r="E515" s="249"/>
      <c r="F515" s="249"/>
      <c r="G515" s="249"/>
      <c r="H515" s="249"/>
      <c r="I515" s="249"/>
      <c r="J515" s="249"/>
      <c r="K515" s="81">
        <f>SUM(K506:K511)</f>
        <v>42</v>
      </c>
      <c r="L515" s="82">
        <f>K506/B498</f>
        <v>0.51249999999999996</v>
      </c>
      <c r="M515" s="82">
        <f>IF(K515=0,"",K515/B498)</f>
        <v>0.52500000000000002</v>
      </c>
      <c r="N515" s="82">
        <f>IF(K507=0,"",M515-L515)</f>
        <v>1.2500000000000067E-2</v>
      </c>
      <c r="O515" s="1"/>
      <c r="P515" s="27"/>
      <c r="Q515" s="30"/>
      <c r="R515" s="1"/>
    </row>
    <row r="516" spans="1:19" ht="12.75" customHeight="1">
      <c r="M516" s="1"/>
      <c r="N516" s="1"/>
      <c r="P516" s="1"/>
    </row>
    <row r="517" spans="1:19" ht="12.75" customHeight="1">
      <c r="M517" s="1"/>
      <c r="N517" s="1"/>
      <c r="P517" s="1"/>
    </row>
    <row r="518" spans="1:19" ht="26.25" customHeight="1">
      <c r="A518" s="148" t="s">
        <v>69</v>
      </c>
      <c r="C518" s="148"/>
      <c r="D518" s="148"/>
      <c r="E518" s="148"/>
      <c r="F518" s="148"/>
      <c r="G518" s="148"/>
      <c r="H518" s="148"/>
      <c r="I518" s="148"/>
      <c r="K518" s="83" t="s">
        <v>83</v>
      </c>
      <c r="L518" s="1"/>
      <c r="M518" s="1"/>
      <c r="N518" s="27"/>
      <c r="O518" s="1"/>
      <c r="P518" s="27"/>
      <c r="Q518" s="27"/>
      <c r="R518" s="27"/>
    </row>
    <row r="519" spans="1:19" ht="20.25" customHeight="1">
      <c r="A519" s="220" t="s">
        <v>19</v>
      </c>
      <c r="B519" s="221" t="s">
        <v>70</v>
      </c>
      <c r="C519" s="246"/>
      <c r="D519" s="246"/>
      <c r="E519" s="246"/>
      <c r="F519" s="246"/>
      <c r="G519" s="246"/>
      <c r="H519" s="246"/>
      <c r="I519" s="246"/>
      <c r="J519" s="247"/>
      <c r="K519" s="250" t="s">
        <v>20</v>
      </c>
      <c r="L519" s="212" t="s">
        <v>11</v>
      </c>
      <c r="M519" s="212" t="s">
        <v>12</v>
      </c>
      <c r="N519" s="223" t="s">
        <v>13</v>
      </c>
      <c r="O519" s="212" t="s">
        <v>14</v>
      </c>
      <c r="P519" s="214" t="s">
        <v>15</v>
      </c>
      <c r="Q519" s="214" t="s">
        <v>16</v>
      </c>
      <c r="R519" s="212" t="s">
        <v>17</v>
      </c>
    </row>
    <row r="520" spans="1:19" ht="15.75" customHeight="1">
      <c r="A520" s="213"/>
      <c r="B520" s="46" t="s">
        <v>71</v>
      </c>
      <c r="C520" s="46" t="s">
        <v>72</v>
      </c>
      <c r="D520" s="46" t="s">
        <v>73</v>
      </c>
      <c r="E520" s="46" t="s">
        <v>74</v>
      </c>
      <c r="F520" s="46" t="s">
        <v>75</v>
      </c>
      <c r="G520" s="46" t="s">
        <v>76</v>
      </c>
      <c r="H520" s="46" t="s">
        <v>77</v>
      </c>
      <c r="I520" s="46" t="s">
        <v>78</v>
      </c>
      <c r="J520" s="46" t="s">
        <v>79</v>
      </c>
      <c r="K520" s="240"/>
      <c r="L520" s="213"/>
      <c r="M520" s="213"/>
      <c r="N520" s="213"/>
      <c r="O520" s="213"/>
      <c r="P520" s="213"/>
      <c r="Q520" s="213"/>
      <c r="R520" s="213"/>
    </row>
    <row r="521" spans="1:19" ht="15.75" customHeight="1">
      <c r="A521" s="46">
        <v>1601</v>
      </c>
      <c r="B521" s="47">
        <v>19</v>
      </c>
      <c r="C521" s="47"/>
      <c r="D521" s="47"/>
      <c r="E521" s="47"/>
      <c r="F521" s="47"/>
      <c r="G521" s="47"/>
      <c r="H521" s="47"/>
      <c r="I521" s="47"/>
      <c r="J521" s="47"/>
      <c r="K521" s="48"/>
      <c r="L521" s="149"/>
      <c r="M521" s="150"/>
      <c r="N521" s="151"/>
      <c r="O521" s="152"/>
      <c r="P521" s="53">
        <f>B521</f>
        <v>19</v>
      </c>
      <c r="Q521" s="153"/>
      <c r="R521" s="152"/>
    </row>
    <row r="522" spans="1:19" ht="15.75" customHeight="1">
      <c r="A522" s="46">
        <v>1602</v>
      </c>
      <c r="B522" s="47"/>
      <c r="C522" s="47">
        <v>17</v>
      </c>
      <c r="D522" s="47"/>
      <c r="E522" s="47"/>
      <c r="F522" s="47"/>
      <c r="G522" s="47"/>
      <c r="H522" s="47"/>
      <c r="I522" s="47"/>
      <c r="J522" s="47"/>
      <c r="K522" s="48"/>
      <c r="L522" s="154"/>
      <c r="M522" s="155"/>
      <c r="N522" s="156"/>
      <c r="O522" s="57">
        <f>IF(C522=0,"",C522/B521)</f>
        <v>0.89473684210526316</v>
      </c>
      <c r="P522" s="58">
        <v>17</v>
      </c>
      <c r="Q522" s="59">
        <f t="shared" ref="Q522:Q530" si="52">IF(P522=0,"",P522/P521)</f>
        <v>0.89473684210526316</v>
      </c>
      <c r="R522" s="59">
        <f t="shared" ref="R522:R530" si="53">IF(P522=0,"",100%-Q522)</f>
        <v>0.10526315789473684</v>
      </c>
    </row>
    <row r="523" spans="1:19" ht="15.75" customHeight="1">
      <c r="A523" s="46">
        <v>1701</v>
      </c>
      <c r="B523" s="47"/>
      <c r="C523" s="47"/>
      <c r="D523" s="47">
        <v>16</v>
      </c>
      <c r="E523" s="47"/>
      <c r="F523" s="47"/>
      <c r="G523" s="47"/>
      <c r="H523" s="47"/>
      <c r="I523" s="47"/>
      <c r="J523" s="47"/>
      <c r="K523" s="48"/>
      <c r="L523" s="154"/>
      <c r="M523" s="155"/>
      <c r="N523" s="156"/>
      <c r="O523" s="57">
        <f>IF(D523=0,"",D523/C522)</f>
        <v>0.94117647058823528</v>
      </c>
      <c r="P523" s="58">
        <v>17</v>
      </c>
      <c r="Q523" s="59">
        <f t="shared" si="52"/>
        <v>1</v>
      </c>
      <c r="R523" s="59">
        <f t="shared" si="53"/>
        <v>0</v>
      </c>
      <c r="S523" s="94">
        <f>P523/P521</f>
        <v>0.89473684210526316</v>
      </c>
    </row>
    <row r="524" spans="1:19" ht="15.75" customHeight="1">
      <c r="A524" s="46">
        <v>1702</v>
      </c>
      <c r="B524" s="47"/>
      <c r="C524" s="47"/>
      <c r="D524" s="47"/>
      <c r="E524" s="47">
        <v>14</v>
      </c>
      <c r="F524" s="47"/>
      <c r="G524" s="47"/>
      <c r="H524" s="47"/>
      <c r="I524" s="47"/>
      <c r="J524" s="47"/>
      <c r="K524" s="48"/>
      <c r="L524" s="154"/>
      <c r="M524" s="155"/>
      <c r="N524" s="156"/>
      <c r="O524" s="57">
        <f>IF(E524=0,"",E524/D523)</f>
        <v>0.875</v>
      </c>
      <c r="P524" s="58">
        <v>16</v>
      </c>
      <c r="Q524" s="59">
        <f t="shared" si="52"/>
        <v>0.94117647058823528</v>
      </c>
      <c r="R524" s="59">
        <f t="shared" si="53"/>
        <v>5.8823529411764719E-2</v>
      </c>
    </row>
    <row r="525" spans="1:19" ht="15.75" customHeight="1">
      <c r="A525" s="46">
        <v>1801</v>
      </c>
      <c r="B525" s="47"/>
      <c r="C525" s="47"/>
      <c r="D525" s="47"/>
      <c r="E525" s="47"/>
      <c r="F525" s="47">
        <v>13</v>
      </c>
      <c r="G525" s="47"/>
      <c r="H525" s="47"/>
      <c r="I525" s="47"/>
      <c r="J525" s="47"/>
      <c r="K525" s="48"/>
      <c r="L525" s="154"/>
      <c r="M525" s="155"/>
      <c r="N525" s="156"/>
      <c r="O525" s="57">
        <f>IF(F525=0,"",F525/E524)</f>
        <v>0.9285714285714286</v>
      </c>
      <c r="P525" s="58">
        <v>14</v>
      </c>
      <c r="Q525" s="59">
        <f t="shared" si="52"/>
        <v>0.875</v>
      </c>
      <c r="R525" s="59">
        <f t="shared" si="53"/>
        <v>0.125</v>
      </c>
    </row>
    <row r="526" spans="1:19" ht="15.75" customHeight="1">
      <c r="A526" s="46">
        <v>1802</v>
      </c>
      <c r="B526" s="47"/>
      <c r="C526" s="47"/>
      <c r="D526" s="47"/>
      <c r="E526" s="47"/>
      <c r="F526" s="47"/>
      <c r="G526" s="47">
        <v>12</v>
      </c>
      <c r="H526" s="47"/>
      <c r="I526" s="47"/>
      <c r="J526" s="47"/>
      <c r="K526" s="48"/>
      <c r="L526" s="154"/>
      <c r="M526" s="155"/>
      <c r="N526" s="156"/>
      <c r="O526" s="57">
        <f>IF(G526=0,"",G526/F525)</f>
        <v>0.92307692307692313</v>
      </c>
      <c r="P526" s="58">
        <v>14</v>
      </c>
      <c r="Q526" s="59">
        <f t="shared" si="52"/>
        <v>1</v>
      </c>
      <c r="R526" s="59">
        <f t="shared" si="53"/>
        <v>0</v>
      </c>
    </row>
    <row r="527" spans="1:19" ht="15.75" customHeight="1">
      <c r="A527" s="46">
        <v>1901</v>
      </c>
      <c r="B527" s="47"/>
      <c r="C527" s="47"/>
      <c r="D527" s="47"/>
      <c r="E527" s="47"/>
      <c r="F527" s="47"/>
      <c r="G527" s="47"/>
      <c r="H527" s="47">
        <v>11</v>
      </c>
      <c r="I527" s="47"/>
      <c r="J527" s="47"/>
      <c r="K527" s="48"/>
      <c r="L527" s="154"/>
      <c r="M527" s="155"/>
      <c r="N527" s="156"/>
      <c r="O527" s="57">
        <f>IF(H527=0,"",H527/G526)</f>
        <v>0.91666666666666663</v>
      </c>
      <c r="P527" s="58">
        <v>13</v>
      </c>
      <c r="Q527" s="59">
        <f t="shared" si="52"/>
        <v>0.9285714285714286</v>
      </c>
      <c r="R527" s="59">
        <f t="shared" si="53"/>
        <v>7.1428571428571397E-2</v>
      </c>
    </row>
    <row r="528" spans="1:19" ht="15.75" customHeight="1">
      <c r="A528" s="46">
        <v>1902</v>
      </c>
      <c r="B528" s="47"/>
      <c r="C528" s="47"/>
      <c r="D528" s="47"/>
      <c r="E528" s="47"/>
      <c r="F528" s="47"/>
      <c r="G528" s="47"/>
      <c r="H528" s="47"/>
      <c r="I528" s="47">
        <v>11</v>
      </c>
      <c r="J528" s="47"/>
      <c r="K528" s="48"/>
      <c r="L528" s="154"/>
      <c r="M528" s="155"/>
      <c r="N528" s="156"/>
      <c r="O528" s="57">
        <f>IF(I528=0,"",I528/H527)</f>
        <v>1</v>
      </c>
      <c r="P528" s="58">
        <v>13</v>
      </c>
      <c r="Q528" s="59">
        <f t="shared" si="52"/>
        <v>1</v>
      </c>
      <c r="R528" s="59">
        <f t="shared" si="53"/>
        <v>0</v>
      </c>
    </row>
    <row r="529" spans="1:18" ht="15.75" customHeight="1">
      <c r="A529" s="46">
        <v>2001</v>
      </c>
      <c r="B529" s="47"/>
      <c r="C529" s="47"/>
      <c r="D529" s="47"/>
      <c r="E529" s="47"/>
      <c r="F529" s="47"/>
      <c r="G529" s="47"/>
      <c r="H529" s="47"/>
      <c r="I529" s="47"/>
      <c r="J529" s="47">
        <v>11</v>
      </c>
      <c r="K529" s="48">
        <v>9</v>
      </c>
      <c r="L529" s="154"/>
      <c r="M529" s="155"/>
      <c r="N529" s="156"/>
      <c r="O529" s="57">
        <f>IF(J529=0,"",J529/I528)</f>
        <v>1</v>
      </c>
      <c r="P529" s="58">
        <v>13</v>
      </c>
      <c r="Q529" s="59">
        <f t="shared" si="52"/>
        <v>1</v>
      </c>
      <c r="R529" s="59">
        <f t="shared" si="53"/>
        <v>0</v>
      </c>
    </row>
    <row r="530" spans="1:18" ht="15.75" customHeight="1">
      <c r="A530" s="46">
        <v>2002</v>
      </c>
      <c r="B530" s="47"/>
      <c r="C530" s="47"/>
      <c r="D530" s="47"/>
      <c r="E530" s="47"/>
      <c r="F530" s="47"/>
      <c r="G530" s="47"/>
      <c r="H530" s="47"/>
      <c r="I530" s="47"/>
      <c r="J530" s="47">
        <v>9</v>
      </c>
      <c r="K530" s="48">
        <v>3</v>
      </c>
      <c r="L530" s="154"/>
      <c r="M530" s="155"/>
      <c r="N530" s="156"/>
      <c r="O530" s="57"/>
      <c r="P530" s="58"/>
      <c r="Q530" s="59" t="str">
        <f t="shared" si="52"/>
        <v/>
      </c>
      <c r="R530" s="59" t="str">
        <f t="shared" si="53"/>
        <v/>
      </c>
    </row>
    <row r="531" spans="1:18" ht="15.75" customHeight="1">
      <c r="A531" s="46">
        <v>2101</v>
      </c>
      <c r="B531" s="47"/>
      <c r="C531" s="47"/>
      <c r="D531" s="47"/>
      <c r="E531" s="47"/>
      <c r="F531" s="47"/>
      <c r="G531" s="47"/>
      <c r="H531" s="47"/>
      <c r="I531" s="47"/>
      <c r="J531" s="47"/>
      <c r="K531" s="48"/>
      <c r="L531" s="154"/>
      <c r="M531" s="155"/>
      <c r="N531" s="157"/>
      <c r="O531" s="158"/>
      <c r="P531" s="159"/>
      <c r="Q531" s="160"/>
      <c r="R531" s="158"/>
    </row>
    <row r="532" spans="1:18" ht="15.75" customHeight="1">
      <c r="A532" s="46">
        <v>2102</v>
      </c>
      <c r="B532" s="47"/>
      <c r="C532" s="47"/>
      <c r="D532" s="47"/>
      <c r="E532" s="47"/>
      <c r="F532" s="47"/>
      <c r="G532" s="47"/>
      <c r="H532" s="47"/>
      <c r="I532" s="47"/>
      <c r="J532" s="47"/>
      <c r="K532" s="48"/>
      <c r="L532" s="154"/>
      <c r="M532" s="155"/>
      <c r="N532" s="157"/>
      <c r="O532" s="161"/>
      <c r="P532" s="159"/>
      <c r="Q532" s="162"/>
      <c r="R532" s="161"/>
    </row>
    <row r="533" spans="1:18" ht="15.75" customHeight="1">
      <c r="A533" s="46">
        <v>2201</v>
      </c>
      <c r="B533" s="47"/>
      <c r="C533" s="47"/>
      <c r="D533" s="47"/>
      <c r="E533" s="47"/>
      <c r="F533" s="47"/>
      <c r="G533" s="47"/>
      <c r="H533" s="47"/>
      <c r="I533" s="47"/>
      <c r="J533" s="47"/>
      <c r="K533" s="48"/>
      <c r="L533" s="154"/>
      <c r="M533" s="155"/>
      <c r="N533" s="157"/>
      <c r="O533" s="161"/>
      <c r="P533" s="159"/>
      <c r="Q533" s="162"/>
      <c r="R533" s="161"/>
    </row>
    <row r="534" spans="1:18" ht="15.75" customHeight="1">
      <c r="A534" s="46">
        <v>2202</v>
      </c>
      <c r="B534" s="47"/>
      <c r="C534" s="47"/>
      <c r="D534" s="47"/>
      <c r="E534" s="47"/>
      <c r="F534" s="47"/>
      <c r="G534" s="47"/>
      <c r="H534" s="47"/>
      <c r="I534" s="47"/>
      <c r="J534" s="47"/>
      <c r="K534" s="48"/>
      <c r="L534" s="154"/>
      <c r="M534" s="155"/>
      <c r="N534" s="157"/>
      <c r="O534" s="1"/>
      <c r="P534" s="27"/>
      <c r="Q534" s="30"/>
      <c r="R534" s="66"/>
    </row>
    <row r="535" spans="1:18" ht="15.75" customHeight="1">
      <c r="A535" s="46">
        <v>2301</v>
      </c>
      <c r="B535" s="47"/>
      <c r="C535" s="47"/>
      <c r="D535" s="47"/>
      <c r="E535" s="47"/>
      <c r="F535" s="47"/>
      <c r="G535" s="47"/>
      <c r="H535" s="47"/>
      <c r="I535" s="47"/>
      <c r="J535" s="47"/>
      <c r="K535" s="48"/>
      <c r="L535" s="154"/>
      <c r="M535" s="155"/>
      <c r="N535" s="157"/>
      <c r="O535" s="69" t="s">
        <v>35</v>
      </c>
      <c r="P535" s="123">
        <v>10</v>
      </c>
      <c r="Q535" s="71">
        <f>IF(SUM(K525:K535)=0,"",SUM(K525:K535))</f>
        <v>12</v>
      </c>
      <c r="R535" s="72" t="s">
        <v>20</v>
      </c>
    </row>
    <row r="536" spans="1:18" ht="15.75" customHeight="1">
      <c r="A536" s="46">
        <v>2302</v>
      </c>
      <c r="B536" s="47"/>
      <c r="C536" s="47"/>
      <c r="D536" s="47"/>
      <c r="E536" s="47"/>
      <c r="F536" s="47"/>
      <c r="G536" s="47"/>
      <c r="H536" s="47"/>
      <c r="I536" s="47"/>
      <c r="J536" s="47"/>
      <c r="K536" s="48"/>
      <c r="L536" s="154"/>
      <c r="M536" s="155"/>
      <c r="N536" s="157"/>
      <c r="O536" s="73" t="s">
        <v>36</v>
      </c>
      <c r="P536" s="125">
        <f>P535/B521</f>
        <v>0.52631578947368418</v>
      </c>
      <c r="Q536" s="75">
        <f>IF(P535/Q535=0,"",P535/Q535)</f>
        <v>0.83333333333333337</v>
      </c>
      <c r="R536" s="76" t="s">
        <v>37</v>
      </c>
    </row>
    <row r="537" spans="1:18" ht="15.75" customHeight="1">
      <c r="A537" s="46">
        <v>2401</v>
      </c>
      <c r="B537" s="47"/>
      <c r="C537" s="47"/>
      <c r="D537" s="47"/>
      <c r="E537" s="47"/>
      <c r="F537" s="47"/>
      <c r="G537" s="47"/>
      <c r="H537" s="47"/>
      <c r="I537" s="47"/>
      <c r="J537" s="47"/>
      <c r="K537" s="48"/>
      <c r="L537" s="163"/>
      <c r="M537" s="164"/>
      <c r="N537" s="165"/>
      <c r="O537" s="78"/>
      <c r="P537" s="79"/>
      <c r="Q537" s="79"/>
      <c r="R537" s="80"/>
    </row>
    <row r="538" spans="1:18" ht="18" customHeight="1">
      <c r="A538" s="22"/>
      <c r="B538" s="27"/>
      <c r="C538" s="248" t="s">
        <v>80</v>
      </c>
      <c r="D538" s="249"/>
      <c r="E538" s="249"/>
      <c r="F538" s="249"/>
      <c r="G538" s="249"/>
      <c r="H538" s="249"/>
      <c r="I538" s="249"/>
      <c r="J538" s="251"/>
      <c r="K538" s="81">
        <f>SUM(K529:K534)</f>
        <v>12</v>
      </c>
      <c r="L538" s="82">
        <f>IF(K529=0,"",K529/B521)</f>
        <v>0.47368421052631576</v>
      </c>
      <c r="M538" s="82">
        <f>IF(K538=0,"",K538/B521)</f>
        <v>0.63157894736842102</v>
      </c>
      <c r="N538" s="82">
        <f>IF(K530=0,"",M538-L538)</f>
        <v>0.15789473684210525</v>
      </c>
      <c r="O538" s="1"/>
      <c r="P538" s="27"/>
      <c r="Q538" s="30"/>
      <c r="R538" s="1"/>
    </row>
    <row r="539" spans="1:18" ht="12.75" customHeight="1">
      <c r="M539" s="1"/>
      <c r="N539" s="1"/>
      <c r="P539" s="1"/>
    </row>
    <row r="540" spans="1:18" ht="12.75" customHeight="1">
      <c r="M540" s="1"/>
      <c r="N540" s="1"/>
      <c r="P540" s="1"/>
    </row>
    <row r="541" spans="1:18" ht="26.25" customHeight="1">
      <c r="A541" s="148" t="s">
        <v>69</v>
      </c>
      <c r="B541" s="183"/>
      <c r="C541" s="184"/>
      <c r="D541" s="184"/>
      <c r="E541" s="184"/>
      <c r="F541" s="184"/>
      <c r="G541" s="184"/>
      <c r="I541" s="184"/>
      <c r="J541" s="184"/>
      <c r="K541" s="41" t="s">
        <v>85</v>
      </c>
      <c r="L541" s="1"/>
      <c r="M541" s="1"/>
      <c r="N541" s="27"/>
      <c r="O541" s="1"/>
      <c r="P541" s="27"/>
      <c r="Q541" s="27"/>
      <c r="R541" s="27"/>
    </row>
    <row r="542" spans="1:18" ht="20.25" customHeight="1">
      <c r="A542" s="220" t="s">
        <v>19</v>
      </c>
      <c r="B542" s="221" t="s">
        <v>70</v>
      </c>
      <c r="C542" s="246"/>
      <c r="D542" s="246"/>
      <c r="E542" s="246"/>
      <c r="F542" s="246"/>
      <c r="G542" s="246"/>
      <c r="H542" s="246"/>
      <c r="I542" s="246"/>
      <c r="J542" s="247"/>
      <c r="K542" s="250" t="s">
        <v>20</v>
      </c>
      <c r="L542" s="212" t="s">
        <v>11</v>
      </c>
      <c r="M542" s="212" t="s">
        <v>12</v>
      </c>
      <c r="N542" s="223" t="s">
        <v>13</v>
      </c>
      <c r="O542" s="212" t="s">
        <v>14</v>
      </c>
      <c r="P542" s="214" t="s">
        <v>15</v>
      </c>
      <c r="Q542" s="214" t="s">
        <v>16</v>
      </c>
      <c r="R542" s="212" t="s">
        <v>17</v>
      </c>
    </row>
    <row r="543" spans="1:18" ht="15.75" customHeight="1">
      <c r="A543" s="213"/>
      <c r="B543" s="46" t="s">
        <v>71</v>
      </c>
      <c r="C543" s="46" t="s">
        <v>72</v>
      </c>
      <c r="D543" s="46" t="s">
        <v>73</v>
      </c>
      <c r="E543" s="46" t="s">
        <v>74</v>
      </c>
      <c r="F543" s="46" t="s">
        <v>75</v>
      </c>
      <c r="G543" s="46" t="s">
        <v>76</v>
      </c>
      <c r="H543" s="46" t="s">
        <v>77</v>
      </c>
      <c r="I543" s="46" t="s">
        <v>78</v>
      </c>
      <c r="J543" s="46" t="s">
        <v>79</v>
      </c>
      <c r="K543" s="240"/>
      <c r="L543" s="213"/>
      <c r="M543" s="213"/>
      <c r="N543" s="213"/>
      <c r="O543" s="213"/>
      <c r="P543" s="213"/>
      <c r="Q543" s="213"/>
      <c r="R543" s="213"/>
    </row>
    <row r="544" spans="1:18" ht="15.75" customHeight="1">
      <c r="A544" s="46">
        <v>1602</v>
      </c>
      <c r="B544" s="47">
        <v>48</v>
      </c>
      <c r="C544" s="47"/>
      <c r="D544" s="47"/>
      <c r="E544" s="47"/>
      <c r="F544" s="47"/>
      <c r="G544" s="47"/>
      <c r="H544" s="47"/>
      <c r="I544" s="47"/>
      <c r="J544" s="47"/>
      <c r="K544" s="48"/>
      <c r="L544" s="149"/>
      <c r="M544" s="150"/>
      <c r="N544" s="151"/>
      <c r="O544" s="152"/>
      <c r="P544" s="53">
        <f>B544</f>
        <v>48</v>
      </c>
      <c r="Q544" s="153"/>
      <c r="R544" s="152"/>
    </row>
    <row r="545" spans="1:19" ht="15.75" customHeight="1">
      <c r="A545" s="46">
        <v>1701</v>
      </c>
      <c r="B545" s="47"/>
      <c r="C545" s="47">
        <v>39</v>
      </c>
      <c r="D545" s="47"/>
      <c r="E545" s="47"/>
      <c r="F545" s="47"/>
      <c r="G545" s="47"/>
      <c r="H545" s="47"/>
      <c r="I545" s="47"/>
      <c r="J545" s="47"/>
      <c r="K545" s="48"/>
      <c r="L545" s="154"/>
      <c r="M545" s="155"/>
      <c r="N545" s="156"/>
      <c r="O545" s="57">
        <f>IF(C545=0,"",C545/B544)</f>
        <v>0.8125</v>
      </c>
      <c r="P545" s="58">
        <v>39</v>
      </c>
      <c r="Q545" s="59">
        <f t="shared" ref="Q545:Q552" si="54">IF(P545=0,"",P545/P544)</f>
        <v>0.8125</v>
      </c>
      <c r="R545" s="59">
        <f t="shared" ref="R545:R552" si="55">IF(P545=0,"",100%-Q545)</f>
        <v>0.1875</v>
      </c>
    </row>
    <row r="546" spans="1:19" ht="15.75" customHeight="1">
      <c r="A546" s="46">
        <v>1702</v>
      </c>
      <c r="B546" s="47"/>
      <c r="C546" s="47"/>
      <c r="D546" s="47">
        <v>35</v>
      </c>
      <c r="E546" s="47"/>
      <c r="F546" s="47"/>
      <c r="G546" s="47"/>
      <c r="H546" s="47"/>
      <c r="I546" s="47"/>
      <c r="J546" s="47"/>
      <c r="K546" s="48"/>
      <c r="L546" s="154"/>
      <c r="M546" s="155"/>
      <c r="N546" s="156"/>
      <c r="O546" s="57">
        <f>IF(D546=0,"",D546/C545)</f>
        <v>0.89743589743589747</v>
      </c>
      <c r="P546" s="58">
        <v>36</v>
      </c>
      <c r="Q546" s="59">
        <f t="shared" si="54"/>
        <v>0.92307692307692313</v>
      </c>
      <c r="R546" s="59">
        <f t="shared" si="55"/>
        <v>7.6923076923076872E-2</v>
      </c>
      <c r="S546" s="94">
        <f>P546/P544</f>
        <v>0.75</v>
      </c>
    </row>
    <row r="547" spans="1:19" ht="15.75" customHeight="1">
      <c r="A547" s="46">
        <v>1801</v>
      </c>
      <c r="B547" s="47"/>
      <c r="C547" s="47"/>
      <c r="D547" s="47"/>
      <c r="E547" s="47">
        <v>33</v>
      </c>
      <c r="F547" s="47"/>
      <c r="G547" s="47"/>
      <c r="H547" s="47"/>
      <c r="I547" s="47"/>
      <c r="J547" s="47"/>
      <c r="K547" s="48"/>
      <c r="L547" s="154"/>
      <c r="M547" s="155"/>
      <c r="N547" s="156"/>
      <c r="O547" s="57">
        <f>IF(E547=0,"",E547/D546)</f>
        <v>0.94285714285714284</v>
      </c>
      <c r="P547" s="58">
        <v>33</v>
      </c>
      <c r="Q547" s="59">
        <f t="shared" si="54"/>
        <v>0.91666666666666663</v>
      </c>
      <c r="R547" s="59">
        <f t="shared" si="55"/>
        <v>8.333333333333337E-2</v>
      </c>
    </row>
    <row r="548" spans="1:19" ht="15.75" customHeight="1">
      <c r="A548" s="46">
        <v>1802</v>
      </c>
      <c r="B548" s="47"/>
      <c r="C548" s="47"/>
      <c r="D548" s="47"/>
      <c r="E548" s="47"/>
      <c r="F548" s="47">
        <v>33</v>
      </c>
      <c r="G548" s="47"/>
      <c r="H548" s="47"/>
      <c r="I548" s="47"/>
      <c r="J548" s="47"/>
      <c r="K548" s="48"/>
      <c r="L548" s="154"/>
      <c r="M548" s="155"/>
      <c r="N548" s="156"/>
      <c r="O548" s="57">
        <f>IF(F548=0,"",F548/E547)</f>
        <v>1</v>
      </c>
      <c r="P548" s="58">
        <v>33</v>
      </c>
      <c r="Q548" s="59">
        <f t="shared" si="54"/>
        <v>1</v>
      </c>
      <c r="R548" s="59">
        <f t="shared" si="55"/>
        <v>0</v>
      </c>
    </row>
    <row r="549" spans="1:19" ht="15.75" customHeight="1">
      <c r="A549" s="46">
        <v>1901</v>
      </c>
      <c r="B549" s="47"/>
      <c r="C549" s="47"/>
      <c r="D549" s="47"/>
      <c r="E549" s="47"/>
      <c r="F549" s="47"/>
      <c r="G549" s="47">
        <v>33</v>
      </c>
      <c r="H549" s="47"/>
      <c r="I549" s="47"/>
      <c r="J549" s="47"/>
      <c r="K549" s="48"/>
      <c r="L549" s="154"/>
      <c r="M549" s="155"/>
      <c r="N549" s="156"/>
      <c r="O549" s="57">
        <f>IF(G549=0,"",G549/F548)</f>
        <v>1</v>
      </c>
      <c r="P549" s="58">
        <v>33</v>
      </c>
      <c r="Q549" s="59">
        <f t="shared" si="54"/>
        <v>1</v>
      </c>
      <c r="R549" s="59">
        <f t="shared" si="55"/>
        <v>0</v>
      </c>
    </row>
    <row r="550" spans="1:19" ht="15.75" customHeight="1">
      <c r="A550" s="46">
        <v>1902</v>
      </c>
      <c r="B550" s="47"/>
      <c r="C550" s="47"/>
      <c r="D550" s="47"/>
      <c r="E550" s="47"/>
      <c r="F550" s="47"/>
      <c r="G550" s="47"/>
      <c r="H550" s="47">
        <v>29</v>
      </c>
      <c r="I550" s="47"/>
      <c r="J550" s="47"/>
      <c r="K550" s="48"/>
      <c r="L550" s="154"/>
      <c r="M550" s="155"/>
      <c r="N550" s="156"/>
      <c r="O550" s="57">
        <f>IF(H550=0,"",H550/G549)</f>
        <v>0.87878787878787878</v>
      </c>
      <c r="P550" s="58">
        <v>31</v>
      </c>
      <c r="Q550" s="59">
        <f t="shared" si="54"/>
        <v>0.93939393939393945</v>
      </c>
      <c r="R550" s="59">
        <f t="shared" si="55"/>
        <v>6.0606060606060552E-2</v>
      </c>
    </row>
    <row r="551" spans="1:19" ht="15.75" customHeight="1">
      <c r="A551" s="46">
        <v>2001</v>
      </c>
      <c r="B551" s="47"/>
      <c r="C551" s="47"/>
      <c r="D551" s="47"/>
      <c r="E551" s="47"/>
      <c r="F551" s="47"/>
      <c r="G551" s="47"/>
      <c r="H551" s="47"/>
      <c r="I551" s="47">
        <v>29</v>
      </c>
      <c r="J551" s="47"/>
      <c r="K551" s="48"/>
      <c r="L551" s="154"/>
      <c r="M551" s="155"/>
      <c r="N551" s="156"/>
      <c r="O551" s="57">
        <f>IF(I551=0,"",I551/H550)</f>
        <v>1</v>
      </c>
      <c r="P551" s="58">
        <v>31</v>
      </c>
      <c r="Q551" s="59">
        <f t="shared" si="54"/>
        <v>1</v>
      </c>
      <c r="R551" s="59">
        <f t="shared" si="55"/>
        <v>0</v>
      </c>
    </row>
    <row r="552" spans="1:19" ht="15.75" customHeight="1">
      <c r="A552" s="46">
        <v>2002</v>
      </c>
      <c r="B552" s="47"/>
      <c r="C552" s="47"/>
      <c r="D552" s="47"/>
      <c r="E552" s="47"/>
      <c r="F552" s="47"/>
      <c r="G552" s="47"/>
      <c r="H552" s="47"/>
      <c r="I552" s="47"/>
      <c r="J552" s="47">
        <v>29</v>
      </c>
      <c r="K552" s="48">
        <v>27</v>
      </c>
      <c r="L552" s="154"/>
      <c r="M552" s="155"/>
      <c r="N552" s="156"/>
      <c r="O552" s="57">
        <f>IF(J552=0,"",J552/I551)</f>
        <v>1</v>
      </c>
      <c r="P552" s="58">
        <v>31</v>
      </c>
      <c r="Q552" s="59">
        <f t="shared" si="54"/>
        <v>1</v>
      </c>
      <c r="R552" s="59">
        <f t="shared" si="55"/>
        <v>0</v>
      </c>
    </row>
    <row r="553" spans="1:19" ht="15.75" customHeight="1">
      <c r="A553" s="46">
        <v>2101</v>
      </c>
      <c r="B553" s="47"/>
      <c r="C553" s="47"/>
      <c r="D553" s="47"/>
      <c r="E553" s="47"/>
      <c r="F553" s="47"/>
      <c r="G553" s="47"/>
      <c r="H553" s="47"/>
      <c r="I553" s="47"/>
      <c r="J553" s="47">
        <v>3</v>
      </c>
      <c r="K553" s="48">
        <v>2</v>
      </c>
      <c r="L553" s="154"/>
      <c r="M553" s="155"/>
      <c r="N553" s="156"/>
      <c r="O553" s="57"/>
      <c r="P553" s="58">
        <v>4</v>
      </c>
      <c r="Q553" s="59"/>
      <c r="R553" s="59"/>
    </row>
    <row r="554" spans="1:19" ht="15.75" customHeight="1">
      <c r="A554" s="46">
        <v>2102</v>
      </c>
      <c r="B554" s="47"/>
      <c r="C554" s="47"/>
      <c r="D554" s="47"/>
      <c r="E554" s="47"/>
      <c r="F554" s="47"/>
      <c r="G554" s="47"/>
      <c r="H554" s="47"/>
      <c r="I554" s="47"/>
      <c r="J554" s="47">
        <v>1</v>
      </c>
      <c r="K554" s="48"/>
      <c r="L554" s="154"/>
      <c r="M554" s="155"/>
      <c r="N554" s="157"/>
      <c r="O554" s="158"/>
      <c r="P554" s="159">
        <v>1</v>
      </c>
      <c r="Q554" s="160"/>
      <c r="R554" s="158"/>
    </row>
    <row r="555" spans="1:19" ht="15.75" customHeight="1">
      <c r="A555" s="46">
        <v>2201</v>
      </c>
      <c r="B555" s="47"/>
      <c r="C555" s="47"/>
      <c r="D555" s="47"/>
      <c r="E555" s="47"/>
      <c r="F555" s="47"/>
      <c r="G555" s="47"/>
      <c r="H555" s="47"/>
      <c r="I555" s="47"/>
      <c r="J555" s="47">
        <v>1</v>
      </c>
      <c r="K555" s="48">
        <v>1</v>
      </c>
      <c r="L555" s="154"/>
      <c r="M555" s="155"/>
      <c r="N555" s="157"/>
      <c r="O555" s="161"/>
      <c r="P555" s="159">
        <v>1</v>
      </c>
      <c r="Q555" s="162"/>
      <c r="R555" s="161"/>
    </row>
    <row r="556" spans="1:19" ht="15.75" customHeight="1">
      <c r="A556" s="46">
        <v>2202</v>
      </c>
      <c r="B556" s="47"/>
      <c r="C556" s="47"/>
      <c r="D556" s="47"/>
      <c r="E556" s="47"/>
      <c r="F556" s="47"/>
      <c r="G556" s="47"/>
      <c r="H556" s="47"/>
      <c r="I556" s="47"/>
      <c r="J556" s="47"/>
      <c r="K556" s="48"/>
      <c r="L556" s="154"/>
      <c r="M556" s="155"/>
      <c r="N556" s="157"/>
      <c r="O556" s="161"/>
      <c r="P556" s="159"/>
      <c r="Q556" s="162"/>
      <c r="R556" s="161"/>
    </row>
    <row r="557" spans="1:19" ht="15.75" customHeight="1">
      <c r="A557" s="46">
        <v>2301</v>
      </c>
      <c r="B557" s="47"/>
      <c r="C557" s="47"/>
      <c r="D557" s="47"/>
      <c r="E557" s="47"/>
      <c r="F557" s="47"/>
      <c r="G557" s="47"/>
      <c r="H557" s="47"/>
      <c r="I557" s="47"/>
      <c r="J557" s="47"/>
      <c r="K557" s="48"/>
      <c r="L557" s="154"/>
      <c r="M557" s="155"/>
      <c r="N557" s="157"/>
      <c r="O557" s="1"/>
      <c r="P557" s="27"/>
      <c r="Q557" s="30"/>
      <c r="R557" s="66"/>
    </row>
    <row r="558" spans="1:19" ht="15.75" customHeight="1">
      <c r="A558" s="46">
        <v>2302</v>
      </c>
      <c r="B558" s="47"/>
      <c r="C558" s="47"/>
      <c r="D558" s="47"/>
      <c r="E558" s="47"/>
      <c r="F558" s="47"/>
      <c r="G558" s="47"/>
      <c r="H558" s="47"/>
      <c r="I558" s="47"/>
      <c r="J558" s="47"/>
      <c r="K558" s="48"/>
      <c r="L558" s="154"/>
      <c r="M558" s="155"/>
      <c r="N558" s="157"/>
      <c r="O558" s="69" t="s">
        <v>35</v>
      </c>
      <c r="P558" s="123">
        <v>26</v>
      </c>
      <c r="Q558" s="71">
        <f>IF(SUM(K548:K558)=0,"",SUM(K548:K558))</f>
        <v>30</v>
      </c>
      <c r="R558" s="72" t="s">
        <v>20</v>
      </c>
    </row>
    <row r="559" spans="1:19" ht="15.75" customHeight="1">
      <c r="A559" s="46">
        <v>2401</v>
      </c>
      <c r="B559" s="47"/>
      <c r="C559" s="47"/>
      <c r="D559" s="47"/>
      <c r="E559" s="47"/>
      <c r="F559" s="47"/>
      <c r="G559" s="47"/>
      <c r="H559" s="47"/>
      <c r="I559" s="47"/>
      <c r="J559" s="47"/>
      <c r="K559" s="48"/>
      <c r="L559" s="154"/>
      <c r="M559" s="155"/>
      <c r="N559" s="157"/>
      <c r="O559" s="73" t="s">
        <v>36</v>
      </c>
      <c r="P559" s="125">
        <f>P558/B544</f>
        <v>0.54166666666666663</v>
      </c>
      <c r="Q559" s="75">
        <f>IF(P558/Q558=0,"",P558/Q558)</f>
        <v>0.8666666666666667</v>
      </c>
      <c r="R559" s="76" t="s">
        <v>37</v>
      </c>
    </row>
    <row r="560" spans="1:19" ht="15.75" customHeight="1">
      <c r="A560" s="46">
        <v>2402</v>
      </c>
      <c r="B560" s="47"/>
      <c r="C560" s="47"/>
      <c r="D560" s="47"/>
      <c r="E560" s="47"/>
      <c r="F560" s="47"/>
      <c r="G560" s="47"/>
      <c r="H560" s="47"/>
      <c r="I560" s="47"/>
      <c r="J560" s="47"/>
      <c r="K560" s="48"/>
      <c r="L560" s="163"/>
      <c r="M560" s="164"/>
      <c r="N560" s="165"/>
      <c r="O560" s="78"/>
      <c r="P560" s="79"/>
      <c r="Q560" s="79"/>
      <c r="R560" s="80"/>
    </row>
    <row r="561" spans="1:20" ht="18" customHeight="1">
      <c r="A561" s="22"/>
      <c r="B561" s="27"/>
      <c r="C561" s="248" t="s">
        <v>80</v>
      </c>
      <c r="D561" s="249"/>
      <c r="E561" s="249"/>
      <c r="F561" s="249"/>
      <c r="G561" s="249"/>
      <c r="H561" s="249"/>
      <c r="I561" s="249"/>
      <c r="J561" s="249"/>
      <c r="K561" s="81">
        <f>SUM(K552:K557)</f>
        <v>30</v>
      </c>
      <c r="L561" s="82">
        <f>IF(K552=0,"",K552/B544)</f>
        <v>0.5625</v>
      </c>
      <c r="M561" s="82">
        <f>IF(K561=0,"",K561/B544)</f>
        <v>0.625</v>
      </c>
      <c r="N561" s="82">
        <f>IF(K553=0,"",M561-L561)</f>
        <v>6.25E-2</v>
      </c>
      <c r="O561" s="1"/>
      <c r="P561" s="27"/>
      <c r="Q561" s="30"/>
      <c r="R561" s="1"/>
    </row>
    <row r="562" spans="1:20" ht="12.75" customHeight="1">
      <c r="M562" s="1"/>
      <c r="N562" s="1"/>
      <c r="P562" s="1"/>
    </row>
    <row r="563" spans="1:20" ht="12.75" customHeight="1">
      <c r="M563" s="1"/>
      <c r="N563" s="1"/>
      <c r="P563" s="1"/>
    </row>
    <row r="564" spans="1:20" ht="26.25" customHeight="1">
      <c r="A564" s="148" t="s">
        <v>69</v>
      </c>
      <c r="B564" s="183"/>
      <c r="C564" s="184"/>
      <c r="D564" s="184"/>
      <c r="E564" s="184"/>
      <c r="F564" s="184"/>
      <c r="G564" s="184"/>
      <c r="I564" s="184"/>
      <c r="J564" s="184"/>
      <c r="K564" s="41" t="s">
        <v>86</v>
      </c>
      <c r="L564" s="1"/>
      <c r="M564" s="1"/>
      <c r="N564" s="27"/>
      <c r="O564" s="1"/>
      <c r="P564" s="27"/>
      <c r="Q564" s="27"/>
      <c r="R564" s="27"/>
    </row>
    <row r="565" spans="1:20" ht="20.25" customHeight="1">
      <c r="A565" s="220" t="s">
        <v>19</v>
      </c>
      <c r="B565" s="221" t="s">
        <v>70</v>
      </c>
      <c r="C565" s="246"/>
      <c r="D565" s="246"/>
      <c r="E565" s="246"/>
      <c r="F565" s="246"/>
      <c r="G565" s="246"/>
      <c r="H565" s="246"/>
      <c r="I565" s="246"/>
      <c r="J565" s="247"/>
      <c r="K565" s="250" t="s">
        <v>20</v>
      </c>
      <c r="L565" s="212" t="s">
        <v>11</v>
      </c>
      <c r="M565" s="212" t="s">
        <v>12</v>
      </c>
      <c r="N565" s="223" t="s">
        <v>13</v>
      </c>
      <c r="O565" s="212" t="s">
        <v>14</v>
      </c>
      <c r="P565" s="214" t="s">
        <v>15</v>
      </c>
      <c r="Q565" s="214" t="s">
        <v>16</v>
      </c>
      <c r="R565" s="212" t="s">
        <v>17</v>
      </c>
    </row>
    <row r="566" spans="1:20" ht="15.75" customHeight="1">
      <c r="A566" s="213"/>
      <c r="B566" s="46" t="s">
        <v>71</v>
      </c>
      <c r="C566" s="46" t="s">
        <v>72</v>
      </c>
      <c r="D566" s="46" t="s">
        <v>73</v>
      </c>
      <c r="E566" s="46" t="s">
        <v>74</v>
      </c>
      <c r="F566" s="46" t="s">
        <v>75</v>
      </c>
      <c r="G566" s="46" t="s">
        <v>76</v>
      </c>
      <c r="H566" s="46" t="s">
        <v>77</v>
      </c>
      <c r="I566" s="46" t="s">
        <v>78</v>
      </c>
      <c r="J566" s="46" t="s">
        <v>79</v>
      </c>
      <c r="K566" s="240"/>
      <c r="L566" s="213"/>
      <c r="M566" s="213"/>
      <c r="N566" s="213"/>
      <c r="O566" s="213"/>
      <c r="P566" s="213"/>
      <c r="Q566" s="213"/>
      <c r="R566" s="213"/>
    </row>
    <row r="567" spans="1:20" ht="15.75" customHeight="1">
      <c r="A567" s="46">
        <v>1701</v>
      </c>
      <c r="B567" s="47">
        <v>28</v>
      </c>
      <c r="C567" s="47"/>
      <c r="D567" s="47"/>
      <c r="E567" s="47"/>
      <c r="F567" s="47"/>
      <c r="G567" s="47"/>
      <c r="H567" s="47"/>
      <c r="I567" s="47"/>
      <c r="J567" s="47"/>
      <c r="K567" s="48"/>
      <c r="L567" s="149"/>
      <c r="M567" s="150"/>
      <c r="N567" s="151"/>
      <c r="O567" s="152"/>
      <c r="P567" s="53">
        <f>B567</f>
        <v>28</v>
      </c>
      <c r="Q567" s="153"/>
      <c r="R567" s="152"/>
    </row>
    <row r="568" spans="1:20" ht="15.75" customHeight="1">
      <c r="A568" s="46">
        <v>1702</v>
      </c>
      <c r="B568" s="47"/>
      <c r="C568" s="47">
        <v>24</v>
      </c>
      <c r="D568" s="47"/>
      <c r="E568" s="47"/>
      <c r="F568" s="47"/>
      <c r="G568" s="47"/>
      <c r="H568" s="47"/>
      <c r="I568" s="47"/>
      <c r="J568" s="47"/>
      <c r="K568" s="48"/>
      <c r="L568" s="154"/>
      <c r="M568" s="155"/>
      <c r="N568" s="156"/>
      <c r="O568" s="57">
        <f>IF(C568=0,"",C568/B567)</f>
        <v>0.8571428571428571</v>
      </c>
      <c r="P568" s="58">
        <v>24</v>
      </c>
      <c r="Q568" s="59">
        <f t="shared" ref="Q568:Q575" si="56">IF(P568=0,"",P568/P567)</f>
        <v>0.8571428571428571</v>
      </c>
      <c r="R568" s="59">
        <f t="shared" ref="R568:R575" si="57">IF(P568=0,"",100%-Q568)</f>
        <v>0.1428571428571429</v>
      </c>
    </row>
    <row r="569" spans="1:20" ht="15.75" customHeight="1">
      <c r="A569" s="46">
        <v>1801</v>
      </c>
      <c r="B569" s="47"/>
      <c r="C569" s="47"/>
      <c r="D569" s="47">
        <v>22</v>
      </c>
      <c r="E569" s="47"/>
      <c r="F569" s="47"/>
      <c r="G569" s="47"/>
      <c r="H569" s="47"/>
      <c r="I569" s="47"/>
      <c r="J569" s="47"/>
      <c r="K569" s="48"/>
      <c r="L569" s="154"/>
      <c r="M569" s="155"/>
      <c r="N569" s="156"/>
      <c r="O569" s="57">
        <f>IF(D569=0,"",D569/C568)</f>
        <v>0.91666666666666663</v>
      </c>
      <c r="P569" s="58">
        <v>22</v>
      </c>
      <c r="Q569" s="59">
        <f t="shared" si="56"/>
        <v>0.91666666666666663</v>
      </c>
      <c r="R569" s="59">
        <f t="shared" si="57"/>
        <v>8.333333333333337E-2</v>
      </c>
      <c r="T569" s="94">
        <f>P569/P567</f>
        <v>0.7857142857142857</v>
      </c>
    </row>
    <row r="570" spans="1:20" ht="15.75" customHeight="1">
      <c r="A570" s="46">
        <v>1802</v>
      </c>
      <c r="B570" s="47"/>
      <c r="C570" s="47"/>
      <c r="D570" s="47"/>
      <c r="E570" s="47">
        <v>19</v>
      </c>
      <c r="F570" s="47"/>
      <c r="G570" s="47"/>
      <c r="H570" s="47"/>
      <c r="I570" s="47"/>
      <c r="J570" s="47"/>
      <c r="K570" s="48"/>
      <c r="L570" s="154"/>
      <c r="M570" s="155"/>
      <c r="N570" s="156"/>
      <c r="O570" s="57">
        <f>IF(E570=0,"",E570/D569)</f>
        <v>0.86363636363636365</v>
      </c>
      <c r="P570" s="58">
        <v>20</v>
      </c>
      <c r="Q570" s="59">
        <f t="shared" si="56"/>
        <v>0.90909090909090906</v>
      </c>
      <c r="R570" s="59">
        <f t="shared" si="57"/>
        <v>9.0909090909090939E-2</v>
      </c>
    </row>
    <row r="571" spans="1:20" ht="15.75" customHeight="1">
      <c r="A571" s="46">
        <v>1901</v>
      </c>
      <c r="B571" s="47"/>
      <c r="C571" s="47"/>
      <c r="D571" s="47"/>
      <c r="E571" s="47"/>
      <c r="F571" s="47">
        <v>18</v>
      </c>
      <c r="G571" s="47"/>
      <c r="H571" s="47"/>
      <c r="I571" s="47"/>
      <c r="J571" s="47"/>
      <c r="K571" s="48"/>
      <c r="L571" s="154"/>
      <c r="M571" s="155"/>
      <c r="N571" s="156"/>
      <c r="O571" s="57">
        <f>IF(F571=0,"",F571/E570)</f>
        <v>0.94736842105263153</v>
      </c>
      <c r="P571" s="58">
        <v>18</v>
      </c>
      <c r="Q571" s="59">
        <f t="shared" si="56"/>
        <v>0.9</v>
      </c>
      <c r="R571" s="59">
        <f t="shared" si="57"/>
        <v>9.9999999999999978E-2</v>
      </c>
    </row>
    <row r="572" spans="1:20" ht="15.75" customHeight="1">
      <c r="A572" s="46">
        <v>1902</v>
      </c>
      <c r="B572" s="47"/>
      <c r="C572" s="47"/>
      <c r="D572" s="47"/>
      <c r="E572" s="47"/>
      <c r="F572" s="47"/>
      <c r="G572" s="47">
        <v>18</v>
      </c>
      <c r="H572" s="47"/>
      <c r="I572" s="47"/>
      <c r="J572" s="47"/>
      <c r="K572" s="48"/>
      <c r="L572" s="154"/>
      <c r="M572" s="155"/>
      <c r="N572" s="156"/>
      <c r="O572" s="57">
        <f>IF(G572=0,"",G572/F571)</f>
        <v>1</v>
      </c>
      <c r="P572" s="58">
        <v>18</v>
      </c>
      <c r="Q572" s="59">
        <f t="shared" si="56"/>
        <v>1</v>
      </c>
      <c r="R572" s="59">
        <f t="shared" si="57"/>
        <v>0</v>
      </c>
    </row>
    <row r="573" spans="1:20" ht="15.75" customHeight="1">
      <c r="A573" s="46">
        <v>2001</v>
      </c>
      <c r="B573" s="47"/>
      <c r="C573" s="47"/>
      <c r="D573" s="47"/>
      <c r="E573" s="47"/>
      <c r="F573" s="47"/>
      <c r="G573" s="47"/>
      <c r="H573" s="47">
        <v>18</v>
      </c>
      <c r="I573" s="47"/>
      <c r="J573" s="47"/>
      <c r="K573" s="48"/>
      <c r="L573" s="154"/>
      <c r="M573" s="155"/>
      <c r="N573" s="156"/>
      <c r="O573" s="57">
        <f>IF(H573=0,"",H573/G572)</f>
        <v>1</v>
      </c>
      <c r="P573" s="58">
        <v>18</v>
      </c>
      <c r="Q573" s="59">
        <f t="shared" si="56"/>
        <v>1</v>
      </c>
      <c r="R573" s="59">
        <f t="shared" si="57"/>
        <v>0</v>
      </c>
    </row>
    <row r="574" spans="1:20" ht="15.75" customHeight="1">
      <c r="A574" s="46">
        <v>2002</v>
      </c>
      <c r="B574" s="47"/>
      <c r="C574" s="47"/>
      <c r="D574" s="47"/>
      <c r="E574" s="47"/>
      <c r="F574" s="47"/>
      <c r="G574" s="47"/>
      <c r="H574" s="47"/>
      <c r="I574" s="47">
        <v>18</v>
      </c>
      <c r="J574" s="47"/>
      <c r="K574" s="48"/>
      <c r="L574" s="154"/>
      <c r="M574" s="155"/>
      <c r="N574" s="156"/>
      <c r="O574" s="57">
        <f>IF(I574=0,"",I574/H573)</f>
        <v>1</v>
      </c>
      <c r="P574" s="58">
        <v>18</v>
      </c>
      <c r="Q574" s="59">
        <f t="shared" si="56"/>
        <v>1</v>
      </c>
      <c r="R574" s="59">
        <f t="shared" si="57"/>
        <v>0</v>
      </c>
    </row>
    <row r="575" spans="1:20" ht="15.75" customHeight="1">
      <c r="A575" s="46">
        <v>2101</v>
      </c>
      <c r="B575" s="47"/>
      <c r="C575" s="47"/>
      <c r="D575" s="47"/>
      <c r="E575" s="47"/>
      <c r="F575" s="47"/>
      <c r="G575" s="47"/>
      <c r="H575" s="47"/>
      <c r="I575" s="47"/>
      <c r="J575" s="47">
        <v>17</v>
      </c>
      <c r="K575" s="48">
        <v>13</v>
      </c>
      <c r="L575" s="154"/>
      <c r="M575" s="155"/>
      <c r="N575" s="156"/>
      <c r="O575" s="57">
        <f>IF(J575=0,"",J575/I574)</f>
        <v>0.94444444444444442</v>
      </c>
      <c r="P575" s="58">
        <v>17</v>
      </c>
      <c r="Q575" s="59">
        <f t="shared" si="56"/>
        <v>0.94444444444444442</v>
      </c>
      <c r="R575" s="59">
        <f t="shared" si="57"/>
        <v>5.555555555555558E-2</v>
      </c>
    </row>
    <row r="576" spans="1:20" ht="15.75" customHeight="1">
      <c r="A576" s="46">
        <v>2102</v>
      </c>
      <c r="B576" s="47"/>
      <c r="C576" s="47"/>
      <c r="D576" s="47"/>
      <c r="E576" s="47"/>
      <c r="F576" s="47"/>
      <c r="G576" s="47"/>
      <c r="H576" s="47"/>
      <c r="I576" s="47"/>
      <c r="J576" s="47">
        <v>5</v>
      </c>
      <c r="K576" s="48">
        <v>4</v>
      </c>
      <c r="L576" s="154"/>
      <c r="M576" s="155"/>
      <c r="N576" s="156"/>
      <c r="O576" s="57"/>
      <c r="P576" s="58">
        <v>5</v>
      </c>
      <c r="Q576" s="59"/>
      <c r="R576" s="59"/>
    </row>
    <row r="577" spans="1:19" ht="15.75" customHeight="1">
      <c r="A577" s="46">
        <v>2201</v>
      </c>
      <c r="B577" s="47"/>
      <c r="C577" s="47"/>
      <c r="D577" s="47"/>
      <c r="E577" s="47"/>
      <c r="F577" s="47"/>
      <c r="G577" s="47"/>
      <c r="H577" s="47"/>
      <c r="I577" s="47"/>
      <c r="J577" s="47">
        <v>1</v>
      </c>
      <c r="K577" s="48"/>
      <c r="L577" s="154"/>
      <c r="M577" s="155"/>
      <c r="N577" s="157"/>
      <c r="O577" s="158"/>
      <c r="P577" s="159">
        <v>1</v>
      </c>
      <c r="Q577" s="160"/>
      <c r="R577" s="158"/>
    </row>
    <row r="578" spans="1:19" ht="15.75" customHeight="1">
      <c r="A578" s="46">
        <v>2202</v>
      </c>
      <c r="B578" s="47"/>
      <c r="C578" s="47"/>
      <c r="D578" s="47"/>
      <c r="E578" s="47"/>
      <c r="F578" s="47"/>
      <c r="G578" s="47"/>
      <c r="H578" s="47"/>
      <c r="I578" s="47"/>
      <c r="J578" s="47"/>
      <c r="K578" s="166">
        <v>1</v>
      </c>
      <c r="L578" s="154"/>
      <c r="M578" s="155"/>
      <c r="N578" s="157"/>
      <c r="O578" s="161"/>
      <c r="P578" s="159"/>
      <c r="Q578" s="162"/>
      <c r="R578" s="161"/>
    </row>
    <row r="579" spans="1:19" ht="15.75" customHeight="1">
      <c r="A579" s="46">
        <v>2301</v>
      </c>
      <c r="B579" s="47"/>
      <c r="C579" s="47"/>
      <c r="D579" s="47"/>
      <c r="E579" s="47"/>
      <c r="F579" s="47"/>
      <c r="G579" s="47"/>
      <c r="H579" s="47"/>
      <c r="I579" s="47"/>
      <c r="J579" s="47"/>
      <c r="K579" s="48"/>
      <c r="L579" s="154"/>
      <c r="M579" s="155"/>
      <c r="N579" s="157"/>
      <c r="O579" s="161"/>
      <c r="P579" s="159"/>
      <c r="Q579" s="162"/>
      <c r="R579" s="161"/>
    </row>
    <row r="580" spans="1:19" ht="15.75" customHeight="1">
      <c r="A580" s="46">
        <v>2302</v>
      </c>
      <c r="B580" s="47"/>
      <c r="C580" s="47"/>
      <c r="D580" s="47"/>
      <c r="E580" s="47"/>
      <c r="F580" s="47"/>
      <c r="G580" s="47"/>
      <c r="H580" s="47"/>
      <c r="I580" s="47"/>
      <c r="J580" s="47"/>
      <c r="K580" s="48"/>
      <c r="L580" s="154"/>
      <c r="M580" s="155"/>
      <c r="N580" s="157"/>
      <c r="O580" s="1"/>
      <c r="P580" s="27"/>
      <c r="Q580" s="30"/>
      <c r="R580" s="66"/>
    </row>
    <row r="581" spans="1:19" ht="15.75" customHeight="1">
      <c r="A581" s="46">
        <v>2401</v>
      </c>
      <c r="B581" s="47"/>
      <c r="C581" s="47"/>
      <c r="D581" s="47"/>
      <c r="E581" s="47"/>
      <c r="F581" s="47"/>
      <c r="G581" s="47"/>
      <c r="H581" s="47"/>
      <c r="I581" s="47"/>
      <c r="J581" s="47"/>
      <c r="K581" s="48"/>
      <c r="L581" s="154"/>
      <c r="M581" s="155"/>
      <c r="N581" s="157"/>
      <c r="O581" s="69" t="s">
        <v>35</v>
      </c>
      <c r="P581" s="123">
        <v>13</v>
      </c>
      <c r="Q581" s="71">
        <f>IF(SUM(K571:K581)=0,"",SUM(K571:K581))</f>
        <v>18</v>
      </c>
      <c r="R581" s="72" t="s">
        <v>20</v>
      </c>
    </row>
    <row r="582" spans="1:19" ht="15.75" customHeight="1">
      <c r="A582" s="46">
        <v>2402</v>
      </c>
      <c r="B582" s="47"/>
      <c r="C582" s="47"/>
      <c r="D582" s="47"/>
      <c r="E582" s="47"/>
      <c r="F582" s="47"/>
      <c r="G582" s="47"/>
      <c r="H582" s="47"/>
      <c r="I582" s="47"/>
      <c r="J582" s="47"/>
      <c r="K582" s="48"/>
      <c r="L582" s="154"/>
      <c r="M582" s="155"/>
      <c r="N582" s="157"/>
      <c r="O582" s="73" t="s">
        <v>36</v>
      </c>
      <c r="P582" s="125">
        <f>P581/B567</f>
        <v>0.4642857142857143</v>
      </c>
      <c r="Q582" s="75">
        <f>IF(P581/Q581=0,"",P581/Q581)</f>
        <v>0.72222222222222221</v>
      </c>
      <c r="R582" s="76" t="s">
        <v>37</v>
      </c>
    </row>
    <row r="583" spans="1:19" ht="15.75" customHeight="1">
      <c r="A583" s="46">
        <v>2501</v>
      </c>
      <c r="B583" s="47"/>
      <c r="C583" s="47"/>
      <c r="D583" s="47"/>
      <c r="E583" s="47"/>
      <c r="F583" s="47"/>
      <c r="G583" s="47"/>
      <c r="H583" s="47"/>
      <c r="I583" s="47"/>
      <c r="J583" s="47"/>
      <c r="K583" s="48"/>
      <c r="L583" s="163"/>
      <c r="M583" s="164"/>
      <c r="N583" s="165"/>
      <c r="O583" s="78"/>
      <c r="P583" s="79"/>
      <c r="Q583" s="79"/>
      <c r="R583" s="80"/>
    </row>
    <row r="584" spans="1:19" ht="18" customHeight="1">
      <c r="A584" s="22"/>
      <c r="B584" s="27"/>
      <c r="C584" s="248" t="s">
        <v>80</v>
      </c>
      <c r="D584" s="249"/>
      <c r="E584" s="249"/>
      <c r="F584" s="249"/>
      <c r="G584" s="249"/>
      <c r="H584" s="249"/>
      <c r="I584" s="249"/>
      <c r="J584" s="249"/>
      <c r="K584" s="81">
        <f>SUM(K575:K580)</f>
        <v>18</v>
      </c>
      <c r="L584" s="82">
        <f>IF(K575=0,"",K575/B567)</f>
        <v>0.4642857142857143</v>
      </c>
      <c r="M584" s="82">
        <f>IF(K584=0,"",K584/B567)</f>
        <v>0.6428571428571429</v>
      </c>
      <c r="N584" s="82">
        <f>IF(K576=0,"",M584-L584)</f>
        <v>0.1785714285714286</v>
      </c>
      <c r="O584" s="1"/>
      <c r="P584" s="27"/>
      <c r="Q584" s="30"/>
      <c r="R584" s="1"/>
    </row>
    <row r="585" spans="1:19" ht="12.75" customHeight="1">
      <c r="M585" s="1"/>
      <c r="N585" s="1"/>
      <c r="P585" s="1"/>
    </row>
    <row r="586" spans="1:19" ht="12.75" customHeight="1">
      <c r="M586" s="1"/>
      <c r="N586" s="1"/>
      <c r="P586" s="1"/>
    </row>
    <row r="587" spans="1:19" ht="26.25" customHeight="1">
      <c r="A587" s="148" t="s">
        <v>69</v>
      </c>
      <c r="B587" s="148"/>
      <c r="C587" s="148"/>
      <c r="D587" s="148"/>
      <c r="E587" s="148"/>
      <c r="F587" s="148"/>
      <c r="G587" s="148"/>
      <c r="H587" s="148"/>
      <c r="I587" s="148"/>
      <c r="K587" s="83" t="s">
        <v>87</v>
      </c>
      <c r="L587" s="1"/>
      <c r="M587" s="1"/>
      <c r="N587" s="27"/>
      <c r="O587" s="1"/>
      <c r="P587" s="27"/>
      <c r="Q587" s="27"/>
      <c r="R587" s="27"/>
    </row>
    <row r="588" spans="1:19" ht="20.25" customHeight="1">
      <c r="A588" s="220" t="s">
        <v>19</v>
      </c>
      <c r="B588" s="221" t="s">
        <v>70</v>
      </c>
      <c r="C588" s="246"/>
      <c r="D588" s="246"/>
      <c r="E588" s="246"/>
      <c r="F588" s="246"/>
      <c r="G588" s="246"/>
      <c r="H588" s="246"/>
      <c r="I588" s="246"/>
      <c r="J588" s="247"/>
      <c r="K588" s="250" t="s">
        <v>20</v>
      </c>
      <c r="L588" s="212" t="s">
        <v>11</v>
      </c>
      <c r="M588" s="212" t="s">
        <v>12</v>
      </c>
      <c r="N588" s="223" t="s">
        <v>13</v>
      </c>
      <c r="O588" s="212" t="s">
        <v>14</v>
      </c>
      <c r="P588" s="214" t="s">
        <v>15</v>
      </c>
      <c r="Q588" s="214" t="s">
        <v>16</v>
      </c>
      <c r="R588" s="212" t="s">
        <v>17</v>
      </c>
    </row>
    <row r="589" spans="1:19" ht="15.75" customHeight="1">
      <c r="A589" s="213"/>
      <c r="B589" s="46" t="s">
        <v>71</v>
      </c>
      <c r="C589" s="46" t="s">
        <v>72</v>
      </c>
      <c r="D589" s="46" t="s">
        <v>73</v>
      </c>
      <c r="E589" s="46" t="s">
        <v>74</v>
      </c>
      <c r="F589" s="46" t="s">
        <v>75</v>
      </c>
      <c r="G589" s="46" t="s">
        <v>76</v>
      </c>
      <c r="H589" s="46" t="s">
        <v>77</v>
      </c>
      <c r="I589" s="46" t="s">
        <v>78</v>
      </c>
      <c r="J589" s="46" t="s">
        <v>79</v>
      </c>
      <c r="K589" s="240"/>
      <c r="L589" s="213"/>
      <c r="M589" s="213"/>
      <c r="N589" s="213"/>
      <c r="O589" s="213"/>
      <c r="P589" s="213"/>
      <c r="Q589" s="213"/>
      <c r="R589" s="213"/>
    </row>
    <row r="590" spans="1:19" ht="15.75" customHeight="1">
      <c r="A590" s="46">
        <v>1702</v>
      </c>
      <c r="B590" s="47">
        <v>80</v>
      </c>
      <c r="C590" s="47"/>
      <c r="D590" s="47"/>
      <c r="E590" s="47"/>
      <c r="F590" s="47"/>
      <c r="G590" s="47"/>
      <c r="H590" s="47"/>
      <c r="I590" s="47"/>
      <c r="J590" s="47"/>
      <c r="K590" s="48"/>
      <c r="L590" s="149"/>
      <c r="M590" s="150"/>
      <c r="N590" s="151"/>
      <c r="O590" s="152"/>
      <c r="P590" s="53">
        <f>B590</f>
        <v>80</v>
      </c>
      <c r="Q590" s="153"/>
      <c r="R590" s="152"/>
    </row>
    <row r="591" spans="1:19" ht="15.75" customHeight="1">
      <c r="A591" s="46">
        <v>1801</v>
      </c>
      <c r="B591" s="47"/>
      <c r="C591" s="47">
        <v>63</v>
      </c>
      <c r="D591" s="47"/>
      <c r="E591" s="47"/>
      <c r="F591" s="47"/>
      <c r="G591" s="47"/>
      <c r="H591" s="47"/>
      <c r="I591" s="47"/>
      <c r="J591" s="47"/>
      <c r="K591" s="48"/>
      <c r="L591" s="154"/>
      <c r="M591" s="155"/>
      <c r="N591" s="156"/>
      <c r="O591" s="57">
        <f>IF(C591=0,"",C591/B590)</f>
        <v>0.78749999999999998</v>
      </c>
      <c r="P591" s="58">
        <v>63</v>
      </c>
      <c r="Q591" s="59">
        <f t="shared" ref="Q591:Q598" si="58">IF(P591=0,"",P591/P590)</f>
        <v>0.78749999999999998</v>
      </c>
      <c r="R591" s="59">
        <f t="shared" ref="R591:R598" si="59">IF(P591=0,"",100%-Q591)</f>
        <v>0.21250000000000002</v>
      </c>
    </row>
    <row r="592" spans="1:19" ht="15.75" customHeight="1">
      <c r="A592" s="46">
        <v>1802</v>
      </c>
      <c r="B592" s="47"/>
      <c r="C592" s="47"/>
      <c r="D592" s="47">
        <v>61</v>
      </c>
      <c r="E592" s="47"/>
      <c r="F592" s="47"/>
      <c r="G592" s="47"/>
      <c r="H592" s="47"/>
      <c r="I592" s="47"/>
      <c r="J592" s="47"/>
      <c r="K592" s="48"/>
      <c r="L592" s="154"/>
      <c r="M592" s="155"/>
      <c r="N592" s="156"/>
      <c r="O592" s="57">
        <f>IF(D592=0,"",D592/C591)</f>
        <v>0.96825396825396826</v>
      </c>
      <c r="P592" s="58">
        <v>61</v>
      </c>
      <c r="Q592" s="59">
        <f t="shared" si="58"/>
        <v>0.96825396825396826</v>
      </c>
      <c r="R592" s="59">
        <f t="shared" si="59"/>
        <v>3.1746031746031744E-2</v>
      </c>
      <c r="S592" s="94">
        <f>P592/P590</f>
        <v>0.76249999999999996</v>
      </c>
    </row>
    <row r="593" spans="1:18" ht="15.75" customHeight="1">
      <c r="A593" s="46">
        <v>1901</v>
      </c>
      <c r="B593" s="47"/>
      <c r="C593" s="47"/>
      <c r="D593" s="47"/>
      <c r="E593" s="47">
        <v>54</v>
      </c>
      <c r="F593" s="47"/>
      <c r="G593" s="47"/>
      <c r="H593" s="47"/>
      <c r="I593" s="47"/>
      <c r="J593" s="47"/>
      <c r="K593" s="48"/>
      <c r="L593" s="154"/>
      <c r="M593" s="155"/>
      <c r="N593" s="156"/>
      <c r="O593" s="57">
        <f>IF(E593=0,"",E593/D592)</f>
        <v>0.88524590163934425</v>
      </c>
      <c r="P593" s="58">
        <v>55</v>
      </c>
      <c r="Q593" s="59">
        <f t="shared" si="58"/>
        <v>0.90163934426229508</v>
      </c>
      <c r="R593" s="59">
        <f t="shared" si="59"/>
        <v>9.8360655737704916E-2</v>
      </c>
    </row>
    <row r="594" spans="1:18" ht="15.75" customHeight="1">
      <c r="A594" s="46">
        <v>1902</v>
      </c>
      <c r="B594" s="47"/>
      <c r="C594" s="47"/>
      <c r="D594" s="47"/>
      <c r="E594" s="47"/>
      <c r="F594" s="47">
        <v>53</v>
      </c>
      <c r="G594" s="47"/>
      <c r="H594" s="47"/>
      <c r="I594" s="47"/>
      <c r="J594" s="47"/>
      <c r="K594" s="48"/>
      <c r="L594" s="154"/>
      <c r="M594" s="155"/>
      <c r="N594" s="156"/>
      <c r="O594" s="57">
        <f>IF(F594=0,"",F594/E593)</f>
        <v>0.98148148148148151</v>
      </c>
      <c r="P594" s="58">
        <v>54</v>
      </c>
      <c r="Q594" s="59">
        <f t="shared" si="58"/>
        <v>0.98181818181818181</v>
      </c>
      <c r="R594" s="59">
        <f t="shared" si="59"/>
        <v>1.8181818181818188E-2</v>
      </c>
    </row>
    <row r="595" spans="1:18" ht="15.75" customHeight="1">
      <c r="A595" s="46">
        <v>2001</v>
      </c>
      <c r="B595" s="47"/>
      <c r="C595" s="47"/>
      <c r="D595" s="47"/>
      <c r="E595" s="47"/>
      <c r="F595" s="47"/>
      <c r="G595" s="47">
        <v>51</v>
      </c>
      <c r="H595" s="47"/>
      <c r="I595" s="47"/>
      <c r="J595" s="47"/>
      <c r="K595" s="48"/>
      <c r="L595" s="154"/>
      <c r="M595" s="155"/>
      <c r="N595" s="156"/>
      <c r="O595" s="57">
        <f>IF(G595=0,"",G595/F594)</f>
        <v>0.96226415094339623</v>
      </c>
      <c r="P595" s="58">
        <v>53</v>
      </c>
      <c r="Q595" s="59">
        <f t="shared" si="58"/>
        <v>0.98148148148148151</v>
      </c>
      <c r="R595" s="59">
        <f t="shared" si="59"/>
        <v>1.851851851851849E-2</v>
      </c>
    </row>
    <row r="596" spans="1:18" ht="15.75" customHeight="1">
      <c r="A596" s="46">
        <v>2002</v>
      </c>
      <c r="B596" s="47"/>
      <c r="C596" s="47"/>
      <c r="D596" s="47"/>
      <c r="E596" s="47"/>
      <c r="F596" s="47"/>
      <c r="G596" s="47"/>
      <c r="H596" s="47">
        <v>51</v>
      </c>
      <c r="I596" s="47"/>
      <c r="J596" s="47"/>
      <c r="K596" s="48"/>
      <c r="L596" s="154"/>
      <c r="M596" s="155"/>
      <c r="N596" s="156"/>
      <c r="O596" s="57">
        <f>IF(H596=0,"",H596/G595)</f>
        <v>1</v>
      </c>
      <c r="P596" s="58">
        <v>53</v>
      </c>
      <c r="Q596" s="59">
        <f t="shared" si="58"/>
        <v>1</v>
      </c>
      <c r="R596" s="59">
        <f t="shared" si="59"/>
        <v>0</v>
      </c>
    </row>
    <row r="597" spans="1:18" ht="15.75" customHeight="1">
      <c r="A597" s="46">
        <v>2101</v>
      </c>
      <c r="B597" s="47"/>
      <c r="C597" s="47"/>
      <c r="D597" s="47"/>
      <c r="E597" s="47"/>
      <c r="F597" s="47"/>
      <c r="G597" s="47"/>
      <c r="H597" s="47"/>
      <c r="I597" s="47">
        <v>49</v>
      </c>
      <c r="J597" s="47"/>
      <c r="K597" s="48"/>
      <c r="L597" s="154"/>
      <c r="M597" s="155"/>
      <c r="N597" s="156"/>
      <c r="O597" s="57">
        <f>IF(I597=0,"",I597/H596)</f>
        <v>0.96078431372549022</v>
      </c>
      <c r="P597" s="58">
        <v>50</v>
      </c>
      <c r="Q597" s="59">
        <f t="shared" si="58"/>
        <v>0.94339622641509435</v>
      </c>
      <c r="R597" s="59">
        <f t="shared" si="59"/>
        <v>5.6603773584905648E-2</v>
      </c>
    </row>
    <row r="598" spans="1:18" ht="15.75" customHeight="1">
      <c r="A598" s="46">
        <v>2102</v>
      </c>
      <c r="B598" s="47"/>
      <c r="C598" s="47"/>
      <c r="D598" s="47"/>
      <c r="E598" s="47"/>
      <c r="F598" s="47"/>
      <c r="G598" s="47"/>
      <c r="H598" s="47"/>
      <c r="I598" s="47"/>
      <c r="J598" s="47">
        <v>49</v>
      </c>
      <c r="K598" s="48">
        <v>40</v>
      </c>
      <c r="L598" s="154"/>
      <c r="M598" s="155"/>
      <c r="N598" s="156"/>
      <c r="O598" s="57">
        <f>IF(J598=0,"",J598/I597)</f>
        <v>1</v>
      </c>
      <c r="P598" s="58">
        <v>50</v>
      </c>
      <c r="Q598" s="59">
        <f t="shared" si="58"/>
        <v>1</v>
      </c>
      <c r="R598" s="59">
        <f t="shared" si="59"/>
        <v>0</v>
      </c>
    </row>
    <row r="599" spans="1:18" ht="15.75" customHeight="1">
      <c r="A599" s="46">
        <v>2201</v>
      </c>
      <c r="B599" s="47"/>
      <c r="C599" s="47"/>
      <c r="D599" s="47"/>
      <c r="E599" s="47"/>
      <c r="F599" s="47"/>
      <c r="G599" s="47"/>
      <c r="H599" s="47"/>
      <c r="I599" s="47"/>
      <c r="J599" s="47">
        <v>4</v>
      </c>
      <c r="K599" s="48">
        <v>4</v>
      </c>
      <c r="L599" s="154"/>
      <c r="M599" s="155"/>
      <c r="N599" s="156"/>
      <c r="O599" s="57"/>
      <c r="P599" s="58">
        <v>7</v>
      </c>
      <c r="Q599" s="59"/>
      <c r="R599" s="59"/>
    </row>
    <row r="600" spans="1:18" ht="15.75" customHeight="1">
      <c r="A600" s="46">
        <v>2202</v>
      </c>
      <c r="B600" s="47"/>
      <c r="C600" s="47"/>
      <c r="D600" s="47"/>
      <c r="E600" s="47"/>
      <c r="F600" s="47"/>
      <c r="G600" s="47"/>
      <c r="H600" s="47"/>
      <c r="I600" s="47"/>
      <c r="J600" s="47">
        <v>2</v>
      </c>
      <c r="K600" s="166">
        <v>1</v>
      </c>
      <c r="L600" s="154"/>
      <c r="M600" s="155"/>
      <c r="N600" s="157"/>
      <c r="O600" s="158"/>
      <c r="P600" s="159">
        <v>2</v>
      </c>
      <c r="Q600" s="160"/>
      <c r="R600" s="158"/>
    </row>
    <row r="601" spans="1:18" ht="15.75" customHeight="1">
      <c r="A601" s="46">
        <v>2301</v>
      </c>
      <c r="B601" s="47"/>
      <c r="C601" s="47"/>
      <c r="D601" s="47"/>
      <c r="E601" s="47"/>
      <c r="F601" s="47"/>
      <c r="G601" s="47"/>
      <c r="H601" s="47"/>
      <c r="I601" s="47"/>
      <c r="J601" s="47">
        <v>1</v>
      </c>
      <c r="K601" s="48"/>
      <c r="L601" s="154"/>
      <c r="M601" s="155"/>
      <c r="N601" s="157"/>
      <c r="O601" s="161"/>
      <c r="P601" s="159">
        <v>1</v>
      </c>
      <c r="Q601" s="162"/>
      <c r="R601" s="161"/>
    </row>
    <row r="602" spans="1:18" ht="15.75" customHeight="1">
      <c r="A602" s="46">
        <v>2302</v>
      </c>
      <c r="B602" s="47"/>
      <c r="C602" s="47"/>
      <c r="D602" s="47"/>
      <c r="E602" s="47"/>
      <c r="F602" s="47"/>
      <c r="G602" s="47"/>
      <c r="H602" s="47"/>
      <c r="I602" s="47"/>
      <c r="J602" s="47">
        <v>1</v>
      </c>
      <c r="K602" s="48">
        <v>1</v>
      </c>
      <c r="L602" s="154"/>
      <c r="M602" s="155"/>
      <c r="N602" s="157"/>
      <c r="O602" s="161"/>
      <c r="P602" s="159">
        <v>1</v>
      </c>
      <c r="Q602" s="162"/>
      <c r="R602" s="161"/>
    </row>
    <row r="603" spans="1:18" ht="15.75" customHeight="1">
      <c r="A603" s="46">
        <v>2401</v>
      </c>
      <c r="B603" s="47"/>
      <c r="C603" s="47"/>
      <c r="D603" s="47"/>
      <c r="E603" s="47"/>
      <c r="F603" s="47"/>
      <c r="G603" s="47"/>
      <c r="H603" s="47"/>
      <c r="I603" s="47"/>
      <c r="J603" s="47"/>
      <c r="K603" s="48"/>
      <c r="L603" s="154"/>
      <c r="M603" s="155"/>
      <c r="N603" s="157"/>
      <c r="O603" s="1"/>
      <c r="P603" s="27"/>
      <c r="Q603" s="30"/>
      <c r="R603" s="66"/>
    </row>
    <row r="604" spans="1:18" ht="15.75" customHeight="1">
      <c r="A604" s="46">
        <v>2402</v>
      </c>
      <c r="B604" s="47"/>
      <c r="C604" s="47"/>
      <c r="D604" s="47"/>
      <c r="E604" s="47"/>
      <c r="F604" s="47"/>
      <c r="G604" s="47"/>
      <c r="H604" s="47"/>
      <c r="I604" s="47"/>
      <c r="J604" s="47"/>
      <c r="K604" s="48"/>
      <c r="L604" s="154"/>
      <c r="M604" s="155"/>
      <c r="N604" s="157"/>
      <c r="O604" s="69" t="s">
        <v>35</v>
      </c>
      <c r="P604" s="123">
        <v>36</v>
      </c>
      <c r="Q604" s="71">
        <f>IF(SUM(K594:K604)=0,"",SUM(K594:K604))</f>
        <v>46</v>
      </c>
      <c r="R604" s="72" t="s">
        <v>20</v>
      </c>
    </row>
    <row r="605" spans="1:18" ht="15.75" customHeight="1">
      <c r="A605" s="46">
        <v>2501</v>
      </c>
      <c r="B605" s="47"/>
      <c r="C605" s="47"/>
      <c r="D605" s="47"/>
      <c r="E605" s="47"/>
      <c r="F605" s="47"/>
      <c r="G605" s="47"/>
      <c r="H605" s="47"/>
      <c r="I605" s="47"/>
      <c r="J605" s="47"/>
      <c r="K605" s="48"/>
      <c r="L605" s="154"/>
      <c r="M605" s="155"/>
      <c r="N605" s="157"/>
      <c r="O605" s="73" t="s">
        <v>36</v>
      </c>
      <c r="P605" s="125">
        <f>P604/B590</f>
        <v>0.45</v>
      </c>
      <c r="Q605" s="75">
        <f>IF(P604/Q604=0,"",P604/Q604)</f>
        <v>0.78260869565217395</v>
      </c>
      <c r="R605" s="76" t="s">
        <v>37</v>
      </c>
    </row>
    <row r="606" spans="1:18" ht="15.75" customHeight="1">
      <c r="A606" s="46">
        <v>2502</v>
      </c>
      <c r="B606" s="47"/>
      <c r="C606" s="47"/>
      <c r="D606" s="47"/>
      <c r="E606" s="47"/>
      <c r="F606" s="47"/>
      <c r="G606" s="47"/>
      <c r="H606" s="47"/>
      <c r="I606" s="47"/>
      <c r="J606" s="47"/>
      <c r="K606" s="48"/>
      <c r="L606" s="163"/>
      <c r="M606" s="164"/>
      <c r="N606" s="165"/>
      <c r="O606" s="78"/>
      <c r="P606" s="79"/>
      <c r="Q606" s="79"/>
      <c r="R606" s="80"/>
    </row>
    <row r="607" spans="1:18" ht="18" customHeight="1">
      <c r="A607" s="22"/>
      <c r="B607" s="27"/>
      <c r="C607" s="248" t="s">
        <v>80</v>
      </c>
      <c r="D607" s="249"/>
      <c r="E607" s="249"/>
      <c r="F607" s="249"/>
      <c r="G607" s="249"/>
      <c r="H607" s="249"/>
      <c r="I607" s="249"/>
      <c r="J607" s="249"/>
      <c r="K607" s="81">
        <f>SUM(K598:K603)</f>
        <v>46</v>
      </c>
      <c r="L607" s="82">
        <f>IF(K598=0,"",K598/B590)</f>
        <v>0.5</v>
      </c>
      <c r="M607" s="82">
        <f>IF(K607=0,"",K607/B590)</f>
        <v>0.57499999999999996</v>
      </c>
      <c r="N607" s="82">
        <f>IF(K599=0,"",M607-L607)</f>
        <v>7.4999999999999956E-2</v>
      </c>
      <c r="O607" s="1"/>
      <c r="P607" s="27"/>
      <c r="Q607" s="30"/>
      <c r="R607" s="1"/>
    </row>
    <row r="608" spans="1:18" ht="12.75" customHeight="1">
      <c r="M608" s="1"/>
      <c r="N608" s="1"/>
      <c r="P608" s="1"/>
    </row>
    <row r="609" spans="1:19" ht="12.75" customHeight="1">
      <c r="M609" s="1"/>
      <c r="N609" s="1"/>
      <c r="P609" s="1"/>
    </row>
    <row r="610" spans="1:19" ht="26.25" customHeight="1">
      <c r="A610" s="148" t="s">
        <v>69</v>
      </c>
      <c r="B610" s="148"/>
      <c r="C610" s="148"/>
      <c r="D610" s="148"/>
      <c r="E610" s="148"/>
      <c r="F610" s="148"/>
      <c r="G610" s="148"/>
      <c r="H610" s="148"/>
      <c r="I610" s="148"/>
      <c r="K610" s="83" t="s">
        <v>88</v>
      </c>
      <c r="L610" s="1"/>
      <c r="M610" s="1"/>
      <c r="N610" s="27"/>
      <c r="O610" s="1"/>
      <c r="P610" s="27"/>
      <c r="Q610" s="27"/>
      <c r="R610" s="27"/>
    </row>
    <row r="611" spans="1:19" ht="20.25" customHeight="1">
      <c r="A611" s="220" t="s">
        <v>19</v>
      </c>
      <c r="B611" s="221" t="s">
        <v>70</v>
      </c>
      <c r="C611" s="246"/>
      <c r="D611" s="246"/>
      <c r="E611" s="246"/>
      <c r="F611" s="246"/>
      <c r="G611" s="246"/>
      <c r="H611" s="246"/>
      <c r="I611" s="246"/>
      <c r="J611" s="247"/>
      <c r="K611" s="250" t="s">
        <v>20</v>
      </c>
      <c r="L611" s="212" t="s">
        <v>11</v>
      </c>
      <c r="M611" s="212" t="s">
        <v>12</v>
      </c>
      <c r="N611" s="223" t="s">
        <v>13</v>
      </c>
      <c r="O611" s="212" t="s">
        <v>14</v>
      </c>
      <c r="P611" s="214" t="s">
        <v>15</v>
      </c>
      <c r="Q611" s="214" t="s">
        <v>16</v>
      </c>
      <c r="R611" s="212" t="s">
        <v>17</v>
      </c>
    </row>
    <row r="612" spans="1:19" ht="15.75" customHeight="1">
      <c r="A612" s="213"/>
      <c r="B612" s="46" t="s">
        <v>71</v>
      </c>
      <c r="C612" s="46" t="s">
        <v>72</v>
      </c>
      <c r="D612" s="46" t="s">
        <v>73</v>
      </c>
      <c r="E612" s="46" t="s">
        <v>74</v>
      </c>
      <c r="F612" s="46" t="s">
        <v>75</v>
      </c>
      <c r="G612" s="46" t="s">
        <v>76</v>
      </c>
      <c r="H612" s="46" t="s">
        <v>77</v>
      </c>
      <c r="I612" s="46" t="s">
        <v>78</v>
      </c>
      <c r="J612" s="46" t="s">
        <v>79</v>
      </c>
      <c r="K612" s="240"/>
      <c r="L612" s="213"/>
      <c r="M612" s="213"/>
      <c r="N612" s="213"/>
      <c r="O612" s="213"/>
      <c r="P612" s="213"/>
      <c r="Q612" s="213"/>
      <c r="R612" s="213"/>
    </row>
    <row r="613" spans="1:19" ht="15.75" customHeight="1">
      <c r="A613" s="46">
        <v>1801</v>
      </c>
      <c r="B613" s="47">
        <v>21</v>
      </c>
      <c r="C613" s="47"/>
      <c r="D613" s="47"/>
      <c r="E613" s="47"/>
      <c r="F613" s="47"/>
      <c r="G613" s="47"/>
      <c r="H613" s="47"/>
      <c r="I613" s="47"/>
      <c r="J613" s="47"/>
      <c r="K613" s="48"/>
      <c r="L613" s="149"/>
      <c r="M613" s="150"/>
      <c r="N613" s="151"/>
      <c r="O613" s="152"/>
      <c r="P613" s="53">
        <f>B613</f>
        <v>21</v>
      </c>
      <c r="Q613" s="153"/>
      <c r="R613" s="152"/>
    </row>
    <row r="614" spans="1:19" ht="15.75" customHeight="1">
      <c r="A614" s="46">
        <v>1802</v>
      </c>
      <c r="B614" s="47"/>
      <c r="C614" s="47">
        <v>18</v>
      </c>
      <c r="D614" s="47"/>
      <c r="E614" s="47"/>
      <c r="F614" s="47"/>
      <c r="G614" s="47"/>
      <c r="H614" s="47"/>
      <c r="I614" s="47"/>
      <c r="J614" s="47"/>
      <c r="K614" s="48"/>
      <c r="L614" s="154"/>
      <c r="M614" s="155"/>
      <c r="N614" s="156"/>
      <c r="O614" s="57">
        <f>IF(C614=0,"",C614/B613)</f>
        <v>0.8571428571428571</v>
      </c>
      <c r="P614" s="58">
        <v>18</v>
      </c>
      <c r="Q614" s="59">
        <f t="shared" ref="Q614:Q622" si="60">IF(P614=0,"",P614/P613)</f>
        <v>0.8571428571428571</v>
      </c>
      <c r="R614" s="59">
        <f t="shared" ref="R614:R622" si="61">IF(P614=0,"",100%-Q614)</f>
        <v>0.1428571428571429</v>
      </c>
    </row>
    <row r="615" spans="1:19" ht="15.75" customHeight="1">
      <c r="A615" s="46">
        <v>1901</v>
      </c>
      <c r="B615" s="47"/>
      <c r="C615" s="47"/>
      <c r="D615" s="47">
        <v>16</v>
      </c>
      <c r="E615" s="47"/>
      <c r="F615" s="47"/>
      <c r="G615" s="47"/>
      <c r="H615" s="47"/>
      <c r="I615" s="47"/>
      <c r="J615" s="47"/>
      <c r="K615" s="48"/>
      <c r="L615" s="154"/>
      <c r="M615" s="155"/>
      <c r="N615" s="156"/>
      <c r="O615" s="57">
        <f>IF(D615=0,"",D615/C614)</f>
        <v>0.88888888888888884</v>
      </c>
      <c r="P615" s="58">
        <v>17</v>
      </c>
      <c r="Q615" s="59">
        <f t="shared" si="60"/>
        <v>0.94444444444444442</v>
      </c>
      <c r="R615" s="59">
        <f t="shared" si="61"/>
        <v>5.555555555555558E-2</v>
      </c>
      <c r="S615" s="94">
        <f>P615/P613</f>
        <v>0.80952380952380953</v>
      </c>
    </row>
    <row r="616" spans="1:19" ht="15.75" customHeight="1">
      <c r="A616" s="46">
        <v>1902</v>
      </c>
      <c r="B616" s="47"/>
      <c r="C616" s="47"/>
      <c r="D616" s="47"/>
      <c r="E616" s="47">
        <v>14</v>
      </c>
      <c r="F616" s="47"/>
      <c r="G616" s="47"/>
      <c r="H616" s="47"/>
      <c r="I616" s="47"/>
      <c r="J616" s="47"/>
      <c r="K616" s="48"/>
      <c r="L616" s="154"/>
      <c r="M616" s="155"/>
      <c r="N616" s="156"/>
      <c r="O616" s="57">
        <f>IF(E616=0,"",E616/D615)</f>
        <v>0.875</v>
      </c>
      <c r="P616" s="58">
        <v>16</v>
      </c>
      <c r="Q616" s="59">
        <f t="shared" si="60"/>
        <v>0.94117647058823528</v>
      </c>
      <c r="R616" s="59">
        <f t="shared" si="61"/>
        <v>5.8823529411764719E-2</v>
      </c>
    </row>
    <row r="617" spans="1:19" ht="15.75" customHeight="1">
      <c r="A617" s="46">
        <v>2001</v>
      </c>
      <c r="B617" s="47"/>
      <c r="C617" s="47"/>
      <c r="D617" s="47"/>
      <c r="E617" s="47"/>
      <c r="F617" s="47">
        <v>13</v>
      </c>
      <c r="G617" s="47"/>
      <c r="H617" s="47"/>
      <c r="I617" s="47"/>
      <c r="J617" s="47"/>
      <c r="K617" s="48"/>
      <c r="L617" s="154"/>
      <c r="M617" s="155"/>
      <c r="N617" s="156"/>
      <c r="O617" s="57">
        <f>IF(F617=0,"",F617/E616)</f>
        <v>0.9285714285714286</v>
      </c>
      <c r="P617" s="58">
        <v>15</v>
      </c>
      <c r="Q617" s="59">
        <f t="shared" si="60"/>
        <v>0.9375</v>
      </c>
      <c r="R617" s="59">
        <f t="shared" si="61"/>
        <v>6.25E-2</v>
      </c>
    </row>
    <row r="618" spans="1:19" ht="15.75" customHeight="1">
      <c r="A618" s="46">
        <v>2002</v>
      </c>
      <c r="B618" s="47"/>
      <c r="C618" s="47"/>
      <c r="D618" s="47"/>
      <c r="E618" s="47"/>
      <c r="F618" s="47"/>
      <c r="G618" s="47">
        <v>13</v>
      </c>
      <c r="H618" s="47"/>
      <c r="I618" s="47"/>
      <c r="J618" s="47"/>
      <c r="K618" s="48"/>
      <c r="L618" s="154"/>
      <c r="M618" s="155"/>
      <c r="N618" s="156"/>
      <c r="O618" s="57">
        <f>IF(G618=0,"",G618/F617)</f>
        <v>1</v>
      </c>
      <c r="P618" s="58">
        <v>14</v>
      </c>
      <c r="Q618" s="59">
        <f t="shared" si="60"/>
        <v>0.93333333333333335</v>
      </c>
      <c r="R618" s="59">
        <f t="shared" si="61"/>
        <v>6.6666666666666652E-2</v>
      </c>
    </row>
    <row r="619" spans="1:19" ht="15.75" customHeight="1">
      <c r="A619" s="46">
        <v>2101</v>
      </c>
      <c r="B619" s="47"/>
      <c r="C619" s="47"/>
      <c r="D619" s="47"/>
      <c r="E619" s="47"/>
      <c r="F619" s="47"/>
      <c r="G619" s="47"/>
      <c r="H619" s="47">
        <v>12</v>
      </c>
      <c r="I619" s="47"/>
      <c r="J619" s="47"/>
      <c r="K619" s="48"/>
      <c r="L619" s="154"/>
      <c r="M619" s="155"/>
      <c r="N619" s="156"/>
      <c r="O619" s="57">
        <f>IF(H619=0,"",H619/G618)</f>
        <v>0.92307692307692313</v>
      </c>
      <c r="P619" s="58">
        <v>13</v>
      </c>
      <c r="Q619" s="59">
        <f t="shared" si="60"/>
        <v>0.9285714285714286</v>
      </c>
      <c r="R619" s="59">
        <f t="shared" si="61"/>
        <v>7.1428571428571397E-2</v>
      </c>
    </row>
    <row r="620" spans="1:19" ht="15.75" customHeight="1">
      <c r="A620" s="46">
        <v>2102</v>
      </c>
      <c r="B620" s="47"/>
      <c r="C620" s="47"/>
      <c r="D620" s="47"/>
      <c r="E620" s="47"/>
      <c r="F620" s="47"/>
      <c r="G620" s="47"/>
      <c r="H620" s="47"/>
      <c r="I620" s="47">
        <v>12</v>
      </c>
      <c r="J620" s="47"/>
      <c r="K620" s="48"/>
      <c r="L620" s="154"/>
      <c r="M620" s="155"/>
      <c r="N620" s="156"/>
      <c r="O620" s="57">
        <f>IF(I620=0,"",I620/H619)</f>
        <v>1</v>
      </c>
      <c r="P620" s="58">
        <v>13</v>
      </c>
      <c r="Q620" s="59">
        <f t="shared" si="60"/>
        <v>1</v>
      </c>
      <c r="R620" s="59">
        <f t="shared" si="61"/>
        <v>0</v>
      </c>
    </row>
    <row r="621" spans="1:19" ht="15.75" customHeight="1">
      <c r="A621" s="46">
        <v>2201</v>
      </c>
      <c r="B621" s="47"/>
      <c r="C621" s="47"/>
      <c r="D621" s="47"/>
      <c r="E621" s="47"/>
      <c r="F621" s="47"/>
      <c r="G621" s="47"/>
      <c r="H621" s="47"/>
      <c r="I621" s="47"/>
      <c r="J621" s="47">
        <v>11</v>
      </c>
      <c r="K621" s="48">
        <v>9</v>
      </c>
      <c r="L621" s="154"/>
      <c r="M621" s="155"/>
      <c r="N621" s="156"/>
      <c r="O621" s="57">
        <f>IF(J621=0,"",J621/I620)</f>
        <v>0.91666666666666663</v>
      </c>
      <c r="P621" s="58">
        <v>13</v>
      </c>
      <c r="Q621" s="59">
        <f t="shared" si="60"/>
        <v>1</v>
      </c>
      <c r="R621" s="59">
        <f t="shared" si="61"/>
        <v>0</v>
      </c>
    </row>
    <row r="622" spans="1:19" ht="15.75" customHeight="1">
      <c r="A622" s="46">
        <v>2202</v>
      </c>
      <c r="B622" s="47"/>
      <c r="C622" s="47"/>
      <c r="D622" s="47"/>
      <c r="E622" s="47"/>
      <c r="F622" s="47"/>
      <c r="G622" s="47"/>
      <c r="H622" s="47"/>
      <c r="I622" s="47"/>
      <c r="J622" s="47">
        <v>2</v>
      </c>
      <c r="K622" s="166">
        <v>2</v>
      </c>
      <c r="L622" s="154"/>
      <c r="M622" s="155"/>
      <c r="N622" s="156"/>
      <c r="O622" s="57"/>
      <c r="P622" s="58">
        <v>2</v>
      </c>
      <c r="Q622" s="59">
        <f t="shared" si="60"/>
        <v>0.15384615384615385</v>
      </c>
      <c r="R622" s="59">
        <f t="shared" si="61"/>
        <v>0.84615384615384615</v>
      </c>
    </row>
    <row r="623" spans="1:19" ht="15.75" customHeight="1">
      <c r="A623" s="46">
        <v>2301</v>
      </c>
      <c r="B623" s="47"/>
      <c r="C623" s="47"/>
      <c r="D623" s="47"/>
      <c r="E623" s="47"/>
      <c r="F623" s="47"/>
      <c r="G623" s="47"/>
      <c r="H623" s="47"/>
      <c r="I623" s="47"/>
      <c r="J623" s="47">
        <v>1</v>
      </c>
      <c r="K623" s="48"/>
      <c r="L623" s="154"/>
      <c r="M623" s="155"/>
      <c r="N623" s="157"/>
      <c r="O623" s="158"/>
      <c r="P623" s="159">
        <v>1</v>
      </c>
      <c r="Q623" s="160"/>
      <c r="R623" s="158"/>
    </row>
    <row r="624" spans="1:19" ht="15.75" customHeight="1">
      <c r="A624" s="46">
        <v>2302</v>
      </c>
      <c r="B624" s="47"/>
      <c r="C624" s="47"/>
      <c r="D624" s="47"/>
      <c r="E624" s="47"/>
      <c r="F624" s="47"/>
      <c r="G624" s="47"/>
      <c r="H624" s="47"/>
      <c r="I624" s="47"/>
      <c r="J624" s="47">
        <v>1</v>
      </c>
      <c r="K624" s="48"/>
      <c r="L624" s="154"/>
      <c r="M624" s="155"/>
      <c r="N624" s="157"/>
      <c r="O624" s="161"/>
      <c r="P624" s="159">
        <v>1</v>
      </c>
      <c r="Q624" s="162"/>
      <c r="R624" s="161"/>
    </row>
    <row r="625" spans="1:23" ht="15.75" customHeight="1">
      <c r="A625" s="46">
        <v>2401</v>
      </c>
      <c r="B625" s="47"/>
      <c r="C625" s="47"/>
      <c r="D625" s="47"/>
      <c r="E625" s="47"/>
      <c r="F625" s="47"/>
      <c r="G625" s="47"/>
      <c r="H625" s="47"/>
      <c r="I625" s="47"/>
      <c r="J625" s="47">
        <v>1</v>
      </c>
      <c r="K625" s="48"/>
      <c r="L625" s="154"/>
      <c r="M625" s="155"/>
      <c r="N625" s="157"/>
      <c r="O625" s="161"/>
      <c r="P625" s="159">
        <v>1</v>
      </c>
      <c r="Q625" s="162"/>
      <c r="R625" s="161"/>
    </row>
    <row r="626" spans="1:23" ht="15.75" customHeight="1">
      <c r="A626" s="46">
        <v>2402</v>
      </c>
      <c r="B626" s="47"/>
      <c r="C626" s="47"/>
      <c r="D626" s="47"/>
      <c r="E626" s="47"/>
      <c r="F626" s="47"/>
      <c r="G626" s="47"/>
      <c r="H626" s="47"/>
      <c r="I626" s="47"/>
      <c r="J626" s="47"/>
      <c r="K626" s="48"/>
      <c r="L626" s="154"/>
      <c r="M626" s="155"/>
      <c r="N626" s="157"/>
      <c r="O626" s="1"/>
      <c r="P626" s="27"/>
      <c r="Q626" s="30"/>
      <c r="R626" s="66"/>
    </row>
    <row r="627" spans="1:23" ht="15.75" customHeight="1">
      <c r="A627" s="46">
        <v>2501</v>
      </c>
      <c r="B627" s="47"/>
      <c r="C627" s="47"/>
      <c r="D627" s="47"/>
      <c r="E627" s="47"/>
      <c r="F627" s="47"/>
      <c r="G627" s="47"/>
      <c r="H627" s="47"/>
      <c r="I627" s="47"/>
      <c r="J627" s="47"/>
      <c r="K627" s="48"/>
      <c r="L627" s="154"/>
      <c r="M627" s="155"/>
      <c r="N627" s="157"/>
      <c r="O627" s="69" t="s">
        <v>35</v>
      </c>
      <c r="P627" s="123">
        <v>10</v>
      </c>
      <c r="Q627" s="71">
        <f>IF(SUM(K617:K627)=0,"",SUM(K617:K627))</f>
        <v>11</v>
      </c>
      <c r="R627" s="72" t="s">
        <v>20</v>
      </c>
    </row>
    <row r="628" spans="1:23" ht="15.75" customHeight="1">
      <c r="A628" s="46">
        <v>2502</v>
      </c>
      <c r="B628" s="47"/>
      <c r="C628" s="47"/>
      <c r="D628" s="47"/>
      <c r="E628" s="47"/>
      <c r="F628" s="47"/>
      <c r="G628" s="47"/>
      <c r="H628" s="47"/>
      <c r="I628" s="47"/>
      <c r="J628" s="47"/>
      <c r="K628" s="48"/>
      <c r="L628" s="154"/>
      <c r="M628" s="155"/>
      <c r="N628" s="157"/>
      <c r="O628" s="73" t="s">
        <v>36</v>
      </c>
      <c r="P628" s="125">
        <f>IF(P627/Q627=0,"",P627/Q627)</f>
        <v>0.90909090909090906</v>
      </c>
      <c r="Q628" s="75">
        <f>IF(P627/Q627=0,"",P627/Q627)</f>
        <v>0.90909090909090906</v>
      </c>
      <c r="R628" s="76" t="s">
        <v>37</v>
      </c>
    </row>
    <row r="629" spans="1:23" ht="15.75" customHeight="1">
      <c r="A629" s="46">
        <v>2601</v>
      </c>
      <c r="B629" s="47"/>
      <c r="C629" s="47"/>
      <c r="D629" s="47"/>
      <c r="E629" s="47"/>
      <c r="F629" s="47"/>
      <c r="G629" s="47"/>
      <c r="H629" s="47"/>
      <c r="I629" s="47"/>
      <c r="J629" s="47"/>
      <c r="K629" s="48"/>
      <c r="L629" s="163"/>
      <c r="M629" s="164"/>
      <c r="N629" s="165"/>
      <c r="O629" s="78"/>
      <c r="P629" s="79"/>
      <c r="Q629" s="79"/>
      <c r="R629" s="80"/>
    </row>
    <row r="630" spans="1:23" ht="18" customHeight="1">
      <c r="A630" s="22"/>
      <c r="B630" s="27"/>
      <c r="C630" s="248" t="s">
        <v>80</v>
      </c>
      <c r="D630" s="249"/>
      <c r="E630" s="249"/>
      <c r="F630" s="249"/>
      <c r="G630" s="249"/>
      <c r="H630" s="249"/>
      <c r="I630" s="249"/>
      <c r="J630" s="249"/>
      <c r="K630" s="81">
        <f>SUM(K621:K626)</f>
        <v>11</v>
      </c>
      <c r="L630" s="82">
        <f>IF(K621=0,"",K621/B613)</f>
        <v>0.42857142857142855</v>
      </c>
      <c r="M630" s="82">
        <f>IF(K630=0,"",K630/B613)</f>
        <v>0.52380952380952384</v>
      </c>
      <c r="N630" s="82">
        <f>IF(K622=0,"",M630-L630)</f>
        <v>9.5238095238095288E-2</v>
      </c>
      <c r="O630" s="1"/>
      <c r="P630" s="27"/>
      <c r="Q630" s="30"/>
      <c r="R630" s="1"/>
    </row>
    <row r="631" spans="1:23" ht="12.75" customHeight="1">
      <c r="M631" s="1"/>
      <c r="N631" s="1"/>
      <c r="P631" s="1"/>
    </row>
    <row r="632" spans="1:23" ht="12.75" customHeight="1">
      <c r="M632" s="1"/>
      <c r="N632" s="1"/>
      <c r="P632" s="1"/>
    </row>
    <row r="633" spans="1:23" ht="26.25" customHeight="1">
      <c r="A633" s="148" t="s">
        <v>69</v>
      </c>
      <c r="B633" s="148"/>
      <c r="C633" s="148"/>
      <c r="D633" s="148"/>
      <c r="E633" s="148"/>
      <c r="F633" s="148"/>
      <c r="G633" s="148"/>
      <c r="H633" s="148"/>
      <c r="I633" s="148"/>
      <c r="K633" s="83" t="s">
        <v>90</v>
      </c>
      <c r="L633" s="1"/>
      <c r="M633" s="1"/>
      <c r="N633" s="27"/>
      <c r="O633" s="1"/>
      <c r="P633" s="27"/>
      <c r="Q633" s="27"/>
      <c r="R633" s="27"/>
      <c r="W633" s="196">
        <f>AVERAGE(L630,L652)</f>
        <v>0.51691729323308266</v>
      </c>
    </row>
    <row r="634" spans="1:23" ht="20.25" customHeight="1">
      <c r="A634" s="220" t="s">
        <v>19</v>
      </c>
      <c r="B634" s="221" t="s">
        <v>70</v>
      </c>
      <c r="C634" s="246"/>
      <c r="D634" s="246"/>
      <c r="E634" s="246"/>
      <c r="F634" s="246"/>
      <c r="G634" s="246"/>
      <c r="H634" s="246"/>
      <c r="I634" s="246"/>
      <c r="J634" s="247"/>
      <c r="K634" s="250" t="s">
        <v>20</v>
      </c>
      <c r="L634" s="212" t="s">
        <v>11</v>
      </c>
      <c r="M634" s="212" t="s">
        <v>12</v>
      </c>
      <c r="N634" s="223" t="s">
        <v>13</v>
      </c>
      <c r="O634" s="212" t="s">
        <v>14</v>
      </c>
      <c r="P634" s="214" t="s">
        <v>15</v>
      </c>
      <c r="Q634" s="214" t="s">
        <v>16</v>
      </c>
      <c r="R634" s="212" t="s">
        <v>17</v>
      </c>
    </row>
    <row r="635" spans="1:23" ht="15.75" customHeight="1">
      <c r="A635" s="213"/>
      <c r="B635" s="46" t="s">
        <v>71</v>
      </c>
      <c r="C635" s="46" t="s">
        <v>72</v>
      </c>
      <c r="D635" s="46" t="s">
        <v>73</v>
      </c>
      <c r="E635" s="46" t="s">
        <v>74</v>
      </c>
      <c r="F635" s="46" t="s">
        <v>75</v>
      </c>
      <c r="G635" s="46" t="s">
        <v>76</v>
      </c>
      <c r="H635" s="46" t="s">
        <v>77</v>
      </c>
      <c r="I635" s="46" t="s">
        <v>78</v>
      </c>
      <c r="J635" s="46" t="s">
        <v>79</v>
      </c>
      <c r="K635" s="240"/>
      <c r="L635" s="213"/>
      <c r="M635" s="213"/>
      <c r="N635" s="213"/>
      <c r="O635" s="213"/>
      <c r="P635" s="213"/>
      <c r="Q635" s="213"/>
      <c r="R635" s="213"/>
    </row>
    <row r="636" spans="1:23" ht="15.75" customHeight="1">
      <c r="A636" s="46">
        <v>1802</v>
      </c>
      <c r="B636" s="47">
        <v>38</v>
      </c>
      <c r="C636" s="47"/>
      <c r="D636" s="47"/>
      <c r="E636" s="47"/>
      <c r="F636" s="47"/>
      <c r="G636" s="47"/>
      <c r="H636" s="47"/>
      <c r="I636" s="47"/>
      <c r="J636" s="47"/>
      <c r="K636" s="48"/>
      <c r="L636" s="149"/>
      <c r="M636" s="150"/>
      <c r="N636" s="151"/>
      <c r="O636" s="152"/>
      <c r="P636" s="53">
        <f>B636</f>
        <v>38</v>
      </c>
      <c r="Q636" s="153"/>
      <c r="R636" s="152"/>
    </row>
    <row r="637" spans="1:23" ht="15.75" customHeight="1">
      <c r="A637" s="46">
        <v>1901</v>
      </c>
      <c r="B637" s="47"/>
      <c r="C637" s="47">
        <v>36</v>
      </c>
      <c r="D637" s="47"/>
      <c r="E637" s="47"/>
      <c r="F637" s="47"/>
      <c r="G637" s="47"/>
      <c r="H637" s="47"/>
      <c r="I637" s="47"/>
      <c r="J637" s="47"/>
      <c r="K637" s="48"/>
      <c r="L637" s="154"/>
      <c r="M637" s="155"/>
      <c r="N637" s="156"/>
      <c r="O637" s="57">
        <f>IF(C637=0,"",C637/B636)</f>
        <v>0.94736842105263153</v>
      </c>
      <c r="P637" s="58">
        <v>36</v>
      </c>
      <c r="Q637" s="59">
        <f t="shared" ref="Q637:Q644" si="62">IF(P637=0,"",P637/P636)</f>
        <v>0.94736842105263153</v>
      </c>
      <c r="R637" s="59">
        <f t="shared" ref="R637:R644" si="63">IF(P637=0,"",100%-Q637)</f>
        <v>5.2631578947368474E-2</v>
      </c>
    </row>
    <row r="638" spans="1:23" ht="15.75" customHeight="1">
      <c r="A638" s="46">
        <v>1902</v>
      </c>
      <c r="B638" s="47"/>
      <c r="C638" s="47"/>
      <c r="D638" s="47">
        <v>35</v>
      </c>
      <c r="E638" s="47"/>
      <c r="F638" s="47"/>
      <c r="G638" s="47"/>
      <c r="H638" s="47"/>
      <c r="I638" s="47"/>
      <c r="J638" s="47"/>
      <c r="K638" s="48"/>
      <c r="L638" s="154"/>
      <c r="M638" s="155"/>
      <c r="N638" s="156"/>
      <c r="O638" s="57">
        <f>IF(D638=0,"",D638/C637)</f>
        <v>0.97222222222222221</v>
      </c>
      <c r="P638" s="58">
        <v>35</v>
      </c>
      <c r="Q638" s="59">
        <f t="shared" si="62"/>
        <v>0.97222222222222221</v>
      </c>
      <c r="R638" s="59">
        <f t="shared" si="63"/>
        <v>2.777777777777779E-2</v>
      </c>
      <c r="S638" s="94">
        <f>P638/P636</f>
        <v>0.92105263157894735</v>
      </c>
    </row>
    <row r="639" spans="1:23" ht="15.75" customHeight="1">
      <c r="A639" s="46">
        <v>2001</v>
      </c>
      <c r="B639" s="47"/>
      <c r="C639" s="47"/>
      <c r="D639" s="47"/>
      <c r="E639" s="47">
        <v>33</v>
      </c>
      <c r="F639" s="47"/>
      <c r="G639" s="47"/>
      <c r="H639" s="47"/>
      <c r="I639" s="47"/>
      <c r="J639" s="47"/>
      <c r="K639" s="48"/>
      <c r="L639" s="154"/>
      <c r="M639" s="155"/>
      <c r="N639" s="156"/>
      <c r="O639" s="57">
        <f>IF(E639=0,"",E639/D638)</f>
        <v>0.94285714285714284</v>
      </c>
      <c r="P639" s="58">
        <v>35</v>
      </c>
      <c r="Q639" s="59">
        <f t="shared" si="62"/>
        <v>1</v>
      </c>
      <c r="R639" s="59">
        <f t="shared" si="63"/>
        <v>0</v>
      </c>
    </row>
    <row r="640" spans="1:23" ht="15.75" customHeight="1">
      <c r="A640" s="46">
        <v>2002</v>
      </c>
      <c r="B640" s="47"/>
      <c r="C640" s="47"/>
      <c r="D640" s="47"/>
      <c r="E640" s="47"/>
      <c r="F640" s="47">
        <v>33</v>
      </c>
      <c r="G640" s="47"/>
      <c r="H640" s="47"/>
      <c r="I640" s="47"/>
      <c r="J640" s="47"/>
      <c r="K640" s="48"/>
      <c r="L640" s="154"/>
      <c r="M640" s="155"/>
      <c r="N640" s="156"/>
      <c r="O640" s="57">
        <f>IF(F640=0,"",F640/E639)</f>
        <v>1</v>
      </c>
      <c r="P640" s="58">
        <v>35</v>
      </c>
      <c r="Q640" s="59">
        <f t="shared" si="62"/>
        <v>1</v>
      </c>
      <c r="R640" s="59">
        <f t="shared" si="63"/>
        <v>0</v>
      </c>
    </row>
    <row r="641" spans="1:18" ht="15.75" customHeight="1">
      <c r="A641" s="46">
        <v>2101</v>
      </c>
      <c r="B641" s="47"/>
      <c r="C641" s="47"/>
      <c r="D641" s="47"/>
      <c r="E641" s="47"/>
      <c r="F641" s="47"/>
      <c r="G641" s="47">
        <v>33</v>
      </c>
      <c r="H641" s="47"/>
      <c r="I641" s="47"/>
      <c r="J641" s="47"/>
      <c r="K641" s="48"/>
      <c r="L641" s="154"/>
      <c r="M641" s="155"/>
      <c r="N641" s="156"/>
      <c r="O641" s="57">
        <f>IF(G641=0,"",G641/F640)</f>
        <v>1</v>
      </c>
      <c r="P641" s="58">
        <v>35</v>
      </c>
      <c r="Q641" s="59">
        <f t="shared" si="62"/>
        <v>1</v>
      </c>
      <c r="R641" s="59">
        <f t="shared" si="63"/>
        <v>0</v>
      </c>
    </row>
    <row r="642" spans="1:18" ht="15.75" customHeight="1">
      <c r="A642" s="46">
        <v>2102</v>
      </c>
      <c r="B642" s="47"/>
      <c r="C642" s="47"/>
      <c r="D642" s="47"/>
      <c r="E642" s="47"/>
      <c r="F642" s="47"/>
      <c r="G642" s="47"/>
      <c r="H642" s="47">
        <v>30</v>
      </c>
      <c r="I642" s="47"/>
      <c r="J642" s="47"/>
      <c r="K642" s="48"/>
      <c r="L642" s="154"/>
      <c r="M642" s="155"/>
      <c r="N642" s="156"/>
      <c r="O642" s="57">
        <f>IF(H642=0,"",H642/G641)</f>
        <v>0.90909090909090906</v>
      </c>
      <c r="P642" s="58">
        <v>35</v>
      </c>
      <c r="Q642" s="59">
        <f t="shared" si="62"/>
        <v>1</v>
      </c>
      <c r="R642" s="59">
        <f t="shared" si="63"/>
        <v>0</v>
      </c>
    </row>
    <row r="643" spans="1:18" ht="15.75" customHeight="1">
      <c r="A643" s="46">
        <v>2201</v>
      </c>
      <c r="B643" s="47"/>
      <c r="C643" s="47"/>
      <c r="D643" s="47"/>
      <c r="E643" s="47"/>
      <c r="F643" s="47"/>
      <c r="G643" s="47"/>
      <c r="H643" s="47"/>
      <c r="I643" s="47">
        <v>29</v>
      </c>
      <c r="J643" s="47"/>
      <c r="K643" s="48"/>
      <c r="L643" s="154"/>
      <c r="M643" s="155"/>
      <c r="N643" s="156"/>
      <c r="O643" s="57">
        <f>IF(I643=0,"",I643/H642)</f>
        <v>0.96666666666666667</v>
      </c>
      <c r="P643" s="58">
        <v>34</v>
      </c>
      <c r="Q643" s="59">
        <f t="shared" si="62"/>
        <v>0.97142857142857142</v>
      </c>
      <c r="R643" s="59">
        <f t="shared" si="63"/>
        <v>2.8571428571428581E-2</v>
      </c>
    </row>
    <row r="644" spans="1:18" ht="15.75" customHeight="1">
      <c r="A644" s="46">
        <v>2202</v>
      </c>
      <c r="B644" s="47"/>
      <c r="C644" s="47"/>
      <c r="D644" s="47"/>
      <c r="E644" s="47"/>
      <c r="F644" s="47"/>
      <c r="G644" s="47"/>
      <c r="H644" s="47"/>
      <c r="I644" s="47"/>
      <c r="J644" s="47">
        <v>28</v>
      </c>
      <c r="K644" s="166">
        <v>23</v>
      </c>
      <c r="L644" s="154"/>
      <c r="M644" s="155"/>
      <c r="N644" s="156"/>
      <c r="O644" s="57">
        <f>IF(J644=0,"",J644/I643)</f>
        <v>0.96551724137931039</v>
      </c>
      <c r="P644" s="58">
        <v>33</v>
      </c>
      <c r="Q644" s="59">
        <f t="shared" si="62"/>
        <v>0.97058823529411764</v>
      </c>
      <c r="R644" s="59">
        <f t="shared" si="63"/>
        <v>2.9411764705882359E-2</v>
      </c>
    </row>
    <row r="645" spans="1:18" ht="15.75" customHeight="1">
      <c r="A645" s="46">
        <v>2301</v>
      </c>
      <c r="B645" s="47"/>
      <c r="C645" s="47"/>
      <c r="D645" s="47"/>
      <c r="E645" s="47"/>
      <c r="F645" s="47"/>
      <c r="G645" s="47"/>
      <c r="H645" s="47"/>
      <c r="I645" s="47"/>
      <c r="J645" s="47">
        <v>8</v>
      </c>
      <c r="K645" s="48">
        <v>5</v>
      </c>
      <c r="L645" s="154"/>
      <c r="M645" s="155"/>
      <c r="N645" s="156"/>
      <c r="O645" s="57"/>
      <c r="P645" s="58">
        <v>10</v>
      </c>
      <c r="Q645" s="59"/>
      <c r="R645" s="59"/>
    </row>
    <row r="646" spans="1:18" ht="15.75" customHeight="1">
      <c r="A646" s="46">
        <v>2301</v>
      </c>
      <c r="B646" s="47"/>
      <c r="C646" s="47"/>
      <c r="D646" s="47"/>
      <c r="E646" s="47"/>
      <c r="F646" s="47"/>
      <c r="G646" s="47"/>
      <c r="H646" s="47"/>
      <c r="I646" s="47"/>
      <c r="J646" s="47">
        <v>2</v>
      </c>
      <c r="K646" s="48"/>
      <c r="L646" s="154"/>
      <c r="M646" s="155"/>
      <c r="N646" s="157"/>
      <c r="O646" s="158"/>
      <c r="P646" s="159">
        <v>4</v>
      </c>
      <c r="Q646" s="160"/>
      <c r="R646" s="158"/>
    </row>
    <row r="647" spans="1:18" ht="15.75" customHeight="1">
      <c r="A647" s="46">
        <v>2401</v>
      </c>
      <c r="B647" s="47"/>
      <c r="C647" s="47"/>
      <c r="D647" s="47"/>
      <c r="E647" s="47"/>
      <c r="F647" s="47"/>
      <c r="G647" s="47"/>
      <c r="H647" s="47"/>
      <c r="I647" s="47"/>
      <c r="J647" s="47">
        <v>1</v>
      </c>
      <c r="K647" s="48"/>
      <c r="L647" s="154"/>
      <c r="M647" s="155"/>
      <c r="N647" s="157"/>
      <c r="O647" s="161"/>
      <c r="P647" s="159">
        <v>1</v>
      </c>
      <c r="Q647" s="162"/>
      <c r="R647" s="161"/>
    </row>
    <row r="648" spans="1:18" ht="15.75" customHeight="1">
      <c r="A648" s="46">
        <v>2402</v>
      </c>
      <c r="B648" s="47"/>
      <c r="C648" s="47"/>
      <c r="D648" s="47"/>
      <c r="E648" s="47"/>
      <c r="F648" s="47"/>
      <c r="G648" s="47"/>
      <c r="H648" s="47"/>
      <c r="I648" s="47"/>
      <c r="J648" s="47"/>
      <c r="K648" s="48"/>
      <c r="L648" s="154"/>
      <c r="M648" s="155"/>
      <c r="N648" s="157"/>
      <c r="O648" s="1"/>
      <c r="P648" s="27"/>
      <c r="Q648" s="30"/>
      <c r="R648" s="66"/>
    </row>
    <row r="649" spans="1:18" ht="15.75" customHeight="1">
      <c r="A649" s="46">
        <v>2501</v>
      </c>
      <c r="B649" s="47"/>
      <c r="C649" s="47"/>
      <c r="D649" s="47"/>
      <c r="E649" s="47"/>
      <c r="F649" s="47"/>
      <c r="G649" s="47"/>
      <c r="H649" s="47"/>
      <c r="I649" s="47"/>
      <c r="J649" s="47"/>
      <c r="K649" s="48"/>
      <c r="L649" s="154"/>
      <c r="M649" s="155"/>
      <c r="N649" s="157"/>
      <c r="O649" s="69" t="s">
        <v>35</v>
      </c>
      <c r="P649" s="123">
        <v>25</v>
      </c>
      <c r="Q649" s="71">
        <f>IF(SUM(K640:K649)=0,"",SUM(K640:K649))</f>
        <v>28</v>
      </c>
      <c r="R649" s="72" t="s">
        <v>20</v>
      </c>
    </row>
    <row r="650" spans="1:18" ht="15.75" customHeight="1">
      <c r="A650" s="46">
        <v>2502</v>
      </c>
      <c r="B650" s="47"/>
      <c r="C650" s="47"/>
      <c r="D650" s="47"/>
      <c r="E650" s="47"/>
      <c r="F650" s="47"/>
      <c r="G650" s="47"/>
      <c r="H650" s="47"/>
      <c r="I650" s="47"/>
      <c r="J650" s="47"/>
      <c r="K650" s="48"/>
      <c r="L650" s="154"/>
      <c r="M650" s="155"/>
      <c r="N650" s="157"/>
      <c r="O650" s="73" t="s">
        <v>36</v>
      </c>
      <c r="P650" s="125">
        <f>IF(P649/Q649=0,"",P649/Q649)</f>
        <v>0.8928571428571429</v>
      </c>
      <c r="Q650" s="75">
        <f>IF(P649/Q649=0,"",P649/Q649)</f>
        <v>0.8928571428571429</v>
      </c>
      <c r="R650" s="76" t="s">
        <v>37</v>
      </c>
    </row>
    <row r="651" spans="1:18" ht="15.75" customHeight="1">
      <c r="A651" s="46">
        <v>2601</v>
      </c>
      <c r="B651" s="47"/>
      <c r="C651" s="47"/>
      <c r="D651" s="47"/>
      <c r="E651" s="47"/>
      <c r="F651" s="47"/>
      <c r="G651" s="47"/>
      <c r="H651" s="47"/>
      <c r="I651" s="47"/>
      <c r="J651" s="47"/>
      <c r="K651" s="48"/>
      <c r="L651" s="163"/>
      <c r="M651" s="164"/>
      <c r="N651" s="165"/>
      <c r="O651" s="78"/>
      <c r="P651" s="79"/>
      <c r="Q651" s="79"/>
      <c r="R651" s="80"/>
    </row>
    <row r="652" spans="1:18" ht="18" customHeight="1">
      <c r="A652" s="22"/>
      <c r="B652" s="27"/>
      <c r="C652" s="248" t="s">
        <v>80</v>
      </c>
      <c r="D652" s="249"/>
      <c r="E652" s="249"/>
      <c r="F652" s="249"/>
      <c r="G652" s="249"/>
      <c r="H652" s="249"/>
      <c r="I652" s="249"/>
      <c r="J652" s="249"/>
      <c r="K652" s="81">
        <f>SUM(K644:K648)</f>
        <v>28</v>
      </c>
      <c r="L652" s="82">
        <f>IF(K644=0,"",K644/B636)</f>
        <v>0.60526315789473684</v>
      </c>
      <c r="M652" s="82">
        <f>IF(K652=0,"",K652/B636)</f>
        <v>0.73684210526315785</v>
      </c>
      <c r="N652" s="82">
        <f>M652-L652</f>
        <v>0.13157894736842102</v>
      </c>
      <c r="O652" s="1"/>
      <c r="P652" s="27"/>
      <c r="Q652" s="30"/>
      <c r="R652" s="1"/>
    </row>
    <row r="653" spans="1:18" ht="12.75" customHeight="1">
      <c r="M653" s="1"/>
      <c r="N653" s="1"/>
      <c r="P653" s="1"/>
    </row>
    <row r="654" spans="1:18" ht="12.75" customHeight="1">
      <c r="M654" s="1"/>
      <c r="N654" s="1"/>
      <c r="P654" s="1"/>
    </row>
    <row r="655" spans="1:18" ht="26.25" customHeight="1">
      <c r="A655" s="148" t="s">
        <v>69</v>
      </c>
      <c r="B655" s="148"/>
      <c r="C655" s="148"/>
      <c r="D655" s="148"/>
      <c r="E655" s="148"/>
      <c r="F655" s="148"/>
      <c r="G655" s="148"/>
      <c r="H655" s="148"/>
      <c r="I655" s="148"/>
      <c r="K655" s="83" t="s">
        <v>92</v>
      </c>
      <c r="L655" s="1"/>
      <c r="M655" s="1"/>
      <c r="N655" s="27"/>
      <c r="O655" s="1"/>
      <c r="P655" s="27"/>
      <c r="Q655" s="27"/>
      <c r="R655" s="27"/>
    </row>
    <row r="656" spans="1:18" ht="20.25" customHeight="1">
      <c r="A656" s="220" t="s">
        <v>19</v>
      </c>
      <c r="B656" s="186" t="s">
        <v>70</v>
      </c>
      <c r="C656" s="187"/>
      <c r="D656" s="187"/>
      <c r="E656" s="187"/>
      <c r="F656" s="187"/>
      <c r="G656" s="187"/>
      <c r="H656" s="187"/>
      <c r="I656" s="187"/>
      <c r="J656" s="187"/>
      <c r="K656" s="250" t="s">
        <v>20</v>
      </c>
      <c r="L656" s="212" t="s">
        <v>11</v>
      </c>
      <c r="M656" s="212" t="s">
        <v>12</v>
      </c>
      <c r="N656" s="223" t="s">
        <v>13</v>
      </c>
      <c r="O656" s="212" t="s">
        <v>14</v>
      </c>
      <c r="P656" s="214" t="s">
        <v>15</v>
      </c>
      <c r="Q656" s="214" t="s">
        <v>16</v>
      </c>
      <c r="R656" s="212" t="s">
        <v>17</v>
      </c>
    </row>
    <row r="657" spans="1:19" ht="15.75" customHeight="1">
      <c r="A657" s="213"/>
      <c r="B657" s="46" t="s">
        <v>71</v>
      </c>
      <c r="C657" s="46" t="s">
        <v>72</v>
      </c>
      <c r="D657" s="46" t="s">
        <v>73</v>
      </c>
      <c r="E657" s="46" t="s">
        <v>74</v>
      </c>
      <c r="F657" s="46" t="s">
        <v>75</v>
      </c>
      <c r="G657" s="46" t="s">
        <v>76</v>
      </c>
      <c r="H657" s="46" t="s">
        <v>77</v>
      </c>
      <c r="I657" s="46" t="s">
        <v>78</v>
      </c>
      <c r="J657" s="46" t="s">
        <v>79</v>
      </c>
      <c r="K657" s="240"/>
      <c r="L657" s="213"/>
      <c r="M657" s="213"/>
      <c r="N657" s="213"/>
      <c r="O657" s="213"/>
      <c r="P657" s="213"/>
      <c r="Q657" s="213"/>
      <c r="R657" s="213"/>
    </row>
    <row r="658" spans="1:19" ht="15.75" customHeight="1">
      <c r="A658" s="46">
        <v>1901</v>
      </c>
      <c r="B658" s="47">
        <v>31</v>
      </c>
      <c r="C658" s="47"/>
      <c r="D658" s="47"/>
      <c r="E658" s="47"/>
      <c r="F658" s="47"/>
      <c r="G658" s="47"/>
      <c r="H658" s="47"/>
      <c r="I658" s="47"/>
      <c r="J658" s="47"/>
      <c r="K658" s="48"/>
      <c r="L658" s="149"/>
      <c r="M658" s="150"/>
      <c r="N658" s="151"/>
      <c r="O658" s="152"/>
      <c r="P658" s="53">
        <f>B658</f>
        <v>31</v>
      </c>
      <c r="Q658" s="153"/>
      <c r="R658" s="152"/>
    </row>
    <row r="659" spans="1:19" ht="15.75" customHeight="1">
      <c r="A659" s="46">
        <v>1902</v>
      </c>
      <c r="B659" s="47"/>
      <c r="C659" s="47">
        <v>25</v>
      </c>
      <c r="D659" s="47"/>
      <c r="E659" s="47"/>
      <c r="F659" s="47"/>
      <c r="G659" s="47"/>
      <c r="H659" s="47"/>
      <c r="I659" s="47"/>
      <c r="J659" s="47"/>
      <c r="K659" s="48"/>
      <c r="L659" s="154"/>
      <c r="M659" s="155"/>
      <c r="N659" s="156"/>
      <c r="O659" s="57">
        <f>IF(C659=0,"",C659/B658)</f>
        <v>0.80645161290322576</v>
      </c>
      <c r="P659" s="58">
        <v>25</v>
      </c>
      <c r="Q659" s="59">
        <f t="shared" ref="Q659:Q666" si="64">IF(P659=0,"",P659/P658)</f>
        <v>0.80645161290322576</v>
      </c>
      <c r="R659" s="59">
        <f t="shared" ref="R659:R666" si="65">IF(P659=0,"",100%-Q659)</f>
        <v>0.19354838709677424</v>
      </c>
    </row>
    <row r="660" spans="1:19" ht="15.75" customHeight="1">
      <c r="A660" s="46">
        <v>2001</v>
      </c>
      <c r="B660" s="47"/>
      <c r="C660" s="47"/>
      <c r="D660" s="47">
        <v>22</v>
      </c>
      <c r="E660" s="47"/>
      <c r="F660" s="47"/>
      <c r="G660" s="47"/>
      <c r="H660" s="47"/>
      <c r="I660" s="47"/>
      <c r="J660" s="47"/>
      <c r="K660" s="48"/>
      <c r="L660" s="154"/>
      <c r="M660" s="155"/>
      <c r="N660" s="156"/>
      <c r="O660" s="57">
        <f>IF(D660=0,"",D660/C659)</f>
        <v>0.88</v>
      </c>
      <c r="P660" s="58">
        <v>22</v>
      </c>
      <c r="Q660" s="59">
        <f t="shared" si="64"/>
        <v>0.88</v>
      </c>
      <c r="R660" s="59">
        <f t="shared" si="65"/>
        <v>0.12</v>
      </c>
      <c r="S660" s="94">
        <f>P660/P658</f>
        <v>0.70967741935483875</v>
      </c>
    </row>
    <row r="661" spans="1:19" ht="15.75" customHeight="1">
      <c r="A661" s="46">
        <v>2002</v>
      </c>
      <c r="B661" s="47"/>
      <c r="C661" s="47"/>
      <c r="D661" s="47"/>
      <c r="E661" s="47">
        <v>21</v>
      </c>
      <c r="F661" s="47"/>
      <c r="G661" s="47"/>
      <c r="H661" s="47"/>
      <c r="I661" s="47"/>
      <c r="J661" s="47"/>
      <c r="K661" s="48"/>
      <c r="L661" s="154"/>
      <c r="M661" s="155"/>
      <c r="N661" s="156"/>
      <c r="O661" s="57">
        <f>IF(E661=0,"",E661/D660)</f>
        <v>0.95454545454545459</v>
      </c>
      <c r="P661" s="58">
        <v>21</v>
      </c>
      <c r="Q661" s="59">
        <f t="shared" si="64"/>
        <v>0.95454545454545459</v>
      </c>
      <c r="R661" s="59">
        <f t="shared" si="65"/>
        <v>4.5454545454545414E-2</v>
      </c>
    </row>
    <row r="662" spans="1:19" ht="15.75" customHeight="1">
      <c r="A662" s="46">
        <v>2101</v>
      </c>
      <c r="B662" s="47"/>
      <c r="C662" s="47"/>
      <c r="D662" s="47"/>
      <c r="E662" s="47"/>
      <c r="F662" s="47">
        <v>21</v>
      </c>
      <c r="G662" s="47"/>
      <c r="H662" s="47"/>
      <c r="I662" s="47"/>
      <c r="J662" s="47"/>
      <c r="K662" s="48"/>
      <c r="L662" s="154"/>
      <c r="M662" s="155"/>
      <c r="N662" s="156"/>
      <c r="O662" s="57">
        <f>IF(F662=0,"",F662/E661)</f>
        <v>1</v>
      </c>
      <c r="P662" s="58">
        <v>21</v>
      </c>
      <c r="Q662" s="59">
        <f t="shared" si="64"/>
        <v>1</v>
      </c>
      <c r="R662" s="59">
        <f t="shared" si="65"/>
        <v>0</v>
      </c>
    </row>
    <row r="663" spans="1:19" ht="15.75" customHeight="1">
      <c r="A663" s="46">
        <v>2102</v>
      </c>
      <c r="B663" s="47"/>
      <c r="C663" s="47"/>
      <c r="D663" s="47"/>
      <c r="E663" s="47"/>
      <c r="F663" s="47"/>
      <c r="G663" s="47">
        <v>21</v>
      </c>
      <c r="H663" s="47"/>
      <c r="I663" s="47"/>
      <c r="J663" s="47"/>
      <c r="K663" s="48"/>
      <c r="L663" s="154"/>
      <c r="M663" s="155"/>
      <c r="N663" s="156"/>
      <c r="O663" s="57">
        <f>IF(G663=0,"",G663/F662)</f>
        <v>1</v>
      </c>
      <c r="P663" s="58">
        <v>21</v>
      </c>
      <c r="Q663" s="59">
        <f t="shared" si="64"/>
        <v>1</v>
      </c>
      <c r="R663" s="59">
        <f t="shared" si="65"/>
        <v>0</v>
      </c>
    </row>
    <row r="664" spans="1:19" ht="15.75" customHeight="1">
      <c r="A664" s="46">
        <v>2201</v>
      </c>
      <c r="B664" s="47"/>
      <c r="C664" s="47"/>
      <c r="D664" s="47"/>
      <c r="E664" s="47"/>
      <c r="F664" s="47"/>
      <c r="G664" s="47"/>
      <c r="H664" s="47">
        <v>20</v>
      </c>
      <c r="I664" s="47"/>
      <c r="J664" s="47"/>
      <c r="K664" s="48"/>
      <c r="L664" s="154"/>
      <c r="M664" s="155"/>
      <c r="N664" s="156"/>
      <c r="O664" s="57">
        <f>IF(H664=0,"",H664/G663)</f>
        <v>0.95238095238095233</v>
      </c>
      <c r="P664" s="58">
        <v>20</v>
      </c>
      <c r="Q664" s="59">
        <f t="shared" si="64"/>
        <v>0.95238095238095233</v>
      </c>
      <c r="R664" s="59">
        <f t="shared" si="65"/>
        <v>4.7619047619047672E-2</v>
      </c>
    </row>
    <row r="665" spans="1:19" ht="15.75" customHeight="1">
      <c r="A665" s="46">
        <v>2202</v>
      </c>
      <c r="B665" s="47"/>
      <c r="C665" s="47"/>
      <c r="D665" s="47"/>
      <c r="E665" s="47"/>
      <c r="F665" s="47"/>
      <c r="G665" s="47"/>
      <c r="H665" s="47"/>
      <c r="I665" s="47">
        <v>20</v>
      </c>
      <c r="J665" s="47"/>
      <c r="K665" s="48"/>
      <c r="L665" s="154"/>
      <c r="M665" s="155"/>
      <c r="N665" s="156"/>
      <c r="O665" s="57">
        <f>IF(I665=0,"",I665/H664)</f>
        <v>1</v>
      </c>
      <c r="P665" s="58">
        <v>20</v>
      </c>
      <c r="Q665" s="59">
        <f t="shared" si="64"/>
        <v>1</v>
      </c>
      <c r="R665" s="59">
        <f t="shared" si="65"/>
        <v>0</v>
      </c>
    </row>
    <row r="666" spans="1:19" ht="15.75" customHeight="1">
      <c r="A666" s="46">
        <v>2301</v>
      </c>
      <c r="B666" s="47"/>
      <c r="C666" s="47"/>
      <c r="D666" s="47"/>
      <c r="E666" s="47"/>
      <c r="F666" s="47"/>
      <c r="G666" s="47"/>
      <c r="H666" s="47"/>
      <c r="I666" s="47"/>
      <c r="J666" s="47">
        <v>20</v>
      </c>
      <c r="K666" s="48">
        <v>16</v>
      </c>
      <c r="L666" s="154"/>
      <c r="M666" s="155"/>
      <c r="N666" s="156"/>
      <c r="O666" s="57">
        <f>IF(J666=0,"",J666/I665)</f>
        <v>1</v>
      </c>
      <c r="P666" s="58">
        <v>20</v>
      </c>
      <c r="Q666" s="59">
        <f t="shared" si="64"/>
        <v>1</v>
      </c>
      <c r="R666" s="59">
        <f t="shared" si="65"/>
        <v>0</v>
      </c>
    </row>
    <row r="667" spans="1:19" ht="15.75" customHeight="1">
      <c r="A667" s="46">
        <v>2301</v>
      </c>
      <c r="B667" s="47"/>
      <c r="C667" s="47"/>
      <c r="D667" s="47"/>
      <c r="E667" s="47"/>
      <c r="F667" s="47"/>
      <c r="G667" s="47"/>
      <c r="H667" s="47"/>
      <c r="I667" s="47"/>
      <c r="J667" s="47">
        <v>3</v>
      </c>
      <c r="K667" s="48">
        <v>2</v>
      </c>
      <c r="L667" s="154"/>
      <c r="M667" s="155"/>
      <c r="N667" s="156"/>
      <c r="O667" s="57"/>
      <c r="P667" s="58">
        <v>3</v>
      </c>
      <c r="Q667" s="59"/>
      <c r="R667" s="59"/>
    </row>
    <row r="668" spans="1:19" ht="15.75" customHeight="1">
      <c r="A668" s="46">
        <v>2401</v>
      </c>
      <c r="B668" s="47"/>
      <c r="C668" s="47"/>
      <c r="D668" s="47"/>
      <c r="E668" s="47"/>
      <c r="F668" s="47"/>
      <c r="G668" s="47"/>
      <c r="H668" s="47"/>
      <c r="I668" s="47"/>
      <c r="J668" s="47">
        <v>1</v>
      </c>
      <c r="K668" s="48"/>
      <c r="L668" s="154"/>
      <c r="M668" s="155"/>
      <c r="N668" s="157"/>
      <c r="O668" s="158"/>
      <c r="P668" s="159">
        <v>1</v>
      </c>
      <c r="Q668" s="160"/>
      <c r="R668" s="158"/>
    </row>
    <row r="669" spans="1:19" ht="15.75" customHeight="1">
      <c r="A669" s="46">
        <v>2402</v>
      </c>
      <c r="B669" s="47"/>
      <c r="C669" s="47"/>
      <c r="D669" s="47"/>
      <c r="E669" s="47"/>
      <c r="F669" s="47"/>
      <c r="G669" s="47"/>
      <c r="H669" s="47"/>
      <c r="I669" s="47"/>
      <c r="J669" s="47"/>
      <c r="K669" s="48"/>
      <c r="L669" s="154"/>
      <c r="M669" s="155"/>
      <c r="N669" s="157"/>
      <c r="O669" s="161"/>
      <c r="P669" s="159"/>
      <c r="Q669" s="162"/>
      <c r="R669" s="161"/>
    </row>
    <row r="670" spans="1:19" ht="15.75" customHeight="1">
      <c r="A670" s="46">
        <v>2501</v>
      </c>
      <c r="B670" s="47"/>
      <c r="C670" s="47"/>
      <c r="D670" s="47"/>
      <c r="E670" s="47"/>
      <c r="F670" s="47"/>
      <c r="G670" s="47"/>
      <c r="H670" s="47"/>
      <c r="I670" s="47"/>
      <c r="J670" s="47"/>
      <c r="K670" s="48"/>
      <c r="L670" s="154"/>
      <c r="M670" s="155"/>
      <c r="N670" s="157"/>
      <c r="O670" s="1"/>
      <c r="P670" s="27"/>
      <c r="Q670" s="30"/>
      <c r="R670" s="66"/>
    </row>
    <row r="671" spans="1:19" ht="15.75" customHeight="1">
      <c r="A671" s="46">
        <v>2502</v>
      </c>
      <c r="B671" s="47"/>
      <c r="C671" s="47"/>
      <c r="D671" s="47"/>
      <c r="E671" s="47"/>
      <c r="F671" s="47"/>
      <c r="G671" s="47"/>
      <c r="H671" s="47"/>
      <c r="I671" s="47"/>
      <c r="J671" s="47"/>
      <c r="K671" s="48"/>
      <c r="L671" s="154"/>
      <c r="M671" s="155"/>
      <c r="N671" s="157"/>
      <c r="O671" s="69" t="s">
        <v>35</v>
      </c>
      <c r="P671" s="123">
        <v>16</v>
      </c>
      <c r="Q671" s="71">
        <f>IF(SUM(K662:K671)=0,"",SUM(K662:K671))</f>
        <v>18</v>
      </c>
      <c r="R671" s="72" t="s">
        <v>20</v>
      </c>
    </row>
    <row r="672" spans="1:19" ht="15.75" customHeight="1">
      <c r="A672" s="46">
        <v>2601</v>
      </c>
      <c r="B672" s="47"/>
      <c r="C672" s="47"/>
      <c r="D672" s="47"/>
      <c r="E672" s="47"/>
      <c r="F672" s="47"/>
      <c r="G672" s="47"/>
      <c r="H672" s="47"/>
      <c r="I672" s="47"/>
      <c r="J672" s="47"/>
      <c r="K672" s="48"/>
      <c r="L672" s="154"/>
      <c r="M672" s="155"/>
      <c r="N672" s="157"/>
      <c r="O672" s="73" t="s">
        <v>36</v>
      </c>
      <c r="P672" s="125">
        <f>IF(P671/Q671=0,"",P671/Q671)</f>
        <v>0.88888888888888884</v>
      </c>
      <c r="Q672" s="75">
        <f>IF(P671/Q671=0,"",P671/Q671)</f>
        <v>0.88888888888888884</v>
      </c>
      <c r="R672" s="76" t="s">
        <v>37</v>
      </c>
    </row>
    <row r="673" spans="1:19" ht="15.75" customHeight="1">
      <c r="A673" s="46">
        <v>2602</v>
      </c>
      <c r="B673" s="47"/>
      <c r="C673" s="47"/>
      <c r="D673" s="47"/>
      <c r="E673" s="47"/>
      <c r="F673" s="47"/>
      <c r="G673" s="47"/>
      <c r="H673" s="47"/>
      <c r="I673" s="47"/>
      <c r="J673" s="47"/>
      <c r="K673" s="48"/>
      <c r="L673" s="163"/>
      <c r="M673" s="164"/>
      <c r="N673" s="165"/>
      <c r="O673" s="78"/>
      <c r="P673" s="79"/>
      <c r="Q673" s="79"/>
      <c r="R673" s="80"/>
    </row>
    <row r="674" spans="1:19" ht="18" customHeight="1">
      <c r="A674" s="22"/>
      <c r="B674" s="27"/>
      <c r="C674" s="248" t="s">
        <v>80</v>
      </c>
      <c r="D674" s="249"/>
      <c r="E674" s="249"/>
      <c r="F674" s="249"/>
      <c r="G674" s="249"/>
      <c r="H674" s="249"/>
      <c r="I674" s="249"/>
      <c r="J674" s="249"/>
      <c r="K674" s="81">
        <f>SUM(K666:K670)</f>
        <v>18</v>
      </c>
      <c r="L674" s="82">
        <f>IF(K666=0,"",K666/B658)</f>
        <v>0.5161290322580645</v>
      </c>
      <c r="M674" s="82">
        <f>IF(K674=0,"",K674/B658)</f>
        <v>0.58064516129032262</v>
      </c>
      <c r="N674" s="82">
        <f>M674-L674</f>
        <v>6.4516129032258118E-2</v>
      </c>
      <c r="O674" s="1"/>
      <c r="P674" s="27"/>
      <c r="Q674" s="30"/>
      <c r="R674" s="1"/>
    </row>
    <row r="675" spans="1:19" ht="12.75" customHeight="1">
      <c r="M675" s="1"/>
      <c r="N675" s="1"/>
      <c r="P675" s="1"/>
    </row>
    <row r="676" spans="1:19" ht="12.75" customHeight="1">
      <c r="M676" s="1"/>
      <c r="N676" s="1"/>
      <c r="P676" s="1"/>
    </row>
    <row r="677" spans="1:19" ht="26.25" customHeight="1">
      <c r="A677" s="148" t="s">
        <v>69</v>
      </c>
      <c r="B677" s="148"/>
      <c r="C677" s="148"/>
      <c r="D677" s="148"/>
      <c r="E677" s="148"/>
      <c r="F677" s="148"/>
      <c r="G677" s="148"/>
      <c r="H677" s="148"/>
      <c r="I677" s="148"/>
      <c r="K677" s="83" t="s">
        <v>93</v>
      </c>
      <c r="L677" s="1"/>
      <c r="M677" s="1"/>
      <c r="N677" s="27"/>
      <c r="O677" s="1"/>
      <c r="P677" s="27"/>
      <c r="Q677" s="27"/>
      <c r="R677" s="27"/>
    </row>
    <row r="678" spans="1:19" ht="20.25" customHeight="1">
      <c r="A678" s="220" t="s">
        <v>19</v>
      </c>
      <c r="B678" s="186" t="s">
        <v>70</v>
      </c>
      <c r="C678" s="187"/>
      <c r="D678" s="187"/>
      <c r="E678" s="187"/>
      <c r="F678" s="187"/>
      <c r="G678" s="187"/>
      <c r="H678" s="187"/>
      <c r="I678" s="187"/>
      <c r="J678" s="187"/>
      <c r="K678" s="250" t="s">
        <v>20</v>
      </c>
      <c r="L678" s="212" t="s">
        <v>11</v>
      </c>
      <c r="M678" s="212" t="s">
        <v>12</v>
      </c>
      <c r="N678" s="223" t="s">
        <v>13</v>
      </c>
      <c r="O678" s="212" t="s">
        <v>14</v>
      </c>
      <c r="P678" s="214" t="s">
        <v>15</v>
      </c>
      <c r="Q678" s="214" t="s">
        <v>16</v>
      </c>
      <c r="R678" s="212" t="s">
        <v>17</v>
      </c>
    </row>
    <row r="679" spans="1:19" ht="15.75" customHeight="1">
      <c r="A679" s="213"/>
      <c r="B679" s="46" t="s">
        <v>71</v>
      </c>
      <c r="C679" s="46" t="s">
        <v>72</v>
      </c>
      <c r="D679" s="46" t="s">
        <v>73</v>
      </c>
      <c r="E679" s="46" t="s">
        <v>74</v>
      </c>
      <c r="F679" s="46" t="s">
        <v>75</v>
      </c>
      <c r="G679" s="46" t="s">
        <v>76</v>
      </c>
      <c r="H679" s="46" t="s">
        <v>77</v>
      </c>
      <c r="I679" s="46" t="s">
        <v>78</v>
      </c>
      <c r="J679" s="46" t="s">
        <v>79</v>
      </c>
      <c r="K679" s="240"/>
      <c r="L679" s="213"/>
      <c r="M679" s="213"/>
      <c r="N679" s="213"/>
      <c r="O679" s="213"/>
      <c r="P679" s="213"/>
      <c r="Q679" s="213"/>
      <c r="R679" s="213"/>
    </row>
    <row r="680" spans="1:19" ht="15.75" customHeight="1">
      <c r="A680" s="46">
        <v>1902</v>
      </c>
      <c r="B680" s="47">
        <v>39</v>
      </c>
      <c r="C680" s="47"/>
      <c r="D680" s="47"/>
      <c r="E680" s="47"/>
      <c r="F680" s="47"/>
      <c r="G680" s="47"/>
      <c r="H680" s="47"/>
      <c r="I680" s="47"/>
      <c r="J680" s="47"/>
      <c r="K680" s="48"/>
      <c r="L680" s="149"/>
      <c r="M680" s="150"/>
      <c r="N680" s="151"/>
      <c r="O680" s="152"/>
      <c r="P680" s="53">
        <f>B680</f>
        <v>39</v>
      </c>
      <c r="Q680" s="153"/>
      <c r="R680" s="152"/>
    </row>
    <row r="681" spans="1:19" ht="15.75" customHeight="1">
      <c r="A681" s="46">
        <v>2001</v>
      </c>
      <c r="B681" s="47"/>
      <c r="C681" s="47">
        <v>37</v>
      </c>
      <c r="D681" s="47"/>
      <c r="E681" s="47"/>
      <c r="F681" s="47"/>
      <c r="G681" s="47"/>
      <c r="H681" s="47"/>
      <c r="I681" s="47"/>
      <c r="J681" s="47"/>
      <c r="K681" s="48"/>
      <c r="L681" s="154"/>
      <c r="M681" s="155"/>
      <c r="N681" s="156"/>
      <c r="O681" s="57">
        <f>IF(C681=0,"",C681/B680)</f>
        <v>0.94871794871794868</v>
      </c>
      <c r="P681" s="58">
        <v>37</v>
      </c>
      <c r="Q681" s="59">
        <f t="shared" ref="Q681:Q688" si="66">IF(P681=0,"",P681/P680)</f>
        <v>0.94871794871794868</v>
      </c>
      <c r="R681" s="59">
        <f t="shared" ref="R681:R688" si="67">IF(P681=0,"",100%-Q681)</f>
        <v>5.1282051282051322E-2</v>
      </c>
    </row>
    <row r="682" spans="1:19" ht="15.75" customHeight="1">
      <c r="A682" s="46">
        <v>2002</v>
      </c>
      <c r="B682" s="47"/>
      <c r="C682" s="47"/>
      <c r="D682" s="47">
        <v>37</v>
      </c>
      <c r="E682" s="47"/>
      <c r="F682" s="47"/>
      <c r="G682" s="47"/>
      <c r="H682" s="47"/>
      <c r="I682" s="47"/>
      <c r="J682" s="47"/>
      <c r="K682" s="48"/>
      <c r="L682" s="154"/>
      <c r="M682" s="155"/>
      <c r="N682" s="156"/>
      <c r="O682" s="57">
        <f>IF(D682=0,"",D682/C681)</f>
        <v>1</v>
      </c>
      <c r="P682" s="58">
        <v>37</v>
      </c>
      <c r="Q682" s="59">
        <f t="shared" si="66"/>
        <v>1</v>
      </c>
      <c r="R682" s="59">
        <f t="shared" si="67"/>
        <v>0</v>
      </c>
      <c r="S682" s="94">
        <f>P682/P680</f>
        <v>0.94871794871794868</v>
      </c>
    </row>
    <row r="683" spans="1:19" ht="15.75" customHeight="1">
      <c r="A683" s="46">
        <v>2101</v>
      </c>
      <c r="B683" s="47"/>
      <c r="C683" s="47"/>
      <c r="D683" s="47"/>
      <c r="E683" s="47">
        <v>33</v>
      </c>
      <c r="F683" s="47"/>
      <c r="G683" s="47"/>
      <c r="H683" s="47"/>
      <c r="I683" s="47"/>
      <c r="J683" s="47"/>
      <c r="K683" s="48"/>
      <c r="L683" s="154"/>
      <c r="M683" s="155"/>
      <c r="N683" s="156"/>
      <c r="O683" s="57">
        <f>IF(E683=0,"",E683/D682)</f>
        <v>0.89189189189189189</v>
      </c>
      <c r="P683" s="58">
        <v>36</v>
      </c>
      <c r="Q683" s="59">
        <f t="shared" si="66"/>
        <v>0.97297297297297303</v>
      </c>
      <c r="R683" s="59">
        <f t="shared" si="67"/>
        <v>2.7027027027026973E-2</v>
      </c>
    </row>
    <row r="684" spans="1:19" ht="15.75" customHeight="1">
      <c r="A684" s="46">
        <v>2102</v>
      </c>
      <c r="B684" s="47"/>
      <c r="C684" s="47"/>
      <c r="D684" s="47"/>
      <c r="E684" s="47"/>
      <c r="F684" s="47">
        <v>32</v>
      </c>
      <c r="G684" s="47"/>
      <c r="H684" s="47"/>
      <c r="I684" s="47"/>
      <c r="J684" s="47"/>
      <c r="K684" s="48"/>
      <c r="L684" s="154"/>
      <c r="M684" s="155"/>
      <c r="N684" s="156"/>
      <c r="O684" s="57">
        <f>IF(F684=0,"",F684/E683)</f>
        <v>0.96969696969696972</v>
      </c>
      <c r="P684" s="58">
        <v>35</v>
      </c>
      <c r="Q684" s="59">
        <f t="shared" si="66"/>
        <v>0.97222222222222221</v>
      </c>
      <c r="R684" s="59">
        <f t="shared" si="67"/>
        <v>2.777777777777779E-2</v>
      </c>
    </row>
    <row r="685" spans="1:19" ht="15.75" customHeight="1">
      <c r="A685" s="46">
        <v>2201</v>
      </c>
      <c r="B685" s="47"/>
      <c r="C685" s="47"/>
      <c r="D685" s="47"/>
      <c r="E685" s="47"/>
      <c r="F685" s="47"/>
      <c r="G685" s="47">
        <v>31</v>
      </c>
      <c r="H685" s="47"/>
      <c r="I685" s="47"/>
      <c r="J685" s="47"/>
      <c r="K685" s="48"/>
      <c r="L685" s="154"/>
      <c r="M685" s="155"/>
      <c r="N685" s="156"/>
      <c r="O685" s="57">
        <f>IF(G685=0,"",G685/F684)</f>
        <v>0.96875</v>
      </c>
      <c r="P685" s="58">
        <v>34</v>
      </c>
      <c r="Q685" s="59">
        <f t="shared" si="66"/>
        <v>0.97142857142857142</v>
      </c>
      <c r="R685" s="59">
        <f t="shared" si="67"/>
        <v>2.8571428571428581E-2</v>
      </c>
    </row>
    <row r="686" spans="1:19" ht="15.75" customHeight="1">
      <c r="A686" s="46">
        <v>2202</v>
      </c>
      <c r="B686" s="47"/>
      <c r="C686" s="47"/>
      <c r="D686" s="47"/>
      <c r="E686" s="47"/>
      <c r="F686" s="47"/>
      <c r="G686" s="47"/>
      <c r="H686" s="47">
        <v>30</v>
      </c>
      <c r="I686" s="47"/>
      <c r="J686" s="47"/>
      <c r="K686" s="48"/>
      <c r="L686" s="154"/>
      <c r="M686" s="155"/>
      <c r="N686" s="156"/>
      <c r="O686" s="57">
        <f>IF(H686=0,"",H686/G685)</f>
        <v>0.967741935483871</v>
      </c>
      <c r="P686" s="58">
        <v>34</v>
      </c>
      <c r="Q686" s="59">
        <f t="shared" si="66"/>
        <v>1</v>
      </c>
      <c r="R686" s="59">
        <f t="shared" si="67"/>
        <v>0</v>
      </c>
    </row>
    <row r="687" spans="1:19" ht="15.75" customHeight="1">
      <c r="A687" s="46">
        <v>2301</v>
      </c>
      <c r="B687" s="47"/>
      <c r="C687" s="47"/>
      <c r="D687" s="47"/>
      <c r="E687" s="47"/>
      <c r="F687" s="47"/>
      <c r="G687" s="47"/>
      <c r="H687" s="47"/>
      <c r="I687" s="47">
        <v>29</v>
      </c>
      <c r="J687" s="47"/>
      <c r="K687" s="48"/>
      <c r="L687" s="154"/>
      <c r="M687" s="155"/>
      <c r="N687" s="156"/>
      <c r="O687" s="57">
        <f>IF(I687=0,"",I687/H686)</f>
        <v>0.96666666666666667</v>
      </c>
      <c r="P687" s="58">
        <v>32</v>
      </c>
      <c r="Q687" s="59">
        <f t="shared" si="66"/>
        <v>0.94117647058823528</v>
      </c>
      <c r="R687" s="59">
        <f t="shared" si="67"/>
        <v>5.8823529411764719E-2</v>
      </c>
    </row>
    <row r="688" spans="1:19" ht="15.75" customHeight="1">
      <c r="A688" s="46">
        <v>2302</v>
      </c>
      <c r="B688" s="47"/>
      <c r="C688" s="47"/>
      <c r="D688" s="47"/>
      <c r="E688" s="47"/>
      <c r="F688" s="47"/>
      <c r="G688" s="47"/>
      <c r="H688" s="47"/>
      <c r="I688" s="47"/>
      <c r="J688" s="47">
        <v>29</v>
      </c>
      <c r="K688" s="48">
        <v>24</v>
      </c>
      <c r="L688" s="154"/>
      <c r="M688" s="155"/>
      <c r="N688" s="156"/>
      <c r="O688" s="57">
        <f>IF(J688=0,"",J688/I687)</f>
        <v>1</v>
      </c>
      <c r="P688" s="58">
        <v>32</v>
      </c>
      <c r="Q688" s="59">
        <f t="shared" si="66"/>
        <v>1</v>
      </c>
      <c r="R688" s="59">
        <f t="shared" si="67"/>
        <v>0</v>
      </c>
    </row>
    <row r="689" spans="1:19" ht="15.75" customHeight="1">
      <c r="A689" s="46">
        <v>2401</v>
      </c>
      <c r="B689" s="47"/>
      <c r="C689" s="47"/>
      <c r="D689" s="47"/>
      <c r="E689" s="47"/>
      <c r="F689" s="47"/>
      <c r="G689" s="47"/>
      <c r="H689" s="47"/>
      <c r="I689" s="47"/>
      <c r="J689" s="47">
        <v>1</v>
      </c>
      <c r="K689" s="48">
        <v>5</v>
      </c>
      <c r="L689" s="154"/>
      <c r="M689" s="155"/>
      <c r="N689" s="156"/>
      <c r="O689" s="57"/>
      <c r="P689" s="58">
        <v>8</v>
      </c>
      <c r="Q689" s="59"/>
      <c r="R689" s="59"/>
    </row>
    <row r="690" spans="1:19" ht="15.75" customHeight="1">
      <c r="A690" s="46">
        <v>2402</v>
      </c>
      <c r="B690" s="47"/>
      <c r="C690" s="47"/>
      <c r="D690" s="47"/>
      <c r="E690" s="47"/>
      <c r="F690" s="47"/>
      <c r="G690" s="47"/>
      <c r="H690" s="47"/>
      <c r="I690" s="47"/>
      <c r="J690" s="47"/>
      <c r="K690" s="48"/>
      <c r="L690" s="154"/>
      <c r="M690" s="155"/>
      <c r="N690" s="157"/>
      <c r="O690" s="158"/>
      <c r="P690" s="159"/>
      <c r="Q690" s="160"/>
      <c r="R690" s="158"/>
    </row>
    <row r="691" spans="1:19" ht="15.75" customHeight="1">
      <c r="A691" s="46">
        <v>2501</v>
      </c>
      <c r="B691" s="47"/>
      <c r="C691" s="47"/>
      <c r="D691" s="47"/>
      <c r="E691" s="47"/>
      <c r="F691" s="47"/>
      <c r="G691" s="47"/>
      <c r="H691" s="47"/>
      <c r="I691" s="47"/>
      <c r="J691" s="47"/>
      <c r="K691" s="48"/>
      <c r="L691" s="154"/>
      <c r="M691" s="155"/>
      <c r="N691" s="157"/>
      <c r="O691" s="161"/>
      <c r="P691" s="159"/>
      <c r="Q691" s="162"/>
      <c r="R691" s="161"/>
    </row>
    <row r="692" spans="1:19" ht="15.75" customHeight="1">
      <c r="A692" s="46">
        <v>2502</v>
      </c>
      <c r="B692" s="47"/>
      <c r="C692" s="47"/>
      <c r="D692" s="47"/>
      <c r="E692" s="47"/>
      <c r="F692" s="47"/>
      <c r="G692" s="47"/>
      <c r="H692" s="47"/>
      <c r="I692" s="47"/>
      <c r="J692" s="47"/>
      <c r="K692" s="48"/>
      <c r="L692" s="154"/>
      <c r="M692" s="155"/>
      <c r="N692" s="157"/>
      <c r="O692" s="1"/>
      <c r="P692" s="27"/>
      <c r="Q692" s="30"/>
      <c r="R692" s="66"/>
    </row>
    <row r="693" spans="1:19" ht="15.75" customHeight="1">
      <c r="A693" s="46">
        <v>2601</v>
      </c>
      <c r="B693" s="47"/>
      <c r="C693" s="47"/>
      <c r="D693" s="47"/>
      <c r="E693" s="47"/>
      <c r="F693" s="47"/>
      <c r="G693" s="47"/>
      <c r="H693" s="47"/>
      <c r="I693" s="47"/>
      <c r="J693" s="47"/>
      <c r="K693" s="48"/>
      <c r="L693" s="154"/>
      <c r="M693" s="155"/>
      <c r="N693" s="157"/>
      <c r="O693" s="69" t="s">
        <v>35</v>
      </c>
      <c r="P693" s="123">
        <v>12</v>
      </c>
      <c r="Q693" s="71">
        <f>IF(SUM(K684:K693)=0,"",SUM(K684:K693))</f>
        <v>29</v>
      </c>
      <c r="R693" s="72" t="s">
        <v>20</v>
      </c>
    </row>
    <row r="694" spans="1:19" ht="15.75" customHeight="1">
      <c r="A694" s="46">
        <v>2602</v>
      </c>
      <c r="B694" s="47"/>
      <c r="C694" s="47"/>
      <c r="D694" s="47"/>
      <c r="E694" s="47"/>
      <c r="F694" s="47"/>
      <c r="G694" s="47"/>
      <c r="H694" s="47"/>
      <c r="I694" s="47"/>
      <c r="J694" s="47"/>
      <c r="K694" s="48"/>
      <c r="L694" s="154"/>
      <c r="M694" s="155"/>
      <c r="N694" s="157"/>
      <c r="O694" s="73" t="s">
        <v>36</v>
      </c>
      <c r="P694" s="125">
        <f>IF(P693/Q693=0,"",P693/Q693)</f>
        <v>0.41379310344827586</v>
      </c>
      <c r="Q694" s="75">
        <f>IF(P693/Q693=0,"",P693/Q693)</f>
        <v>0.41379310344827586</v>
      </c>
      <c r="R694" s="76" t="s">
        <v>37</v>
      </c>
    </row>
    <row r="695" spans="1:19" ht="15.75" customHeight="1">
      <c r="A695" s="46">
        <v>2701</v>
      </c>
      <c r="B695" s="47"/>
      <c r="C695" s="47"/>
      <c r="D695" s="47"/>
      <c r="E695" s="47"/>
      <c r="F695" s="47"/>
      <c r="G695" s="47"/>
      <c r="H695" s="47"/>
      <c r="I695" s="47"/>
      <c r="J695" s="47"/>
      <c r="K695" s="48"/>
      <c r="L695" s="163"/>
      <c r="M695" s="164"/>
      <c r="N695" s="165"/>
      <c r="O695" s="78"/>
      <c r="P695" s="79"/>
      <c r="Q695" s="79"/>
      <c r="R695" s="80"/>
    </row>
    <row r="696" spans="1:19" ht="18" customHeight="1">
      <c r="A696" s="22"/>
      <c r="B696" s="27"/>
      <c r="C696" s="248" t="s">
        <v>80</v>
      </c>
      <c r="D696" s="249"/>
      <c r="E696" s="249"/>
      <c r="F696" s="249"/>
      <c r="G696" s="249"/>
      <c r="H696" s="249"/>
      <c r="I696" s="249"/>
      <c r="J696" s="249"/>
      <c r="K696" s="81">
        <f>SUM(K688:K692)</f>
        <v>29</v>
      </c>
      <c r="L696" s="82">
        <f>IF(K688=0,"",K688/B680)</f>
        <v>0.61538461538461542</v>
      </c>
      <c r="M696" s="82">
        <f>IF(K696=0,"",K696/B680)</f>
        <v>0.74358974358974361</v>
      </c>
      <c r="N696" s="82">
        <f>IF(K688=0,"",M696-L696)</f>
        <v>0.12820512820512819</v>
      </c>
      <c r="O696" s="1"/>
      <c r="P696" s="27"/>
      <c r="Q696" s="30"/>
      <c r="R696" s="1"/>
    </row>
    <row r="697" spans="1:19" ht="12.75" customHeight="1">
      <c r="M697" s="1"/>
      <c r="N697" s="1"/>
      <c r="P697" s="1"/>
    </row>
    <row r="698" spans="1:19" ht="12.75" customHeight="1">
      <c r="M698" s="1"/>
      <c r="N698" s="1"/>
      <c r="P698" s="1"/>
    </row>
    <row r="699" spans="1:19" ht="26.25" customHeight="1">
      <c r="A699" s="148" t="s">
        <v>69</v>
      </c>
      <c r="B699" s="148"/>
      <c r="C699" s="148"/>
      <c r="D699" s="148"/>
      <c r="E699" s="148"/>
      <c r="F699" s="148"/>
      <c r="G699" s="148"/>
      <c r="H699" s="148"/>
      <c r="I699" s="148"/>
      <c r="K699" s="83" t="s">
        <v>94</v>
      </c>
      <c r="L699" s="1"/>
      <c r="M699" s="1"/>
      <c r="N699" s="27"/>
      <c r="O699" s="1"/>
      <c r="P699" s="27"/>
      <c r="Q699" s="27"/>
      <c r="R699" s="27"/>
    </row>
    <row r="700" spans="1:19" ht="20.25" customHeight="1">
      <c r="A700" s="220" t="s">
        <v>19</v>
      </c>
      <c r="B700" s="221" t="s">
        <v>70</v>
      </c>
      <c r="C700" s="246"/>
      <c r="D700" s="246"/>
      <c r="E700" s="246"/>
      <c r="F700" s="246"/>
      <c r="G700" s="246"/>
      <c r="H700" s="246"/>
      <c r="I700" s="246"/>
      <c r="J700" s="247"/>
      <c r="K700" s="250" t="s">
        <v>20</v>
      </c>
      <c r="L700" s="212" t="s">
        <v>11</v>
      </c>
      <c r="M700" s="212" t="s">
        <v>12</v>
      </c>
      <c r="N700" s="223" t="s">
        <v>13</v>
      </c>
      <c r="O700" s="212" t="s">
        <v>14</v>
      </c>
      <c r="P700" s="214" t="s">
        <v>15</v>
      </c>
      <c r="Q700" s="214" t="s">
        <v>16</v>
      </c>
      <c r="R700" s="212" t="s">
        <v>17</v>
      </c>
    </row>
    <row r="701" spans="1:19" ht="15.75" customHeight="1">
      <c r="A701" s="213"/>
      <c r="B701" s="46" t="s">
        <v>71</v>
      </c>
      <c r="C701" s="46" t="s">
        <v>72</v>
      </c>
      <c r="D701" s="46" t="s">
        <v>73</v>
      </c>
      <c r="E701" s="46" t="s">
        <v>74</v>
      </c>
      <c r="F701" s="46" t="s">
        <v>75</v>
      </c>
      <c r="G701" s="46" t="s">
        <v>76</v>
      </c>
      <c r="H701" s="46" t="s">
        <v>77</v>
      </c>
      <c r="I701" s="46" t="s">
        <v>78</v>
      </c>
      <c r="J701" s="46" t="s">
        <v>79</v>
      </c>
      <c r="K701" s="240"/>
      <c r="L701" s="213"/>
      <c r="M701" s="213"/>
      <c r="N701" s="213"/>
      <c r="O701" s="213"/>
      <c r="P701" s="213"/>
      <c r="Q701" s="213"/>
      <c r="R701" s="213"/>
    </row>
    <row r="702" spans="1:19" ht="15.75" customHeight="1">
      <c r="A702" s="46">
        <v>2001</v>
      </c>
      <c r="B702" s="47">
        <v>19</v>
      </c>
      <c r="C702" s="47"/>
      <c r="D702" s="47"/>
      <c r="E702" s="47"/>
      <c r="F702" s="47"/>
      <c r="G702" s="47"/>
      <c r="H702" s="47"/>
      <c r="I702" s="47"/>
      <c r="J702" s="47"/>
      <c r="K702" s="48"/>
      <c r="L702" s="149"/>
      <c r="M702" s="150"/>
      <c r="N702" s="151"/>
      <c r="O702" s="152"/>
      <c r="P702" s="53">
        <f>B702</f>
        <v>19</v>
      </c>
      <c r="Q702" s="153"/>
      <c r="R702" s="152"/>
    </row>
    <row r="703" spans="1:19" ht="15.75" customHeight="1">
      <c r="A703" s="46">
        <v>2002</v>
      </c>
      <c r="B703" s="47"/>
      <c r="C703" s="47">
        <v>18</v>
      </c>
      <c r="D703" s="47"/>
      <c r="E703" s="47"/>
      <c r="F703" s="47"/>
      <c r="G703" s="47"/>
      <c r="H703" s="47"/>
      <c r="I703" s="47"/>
      <c r="J703" s="47"/>
      <c r="K703" s="48"/>
      <c r="L703" s="154"/>
      <c r="M703" s="155"/>
      <c r="N703" s="156"/>
      <c r="O703" s="57">
        <f>IF(C703=0,"",C703/B702)</f>
        <v>0.94736842105263153</v>
      </c>
      <c r="P703" s="58">
        <v>18</v>
      </c>
      <c r="Q703" s="59">
        <f t="shared" ref="Q703:Q711" si="68">IF(P703=0,"",P703/P702)</f>
        <v>0.94736842105263153</v>
      </c>
      <c r="R703" s="59">
        <f t="shared" ref="R703:R711" si="69">IF(P703=0,"",100%-Q703)</f>
        <v>5.2631578947368474E-2</v>
      </c>
    </row>
    <row r="704" spans="1:19" ht="15.75" customHeight="1">
      <c r="A704" s="46">
        <v>2101</v>
      </c>
      <c r="B704" s="47"/>
      <c r="C704" s="47"/>
      <c r="D704" s="47">
        <v>18</v>
      </c>
      <c r="E704" s="47"/>
      <c r="F704" s="47"/>
      <c r="G704" s="47"/>
      <c r="H704" s="47"/>
      <c r="I704" s="47"/>
      <c r="J704" s="47"/>
      <c r="K704" s="48"/>
      <c r="L704" s="154"/>
      <c r="M704" s="155"/>
      <c r="N704" s="156"/>
      <c r="O704" s="57">
        <f>IF(D704=0,"",D704/C703)</f>
        <v>1</v>
      </c>
      <c r="P704" s="58">
        <v>18</v>
      </c>
      <c r="Q704" s="59">
        <f t="shared" si="68"/>
        <v>1</v>
      </c>
      <c r="R704" s="59">
        <f t="shared" si="69"/>
        <v>0</v>
      </c>
      <c r="S704" s="94">
        <f>P704/P702</f>
        <v>0.94736842105263153</v>
      </c>
    </row>
    <row r="705" spans="1:18" ht="15.75" customHeight="1">
      <c r="A705" s="46">
        <v>2102</v>
      </c>
      <c r="B705" s="47"/>
      <c r="C705" s="47"/>
      <c r="D705" s="47"/>
      <c r="E705" s="47">
        <v>14</v>
      </c>
      <c r="F705" s="47"/>
      <c r="G705" s="47"/>
      <c r="H705" s="47"/>
      <c r="I705" s="47"/>
      <c r="J705" s="47"/>
      <c r="K705" s="48"/>
      <c r="L705" s="154"/>
      <c r="M705" s="155"/>
      <c r="N705" s="156"/>
      <c r="O705" s="57">
        <f>IF(E705=0,"",E705/D704)</f>
        <v>0.77777777777777779</v>
      </c>
      <c r="P705" s="58">
        <v>17</v>
      </c>
      <c r="Q705" s="59">
        <f t="shared" si="68"/>
        <v>0.94444444444444442</v>
      </c>
      <c r="R705" s="59">
        <f t="shared" si="69"/>
        <v>5.555555555555558E-2</v>
      </c>
    </row>
    <row r="706" spans="1:18" ht="15.75" customHeight="1">
      <c r="A706" s="46">
        <v>2102</v>
      </c>
      <c r="B706" s="47"/>
      <c r="C706" s="47"/>
      <c r="D706" s="47"/>
      <c r="E706" s="47"/>
      <c r="F706" s="47">
        <v>11</v>
      </c>
      <c r="G706" s="47"/>
      <c r="H706" s="47"/>
      <c r="I706" s="47"/>
      <c r="J706" s="47"/>
      <c r="K706" s="48"/>
      <c r="L706" s="154"/>
      <c r="M706" s="155"/>
      <c r="N706" s="156"/>
      <c r="O706" s="57">
        <f>IF(F706=0,"",F706/E705)</f>
        <v>0.7857142857142857</v>
      </c>
      <c r="P706" s="58">
        <v>16</v>
      </c>
      <c r="Q706" s="59">
        <f t="shared" si="68"/>
        <v>0.94117647058823528</v>
      </c>
      <c r="R706" s="59">
        <f t="shared" si="69"/>
        <v>5.8823529411764719E-2</v>
      </c>
    </row>
    <row r="707" spans="1:18" ht="15.75" customHeight="1">
      <c r="A707" s="46">
        <v>2201</v>
      </c>
      <c r="B707" s="47"/>
      <c r="C707" s="47"/>
      <c r="D707" s="47"/>
      <c r="E707" s="47"/>
      <c r="F707" s="47"/>
      <c r="G707" s="47">
        <v>11</v>
      </c>
      <c r="H707" s="47"/>
      <c r="I707" s="47"/>
      <c r="J707" s="47"/>
      <c r="K707" s="48"/>
      <c r="L707" s="154"/>
      <c r="M707" s="155"/>
      <c r="N707" s="156"/>
      <c r="O707" s="57">
        <f>IF(G707=0,"",G707/F706)</f>
        <v>1</v>
      </c>
      <c r="P707" s="58">
        <v>15</v>
      </c>
      <c r="Q707" s="59">
        <f t="shared" si="68"/>
        <v>0.9375</v>
      </c>
      <c r="R707" s="59">
        <f t="shared" si="69"/>
        <v>6.25E-2</v>
      </c>
    </row>
    <row r="708" spans="1:18" ht="15.75" customHeight="1">
      <c r="A708" s="46">
        <v>2202</v>
      </c>
      <c r="B708" s="47"/>
      <c r="C708" s="47"/>
      <c r="D708" s="47"/>
      <c r="E708" s="47"/>
      <c r="F708" s="47"/>
      <c r="G708" s="47"/>
      <c r="H708" s="47">
        <v>11</v>
      </c>
      <c r="I708" s="47"/>
      <c r="J708" s="47"/>
      <c r="K708" s="48"/>
      <c r="L708" s="154"/>
      <c r="M708" s="155"/>
      <c r="N708" s="156"/>
      <c r="O708" s="57">
        <f>IF(H708=0,"",H708/G707)</f>
        <v>1</v>
      </c>
      <c r="P708" s="58">
        <v>15</v>
      </c>
      <c r="Q708" s="59">
        <f t="shared" si="68"/>
        <v>1</v>
      </c>
      <c r="R708" s="59">
        <f t="shared" si="69"/>
        <v>0</v>
      </c>
    </row>
    <row r="709" spans="1:18" ht="15.75" customHeight="1">
      <c r="A709" s="46">
        <v>2301</v>
      </c>
      <c r="B709" s="47"/>
      <c r="C709" s="47"/>
      <c r="D709" s="47"/>
      <c r="E709" s="47"/>
      <c r="F709" s="47"/>
      <c r="G709" s="47"/>
      <c r="H709" s="47"/>
      <c r="I709" s="47">
        <v>11</v>
      </c>
      <c r="J709" s="47"/>
      <c r="K709" s="48"/>
      <c r="L709" s="154"/>
      <c r="M709" s="155"/>
      <c r="N709" s="156"/>
      <c r="O709" s="57">
        <f>IF(I709=0,"",I709/H708)</f>
        <v>1</v>
      </c>
      <c r="P709" s="58">
        <v>15</v>
      </c>
      <c r="Q709" s="59">
        <f t="shared" si="68"/>
        <v>1</v>
      </c>
      <c r="R709" s="59">
        <f t="shared" si="69"/>
        <v>0</v>
      </c>
    </row>
    <row r="710" spans="1:18" ht="15.75" customHeight="1">
      <c r="A710" s="46">
        <v>2302</v>
      </c>
      <c r="B710" s="47"/>
      <c r="C710" s="47"/>
      <c r="D710" s="47"/>
      <c r="E710" s="47"/>
      <c r="F710" s="47"/>
      <c r="G710" s="47"/>
      <c r="H710" s="47"/>
      <c r="I710" s="47"/>
      <c r="J710" s="47">
        <v>11</v>
      </c>
      <c r="K710" s="48">
        <v>9</v>
      </c>
      <c r="L710" s="154"/>
      <c r="M710" s="155"/>
      <c r="N710" s="156"/>
      <c r="O710" s="57">
        <f>IF(J710=0,"",J710/I709)</f>
        <v>1</v>
      </c>
      <c r="P710" s="58">
        <v>15</v>
      </c>
      <c r="Q710" s="59">
        <f t="shared" si="68"/>
        <v>1</v>
      </c>
      <c r="R710" s="59">
        <f t="shared" si="69"/>
        <v>0</v>
      </c>
    </row>
    <row r="711" spans="1:18" ht="15.75" customHeight="1">
      <c r="A711" s="46">
        <v>2401</v>
      </c>
      <c r="B711" s="47"/>
      <c r="C711" s="47"/>
      <c r="D711" s="47"/>
      <c r="E711" s="47"/>
      <c r="F711" s="47"/>
      <c r="G711" s="47"/>
      <c r="H711" s="47"/>
      <c r="I711" s="47"/>
      <c r="J711" s="47"/>
      <c r="K711" s="48"/>
      <c r="L711" s="154"/>
      <c r="M711" s="155"/>
      <c r="N711" s="156"/>
      <c r="O711" s="57"/>
      <c r="P711" s="58"/>
      <c r="Q711" s="59" t="str">
        <f t="shared" si="68"/>
        <v/>
      </c>
      <c r="R711" s="59" t="str">
        <f t="shared" si="69"/>
        <v/>
      </c>
    </row>
    <row r="712" spans="1:18" ht="15.75" customHeight="1">
      <c r="A712" s="46">
        <v>2402</v>
      </c>
      <c r="B712" s="47"/>
      <c r="C712" s="47"/>
      <c r="D712" s="47"/>
      <c r="E712" s="47"/>
      <c r="F712" s="47"/>
      <c r="G712" s="47"/>
      <c r="H712" s="47"/>
      <c r="I712" s="47"/>
      <c r="J712" s="47"/>
      <c r="K712" s="48"/>
      <c r="L712" s="154"/>
      <c r="M712" s="155"/>
      <c r="N712" s="157"/>
      <c r="O712" s="158"/>
      <c r="P712" s="159"/>
      <c r="Q712" s="160"/>
      <c r="R712" s="158"/>
    </row>
    <row r="713" spans="1:18" ht="15.75" customHeight="1">
      <c r="A713" s="46">
        <v>2501</v>
      </c>
      <c r="B713" s="47"/>
      <c r="C713" s="47"/>
      <c r="D713" s="47"/>
      <c r="E713" s="47"/>
      <c r="F713" s="47"/>
      <c r="G713" s="47"/>
      <c r="H713" s="47"/>
      <c r="I713" s="47"/>
      <c r="J713" s="47"/>
      <c r="K713" s="48"/>
      <c r="L713" s="154"/>
      <c r="M713" s="155"/>
      <c r="N713" s="157"/>
      <c r="O713" s="161"/>
      <c r="P713" s="159"/>
      <c r="Q713" s="162"/>
      <c r="R713" s="161"/>
    </row>
    <row r="714" spans="1:18" ht="15.75" customHeight="1">
      <c r="A714" s="46">
        <v>2502</v>
      </c>
      <c r="B714" s="47"/>
      <c r="C714" s="47"/>
      <c r="D714" s="47"/>
      <c r="E714" s="47"/>
      <c r="F714" s="47"/>
      <c r="G714" s="47"/>
      <c r="H714" s="47"/>
      <c r="I714" s="47"/>
      <c r="J714" s="47"/>
      <c r="K714" s="48"/>
      <c r="L714" s="154"/>
      <c r="M714" s="155"/>
      <c r="N714" s="157"/>
      <c r="O714" s="1"/>
      <c r="P714" s="27"/>
      <c r="Q714" s="30"/>
      <c r="R714" s="66"/>
    </row>
    <row r="715" spans="1:18" ht="15.75" customHeight="1">
      <c r="A715" s="46">
        <v>2601</v>
      </c>
      <c r="B715" s="47"/>
      <c r="C715" s="47"/>
      <c r="D715" s="47"/>
      <c r="E715" s="47"/>
      <c r="F715" s="47"/>
      <c r="G715" s="47"/>
      <c r="H715" s="47"/>
      <c r="I715" s="47"/>
      <c r="J715" s="47"/>
      <c r="K715" s="48"/>
      <c r="L715" s="154"/>
      <c r="M715" s="155"/>
      <c r="N715" s="157"/>
      <c r="O715" s="69" t="s">
        <v>35</v>
      </c>
      <c r="P715" s="123"/>
      <c r="Q715" s="71">
        <f>IF(SUM(K706:K715)=0,"",SUM(K706:K715))</f>
        <v>9</v>
      </c>
      <c r="R715" s="72" t="s">
        <v>20</v>
      </c>
    </row>
    <row r="716" spans="1:18" ht="15.75" customHeight="1">
      <c r="A716" s="46">
        <v>2602</v>
      </c>
      <c r="B716" s="47"/>
      <c r="C716" s="47"/>
      <c r="D716" s="47"/>
      <c r="E716" s="47"/>
      <c r="F716" s="47"/>
      <c r="G716" s="47"/>
      <c r="H716" s="47"/>
      <c r="I716" s="47"/>
      <c r="J716" s="47"/>
      <c r="K716" s="48"/>
      <c r="L716" s="154"/>
      <c r="M716" s="155"/>
      <c r="N716" s="157"/>
      <c r="O716" s="73" t="s">
        <v>36</v>
      </c>
      <c r="P716" s="125" t="str">
        <f>IF(P715/Q715=0,"",P715/Q715)</f>
        <v/>
      </c>
      <c r="Q716" s="75" t="str">
        <f>IF(P715/Q715=0,"",P715/Q715)</f>
        <v/>
      </c>
      <c r="R716" s="76" t="s">
        <v>37</v>
      </c>
    </row>
    <row r="717" spans="1:18" ht="15.75" customHeight="1">
      <c r="A717" s="46">
        <v>2701</v>
      </c>
      <c r="B717" s="47"/>
      <c r="C717" s="47"/>
      <c r="D717" s="47"/>
      <c r="E717" s="47"/>
      <c r="F717" s="47"/>
      <c r="G717" s="47"/>
      <c r="H717" s="47"/>
      <c r="I717" s="47"/>
      <c r="J717" s="47"/>
      <c r="K717" s="48"/>
      <c r="L717" s="163"/>
      <c r="M717" s="164"/>
      <c r="N717" s="165"/>
      <c r="O717" s="78"/>
      <c r="P717" s="79"/>
      <c r="Q717" s="79"/>
      <c r="R717" s="80"/>
    </row>
    <row r="718" spans="1:18" ht="18" customHeight="1">
      <c r="A718" s="22"/>
      <c r="B718" s="27"/>
      <c r="C718" s="248" t="s">
        <v>80</v>
      </c>
      <c r="D718" s="249"/>
      <c r="E718" s="249"/>
      <c r="F718" s="249"/>
      <c r="G718" s="249"/>
      <c r="H718" s="249"/>
      <c r="I718" s="249"/>
      <c r="J718" s="249"/>
      <c r="K718" s="81">
        <f>SUM(K710:K714)</f>
        <v>9</v>
      </c>
      <c r="L718" s="82">
        <f>IF(K710=0,"",K710/B702)</f>
        <v>0.47368421052631576</v>
      </c>
      <c r="M718" s="82">
        <f>IF(K718=0,"",K718/B702)</f>
        <v>0.47368421052631576</v>
      </c>
      <c r="N718" s="82">
        <f>IF(K710=0,"",M718-L718)</f>
        <v>0</v>
      </c>
      <c r="O718" s="1"/>
      <c r="P718" s="27"/>
      <c r="Q718" s="30"/>
      <c r="R718" s="1"/>
    </row>
    <row r="719" spans="1:18" ht="12.75" customHeight="1">
      <c r="M719" s="1"/>
      <c r="N719" s="1"/>
      <c r="P719" s="1"/>
    </row>
    <row r="720" spans="1:18" ht="12.75" customHeight="1">
      <c r="M720" s="1"/>
      <c r="N720" s="1"/>
      <c r="P720" s="1"/>
    </row>
    <row r="721" spans="1:19" ht="26.25" customHeight="1">
      <c r="A721" s="148" t="s">
        <v>69</v>
      </c>
      <c r="B721" s="148"/>
      <c r="C721" s="148"/>
      <c r="D721" s="148"/>
      <c r="E721" s="148"/>
      <c r="F721" s="148"/>
      <c r="G721" s="148"/>
      <c r="H721" s="148"/>
      <c r="I721" s="148"/>
      <c r="K721" s="83" t="s">
        <v>95</v>
      </c>
      <c r="L721" s="1"/>
      <c r="M721" s="1"/>
      <c r="N721" s="27"/>
      <c r="O721" s="1"/>
      <c r="P721" s="27"/>
      <c r="Q721" s="27"/>
      <c r="R721" s="27"/>
    </row>
    <row r="722" spans="1:19" ht="20.25" customHeight="1">
      <c r="A722" s="220" t="s">
        <v>19</v>
      </c>
      <c r="B722" s="221" t="s">
        <v>70</v>
      </c>
      <c r="C722" s="246"/>
      <c r="D722" s="246"/>
      <c r="E722" s="246"/>
      <c r="F722" s="246"/>
      <c r="G722" s="246"/>
      <c r="H722" s="246"/>
      <c r="I722" s="246"/>
      <c r="J722" s="247"/>
      <c r="K722" s="250" t="s">
        <v>20</v>
      </c>
      <c r="L722" s="212" t="s">
        <v>11</v>
      </c>
      <c r="M722" s="212" t="s">
        <v>12</v>
      </c>
      <c r="N722" s="223" t="s">
        <v>13</v>
      </c>
      <c r="O722" s="212" t="s">
        <v>14</v>
      </c>
      <c r="P722" s="214" t="s">
        <v>15</v>
      </c>
      <c r="Q722" s="214" t="s">
        <v>16</v>
      </c>
      <c r="R722" s="212" t="s">
        <v>17</v>
      </c>
    </row>
    <row r="723" spans="1:19" ht="15.75" customHeight="1">
      <c r="A723" s="213"/>
      <c r="B723" s="46" t="s">
        <v>71</v>
      </c>
      <c r="C723" s="46" t="s">
        <v>72</v>
      </c>
      <c r="D723" s="46" t="s">
        <v>73</v>
      </c>
      <c r="E723" s="46" t="s">
        <v>74</v>
      </c>
      <c r="F723" s="46" t="s">
        <v>75</v>
      </c>
      <c r="G723" s="46" t="s">
        <v>76</v>
      </c>
      <c r="H723" s="46" t="s">
        <v>77</v>
      </c>
      <c r="I723" s="46" t="s">
        <v>78</v>
      </c>
      <c r="J723" s="46" t="s">
        <v>79</v>
      </c>
      <c r="K723" s="240"/>
      <c r="L723" s="213"/>
      <c r="M723" s="213"/>
      <c r="N723" s="213"/>
      <c r="O723" s="213"/>
      <c r="P723" s="213"/>
      <c r="Q723" s="213"/>
      <c r="R723" s="213"/>
    </row>
    <row r="724" spans="1:19" ht="15.75" customHeight="1">
      <c r="A724" s="46">
        <v>2002</v>
      </c>
      <c r="B724" s="47">
        <v>38</v>
      </c>
      <c r="C724" s="47"/>
      <c r="D724" s="47"/>
      <c r="E724" s="47"/>
      <c r="F724" s="47"/>
      <c r="G724" s="47"/>
      <c r="H724" s="47"/>
      <c r="I724" s="47"/>
      <c r="J724" s="47"/>
      <c r="K724" s="48"/>
      <c r="L724" s="149"/>
      <c r="M724" s="150"/>
      <c r="N724" s="151"/>
      <c r="O724" s="152"/>
      <c r="P724" s="53">
        <f>B724</f>
        <v>38</v>
      </c>
      <c r="Q724" s="153"/>
      <c r="R724" s="152"/>
    </row>
    <row r="725" spans="1:19" ht="15.75" customHeight="1">
      <c r="A725" s="46">
        <v>2101</v>
      </c>
      <c r="B725" s="47"/>
      <c r="C725" s="47">
        <v>30</v>
      </c>
      <c r="D725" s="47"/>
      <c r="E725" s="47"/>
      <c r="F725" s="47"/>
      <c r="G725" s="47"/>
      <c r="H725" s="47"/>
      <c r="I725" s="47"/>
      <c r="J725" s="47"/>
      <c r="K725" s="48"/>
      <c r="L725" s="154"/>
      <c r="M725" s="155"/>
      <c r="N725" s="156"/>
      <c r="O725" s="57">
        <f>IF(C725=0,"",C725/B724)</f>
        <v>0.78947368421052633</v>
      </c>
      <c r="P725" s="58">
        <v>30</v>
      </c>
      <c r="Q725" s="59">
        <f t="shared" ref="Q725:Q733" si="70">IF(P725=0,"",P725/P724)</f>
        <v>0.78947368421052633</v>
      </c>
      <c r="R725" s="59">
        <f t="shared" ref="R725:R733" si="71">IF(P725=0,"",100%-Q725)</f>
        <v>0.21052631578947367</v>
      </c>
    </row>
    <row r="726" spans="1:19" ht="15.75" customHeight="1">
      <c r="A726" s="46">
        <v>2102</v>
      </c>
      <c r="B726" s="47"/>
      <c r="C726" s="47"/>
      <c r="D726" s="47">
        <v>22</v>
      </c>
      <c r="E726" s="47"/>
      <c r="F726" s="47"/>
      <c r="G726" s="47"/>
      <c r="H726" s="47"/>
      <c r="I726" s="47"/>
      <c r="J726" s="47"/>
      <c r="K726" s="48"/>
      <c r="L726" s="154"/>
      <c r="M726" s="155"/>
      <c r="N726" s="156"/>
      <c r="O726" s="57">
        <f>IF(D726=0,"",D726/C725)</f>
        <v>0.73333333333333328</v>
      </c>
      <c r="P726" s="58">
        <v>24</v>
      </c>
      <c r="Q726" s="59">
        <f t="shared" si="70"/>
        <v>0.8</v>
      </c>
      <c r="R726" s="59">
        <f t="shared" si="71"/>
        <v>0.19999999999999996</v>
      </c>
      <c r="S726" s="94">
        <f>P726/P724</f>
        <v>0.63157894736842102</v>
      </c>
    </row>
    <row r="727" spans="1:19" ht="15.75" customHeight="1">
      <c r="A727" s="46">
        <v>2201</v>
      </c>
      <c r="B727" s="47"/>
      <c r="C727" s="47"/>
      <c r="D727" s="47"/>
      <c r="E727" s="47">
        <v>19</v>
      </c>
      <c r="F727" s="47"/>
      <c r="G727" s="47"/>
      <c r="H727" s="47"/>
      <c r="I727" s="47"/>
      <c r="J727" s="47"/>
      <c r="K727" s="48"/>
      <c r="L727" s="154"/>
      <c r="M727" s="155"/>
      <c r="N727" s="156"/>
      <c r="O727" s="57">
        <f>IF(E727=0,"",E727/D726)</f>
        <v>0.86363636363636365</v>
      </c>
      <c r="P727" s="58">
        <v>24</v>
      </c>
      <c r="Q727" s="59">
        <f t="shared" si="70"/>
        <v>1</v>
      </c>
      <c r="R727" s="59">
        <f t="shared" si="71"/>
        <v>0</v>
      </c>
    </row>
    <row r="728" spans="1:19" ht="15.75" customHeight="1">
      <c r="A728" s="46">
        <v>2202</v>
      </c>
      <c r="B728" s="47"/>
      <c r="C728" s="47"/>
      <c r="D728" s="47"/>
      <c r="E728" s="47"/>
      <c r="F728" s="47">
        <v>17</v>
      </c>
      <c r="G728" s="47"/>
      <c r="H728" s="47"/>
      <c r="I728" s="47"/>
      <c r="J728" s="47"/>
      <c r="K728" s="48"/>
      <c r="L728" s="154"/>
      <c r="M728" s="155"/>
      <c r="N728" s="156"/>
      <c r="O728" s="57">
        <f>IF(F728=0,"",F728/E727)</f>
        <v>0.89473684210526316</v>
      </c>
      <c r="P728" s="58">
        <v>23</v>
      </c>
      <c r="Q728" s="59">
        <f t="shared" si="70"/>
        <v>0.95833333333333337</v>
      </c>
      <c r="R728" s="59">
        <f t="shared" si="71"/>
        <v>4.166666666666663E-2</v>
      </c>
    </row>
    <row r="729" spans="1:19" ht="15.75" customHeight="1">
      <c r="A729" s="46">
        <v>2301</v>
      </c>
      <c r="B729" s="47"/>
      <c r="C729" s="47"/>
      <c r="D729" s="47"/>
      <c r="E729" s="47"/>
      <c r="F729" s="47"/>
      <c r="G729" s="47">
        <v>16</v>
      </c>
      <c r="H729" s="47"/>
      <c r="I729" s="47"/>
      <c r="J729" s="47"/>
      <c r="K729" s="48"/>
      <c r="L729" s="154"/>
      <c r="M729" s="155"/>
      <c r="N729" s="156"/>
      <c r="O729" s="57">
        <f>IF(G729=0,"",G729/F728)</f>
        <v>0.94117647058823528</v>
      </c>
      <c r="P729" s="58">
        <v>20</v>
      </c>
      <c r="Q729" s="59">
        <f t="shared" si="70"/>
        <v>0.86956521739130432</v>
      </c>
      <c r="R729" s="59">
        <f t="shared" si="71"/>
        <v>0.13043478260869568</v>
      </c>
    </row>
    <row r="730" spans="1:19" ht="15.75" customHeight="1">
      <c r="A730" s="46">
        <v>2302</v>
      </c>
      <c r="B730" s="47"/>
      <c r="C730" s="47"/>
      <c r="D730" s="47"/>
      <c r="E730" s="47"/>
      <c r="F730" s="47"/>
      <c r="G730" s="47"/>
      <c r="H730" s="47">
        <v>16</v>
      </c>
      <c r="I730" s="47"/>
      <c r="J730" s="47"/>
      <c r="K730" s="48"/>
      <c r="L730" s="154"/>
      <c r="M730" s="155"/>
      <c r="N730" s="156"/>
      <c r="O730" s="57">
        <f>IF(H730=0,"",H730/G729)</f>
        <v>1</v>
      </c>
      <c r="P730" s="58">
        <v>20</v>
      </c>
      <c r="Q730" s="59">
        <f t="shared" si="70"/>
        <v>1</v>
      </c>
      <c r="R730" s="59">
        <f t="shared" si="71"/>
        <v>0</v>
      </c>
    </row>
    <row r="731" spans="1:19" ht="15.75" customHeight="1">
      <c r="A731" s="46">
        <v>2401</v>
      </c>
      <c r="B731" s="47"/>
      <c r="C731" s="47"/>
      <c r="D731" s="47"/>
      <c r="E731" s="47"/>
      <c r="F731" s="47"/>
      <c r="G731" s="47"/>
      <c r="H731" s="47"/>
      <c r="I731" s="47">
        <v>15</v>
      </c>
      <c r="J731" s="47"/>
      <c r="K731" s="48"/>
      <c r="L731" s="154"/>
      <c r="M731" s="155"/>
      <c r="N731" s="156"/>
      <c r="O731" s="57">
        <f>IF(I731=0,"",I731/H730)</f>
        <v>0.9375</v>
      </c>
      <c r="P731" s="58">
        <v>19</v>
      </c>
      <c r="Q731" s="59">
        <f t="shared" si="70"/>
        <v>0.95</v>
      </c>
      <c r="R731" s="59">
        <f t="shared" si="71"/>
        <v>5.0000000000000044E-2</v>
      </c>
    </row>
    <row r="732" spans="1:19" ht="15.75" customHeight="1">
      <c r="A732" s="46">
        <v>2402</v>
      </c>
      <c r="B732" s="47"/>
      <c r="C732" s="47"/>
      <c r="D732" s="47"/>
      <c r="E732" s="47"/>
      <c r="F732" s="47"/>
      <c r="G732" s="47"/>
      <c r="H732" s="47"/>
      <c r="I732" s="47"/>
      <c r="J732" s="47"/>
      <c r="K732" s="48"/>
      <c r="L732" s="154"/>
      <c r="M732" s="155"/>
      <c r="N732" s="156"/>
      <c r="O732" s="57" t="str">
        <f>IF(J732=0,"",J732/I731)</f>
        <v/>
      </c>
      <c r="P732" s="58"/>
      <c r="Q732" s="59" t="str">
        <f t="shared" si="70"/>
        <v/>
      </c>
      <c r="R732" s="59" t="str">
        <f t="shared" si="71"/>
        <v/>
      </c>
    </row>
    <row r="733" spans="1:19" ht="15.75" customHeight="1">
      <c r="A733" s="46">
        <v>2501</v>
      </c>
      <c r="B733" s="47"/>
      <c r="C733" s="47"/>
      <c r="D733" s="47"/>
      <c r="E733" s="47"/>
      <c r="F733" s="47"/>
      <c r="G733" s="47"/>
      <c r="H733" s="47"/>
      <c r="I733" s="47"/>
      <c r="J733" s="47"/>
      <c r="K733" s="48"/>
      <c r="L733" s="154"/>
      <c r="M733" s="155"/>
      <c r="N733" s="156"/>
      <c r="O733" s="57"/>
      <c r="P733" s="58"/>
      <c r="Q733" s="59" t="str">
        <f t="shared" si="70"/>
        <v/>
      </c>
      <c r="R733" s="59" t="str">
        <f t="shared" si="71"/>
        <v/>
      </c>
    </row>
    <row r="734" spans="1:19" ht="15.75" customHeight="1">
      <c r="A734" s="46">
        <v>2502</v>
      </c>
      <c r="B734" s="47"/>
      <c r="C734" s="47"/>
      <c r="D734" s="47"/>
      <c r="E734" s="47"/>
      <c r="F734" s="47"/>
      <c r="G734" s="47"/>
      <c r="H734" s="47"/>
      <c r="I734" s="47"/>
      <c r="J734" s="47"/>
      <c r="K734" s="48"/>
      <c r="L734" s="154"/>
      <c r="M734" s="155"/>
      <c r="N734" s="157"/>
      <c r="O734" s="158"/>
      <c r="P734" s="159"/>
      <c r="Q734" s="160"/>
      <c r="R734" s="158"/>
    </row>
    <row r="735" spans="1:19" ht="15.75" customHeight="1">
      <c r="A735" s="46">
        <v>2601</v>
      </c>
      <c r="B735" s="47"/>
      <c r="C735" s="47"/>
      <c r="D735" s="47"/>
      <c r="E735" s="47"/>
      <c r="F735" s="47"/>
      <c r="G735" s="47"/>
      <c r="H735" s="47"/>
      <c r="I735" s="47"/>
      <c r="J735" s="47"/>
      <c r="K735" s="48"/>
      <c r="L735" s="154"/>
      <c r="M735" s="155"/>
      <c r="N735" s="157"/>
      <c r="O735" s="161"/>
      <c r="P735" s="159"/>
      <c r="Q735" s="162"/>
      <c r="R735" s="161"/>
    </row>
    <row r="736" spans="1:19" ht="15.75" customHeight="1">
      <c r="A736" s="46">
        <v>2602</v>
      </c>
      <c r="B736" s="47"/>
      <c r="C736" s="47"/>
      <c r="D736" s="47"/>
      <c r="E736" s="47"/>
      <c r="F736" s="47"/>
      <c r="G736" s="47"/>
      <c r="H736" s="47"/>
      <c r="I736" s="47"/>
      <c r="J736" s="47"/>
      <c r="K736" s="48"/>
      <c r="L736" s="154"/>
      <c r="M736" s="155"/>
      <c r="N736" s="157"/>
      <c r="O736" s="1"/>
      <c r="P736" s="27"/>
      <c r="Q736" s="30"/>
      <c r="R736" s="66"/>
    </row>
    <row r="737" spans="1:19" ht="15.75" customHeight="1">
      <c r="A737" s="46">
        <v>2701</v>
      </c>
      <c r="B737" s="47"/>
      <c r="C737" s="47"/>
      <c r="D737" s="47"/>
      <c r="E737" s="47"/>
      <c r="F737" s="47"/>
      <c r="G737" s="47"/>
      <c r="H737" s="47"/>
      <c r="I737" s="47"/>
      <c r="J737" s="47"/>
      <c r="K737" s="48"/>
      <c r="L737" s="154"/>
      <c r="M737" s="155"/>
      <c r="N737" s="157"/>
      <c r="O737" s="69" t="s">
        <v>35</v>
      </c>
      <c r="P737" s="123"/>
      <c r="Q737" s="71" t="str">
        <f>IF(SUM(K728:K737)=0,"",SUM(K728:K737))</f>
        <v/>
      </c>
      <c r="R737" s="72" t="s">
        <v>20</v>
      </c>
    </row>
    <row r="738" spans="1:19" ht="15.75" customHeight="1">
      <c r="A738" s="46">
        <v>2702</v>
      </c>
      <c r="B738" s="47"/>
      <c r="C738" s="47"/>
      <c r="D738" s="47"/>
      <c r="E738" s="47"/>
      <c r="F738" s="47"/>
      <c r="G738" s="47"/>
      <c r="H738" s="47"/>
      <c r="I738" s="47"/>
      <c r="J738" s="47"/>
      <c r="K738" s="48"/>
      <c r="L738" s="154"/>
      <c r="M738" s="155"/>
      <c r="N738" s="157"/>
      <c r="O738" s="73" t="s">
        <v>36</v>
      </c>
      <c r="P738" s="125" t="e">
        <f>IF(P737/Q737=0,"",P737/Q737)</f>
        <v>#VALUE!</v>
      </c>
      <c r="Q738" s="75" t="e">
        <f>IF(P737/Q737=0,"",P737/Q737)</f>
        <v>#VALUE!</v>
      </c>
      <c r="R738" s="76" t="s">
        <v>37</v>
      </c>
    </row>
    <row r="739" spans="1:19" ht="15.75" customHeight="1">
      <c r="A739" s="46">
        <v>2801</v>
      </c>
      <c r="B739" s="47"/>
      <c r="C739" s="47"/>
      <c r="D739" s="47"/>
      <c r="E739" s="47"/>
      <c r="F739" s="47"/>
      <c r="G739" s="47"/>
      <c r="H739" s="47"/>
      <c r="I739" s="47"/>
      <c r="J739" s="47"/>
      <c r="K739" s="48"/>
      <c r="L739" s="163"/>
      <c r="M739" s="164"/>
      <c r="N739" s="165"/>
      <c r="O739" s="78"/>
      <c r="P739" s="79"/>
      <c r="Q739" s="79"/>
      <c r="R739" s="80"/>
    </row>
    <row r="740" spans="1:19" ht="18" customHeight="1">
      <c r="A740" s="22"/>
      <c r="B740" s="27"/>
      <c r="C740" s="248" t="s">
        <v>80</v>
      </c>
      <c r="D740" s="249"/>
      <c r="E740" s="249"/>
      <c r="F740" s="249"/>
      <c r="G740" s="249"/>
      <c r="H740" s="249"/>
      <c r="I740" s="249"/>
      <c r="J740" s="249"/>
      <c r="K740" s="81">
        <f>SUM(K733:K736)</f>
        <v>0</v>
      </c>
      <c r="L740" s="82" t="str">
        <f>IF(K733=0,"",K733/B724)</f>
        <v/>
      </c>
      <c r="M740" s="82" t="str">
        <f>IF(K740=0,"",K740/B724)</f>
        <v/>
      </c>
      <c r="N740" s="82" t="str">
        <f>IF(K733=0,"",M740-L740)</f>
        <v/>
      </c>
      <c r="O740" s="1"/>
      <c r="P740" s="27"/>
      <c r="Q740" s="30"/>
      <c r="R740" s="1"/>
    </row>
    <row r="741" spans="1:19" ht="12.75" customHeight="1">
      <c r="M741" s="1"/>
      <c r="N741" s="1"/>
      <c r="P741" s="1"/>
    </row>
    <row r="742" spans="1:19" ht="12.75" customHeight="1">
      <c r="M742" s="1"/>
      <c r="N742" s="1"/>
      <c r="P742" s="1"/>
    </row>
    <row r="743" spans="1:19" ht="26.25" customHeight="1">
      <c r="A743" s="148" t="s">
        <v>69</v>
      </c>
      <c r="B743" s="148"/>
      <c r="C743" s="148"/>
      <c r="D743" s="148"/>
      <c r="E743" s="148"/>
      <c r="F743" s="148"/>
      <c r="G743" s="148"/>
      <c r="H743" s="148"/>
      <c r="I743" s="148"/>
      <c r="K743" s="83" t="s">
        <v>123</v>
      </c>
      <c r="L743" s="1"/>
      <c r="M743" s="1"/>
      <c r="N743" s="27"/>
      <c r="O743" s="1"/>
      <c r="P743" s="27"/>
      <c r="Q743" s="27"/>
      <c r="R743" s="27"/>
    </row>
    <row r="744" spans="1:19" ht="20.25" customHeight="1">
      <c r="A744" s="220" t="s">
        <v>19</v>
      </c>
      <c r="B744" s="221" t="s">
        <v>70</v>
      </c>
      <c r="C744" s="246"/>
      <c r="D744" s="246"/>
      <c r="E744" s="246"/>
      <c r="F744" s="246"/>
      <c r="G744" s="246"/>
      <c r="H744" s="246"/>
      <c r="I744" s="246"/>
      <c r="J744" s="247"/>
      <c r="K744" s="250" t="s">
        <v>20</v>
      </c>
      <c r="L744" s="212" t="s">
        <v>11</v>
      </c>
      <c r="M744" s="212" t="s">
        <v>12</v>
      </c>
      <c r="N744" s="223" t="s">
        <v>13</v>
      </c>
      <c r="O744" s="212" t="s">
        <v>14</v>
      </c>
      <c r="P744" s="214" t="s">
        <v>15</v>
      </c>
      <c r="Q744" s="214" t="s">
        <v>16</v>
      </c>
      <c r="R744" s="212" t="s">
        <v>17</v>
      </c>
    </row>
    <row r="745" spans="1:19" ht="15.75" customHeight="1">
      <c r="A745" s="213"/>
      <c r="B745" s="46" t="s">
        <v>71</v>
      </c>
      <c r="C745" s="46" t="s">
        <v>72</v>
      </c>
      <c r="D745" s="46" t="s">
        <v>73</v>
      </c>
      <c r="E745" s="46" t="s">
        <v>74</v>
      </c>
      <c r="F745" s="46" t="s">
        <v>75</v>
      </c>
      <c r="G745" s="46" t="s">
        <v>76</v>
      </c>
      <c r="H745" s="46" t="s">
        <v>77</v>
      </c>
      <c r="I745" s="46" t="s">
        <v>78</v>
      </c>
      <c r="J745" s="46" t="s">
        <v>79</v>
      </c>
      <c r="K745" s="240"/>
      <c r="L745" s="213"/>
      <c r="M745" s="213"/>
      <c r="N745" s="213"/>
      <c r="O745" s="213"/>
      <c r="P745" s="213"/>
      <c r="Q745" s="213"/>
      <c r="R745" s="213"/>
    </row>
    <row r="746" spans="1:19" ht="15.75" customHeight="1">
      <c r="A746" s="46">
        <v>2101</v>
      </c>
      <c r="B746" s="47">
        <v>27</v>
      </c>
      <c r="C746" s="47"/>
      <c r="D746" s="47"/>
      <c r="E746" s="47"/>
      <c r="F746" s="47"/>
      <c r="G746" s="47"/>
      <c r="H746" s="47"/>
      <c r="I746" s="47"/>
      <c r="J746" s="47"/>
      <c r="K746" s="48"/>
      <c r="L746" s="149"/>
      <c r="M746" s="150"/>
      <c r="N746" s="151"/>
      <c r="O746" s="152"/>
      <c r="P746" s="53">
        <f>B746</f>
        <v>27</v>
      </c>
      <c r="Q746" s="153"/>
      <c r="R746" s="152"/>
    </row>
    <row r="747" spans="1:19" ht="15.75" customHeight="1">
      <c r="A747" s="46">
        <v>2102</v>
      </c>
      <c r="B747" s="47"/>
      <c r="C747" s="47">
        <v>23</v>
      </c>
      <c r="D747" s="47"/>
      <c r="E747" s="47"/>
      <c r="F747" s="47"/>
      <c r="G747" s="47"/>
      <c r="H747" s="47"/>
      <c r="I747" s="47"/>
      <c r="J747" s="47"/>
      <c r="K747" s="48"/>
      <c r="L747" s="154"/>
      <c r="M747" s="155"/>
      <c r="N747" s="156"/>
      <c r="O747" s="57">
        <f>IF(C747=0,"",C747/B746)</f>
        <v>0.85185185185185186</v>
      </c>
      <c r="P747" s="58">
        <v>24</v>
      </c>
      <c r="Q747" s="59">
        <f t="shared" ref="Q747:Q755" si="72">IF(P747=0,"",P747/P746)</f>
        <v>0.88888888888888884</v>
      </c>
      <c r="R747" s="59">
        <f t="shared" ref="R747:R755" si="73">IF(P747=0,"",100%-Q747)</f>
        <v>0.11111111111111116</v>
      </c>
    </row>
    <row r="748" spans="1:19" ht="15.75" customHeight="1">
      <c r="A748" s="46">
        <v>2201</v>
      </c>
      <c r="B748" s="47"/>
      <c r="C748" s="47"/>
      <c r="D748" s="47">
        <v>17</v>
      </c>
      <c r="E748" s="47"/>
      <c r="F748" s="47"/>
      <c r="G748" s="47"/>
      <c r="H748" s="47"/>
      <c r="I748" s="47"/>
      <c r="J748" s="47"/>
      <c r="K748" s="48"/>
      <c r="L748" s="154"/>
      <c r="M748" s="155"/>
      <c r="N748" s="156"/>
      <c r="O748" s="57">
        <f>IF(D748=0,"",D748/C747)</f>
        <v>0.73913043478260865</v>
      </c>
      <c r="P748" s="58">
        <v>21</v>
      </c>
      <c r="Q748" s="59">
        <f t="shared" si="72"/>
        <v>0.875</v>
      </c>
      <c r="R748" s="59">
        <f t="shared" si="73"/>
        <v>0.125</v>
      </c>
      <c r="S748" s="94">
        <f>P748/P746</f>
        <v>0.77777777777777779</v>
      </c>
    </row>
    <row r="749" spans="1:19" ht="15.75" customHeight="1">
      <c r="A749" s="46">
        <v>2202</v>
      </c>
      <c r="B749" s="47"/>
      <c r="C749" s="47"/>
      <c r="D749" s="47"/>
      <c r="E749" s="47">
        <v>11</v>
      </c>
      <c r="F749" s="47"/>
      <c r="G749" s="47"/>
      <c r="H749" s="47"/>
      <c r="I749" s="47"/>
      <c r="J749" s="47"/>
      <c r="K749" s="48"/>
      <c r="L749" s="154"/>
      <c r="M749" s="155"/>
      <c r="N749" s="156"/>
      <c r="O749" s="57">
        <f>IF(E749=0,"",E749/D748)</f>
        <v>0.6470588235294118</v>
      </c>
      <c r="P749" s="58">
        <v>17</v>
      </c>
      <c r="Q749" s="59">
        <f t="shared" si="72"/>
        <v>0.80952380952380953</v>
      </c>
      <c r="R749" s="59">
        <f t="shared" si="73"/>
        <v>0.19047619047619047</v>
      </c>
    </row>
    <row r="750" spans="1:19" ht="15.75" customHeight="1">
      <c r="A750" s="46">
        <v>2301</v>
      </c>
      <c r="B750" s="47"/>
      <c r="C750" s="47"/>
      <c r="D750" s="47"/>
      <c r="E750" s="47"/>
      <c r="F750" s="47">
        <v>11</v>
      </c>
      <c r="G750" s="47"/>
      <c r="H750" s="47"/>
      <c r="I750" s="47"/>
      <c r="J750" s="47"/>
      <c r="K750" s="48"/>
      <c r="L750" s="154"/>
      <c r="M750" s="155"/>
      <c r="N750" s="156"/>
      <c r="O750" s="57">
        <f>IF(F750=0,"",F750/E749)</f>
        <v>1</v>
      </c>
      <c r="P750" s="58">
        <v>16</v>
      </c>
      <c r="Q750" s="59">
        <f t="shared" si="72"/>
        <v>0.94117647058823528</v>
      </c>
      <c r="R750" s="59">
        <f t="shared" si="73"/>
        <v>5.8823529411764719E-2</v>
      </c>
    </row>
    <row r="751" spans="1:19" ht="15.75" customHeight="1">
      <c r="A751" s="46">
        <v>2302</v>
      </c>
      <c r="B751" s="47"/>
      <c r="C751" s="47"/>
      <c r="D751" s="47"/>
      <c r="E751" s="47"/>
      <c r="F751" s="47"/>
      <c r="G751" s="47">
        <v>11</v>
      </c>
      <c r="H751" s="47"/>
      <c r="I751" s="47"/>
      <c r="J751" s="47"/>
      <c r="K751" s="48"/>
      <c r="L751" s="154"/>
      <c r="M751" s="155"/>
      <c r="N751" s="156"/>
      <c r="O751" s="57">
        <f>IF(G751=0,"",G751/F750)</f>
        <v>1</v>
      </c>
      <c r="P751" s="58">
        <v>16</v>
      </c>
      <c r="Q751" s="59">
        <f t="shared" si="72"/>
        <v>1</v>
      </c>
      <c r="R751" s="59">
        <f t="shared" si="73"/>
        <v>0</v>
      </c>
    </row>
    <row r="752" spans="1:19" ht="15.75" customHeight="1">
      <c r="A752" s="46">
        <v>2401</v>
      </c>
      <c r="B752" s="47"/>
      <c r="C752" s="47"/>
      <c r="D752" s="47"/>
      <c r="E752" s="47"/>
      <c r="F752" s="47"/>
      <c r="G752" s="47"/>
      <c r="H752" s="47">
        <v>11</v>
      </c>
      <c r="I752" s="47"/>
      <c r="J752" s="47"/>
      <c r="K752" s="48"/>
      <c r="L752" s="154"/>
      <c r="M752" s="155"/>
      <c r="N752" s="156"/>
      <c r="O752" s="57">
        <f>IF(H752=0,"",H752/G751)</f>
        <v>1</v>
      </c>
      <c r="P752" s="58">
        <v>16</v>
      </c>
      <c r="Q752" s="59">
        <f t="shared" si="72"/>
        <v>1</v>
      </c>
      <c r="R752" s="59">
        <f t="shared" si="73"/>
        <v>0</v>
      </c>
    </row>
    <row r="753" spans="1:24" ht="15.75" customHeight="1">
      <c r="A753" s="46">
        <v>2402</v>
      </c>
      <c r="B753" s="47"/>
      <c r="C753" s="47"/>
      <c r="D753" s="47"/>
      <c r="E753" s="47"/>
      <c r="F753" s="47"/>
      <c r="G753" s="47"/>
      <c r="H753" s="47"/>
      <c r="I753" s="47"/>
      <c r="J753" s="47"/>
      <c r="K753" s="48"/>
      <c r="L753" s="154"/>
      <c r="M753" s="155"/>
      <c r="N753" s="156"/>
      <c r="O753" s="57" t="str">
        <f>IF(I753=0,"",I753/H752)</f>
        <v/>
      </c>
      <c r="P753" s="58"/>
      <c r="Q753" s="59" t="str">
        <f t="shared" si="72"/>
        <v/>
      </c>
      <c r="R753" s="59" t="str">
        <f t="shared" si="73"/>
        <v/>
      </c>
    </row>
    <row r="754" spans="1:24" ht="15.75" customHeight="1">
      <c r="A754" s="46">
        <v>2501</v>
      </c>
      <c r="B754" s="47"/>
      <c r="C754" s="47"/>
      <c r="D754" s="47"/>
      <c r="E754" s="47"/>
      <c r="F754" s="47"/>
      <c r="G754" s="47"/>
      <c r="H754" s="47"/>
      <c r="I754" s="47"/>
      <c r="J754" s="47"/>
      <c r="K754" s="48"/>
      <c r="L754" s="154"/>
      <c r="M754" s="155"/>
      <c r="N754" s="156"/>
      <c r="O754" s="57" t="str">
        <f>IF(J754=0,"",J754/I753)</f>
        <v/>
      </c>
      <c r="P754" s="58"/>
      <c r="Q754" s="59" t="str">
        <f t="shared" si="72"/>
        <v/>
      </c>
      <c r="R754" s="59" t="str">
        <f t="shared" si="73"/>
        <v/>
      </c>
    </row>
    <row r="755" spans="1:24" ht="15.75" customHeight="1">
      <c r="A755" s="46">
        <v>2502</v>
      </c>
      <c r="B755" s="47"/>
      <c r="C755" s="47"/>
      <c r="D755" s="47"/>
      <c r="E755" s="47"/>
      <c r="F755" s="47"/>
      <c r="G755" s="47"/>
      <c r="H755" s="47"/>
      <c r="I755" s="47"/>
      <c r="J755" s="47"/>
      <c r="K755" s="48"/>
      <c r="L755" s="154"/>
      <c r="M755" s="155"/>
      <c r="N755" s="156"/>
      <c r="O755" s="57"/>
      <c r="P755" s="58"/>
      <c r="Q755" s="59" t="str">
        <f t="shared" si="72"/>
        <v/>
      </c>
      <c r="R755" s="59" t="str">
        <f t="shared" si="73"/>
        <v/>
      </c>
    </row>
    <row r="756" spans="1:24" ht="15.75" customHeight="1">
      <c r="A756" s="46">
        <v>2601</v>
      </c>
      <c r="B756" s="47"/>
      <c r="C756" s="47"/>
      <c r="D756" s="47"/>
      <c r="E756" s="47"/>
      <c r="F756" s="47"/>
      <c r="G756" s="47"/>
      <c r="H756" s="47"/>
      <c r="I756" s="47"/>
      <c r="J756" s="47"/>
      <c r="K756" s="48"/>
      <c r="L756" s="154"/>
      <c r="M756" s="155"/>
      <c r="N756" s="157"/>
      <c r="O756" s="158"/>
      <c r="P756" s="159"/>
      <c r="Q756" s="160"/>
      <c r="R756" s="158"/>
    </row>
    <row r="757" spans="1:24" ht="15.75" customHeight="1">
      <c r="A757" s="46">
        <v>2602</v>
      </c>
      <c r="B757" s="47"/>
      <c r="C757" s="47"/>
      <c r="D757" s="47"/>
      <c r="E757" s="47"/>
      <c r="F757" s="47"/>
      <c r="G757" s="47"/>
      <c r="H757" s="47"/>
      <c r="I757" s="47"/>
      <c r="J757" s="47"/>
      <c r="K757" s="48"/>
      <c r="L757" s="154"/>
      <c r="M757" s="155"/>
      <c r="N757" s="157"/>
      <c r="O757" s="161"/>
      <c r="P757" s="159"/>
      <c r="Q757" s="162"/>
      <c r="R757" s="161"/>
    </row>
    <row r="758" spans="1:24" ht="15.75" customHeight="1">
      <c r="A758" s="46">
        <v>2701</v>
      </c>
      <c r="B758" s="47"/>
      <c r="C758" s="47"/>
      <c r="D758" s="47"/>
      <c r="E758" s="47"/>
      <c r="F758" s="47"/>
      <c r="G758" s="47"/>
      <c r="H758" s="47"/>
      <c r="I758" s="47"/>
      <c r="J758" s="47"/>
      <c r="K758" s="48"/>
      <c r="L758" s="154"/>
      <c r="M758" s="155"/>
      <c r="N758" s="157"/>
      <c r="O758" s="1"/>
      <c r="P758" s="27"/>
      <c r="Q758" s="30"/>
      <c r="R758" s="66"/>
    </row>
    <row r="759" spans="1:24" ht="15.75" customHeight="1">
      <c r="A759" s="46">
        <v>2702</v>
      </c>
      <c r="B759" s="47"/>
      <c r="C759" s="47"/>
      <c r="D759" s="47"/>
      <c r="E759" s="47"/>
      <c r="F759" s="47"/>
      <c r="G759" s="47"/>
      <c r="H759" s="47"/>
      <c r="I759" s="47"/>
      <c r="J759" s="47"/>
      <c r="K759" s="48"/>
      <c r="L759" s="154"/>
      <c r="M759" s="155"/>
      <c r="N759" s="157"/>
      <c r="O759" s="69" t="s">
        <v>35</v>
      </c>
      <c r="P759" s="123"/>
      <c r="Q759" s="71" t="str">
        <f>IF(SUM(K750:K759)=0,"",SUM(K750:K759))</f>
        <v/>
      </c>
      <c r="R759" s="72" t="s">
        <v>20</v>
      </c>
    </row>
    <row r="760" spans="1:24" ht="15.75" customHeight="1">
      <c r="A760" s="46">
        <v>2801</v>
      </c>
      <c r="B760" s="47"/>
      <c r="C760" s="47"/>
      <c r="D760" s="47"/>
      <c r="E760" s="47"/>
      <c r="F760" s="47"/>
      <c r="G760" s="47"/>
      <c r="H760" s="47"/>
      <c r="I760" s="47"/>
      <c r="J760" s="47"/>
      <c r="K760" s="48"/>
      <c r="L760" s="154"/>
      <c r="M760" s="155"/>
      <c r="N760" s="157"/>
      <c r="O760" s="73" t="s">
        <v>36</v>
      </c>
      <c r="P760" s="125" t="e">
        <f>IF(P759/Q759=0,"",P759/Q759)</f>
        <v>#VALUE!</v>
      </c>
      <c r="Q760" s="75" t="e">
        <f>IF(P759/Q759=0,"",P759/Q759)</f>
        <v>#VALUE!</v>
      </c>
      <c r="R760" s="76" t="s">
        <v>37</v>
      </c>
    </row>
    <row r="761" spans="1:24" ht="15.75" customHeight="1">
      <c r="A761" s="46">
        <v>2802</v>
      </c>
      <c r="B761" s="47"/>
      <c r="C761" s="47"/>
      <c r="D761" s="47"/>
      <c r="E761" s="47"/>
      <c r="F761" s="47"/>
      <c r="G761" s="47"/>
      <c r="H761" s="47"/>
      <c r="I761" s="47"/>
      <c r="J761" s="47"/>
      <c r="K761" s="48"/>
      <c r="L761" s="163"/>
      <c r="M761" s="164"/>
      <c r="N761" s="165"/>
      <c r="O761" s="78"/>
      <c r="P761" s="79"/>
      <c r="Q761" s="79"/>
      <c r="R761" s="80"/>
    </row>
    <row r="762" spans="1:24" ht="18" customHeight="1">
      <c r="A762" s="22"/>
      <c r="B762" s="27"/>
      <c r="C762" s="248" t="s">
        <v>80</v>
      </c>
      <c r="D762" s="249"/>
      <c r="E762" s="249"/>
      <c r="F762" s="249"/>
      <c r="G762" s="249"/>
      <c r="H762" s="249"/>
      <c r="I762" s="249"/>
      <c r="J762" s="249"/>
      <c r="K762" s="81">
        <f>SUM(K755:K758)</f>
        <v>0</v>
      </c>
      <c r="L762" s="82" t="str">
        <f>IF(K755=0,"",K755/B746)</f>
        <v/>
      </c>
      <c r="M762" s="82" t="str">
        <f>IF(K762=0,"",K762/B746)</f>
        <v/>
      </c>
      <c r="N762" s="82" t="str">
        <f>IF(K755=0,"",M762-L762)</f>
        <v/>
      </c>
      <c r="O762" s="1"/>
      <c r="P762" s="27"/>
      <c r="Q762" s="30"/>
      <c r="R762" s="1"/>
    </row>
    <row r="763" spans="1:24" ht="12.75" customHeight="1">
      <c r="M763" s="1"/>
      <c r="N763" s="1"/>
      <c r="P763" s="1"/>
    </row>
    <row r="764" spans="1:24" ht="12.75" customHeight="1">
      <c r="M764" s="1"/>
      <c r="N764" s="1"/>
      <c r="P764" s="1"/>
      <c r="X764" s="190">
        <f>AVERAGE(S748,S773)</f>
        <v>0.73737373737373746</v>
      </c>
    </row>
    <row r="765" spans="1:24" ht="12.75" customHeight="1">
      <c r="M765" s="1"/>
      <c r="N765" s="1"/>
      <c r="P765" s="1"/>
    </row>
    <row r="766" spans="1:24" ht="12.75" customHeight="1">
      <c r="M766" s="1"/>
      <c r="N766" s="1"/>
      <c r="P766" s="1"/>
    </row>
    <row r="767" spans="1:24" ht="12.75" customHeight="1">
      <c r="M767" s="1"/>
      <c r="N767" s="1"/>
      <c r="P767" s="1"/>
    </row>
    <row r="768" spans="1:24" ht="26.25" customHeight="1">
      <c r="A768" s="148" t="s">
        <v>69</v>
      </c>
      <c r="B768" s="148"/>
      <c r="C768" s="148"/>
      <c r="D768" s="148"/>
      <c r="E768" s="148"/>
      <c r="F768" s="148"/>
      <c r="G768" s="148"/>
      <c r="H768" s="148"/>
      <c r="I768" s="148"/>
      <c r="K768" s="83" t="s">
        <v>96</v>
      </c>
      <c r="L768" s="1"/>
      <c r="M768" s="1"/>
      <c r="N768" s="27"/>
      <c r="O768" s="1"/>
      <c r="P768" s="27"/>
      <c r="Q768" s="27"/>
      <c r="R768" s="27"/>
    </row>
    <row r="769" spans="1:19" ht="20.25" customHeight="1">
      <c r="A769" s="220" t="s">
        <v>19</v>
      </c>
      <c r="B769" s="221" t="s">
        <v>70</v>
      </c>
      <c r="C769" s="246"/>
      <c r="D769" s="246"/>
      <c r="E769" s="246"/>
      <c r="F769" s="246"/>
      <c r="G769" s="246"/>
      <c r="H769" s="246"/>
      <c r="I769" s="246"/>
      <c r="J769" s="247"/>
      <c r="K769" s="250" t="s">
        <v>20</v>
      </c>
      <c r="L769" s="212" t="s">
        <v>11</v>
      </c>
      <c r="M769" s="212" t="s">
        <v>12</v>
      </c>
      <c r="N769" s="223" t="s">
        <v>13</v>
      </c>
      <c r="O769" s="212" t="s">
        <v>14</v>
      </c>
      <c r="P769" s="214" t="s">
        <v>15</v>
      </c>
      <c r="Q769" s="214" t="s">
        <v>16</v>
      </c>
      <c r="R769" s="212" t="s">
        <v>17</v>
      </c>
    </row>
    <row r="770" spans="1:19" ht="15.75" customHeight="1">
      <c r="A770" s="213"/>
      <c r="B770" s="46" t="s">
        <v>71</v>
      </c>
      <c r="C770" s="46" t="s">
        <v>72</v>
      </c>
      <c r="D770" s="46" t="s">
        <v>73</v>
      </c>
      <c r="E770" s="46" t="s">
        <v>74</v>
      </c>
      <c r="F770" s="46" t="s">
        <v>75</v>
      </c>
      <c r="G770" s="46" t="s">
        <v>76</v>
      </c>
      <c r="H770" s="46" t="s">
        <v>77</v>
      </c>
      <c r="I770" s="46" t="s">
        <v>78</v>
      </c>
      <c r="J770" s="46" t="s">
        <v>79</v>
      </c>
      <c r="K770" s="240"/>
      <c r="L770" s="213"/>
      <c r="M770" s="213"/>
      <c r="N770" s="213"/>
      <c r="O770" s="213"/>
      <c r="P770" s="213"/>
      <c r="Q770" s="213"/>
      <c r="R770" s="213"/>
    </row>
    <row r="771" spans="1:19" ht="15.75" customHeight="1">
      <c r="A771" s="46">
        <v>2102</v>
      </c>
      <c r="B771" s="47">
        <v>33</v>
      </c>
      <c r="C771" s="47"/>
      <c r="D771" s="47"/>
      <c r="E771" s="47"/>
      <c r="F771" s="47"/>
      <c r="G771" s="47"/>
      <c r="H771" s="47"/>
      <c r="I771" s="47"/>
      <c r="J771" s="47"/>
      <c r="K771" s="48"/>
      <c r="L771" s="149"/>
      <c r="M771" s="150"/>
      <c r="N771" s="151"/>
      <c r="O771" s="152"/>
      <c r="P771" s="53">
        <f>B771</f>
        <v>33</v>
      </c>
      <c r="Q771" s="153"/>
      <c r="R771" s="152"/>
    </row>
    <row r="772" spans="1:19" ht="15.75" customHeight="1">
      <c r="A772" s="46">
        <v>2201</v>
      </c>
      <c r="B772" s="47"/>
      <c r="C772" s="47">
        <v>23</v>
      </c>
      <c r="D772" s="47"/>
      <c r="E772" s="47"/>
      <c r="F772" s="47"/>
      <c r="G772" s="47"/>
      <c r="H772" s="47"/>
      <c r="I772" s="47"/>
      <c r="J772" s="47"/>
      <c r="K772" s="48"/>
      <c r="L772" s="154"/>
      <c r="M772" s="155"/>
      <c r="N772" s="156"/>
      <c r="O772" s="57">
        <f>IF(C772=0,"",C772/B771)</f>
        <v>0.69696969696969702</v>
      </c>
      <c r="P772" s="58">
        <v>23</v>
      </c>
      <c r="Q772" s="59">
        <f t="shared" ref="Q772:Q780" si="74">IF(P772=0,"",P772/P771)</f>
        <v>0.69696969696969702</v>
      </c>
      <c r="R772" s="59">
        <f t="shared" ref="R772:R780" si="75">IF(P772=0,"",100%-Q772)</f>
        <v>0.30303030303030298</v>
      </c>
    </row>
    <row r="773" spans="1:19" ht="15.75" customHeight="1">
      <c r="A773" s="46">
        <v>2202</v>
      </c>
      <c r="B773" s="47"/>
      <c r="C773" s="47"/>
      <c r="D773" s="47">
        <v>22</v>
      </c>
      <c r="E773" s="47"/>
      <c r="F773" s="47"/>
      <c r="G773" s="47"/>
      <c r="H773" s="47"/>
      <c r="I773" s="47"/>
      <c r="J773" s="47"/>
      <c r="K773" s="48"/>
      <c r="L773" s="154"/>
      <c r="M773" s="155"/>
      <c r="N773" s="156"/>
      <c r="O773" s="57">
        <f>IF(D773=0,"",D773/C772)</f>
        <v>0.95652173913043481</v>
      </c>
      <c r="P773" s="58">
        <v>23</v>
      </c>
      <c r="Q773" s="59">
        <f t="shared" si="74"/>
        <v>1</v>
      </c>
      <c r="R773" s="59">
        <f t="shared" si="75"/>
        <v>0</v>
      </c>
      <c r="S773" s="94">
        <f>P773/P771</f>
        <v>0.69696969696969702</v>
      </c>
    </row>
    <row r="774" spans="1:19" ht="15.75" customHeight="1">
      <c r="A774" s="46">
        <v>2301</v>
      </c>
      <c r="B774" s="47"/>
      <c r="C774" s="47"/>
      <c r="D774" s="47"/>
      <c r="E774" s="47">
        <v>21</v>
      </c>
      <c r="F774" s="47"/>
      <c r="G774" s="47"/>
      <c r="H774" s="47"/>
      <c r="I774" s="47"/>
      <c r="J774" s="47"/>
      <c r="K774" s="48"/>
      <c r="L774" s="154"/>
      <c r="M774" s="155"/>
      <c r="N774" s="156"/>
      <c r="O774" s="57">
        <f>IF(E774=0,"",E774/D773)</f>
        <v>0.95454545454545459</v>
      </c>
      <c r="P774" s="58">
        <v>22</v>
      </c>
      <c r="Q774" s="59">
        <f t="shared" si="74"/>
        <v>0.95652173913043481</v>
      </c>
      <c r="R774" s="59">
        <f t="shared" si="75"/>
        <v>4.3478260869565188E-2</v>
      </c>
    </row>
    <row r="775" spans="1:19" ht="15.75" customHeight="1">
      <c r="A775" s="46">
        <v>2302</v>
      </c>
      <c r="B775" s="47"/>
      <c r="C775" s="47"/>
      <c r="D775" s="47"/>
      <c r="E775" s="47"/>
      <c r="F775" s="47">
        <v>20</v>
      </c>
      <c r="G775" s="47"/>
      <c r="H775" s="47"/>
      <c r="I775" s="47"/>
      <c r="J775" s="47"/>
      <c r="K775" s="48"/>
      <c r="L775" s="154"/>
      <c r="M775" s="155"/>
      <c r="N775" s="156"/>
      <c r="O775" s="57">
        <f>IF(F775=0,"",F775/E774)</f>
        <v>0.95238095238095233</v>
      </c>
      <c r="P775" s="58">
        <v>21</v>
      </c>
      <c r="Q775" s="59">
        <f t="shared" si="74"/>
        <v>0.95454545454545459</v>
      </c>
      <c r="R775" s="59">
        <f t="shared" si="75"/>
        <v>4.5454545454545414E-2</v>
      </c>
    </row>
    <row r="776" spans="1:19" ht="15.75" customHeight="1">
      <c r="A776" s="46">
        <v>2401</v>
      </c>
      <c r="B776" s="47"/>
      <c r="C776" s="47"/>
      <c r="D776" s="47"/>
      <c r="E776" s="47"/>
      <c r="F776" s="47"/>
      <c r="G776" s="47">
        <v>20</v>
      </c>
      <c r="H776" s="47"/>
      <c r="I776" s="47"/>
      <c r="J776" s="47"/>
      <c r="K776" s="48"/>
      <c r="L776" s="154"/>
      <c r="M776" s="155"/>
      <c r="N776" s="156"/>
      <c r="O776" s="57">
        <f>IF(G776=0,"",G776/F775)</f>
        <v>1</v>
      </c>
      <c r="P776" s="58">
        <v>21</v>
      </c>
      <c r="Q776" s="59">
        <f t="shared" si="74"/>
        <v>1</v>
      </c>
      <c r="R776" s="59">
        <f t="shared" si="75"/>
        <v>0</v>
      </c>
    </row>
    <row r="777" spans="1:19" ht="15.75" customHeight="1">
      <c r="A777" s="46">
        <v>2402</v>
      </c>
      <c r="B777" s="47"/>
      <c r="C777" s="47"/>
      <c r="D777" s="47"/>
      <c r="E777" s="47"/>
      <c r="F777" s="47"/>
      <c r="G777" s="47"/>
      <c r="H777" s="47"/>
      <c r="I777" s="47"/>
      <c r="J777" s="47"/>
      <c r="K777" s="48"/>
      <c r="L777" s="154"/>
      <c r="M777" s="155"/>
      <c r="N777" s="156"/>
      <c r="O777" s="57" t="str">
        <f>IF(H777=0,"",H777/G776)</f>
        <v/>
      </c>
      <c r="P777" s="58"/>
      <c r="Q777" s="59" t="str">
        <f t="shared" si="74"/>
        <v/>
      </c>
      <c r="R777" s="59" t="str">
        <f t="shared" si="75"/>
        <v/>
      </c>
    </row>
    <row r="778" spans="1:19" ht="15.75" customHeight="1">
      <c r="A778" s="46">
        <v>2501</v>
      </c>
      <c r="B778" s="47"/>
      <c r="C778" s="47"/>
      <c r="D778" s="47"/>
      <c r="E778" s="47"/>
      <c r="F778" s="47"/>
      <c r="G778" s="47"/>
      <c r="H778" s="47"/>
      <c r="I778" s="47"/>
      <c r="J778" s="47"/>
      <c r="K778" s="48"/>
      <c r="L778" s="154"/>
      <c r="M778" s="155"/>
      <c r="N778" s="156"/>
      <c r="O778" s="57" t="str">
        <f>IF(I778=0,"",I778/H777)</f>
        <v/>
      </c>
      <c r="P778" s="58"/>
      <c r="Q778" s="59" t="str">
        <f t="shared" si="74"/>
        <v/>
      </c>
      <c r="R778" s="59" t="str">
        <f t="shared" si="75"/>
        <v/>
      </c>
    </row>
    <row r="779" spans="1:19" ht="15.75" customHeight="1">
      <c r="A779" s="46">
        <v>2502</v>
      </c>
      <c r="B779" s="47"/>
      <c r="C779" s="47"/>
      <c r="D779" s="47"/>
      <c r="E779" s="47"/>
      <c r="F779" s="47"/>
      <c r="G779" s="47"/>
      <c r="H779" s="47"/>
      <c r="I779" s="47"/>
      <c r="J779" s="47"/>
      <c r="K779" s="48"/>
      <c r="L779" s="154"/>
      <c r="M779" s="155"/>
      <c r="N779" s="156"/>
      <c r="O779" s="57" t="str">
        <f>IF(J779=0,"",J779/I778)</f>
        <v/>
      </c>
      <c r="P779" s="58"/>
      <c r="Q779" s="59" t="str">
        <f t="shared" si="74"/>
        <v/>
      </c>
      <c r="R779" s="59" t="str">
        <f t="shared" si="75"/>
        <v/>
      </c>
    </row>
    <row r="780" spans="1:19" ht="15.75" customHeight="1">
      <c r="A780" s="46">
        <v>2601</v>
      </c>
      <c r="B780" s="47"/>
      <c r="C780" s="47"/>
      <c r="D780" s="47"/>
      <c r="E780" s="47"/>
      <c r="F780" s="47"/>
      <c r="G780" s="47"/>
      <c r="H780" s="47"/>
      <c r="I780" s="47"/>
      <c r="J780" s="47"/>
      <c r="K780" s="48"/>
      <c r="L780" s="154"/>
      <c r="M780" s="155"/>
      <c r="N780" s="156"/>
      <c r="O780" s="57"/>
      <c r="P780" s="58"/>
      <c r="Q780" s="59" t="str">
        <f t="shared" si="74"/>
        <v/>
      </c>
      <c r="R780" s="59" t="str">
        <f t="shared" si="75"/>
        <v/>
      </c>
    </row>
    <row r="781" spans="1:19" ht="15.75" customHeight="1">
      <c r="A781" s="46">
        <v>2602</v>
      </c>
      <c r="B781" s="47"/>
      <c r="C781" s="47"/>
      <c r="D781" s="47"/>
      <c r="E781" s="47"/>
      <c r="F781" s="47"/>
      <c r="G781" s="47"/>
      <c r="H781" s="47"/>
      <c r="I781" s="47"/>
      <c r="J781" s="47"/>
      <c r="K781" s="48"/>
      <c r="L781" s="154"/>
      <c r="M781" s="155"/>
      <c r="N781" s="157"/>
      <c r="O781" s="158"/>
      <c r="P781" s="159"/>
      <c r="Q781" s="160"/>
      <c r="R781" s="158"/>
    </row>
    <row r="782" spans="1:19" ht="15.75" customHeight="1">
      <c r="A782" s="46">
        <v>2701</v>
      </c>
      <c r="B782" s="47"/>
      <c r="C782" s="47"/>
      <c r="D782" s="47"/>
      <c r="E782" s="47"/>
      <c r="F782" s="47"/>
      <c r="G782" s="47"/>
      <c r="H782" s="47"/>
      <c r="I782" s="47"/>
      <c r="J782" s="47"/>
      <c r="K782" s="48"/>
      <c r="L782" s="154"/>
      <c r="M782" s="155"/>
      <c r="N782" s="157"/>
      <c r="O782" s="161"/>
      <c r="P782" s="159"/>
      <c r="Q782" s="162"/>
      <c r="R782" s="161"/>
    </row>
    <row r="783" spans="1:19" ht="15.75" customHeight="1">
      <c r="A783" s="46">
        <v>2702</v>
      </c>
      <c r="B783" s="47"/>
      <c r="C783" s="47"/>
      <c r="D783" s="47"/>
      <c r="E783" s="47"/>
      <c r="F783" s="47"/>
      <c r="G783" s="47"/>
      <c r="H783" s="47"/>
      <c r="I783" s="47"/>
      <c r="J783" s="47"/>
      <c r="K783" s="48"/>
      <c r="L783" s="154"/>
      <c r="M783" s="155"/>
      <c r="N783" s="157"/>
      <c r="O783" s="1"/>
      <c r="P783" s="27"/>
      <c r="Q783" s="30"/>
      <c r="R783" s="66"/>
    </row>
    <row r="784" spans="1:19" ht="15.75" customHeight="1">
      <c r="A784" s="46">
        <v>2801</v>
      </c>
      <c r="B784" s="47"/>
      <c r="C784" s="47"/>
      <c r="D784" s="47"/>
      <c r="E784" s="47"/>
      <c r="F784" s="47"/>
      <c r="G784" s="47"/>
      <c r="H784" s="47"/>
      <c r="I784" s="47"/>
      <c r="J784" s="47"/>
      <c r="K784" s="48"/>
      <c r="L784" s="154"/>
      <c r="M784" s="155"/>
      <c r="N784" s="157"/>
      <c r="O784" s="69" t="s">
        <v>35</v>
      </c>
      <c r="P784" s="123"/>
      <c r="Q784" s="71" t="str">
        <f>IF(SUM(K775:K784)=0,"",SUM(K775:K784))</f>
        <v/>
      </c>
      <c r="R784" s="72" t="s">
        <v>20</v>
      </c>
    </row>
    <row r="785" spans="1:19" ht="15.75" customHeight="1">
      <c r="A785" s="46">
        <v>2802</v>
      </c>
      <c r="B785" s="47"/>
      <c r="C785" s="47"/>
      <c r="D785" s="47"/>
      <c r="E785" s="47"/>
      <c r="F785" s="47"/>
      <c r="G785" s="47"/>
      <c r="H785" s="47"/>
      <c r="I785" s="47"/>
      <c r="J785" s="47"/>
      <c r="K785" s="48"/>
      <c r="L785" s="154"/>
      <c r="M785" s="155"/>
      <c r="N785" s="157"/>
      <c r="O785" s="73" t="s">
        <v>36</v>
      </c>
      <c r="P785" s="125" t="e">
        <f>IF(P784/Q784=0,"",P784/Q784)</f>
        <v>#VALUE!</v>
      </c>
      <c r="Q785" s="75" t="e">
        <f>IF(P784/Q784=0,"",P784/Q784)</f>
        <v>#VALUE!</v>
      </c>
      <c r="R785" s="76" t="s">
        <v>37</v>
      </c>
    </row>
    <row r="786" spans="1:19" ht="15.75" customHeight="1">
      <c r="A786" s="46">
        <v>2901</v>
      </c>
      <c r="B786" s="47"/>
      <c r="C786" s="47"/>
      <c r="D786" s="47"/>
      <c r="E786" s="47"/>
      <c r="F786" s="47"/>
      <c r="G786" s="47"/>
      <c r="H786" s="47"/>
      <c r="I786" s="47"/>
      <c r="J786" s="47"/>
      <c r="K786" s="48"/>
      <c r="L786" s="163"/>
      <c r="M786" s="164"/>
      <c r="N786" s="165"/>
      <c r="O786" s="78"/>
      <c r="P786" s="79"/>
      <c r="Q786" s="79"/>
      <c r="R786" s="80"/>
    </row>
    <row r="787" spans="1:19" ht="18" customHeight="1">
      <c r="A787" s="22"/>
      <c r="B787" s="27"/>
      <c r="C787" s="248" t="s">
        <v>80</v>
      </c>
      <c r="D787" s="249"/>
      <c r="E787" s="249"/>
      <c r="F787" s="249"/>
      <c r="G787" s="249"/>
      <c r="H787" s="249"/>
      <c r="I787" s="249"/>
      <c r="J787" s="249"/>
      <c r="K787" s="81">
        <f>SUM(K780:K783)</f>
        <v>0</v>
      </c>
      <c r="L787" s="82" t="str">
        <f>IF(K780=0,"",K780/B771)</f>
        <v/>
      </c>
      <c r="M787" s="82" t="str">
        <f>IF(K787=0,"",K787/B771)</f>
        <v/>
      </c>
      <c r="N787" s="82" t="str">
        <f>IF(K780=0,"",M787-L787)</f>
        <v/>
      </c>
      <c r="O787" s="1"/>
      <c r="P787" s="27"/>
      <c r="Q787" s="30"/>
      <c r="R787" s="1"/>
    </row>
    <row r="788" spans="1:19" ht="12.75" customHeight="1">
      <c r="M788" s="1"/>
      <c r="N788" s="1"/>
      <c r="P788" s="1"/>
    </row>
    <row r="789" spans="1:19" ht="12.75" customHeight="1">
      <c r="M789" s="1"/>
      <c r="N789" s="1"/>
      <c r="P789" s="1"/>
    </row>
    <row r="790" spans="1:19" ht="26.25" customHeight="1">
      <c r="A790" s="148" t="s">
        <v>69</v>
      </c>
      <c r="B790" s="148"/>
      <c r="C790" s="148"/>
      <c r="D790" s="148"/>
      <c r="E790" s="148"/>
      <c r="F790" s="148"/>
      <c r="G790" s="148"/>
      <c r="H790" s="148"/>
      <c r="I790" s="148"/>
      <c r="K790" s="83" t="s">
        <v>124</v>
      </c>
      <c r="L790" s="1"/>
      <c r="M790" s="1"/>
      <c r="N790" s="27"/>
      <c r="O790" s="1"/>
      <c r="P790" s="27"/>
      <c r="Q790" s="27"/>
      <c r="R790" s="27"/>
    </row>
    <row r="791" spans="1:19" ht="20.25" customHeight="1">
      <c r="A791" s="220" t="s">
        <v>19</v>
      </c>
      <c r="B791" s="221" t="s">
        <v>70</v>
      </c>
      <c r="C791" s="246"/>
      <c r="D791" s="246"/>
      <c r="E791" s="246"/>
      <c r="F791" s="246"/>
      <c r="G791" s="246"/>
      <c r="H791" s="246"/>
      <c r="I791" s="246"/>
      <c r="J791" s="247"/>
      <c r="K791" s="250" t="s">
        <v>20</v>
      </c>
      <c r="L791" s="212" t="s">
        <v>11</v>
      </c>
      <c r="M791" s="212" t="s">
        <v>12</v>
      </c>
      <c r="N791" s="223" t="s">
        <v>13</v>
      </c>
      <c r="O791" s="212" t="s">
        <v>14</v>
      </c>
      <c r="P791" s="214" t="s">
        <v>15</v>
      </c>
      <c r="Q791" s="214" t="s">
        <v>16</v>
      </c>
      <c r="R791" s="212" t="s">
        <v>17</v>
      </c>
    </row>
    <row r="792" spans="1:19" ht="15.75" customHeight="1">
      <c r="A792" s="213"/>
      <c r="B792" s="46" t="s">
        <v>71</v>
      </c>
      <c r="C792" s="46" t="s">
        <v>72</v>
      </c>
      <c r="D792" s="46" t="s">
        <v>73</v>
      </c>
      <c r="E792" s="46" t="s">
        <v>74</v>
      </c>
      <c r="F792" s="46" t="s">
        <v>75</v>
      </c>
      <c r="G792" s="46" t="s">
        <v>76</v>
      </c>
      <c r="H792" s="46" t="s">
        <v>77</v>
      </c>
      <c r="I792" s="46" t="s">
        <v>78</v>
      </c>
      <c r="J792" s="46" t="s">
        <v>79</v>
      </c>
      <c r="K792" s="240"/>
      <c r="L792" s="213"/>
      <c r="M792" s="213"/>
      <c r="N792" s="213"/>
      <c r="O792" s="213"/>
      <c r="P792" s="213"/>
      <c r="Q792" s="213"/>
      <c r="R792" s="213"/>
    </row>
    <row r="793" spans="1:19" ht="15.75" customHeight="1">
      <c r="A793" s="46">
        <v>2201</v>
      </c>
      <c r="B793" s="47">
        <v>19</v>
      </c>
      <c r="C793" s="47"/>
      <c r="D793" s="47"/>
      <c r="E793" s="47"/>
      <c r="F793" s="47"/>
      <c r="G793" s="47"/>
      <c r="H793" s="47"/>
      <c r="I793" s="47"/>
      <c r="J793" s="47"/>
      <c r="K793" s="48"/>
      <c r="L793" s="149"/>
      <c r="M793" s="150"/>
      <c r="N793" s="151"/>
      <c r="O793" s="152"/>
      <c r="P793" s="53">
        <f>B793</f>
        <v>19</v>
      </c>
      <c r="Q793" s="153"/>
      <c r="R793" s="152"/>
    </row>
    <row r="794" spans="1:19" ht="15.75" customHeight="1">
      <c r="A794" s="46">
        <v>2202</v>
      </c>
      <c r="B794" s="47"/>
      <c r="C794" s="47">
        <v>15</v>
      </c>
      <c r="D794" s="47"/>
      <c r="E794" s="47"/>
      <c r="F794" s="47"/>
      <c r="G794" s="47"/>
      <c r="H794" s="47"/>
      <c r="I794" s="47"/>
      <c r="J794" s="47"/>
      <c r="K794" s="48"/>
      <c r="L794" s="154"/>
      <c r="M794" s="155"/>
      <c r="N794" s="156"/>
      <c r="O794" s="57">
        <f>IF(C794=0,"",C794/B793)</f>
        <v>0.78947368421052633</v>
      </c>
      <c r="P794" s="58">
        <v>15</v>
      </c>
      <c r="Q794" s="59">
        <f t="shared" ref="Q794:Q802" si="76">IF(P794=0,"",P794/P793)</f>
        <v>0.78947368421052633</v>
      </c>
      <c r="R794" s="59">
        <f t="shared" ref="R794:R802" si="77">IF(P794=0,"",100%-Q794)</f>
        <v>0.21052631578947367</v>
      </c>
    </row>
    <row r="795" spans="1:19" ht="15.75" customHeight="1">
      <c r="A795" s="46">
        <v>2301</v>
      </c>
      <c r="B795" s="47"/>
      <c r="C795" s="47"/>
      <c r="D795" s="47">
        <v>13</v>
      </c>
      <c r="E795" s="47"/>
      <c r="F795" s="47"/>
      <c r="G795" s="47"/>
      <c r="H795" s="47"/>
      <c r="I795" s="47"/>
      <c r="J795" s="47"/>
      <c r="K795" s="48"/>
      <c r="L795" s="154"/>
      <c r="M795" s="155"/>
      <c r="N795" s="156"/>
      <c r="O795" s="57">
        <f>IF(D795=0,"",D795/C794)</f>
        <v>0.8666666666666667</v>
      </c>
      <c r="P795" s="58">
        <v>15</v>
      </c>
      <c r="Q795" s="59">
        <f t="shared" si="76"/>
        <v>1</v>
      </c>
      <c r="R795" s="59">
        <f t="shared" si="77"/>
        <v>0</v>
      </c>
      <c r="S795" s="94">
        <f>P795/P793</f>
        <v>0.78947368421052633</v>
      </c>
    </row>
    <row r="796" spans="1:19" ht="15.75" customHeight="1">
      <c r="A796" s="46">
        <v>2302</v>
      </c>
      <c r="B796" s="47"/>
      <c r="C796" s="47"/>
      <c r="D796" s="47"/>
      <c r="E796" s="47">
        <v>10</v>
      </c>
      <c r="F796" s="47"/>
      <c r="G796" s="47"/>
      <c r="H796" s="47"/>
      <c r="I796" s="47"/>
      <c r="J796" s="47"/>
      <c r="K796" s="48"/>
      <c r="L796" s="154"/>
      <c r="M796" s="155"/>
      <c r="N796" s="156"/>
      <c r="O796" s="57">
        <f>IF(E796=0,"",E796/D795)</f>
        <v>0.76923076923076927</v>
      </c>
      <c r="P796" s="58">
        <v>14</v>
      </c>
      <c r="Q796" s="59">
        <f t="shared" si="76"/>
        <v>0.93333333333333335</v>
      </c>
      <c r="R796" s="59">
        <f t="shared" si="77"/>
        <v>6.6666666666666652E-2</v>
      </c>
    </row>
    <row r="797" spans="1:19" ht="15.75" customHeight="1">
      <c r="A797" s="46">
        <v>2401</v>
      </c>
      <c r="B797" s="47"/>
      <c r="C797" s="47"/>
      <c r="D797" s="47"/>
      <c r="E797" s="47"/>
      <c r="F797" s="47">
        <v>10</v>
      </c>
      <c r="G797" s="47"/>
      <c r="H797" s="47"/>
      <c r="I797" s="47"/>
      <c r="J797" s="47"/>
      <c r="K797" s="48"/>
      <c r="L797" s="154"/>
      <c r="M797" s="155"/>
      <c r="N797" s="156"/>
      <c r="O797" s="57">
        <f>IF(F797=0,"",F797/E796)</f>
        <v>1</v>
      </c>
      <c r="P797" s="58">
        <v>14</v>
      </c>
      <c r="Q797" s="59">
        <f t="shared" si="76"/>
        <v>1</v>
      </c>
      <c r="R797" s="59">
        <f t="shared" si="77"/>
        <v>0</v>
      </c>
    </row>
    <row r="798" spans="1:19" ht="15.75" customHeight="1">
      <c r="A798" s="46">
        <v>2402</v>
      </c>
      <c r="B798" s="47"/>
      <c r="C798" s="47"/>
      <c r="D798" s="47"/>
      <c r="E798" s="47"/>
      <c r="F798" s="47"/>
      <c r="G798" s="47"/>
      <c r="H798" s="47"/>
      <c r="I798" s="47"/>
      <c r="J798" s="47"/>
      <c r="K798" s="48"/>
      <c r="L798" s="154"/>
      <c r="M798" s="155"/>
      <c r="N798" s="156"/>
      <c r="O798" s="57" t="str">
        <f>IF(G798=0,"",G798/F797)</f>
        <v/>
      </c>
      <c r="P798" s="58"/>
      <c r="Q798" s="59" t="str">
        <f t="shared" si="76"/>
        <v/>
      </c>
      <c r="R798" s="59" t="str">
        <f t="shared" si="77"/>
        <v/>
      </c>
    </row>
    <row r="799" spans="1:19" ht="15.75" customHeight="1">
      <c r="A799" s="46">
        <v>2501</v>
      </c>
      <c r="B799" s="47"/>
      <c r="C799" s="47"/>
      <c r="D799" s="47"/>
      <c r="E799" s="47"/>
      <c r="F799" s="47"/>
      <c r="G799" s="47"/>
      <c r="H799" s="47"/>
      <c r="I799" s="47"/>
      <c r="J799" s="47"/>
      <c r="K799" s="48"/>
      <c r="L799" s="154"/>
      <c r="M799" s="155"/>
      <c r="N799" s="156"/>
      <c r="O799" s="57" t="str">
        <f>IF(H799=0,"",H799/G798)</f>
        <v/>
      </c>
      <c r="P799" s="58"/>
      <c r="Q799" s="59" t="str">
        <f t="shared" si="76"/>
        <v/>
      </c>
      <c r="R799" s="59" t="str">
        <f t="shared" si="77"/>
        <v/>
      </c>
    </row>
    <row r="800" spans="1:19" ht="15.75" customHeight="1">
      <c r="A800" s="46">
        <v>2502</v>
      </c>
      <c r="B800" s="47"/>
      <c r="C800" s="47"/>
      <c r="D800" s="47"/>
      <c r="E800" s="47"/>
      <c r="F800" s="47"/>
      <c r="G800" s="47"/>
      <c r="H800" s="47"/>
      <c r="I800" s="47"/>
      <c r="J800" s="47"/>
      <c r="K800" s="48"/>
      <c r="L800" s="154"/>
      <c r="M800" s="155"/>
      <c r="N800" s="156"/>
      <c r="O800" s="57" t="str">
        <f>IF(I800=0,"",I800/H799)</f>
        <v/>
      </c>
      <c r="P800" s="58"/>
      <c r="Q800" s="59" t="str">
        <f t="shared" si="76"/>
        <v/>
      </c>
      <c r="R800" s="59" t="str">
        <f t="shared" si="77"/>
        <v/>
      </c>
    </row>
    <row r="801" spans="1:19" ht="15.75" customHeight="1">
      <c r="A801" s="46">
        <v>2601</v>
      </c>
      <c r="B801" s="47"/>
      <c r="C801" s="47"/>
      <c r="D801" s="47"/>
      <c r="E801" s="47"/>
      <c r="F801" s="47"/>
      <c r="G801" s="47"/>
      <c r="H801" s="47"/>
      <c r="I801" s="47"/>
      <c r="J801" s="47"/>
      <c r="K801" s="48"/>
      <c r="L801" s="154"/>
      <c r="M801" s="155"/>
      <c r="N801" s="156"/>
      <c r="O801" s="57" t="str">
        <f>IF(J801=0,"",J801/I800)</f>
        <v/>
      </c>
      <c r="P801" s="58"/>
      <c r="Q801" s="59" t="str">
        <f t="shared" si="76"/>
        <v/>
      </c>
      <c r="R801" s="59" t="str">
        <f t="shared" si="77"/>
        <v/>
      </c>
    </row>
    <row r="802" spans="1:19" ht="15.75" customHeight="1">
      <c r="A802" s="46">
        <v>2602</v>
      </c>
      <c r="B802" s="47"/>
      <c r="C802" s="47"/>
      <c r="D802" s="47"/>
      <c r="E802" s="47"/>
      <c r="F802" s="47"/>
      <c r="G802" s="47"/>
      <c r="H802" s="47"/>
      <c r="I802" s="47"/>
      <c r="J802" s="47"/>
      <c r="K802" s="48"/>
      <c r="L802" s="154"/>
      <c r="M802" s="155"/>
      <c r="N802" s="156"/>
      <c r="O802" s="57"/>
      <c r="P802" s="58"/>
      <c r="Q802" s="59" t="str">
        <f t="shared" si="76"/>
        <v/>
      </c>
      <c r="R802" s="59" t="str">
        <f t="shared" si="77"/>
        <v/>
      </c>
    </row>
    <row r="803" spans="1:19" ht="15.75" customHeight="1">
      <c r="A803" s="46">
        <v>2701</v>
      </c>
      <c r="B803" s="47"/>
      <c r="C803" s="47"/>
      <c r="D803" s="47"/>
      <c r="E803" s="47"/>
      <c r="F803" s="47"/>
      <c r="G803" s="47"/>
      <c r="H803" s="47"/>
      <c r="I803" s="47"/>
      <c r="J803" s="47"/>
      <c r="K803" s="48"/>
      <c r="L803" s="154"/>
      <c r="M803" s="155"/>
      <c r="N803" s="157"/>
      <c r="O803" s="158"/>
      <c r="P803" s="159"/>
      <c r="Q803" s="160"/>
      <c r="R803" s="158"/>
    </row>
    <row r="804" spans="1:19" ht="15.75" customHeight="1">
      <c r="A804" s="46">
        <v>2702</v>
      </c>
      <c r="B804" s="47"/>
      <c r="C804" s="47"/>
      <c r="D804" s="47"/>
      <c r="E804" s="47"/>
      <c r="F804" s="47"/>
      <c r="G804" s="47"/>
      <c r="H804" s="47"/>
      <c r="I804" s="47"/>
      <c r="J804" s="47"/>
      <c r="K804" s="48"/>
      <c r="L804" s="154"/>
      <c r="M804" s="155"/>
      <c r="N804" s="157"/>
      <c r="O804" s="161"/>
      <c r="P804" s="159"/>
      <c r="Q804" s="162"/>
      <c r="R804" s="161"/>
    </row>
    <row r="805" spans="1:19" ht="15.75" customHeight="1">
      <c r="A805" s="46">
        <v>2801</v>
      </c>
      <c r="B805" s="47"/>
      <c r="C805" s="47"/>
      <c r="D805" s="47"/>
      <c r="E805" s="47"/>
      <c r="F805" s="47"/>
      <c r="G805" s="47"/>
      <c r="H805" s="47"/>
      <c r="I805" s="47"/>
      <c r="J805" s="47"/>
      <c r="K805" s="48"/>
      <c r="L805" s="154"/>
      <c r="M805" s="155"/>
      <c r="N805" s="157"/>
      <c r="O805" s="1"/>
      <c r="P805" s="27"/>
      <c r="Q805" s="30"/>
      <c r="R805" s="66"/>
    </row>
    <row r="806" spans="1:19" ht="15.75" customHeight="1">
      <c r="A806" s="46">
        <v>2802</v>
      </c>
      <c r="B806" s="47"/>
      <c r="C806" s="47"/>
      <c r="D806" s="47"/>
      <c r="E806" s="47"/>
      <c r="F806" s="47"/>
      <c r="G806" s="47"/>
      <c r="H806" s="47"/>
      <c r="I806" s="47"/>
      <c r="J806" s="47"/>
      <c r="K806" s="48"/>
      <c r="L806" s="154"/>
      <c r="M806" s="155"/>
      <c r="N806" s="157"/>
      <c r="O806" s="69" t="s">
        <v>35</v>
      </c>
      <c r="P806" s="123"/>
      <c r="Q806" s="71" t="str">
        <f>IF(SUM(K797:K806)=0,"",SUM(K797:K806))</f>
        <v/>
      </c>
      <c r="R806" s="72" t="s">
        <v>20</v>
      </c>
    </row>
    <row r="807" spans="1:19" ht="15.75" customHeight="1">
      <c r="A807" s="46">
        <v>2901</v>
      </c>
      <c r="B807" s="47"/>
      <c r="C807" s="47"/>
      <c r="D807" s="47"/>
      <c r="E807" s="47"/>
      <c r="F807" s="47"/>
      <c r="G807" s="47"/>
      <c r="H807" s="47"/>
      <c r="I807" s="47"/>
      <c r="J807" s="47"/>
      <c r="K807" s="48"/>
      <c r="L807" s="154"/>
      <c r="M807" s="155"/>
      <c r="N807" s="157"/>
      <c r="O807" s="73" t="s">
        <v>36</v>
      </c>
      <c r="P807" s="125" t="e">
        <f>IF(P806/Q806=0,"",P806/Q806)</f>
        <v>#VALUE!</v>
      </c>
      <c r="Q807" s="75" t="e">
        <f>IF(P806/Q806=0,"",P806/Q806)</f>
        <v>#VALUE!</v>
      </c>
      <c r="R807" s="76" t="s">
        <v>37</v>
      </c>
    </row>
    <row r="808" spans="1:19" ht="15.75" customHeight="1">
      <c r="A808" s="46">
        <v>2902</v>
      </c>
      <c r="B808" s="47"/>
      <c r="C808" s="47"/>
      <c r="D808" s="47"/>
      <c r="E808" s="47"/>
      <c r="F808" s="47"/>
      <c r="G808" s="47"/>
      <c r="H808" s="47"/>
      <c r="I808" s="47"/>
      <c r="J808" s="47"/>
      <c r="K808" s="48"/>
      <c r="L808" s="163"/>
      <c r="M808" s="164"/>
      <c r="N808" s="165"/>
      <c r="O808" s="78"/>
      <c r="P808" s="79"/>
      <c r="Q808" s="79"/>
      <c r="R808" s="80"/>
    </row>
    <row r="809" spans="1:19" ht="18" customHeight="1">
      <c r="A809" s="22"/>
      <c r="B809" s="27"/>
      <c r="C809" s="248" t="s">
        <v>80</v>
      </c>
      <c r="D809" s="249"/>
      <c r="E809" s="249"/>
      <c r="F809" s="249"/>
      <c r="G809" s="249"/>
      <c r="H809" s="249"/>
      <c r="I809" s="249"/>
      <c r="J809" s="249"/>
      <c r="K809" s="81">
        <f>SUM(K802:K805)</f>
        <v>0</v>
      </c>
      <c r="L809" s="82" t="str">
        <f>IF(K802=0,"",K802/B793)</f>
        <v/>
      </c>
      <c r="M809" s="82" t="str">
        <f>IF(K809=0,"",K809/B793)</f>
        <v/>
      </c>
      <c r="N809" s="82" t="str">
        <f>IF(K802=0,"",M809-L809)</f>
        <v/>
      </c>
      <c r="O809" s="1"/>
      <c r="P809" s="27"/>
      <c r="Q809" s="30"/>
      <c r="R809" s="1"/>
    </row>
    <row r="810" spans="1:19" ht="18" customHeight="1">
      <c r="A810" s="22"/>
      <c r="B810" s="27"/>
      <c r="C810" s="27"/>
      <c r="D810" s="27"/>
      <c r="E810" s="27"/>
      <c r="F810" s="97"/>
      <c r="G810" s="97"/>
      <c r="H810" s="97"/>
      <c r="I810" s="97"/>
      <c r="J810" s="97"/>
      <c r="K810" s="97"/>
      <c r="L810" s="98"/>
      <c r="M810" s="99"/>
      <c r="N810" s="99"/>
      <c r="O810" s="99"/>
      <c r="P810" s="1"/>
      <c r="Q810" s="27"/>
      <c r="R810" s="30"/>
      <c r="S810" s="1"/>
    </row>
    <row r="811" spans="1:19" ht="12" customHeight="1">
      <c r="A811" s="22"/>
      <c r="B811" s="27"/>
      <c r="C811" s="27"/>
      <c r="D811" s="27"/>
      <c r="E811" s="27"/>
      <c r="F811" s="97"/>
      <c r="G811" s="97"/>
      <c r="H811" s="97"/>
      <c r="I811" s="97"/>
      <c r="J811" s="97"/>
      <c r="K811" s="97"/>
      <c r="L811" s="98"/>
      <c r="M811" s="99"/>
      <c r="N811" s="99"/>
      <c r="O811" s="99"/>
      <c r="P811" s="1"/>
      <c r="Q811" s="27"/>
      <c r="R811" s="30"/>
      <c r="S811" s="1"/>
    </row>
    <row r="812" spans="1:19" ht="27" customHeight="1">
      <c r="A812" s="148" t="s">
        <v>69</v>
      </c>
      <c r="B812" s="148"/>
      <c r="C812" s="148"/>
      <c r="D812" s="148"/>
      <c r="E812" s="148"/>
      <c r="F812" s="148"/>
      <c r="G812" s="148"/>
      <c r="H812" s="148"/>
      <c r="I812" s="148"/>
      <c r="K812" s="83" t="s">
        <v>97</v>
      </c>
      <c r="L812" s="1"/>
      <c r="M812" s="1"/>
      <c r="N812" s="27"/>
      <c r="O812" s="1"/>
      <c r="P812" s="27"/>
      <c r="Q812" s="27"/>
      <c r="R812" s="27"/>
    </row>
    <row r="813" spans="1:19" ht="18" customHeight="1">
      <c r="A813" s="220" t="s">
        <v>19</v>
      </c>
      <c r="B813" s="221" t="s">
        <v>70</v>
      </c>
      <c r="C813" s="246"/>
      <c r="D813" s="246"/>
      <c r="E813" s="246"/>
      <c r="F813" s="246"/>
      <c r="G813" s="246"/>
      <c r="H813" s="246"/>
      <c r="I813" s="246"/>
      <c r="J813" s="247"/>
      <c r="K813" s="250" t="s">
        <v>20</v>
      </c>
      <c r="L813" s="212" t="s">
        <v>11</v>
      </c>
      <c r="M813" s="212" t="s">
        <v>12</v>
      </c>
      <c r="N813" s="223" t="s">
        <v>13</v>
      </c>
      <c r="O813" s="212" t="s">
        <v>14</v>
      </c>
      <c r="P813" s="214" t="s">
        <v>15</v>
      </c>
      <c r="Q813" s="214" t="s">
        <v>16</v>
      </c>
      <c r="R813" s="212" t="s">
        <v>17</v>
      </c>
    </row>
    <row r="814" spans="1:19" ht="18" customHeight="1">
      <c r="A814" s="213"/>
      <c r="B814" s="46" t="s">
        <v>71</v>
      </c>
      <c r="C814" s="46" t="s">
        <v>72</v>
      </c>
      <c r="D814" s="46" t="s">
        <v>73</v>
      </c>
      <c r="E814" s="46" t="s">
        <v>74</v>
      </c>
      <c r="F814" s="46" t="s">
        <v>75</v>
      </c>
      <c r="G814" s="46" t="s">
        <v>76</v>
      </c>
      <c r="H814" s="46" t="s">
        <v>77</v>
      </c>
      <c r="I814" s="46" t="s">
        <v>78</v>
      </c>
      <c r="J814" s="46" t="s">
        <v>79</v>
      </c>
      <c r="K814" s="240"/>
      <c r="L814" s="213"/>
      <c r="M814" s="213"/>
      <c r="N814" s="213"/>
      <c r="O814" s="213"/>
      <c r="P814" s="213"/>
      <c r="Q814" s="213"/>
      <c r="R814" s="213"/>
    </row>
    <row r="815" spans="1:19" ht="18" customHeight="1">
      <c r="A815" s="46">
        <v>2202</v>
      </c>
      <c r="B815" s="47">
        <v>67</v>
      </c>
      <c r="C815" s="47"/>
      <c r="D815" s="47"/>
      <c r="E815" s="47"/>
      <c r="F815" s="47"/>
      <c r="G815" s="47"/>
      <c r="H815" s="47"/>
      <c r="I815" s="47"/>
      <c r="J815" s="47"/>
      <c r="K815" s="48"/>
      <c r="L815" s="149"/>
      <c r="M815" s="150"/>
      <c r="N815" s="151"/>
      <c r="O815" s="152"/>
      <c r="P815" s="53">
        <f>B815</f>
        <v>67</v>
      </c>
      <c r="Q815" s="153"/>
      <c r="R815" s="152"/>
    </row>
    <row r="816" spans="1:19" ht="18" customHeight="1">
      <c r="A816" s="46">
        <v>2301</v>
      </c>
      <c r="B816" s="47"/>
      <c r="C816" s="47">
        <v>61</v>
      </c>
      <c r="D816" s="47"/>
      <c r="E816" s="47"/>
      <c r="F816" s="47"/>
      <c r="G816" s="47"/>
      <c r="H816" s="47"/>
      <c r="I816" s="47"/>
      <c r="J816" s="47"/>
      <c r="K816" s="48"/>
      <c r="L816" s="154"/>
      <c r="M816" s="155"/>
      <c r="N816" s="156"/>
      <c r="O816" s="57">
        <f>IF(C816=0,"",C816/B815)</f>
        <v>0.91044776119402981</v>
      </c>
      <c r="P816" s="58">
        <v>61</v>
      </c>
      <c r="Q816" s="59">
        <f t="shared" ref="Q816:Q824" si="78">IF(P816=0,"",P816/P815)</f>
        <v>0.91044776119402981</v>
      </c>
      <c r="R816" s="59">
        <f t="shared" ref="R816:R824" si="79">IF(P816=0,"",100%-Q816)</f>
        <v>8.9552238805970186E-2</v>
      </c>
    </row>
    <row r="817" spans="1:19" ht="18" customHeight="1">
      <c r="A817" s="46">
        <v>2302</v>
      </c>
      <c r="B817" s="47"/>
      <c r="C817" s="47"/>
      <c r="D817" s="47">
        <v>57</v>
      </c>
      <c r="E817" s="47"/>
      <c r="F817" s="47"/>
      <c r="G817" s="47"/>
      <c r="H817" s="47"/>
      <c r="I817" s="47"/>
      <c r="J817" s="47"/>
      <c r="K817" s="48"/>
      <c r="L817" s="154"/>
      <c r="M817" s="155"/>
      <c r="N817" s="156"/>
      <c r="O817" s="57">
        <f>IF(D817=0,"",D817/C816)</f>
        <v>0.93442622950819676</v>
      </c>
      <c r="P817" s="58">
        <v>59</v>
      </c>
      <c r="Q817" s="59">
        <f t="shared" si="78"/>
        <v>0.96721311475409832</v>
      </c>
      <c r="R817" s="59">
        <f t="shared" si="79"/>
        <v>3.2786885245901676E-2</v>
      </c>
      <c r="S817" s="94">
        <f>P817/P815</f>
        <v>0.88059701492537312</v>
      </c>
    </row>
    <row r="818" spans="1:19" ht="18" customHeight="1">
      <c r="A818" s="46">
        <v>2401</v>
      </c>
      <c r="B818" s="47"/>
      <c r="C818" s="47"/>
      <c r="D818" s="47"/>
      <c r="E818" s="47">
        <v>55</v>
      </c>
      <c r="F818" s="47"/>
      <c r="G818" s="47"/>
      <c r="H818" s="47"/>
      <c r="I818" s="47"/>
      <c r="J818" s="47"/>
      <c r="K818" s="48"/>
      <c r="L818" s="154"/>
      <c r="M818" s="155"/>
      <c r="N818" s="156"/>
      <c r="O818" s="57">
        <f>IF(E818=0,"",E818/D817)</f>
        <v>0.96491228070175439</v>
      </c>
      <c r="P818" s="58">
        <v>56</v>
      </c>
      <c r="Q818" s="59">
        <f t="shared" si="78"/>
        <v>0.94915254237288138</v>
      </c>
      <c r="R818" s="59">
        <f t="shared" si="79"/>
        <v>5.084745762711862E-2</v>
      </c>
    </row>
    <row r="819" spans="1:19" ht="18" customHeight="1">
      <c r="A819" s="46">
        <v>2402</v>
      </c>
      <c r="B819" s="47"/>
      <c r="C819" s="47"/>
      <c r="D819" s="47"/>
      <c r="E819" s="47"/>
      <c r="F819" s="47"/>
      <c r="G819" s="47"/>
      <c r="H819" s="47"/>
      <c r="I819" s="47"/>
      <c r="J819" s="47"/>
      <c r="K819" s="48"/>
      <c r="L819" s="154"/>
      <c r="M819" s="155"/>
      <c r="N819" s="156"/>
      <c r="O819" s="57" t="str">
        <f>IF(F819=0,"",F819/E818)</f>
        <v/>
      </c>
      <c r="P819" s="58"/>
      <c r="Q819" s="59" t="str">
        <f t="shared" si="78"/>
        <v/>
      </c>
      <c r="R819" s="59" t="str">
        <f t="shared" si="79"/>
        <v/>
      </c>
    </row>
    <row r="820" spans="1:19" ht="18" customHeight="1">
      <c r="A820" s="46">
        <v>2501</v>
      </c>
      <c r="B820" s="47"/>
      <c r="C820" s="47"/>
      <c r="D820" s="47"/>
      <c r="E820" s="47"/>
      <c r="F820" s="47"/>
      <c r="G820" s="47"/>
      <c r="H820" s="47"/>
      <c r="I820" s="47"/>
      <c r="J820" s="47"/>
      <c r="K820" s="48"/>
      <c r="L820" s="154"/>
      <c r="M820" s="155"/>
      <c r="N820" s="156"/>
      <c r="O820" s="57" t="str">
        <f>IF(G820=0,"",G820/F819)</f>
        <v/>
      </c>
      <c r="P820" s="58"/>
      <c r="Q820" s="59" t="str">
        <f t="shared" si="78"/>
        <v/>
      </c>
      <c r="R820" s="59" t="str">
        <f t="shared" si="79"/>
        <v/>
      </c>
    </row>
    <row r="821" spans="1:19" ht="18" customHeight="1">
      <c r="A821" s="46">
        <v>2502</v>
      </c>
      <c r="B821" s="47"/>
      <c r="C821" s="47"/>
      <c r="D821" s="47"/>
      <c r="E821" s="47"/>
      <c r="F821" s="47"/>
      <c r="G821" s="47"/>
      <c r="H821" s="47"/>
      <c r="I821" s="47"/>
      <c r="J821" s="47"/>
      <c r="K821" s="48"/>
      <c r="L821" s="154"/>
      <c r="M821" s="155"/>
      <c r="N821" s="156"/>
      <c r="O821" s="57" t="str">
        <f>IF(H821=0,"",H821/G820)</f>
        <v/>
      </c>
      <c r="P821" s="58"/>
      <c r="Q821" s="59" t="str">
        <f t="shared" si="78"/>
        <v/>
      </c>
      <c r="R821" s="59" t="str">
        <f t="shared" si="79"/>
        <v/>
      </c>
    </row>
    <row r="822" spans="1:19" ht="18" customHeight="1">
      <c r="A822" s="46">
        <v>2601</v>
      </c>
      <c r="B822" s="47"/>
      <c r="C822" s="47"/>
      <c r="D822" s="47"/>
      <c r="E822" s="47"/>
      <c r="F822" s="47"/>
      <c r="G822" s="47"/>
      <c r="H822" s="47"/>
      <c r="I822" s="47"/>
      <c r="J822" s="47"/>
      <c r="K822" s="48"/>
      <c r="L822" s="154"/>
      <c r="M822" s="155"/>
      <c r="N822" s="156"/>
      <c r="O822" s="57" t="str">
        <f>IF(I822=0,"",I822/H821)</f>
        <v/>
      </c>
      <c r="P822" s="58"/>
      <c r="Q822" s="59" t="str">
        <f t="shared" si="78"/>
        <v/>
      </c>
      <c r="R822" s="59" t="str">
        <f t="shared" si="79"/>
        <v/>
      </c>
    </row>
    <row r="823" spans="1:19" ht="18" customHeight="1">
      <c r="A823" s="46">
        <v>2602</v>
      </c>
      <c r="B823" s="47"/>
      <c r="C823" s="47"/>
      <c r="D823" s="47"/>
      <c r="E823" s="47"/>
      <c r="F823" s="47"/>
      <c r="G823" s="47"/>
      <c r="H823" s="47"/>
      <c r="I823" s="47"/>
      <c r="J823" s="47"/>
      <c r="K823" s="48"/>
      <c r="L823" s="154"/>
      <c r="M823" s="155"/>
      <c r="N823" s="156"/>
      <c r="O823" s="57" t="str">
        <f>IF(J823=0,"",J823/I822)</f>
        <v/>
      </c>
      <c r="P823" s="58"/>
      <c r="Q823" s="59" t="str">
        <f t="shared" si="78"/>
        <v/>
      </c>
      <c r="R823" s="59" t="str">
        <f t="shared" si="79"/>
        <v/>
      </c>
    </row>
    <row r="824" spans="1:19" ht="18" customHeight="1">
      <c r="A824" s="46">
        <v>2701</v>
      </c>
      <c r="B824" s="47"/>
      <c r="C824" s="47"/>
      <c r="D824" s="47"/>
      <c r="E824" s="47"/>
      <c r="F824" s="47"/>
      <c r="G824" s="47"/>
      <c r="H824" s="47"/>
      <c r="I824" s="47"/>
      <c r="J824" s="47"/>
      <c r="K824" s="48"/>
      <c r="L824" s="154"/>
      <c r="M824" s="155"/>
      <c r="N824" s="156"/>
      <c r="O824" s="57"/>
      <c r="P824" s="58"/>
      <c r="Q824" s="59" t="str">
        <f t="shared" si="78"/>
        <v/>
      </c>
      <c r="R824" s="59" t="str">
        <f t="shared" si="79"/>
        <v/>
      </c>
    </row>
    <row r="825" spans="1:19" ht="18" customHeight="1">
      <c r="A825" s="46">
        <v>2702</v>
      </c>
      <c r="B825" s="47"/>
      <c r="C825" s="47"/>
      <c r="D825" s="47"/>
      <c r="E825" s="47"/>
      <c r="F825" s="47"/>
      <c r="G825" s="47"/>
      <c r="H825" s="47"/>
      <c r="I825" s="47"/>
      <c r="J825" s="47"/>
      <c r="K825" s="48"/>
      <c r="L825" s="154"/>
      <c r="M825" s="155"/>
      <c r="N825" s="157"/>
      <c r="O825" s="158"/>
      <c r="P825" s="159"/>
      <c r="Q825" s="160"/>
      <c r="R825" s="158"/>
    </row>
    <row r="826" spans="1:19" ht="18" customHeight="1">
      <c r="A826" s="46">
        <v>2801</v>
      </c>
      <c r="B826" s="47"/>
      <c r="C826" s="47"/>
      <c r="D826" s="47"/>
      <c r="E826" s="47"/>
      <c r="F826" s="47"/>
      <c r="G826" s="47"/>
      <c r="H826" s="47"/>
      <c r="I826" s="47"/>
      <c r="J826" s="47"/>
      <c r="K826" s="48"/>
      <c r="L826" s="154"/>
      <c r="M826" s="155"/>
      <c r="N826" s="157"/>
      <c r="O826" s="161"/>
      <c r="P826" s="159"/>
      <c r="Q826" s="162"/>
      <c r="R826" s="161"/>
    </row>
    <row r="827" spans="1:19" ht="18" customHeight="1">
      <c r="A827" s="46">
        <v>2802</v>
      </c>
      <c r="B827" s="47"/>
      <c r="C827" s="47"/>
      <c r="D827" s="47"/>
      <c r="E827" s="47"/>
      <c r="F827" s="47"/>
      <c r="G827" s="47"/>
      <c r="H827" s="47"/>
      <c r="I827" s="47"/>
      <c r="J827" s="47"/>
      <c r="K827" s="48"/>
      <c r="L827" s="154"/>
      <c r="M827" s="155"/>
      <c r="N827" s="157"/>
      <c r="O827" s="1"/>
      <c r="P827" s="27"/>
      <c r="Q827" s="30"/>
      <c r="R827" s="66"/>
    </row>
    <row r="828" spans="1:19" ht="18" customHeight="1">
      <c r="A828" s="46">
        <v>2901</v>
      </c>
      <c r="B828" s="47"/>
      <c r="C828" s="47"/>
      <c r="D828" s="47"/>
      <c r="E828" s="47"/>
      <c r="F828" s="47"/>
      <c r="G828" s="47"/>
      <c r="H828" s="47"/>
      <c r="I828" s="47"/>
      <c r="J828" s="47"/>
      <c r="K828" s="48"/>
      <c r="L828" s="154"/>
      <c r="M828" s="155"/>
      <c r="N828" s="157"/>
      <c r="O828" s="69" t="s">
        <v>35</v>
      </c>
      <c r="P828" s="123"/>
      <c r="Q828" s="71" t="str">
        <f>IF(SUM(K819:K828)=0,"",SUM(K819:K828))</f>
        <v/>
      </c>
      <c r="R828" s="72" t="s">
        <v>20</v>
      </c>
    </row>
    <row r="829" spans="1:19" ht="18" customHeight="1">
      <c r="A829" s="46">
        <v>2902</v>
      </c>
      <c r="B829" s="47"/>
      <c r="C829" s="47"/>
      <c r="D829" s="47"/>
      <c r="E829" s="47"/>
      <c r="F829" s="47"/>
      <c r="G829" s="47"/>
      <c r="H829" s="47"/>
      <c r="I829" s="47"/>
      <c r="J829" s="47"/>
      <c r="K829" s="48"/>
      <c r="L829" s="154"/>
      <c r="M829" s="155"/>
      <c r="N829" s="157"/>
      <c r="O829" s="73" t="s">
        <v>36</v>
      </c>
      <c r="P829" s="125" t="e">
        <f>IF(P828/Q828=0,"",P828/Q828)</f>
        <v>#VALUE!</v>
      </c>
      <c r="Q829" s="75" t="e">
        <f>IF(P828/Q828=0,"",P828/Q828)</f>
        <v>#VALUE!</v>
      </c>
      <c r="R829" s="76" t="s">
        <v>37</v>
      </c>
    </row>
    <row r="830" spans="1:19" ht="18" customHeight="1">
      <c r="A830" s="46">
        <v>3001</v>
      </c>
      <c r="B830" s="47"/>
      <c r="C830" s="47"/>
      <c r="D830" s="47"/>
      <c r="E830" s="47"/>
      <c r="F830" s="47"/>
      <c r="G830" s="47"/>
      <c r="H830" s="47"/>
      <c r="I830" s="47"/>
      <c r="J830" s="47"/>
      <c r="K830" s="48"/>
      <c r="L830" s="163"/>
      <c r="M830" s="164"/>
      <c r="N830" s="165"/>
      <c r="O830" s="78"/>
      <c r="P830" s="79"/>
      <c r="Q830" s="79"/>
      <c r="R830" s="80"/>
    </row>
    <row r="831" spans="1:19" ht="18" customHeight="1">
      <c r="A831" s="22"/>
      <c r="B831" s="27"/>
      <c r="C831" s="248" t="s">
        <v>80</v>
      </c>
      <c r="D831" s="249"/>
      <c r="E831" s="249"/>
      <c r="F831" s="249"/>
      <c r="G831" s="249"/>
      <c r="H831" s="249"/>
      <c r="I831" s="249"/>
      <c r="J831" s="249"/>
      <c r="K831" s="81">
        <f>SUM(K824:K827)</f>
        <v>0</v>
      </c>
      <c r="L831" s="82" t="str">
        <f>IF(K824=0,"",K824/B815)</f>
        <v/>
      </c>
      <c r="M831" s="82" t="str">
        <f>IF(K831=0,"",K831/B815)</f>
        <v/>
      </c>
      <c r="N831" s="82" t="str">
        <f>IF(K824=0,"",M831-L831)</f>
        <v/>
      </c>
      <c r="O831" s="1"/>
      <c r="P831" s="27"/>
      <c r="Q831" s="30"/>
      <c r="R831" s="1"/>
    </row>
    <row r="832" spans="1:19" ht="18" customHeight="1">
      <c r="A832" s="22"/>
      <c r="B832" s="27"/>
      <c r="C832" s="27"/>
      <c r="D832" s="27"/>
      <c r="E832" s="27"/>
      <c r="F832" s="97"/>
      <c r="G832" s="97"/>
      <c r="H832" s="97"/>
      <c r="I832" s="97"/>
      <c r="J832" s="97"/>
      <c r="K832" s="97"/>
      <c r="L832" s="98"/>
      <c r="M832" s="99"/>
      <c r="N832" s="99"/>
      <c r="O832" s="99"/>
      <c r="P832" s="1"/>
      <c r="Q832" s="27"/>
      <c r="R832" s="30"/>
      <c r="S832" s="1"/>
    </row>
    <row r="833" spans="1:19" ht="18" customHeight="1">
      <c r="A833" s="22"/>
      <c r="B833" s="27"/>
      <c r="C833" s="27"/>
      <c r="D833" s="27"/>
      <c r="E833" s="27"/>
      <c r="F833" s="97"/>
      <c r="G833" s="97"/>
      <c r="H833" s="97"/>
      <c r="I833" s="97"/>
      <c r="J833" s="97"/>
      <c r="K833" s="97"/>
      <c r="L833" s="98"/>
      <c r="M833" s="99"/>
      <c r="N833" s="99"/>
      <c r="O833" s="99"/>
      <c r="P833" s="1"/>
      <c r="Q833" s="27"/>
      <c r="R833" s="30"/>
      <c r="S833" s="1"/>
    </row>
    <row r="834" spans="1:19" ht="18" customHeight="1">
      <c r="A834" s="148" t="s">
        <v>69</v>
      </c>
      <c r="B834" s="148"/>
      <c r="C834" s="148"/>
      <c r="D834" s="148"/>
      <c r="E834" s="148"/>
      <c r="F834" s="148"/>
      <c r="G834" s="148"/>
      <c r="H834" s="148"/>
      <c r="I834" s="148"/>
      <c r="J834" s="194"/>
      <c r="K834" s="195" t="s">
        <v>98</v>
      </c>
      <c r="L834" s="1"/>
      <c r="M834" s="1"/>
      <c r="N834" s="27"/>
      <c r="O834" s="1"/>
      <c r="P834" s="27"/>
      <c r="Q834" s="27"/>
      <c r="R834" s="27"/>
      <c r="S834" s="194"/>
    </row>
    <row r="835" spans="1:19" ht="18" customHeight="1">
      <c r="A835" s="220" t="s">
        <v>19</v>
      </c>
      <c r="B835" s="221" t="s">
        <v>70</v>
      </c>
      <c r="C835" s="246"/>
      <c r="D835" s="246"/>
      <c r="E835" s="246"/>
      <c r="F835" s="246"/>
      <c r="G835" s="246"/>
      <c r="H835" s="246"/>
      <c r="I835" s="246"/>
      <c r="J835" s="247"/>
      <c r="K835" s="250" t="s">
        <v>20</v>
      </c>
      <c r="L835" s="212" t="s">
        <v>11</v>
      </c>
      <c r="M835" s="212" t="s">
        <v>12</v>
      </c>
      <c r="N835" s="223" t="s">
        <v>13</v>
      </c>
      <c r="O835" s="212" t="s">
        <v>14</v>
      </c>
      <c r="P835" s="214" t="s">
        <v>15</v>
      </c>
      <c r="Q835" s="214" t="s">
        <v>16</v>
      </c>
      <c r="R835" s="212" t="s">
        <v>17</v>
      </c>
      <c r="S835" s="194"/>
    </row>
    <row r="836" spans="1:19" ht="18" customHeight="1">
      <c r="A836" s="213"/>
      <c r="B836" s="46" t="s">
        <v>71</v>
      </c>
      <c r="C836" s="46" t="s">
        <v>72</v>
      </c>
      <c r="D836" s="46" t="s">
        <v>73</v>
      </c>
      <c r="E836" s="46" t="s">
        <v>74</v>
      </c>
      <c r="F836" s="46" t="s">
        <v>75</v>
      </c>
      <c r="G836" s="46" t="s">
        <v>76</v>
      </c>
      <c r="H836" s="46" t="s">
        <v>77</v>
      </c>
      <c r="I836" s="46" t="s">
        <v>78</v>
      </c>
      <c r="J836" s="46" t="s">
        <v>79</v>
      </c>
      <c r="K836" s="240"/>
      <c r="L836" s="213"/>
      <c r="M836" s="213"/>
      <c r="N836" s="213"/>
      <c r="O836" s="213"/>
      <c r="P836" s="213"/>
      <c r="Q836" s="213"/>
      <c r="R836" s="213"/>
      <c r="S836" s="194"/>
    </row>
    <row r="837" spans="1:19" ht="18" customHeight="1">
      <c r="A837" s="46">
        <v>2301</v>
      </c>
      <c r="B837" s="47">
        <v>20</v>
      </c>
      <c r="C837" s="47"/>
      <c r="D837" s="47"/>
      <c r="E837" s="47"/>
      <c r="F837" s="47"/>
      <c r="G837" s="47"/>
      <c r="H837" s="47"/>
      <c r="I837" s="47"/>
      <c r="J837" s="47"/>
      <c r="K837" s="166"/>
      <c r="L837" s="149"/>
      <c r="M837" s="150"/>
      <c r="N837" s="151"/>
      <c r="O837" s="152"/>
      <c r="P837" s="53">
        <f>B837</f>
        <v>20</v>
      </c>
      <c r="Q837" s="153"/>
      <c r="R837" s="152"/>
      <c r="S837" s="194"/>
    </row>
    <row r="838" spans="1:19" ht="18" customHeight="1">
      <c r="A838" s="46">
        <v>2302</v>
      </c>
      <c r="B838" s="47"/>
      <c r="C838" s="47">
        <v>19</v>
      </c>
      <c r="D838" s="47"/>
      <c r="E838" s="47"/>
      <c r="F838" s="47"/>
      <c r="G838" s="47"/>
      <c r="H838" s="47"/>
      <c r="I838" s="47"/>
      <c r="J838" s="47"/>
      <c r="K838" s="166"/>
      <c r="L838" s="154"/>
      <c r="M838" s="155"/>
      <c r="N838" s="156"/>
      <c r="O838" s="57">
        <f>IF(C838=0,"",C838/B837)</f>
        <v>0.95</v>
      </c>
      <c r="P838" s="58">
        <v>19</v>
      </c>
      <c r="Q838" s="59">
        <f t="shared" ref="Q838:Q846" si="80">IF(P838=0,"",P838/P837)</f>
        <v>0.95</v>
      </c>
      <c r="R838" s="59">
        <f t="shared" ref="R838:R846" si="81">IF(P838=0,"",100%-Q838)</f>
        <v>5.0000000000000044E-2</v>
      </c>
      <c r="S838" s="194"/>
    </row>
    <row r="839" spans="1:19" ht="18" customHeight="1">
      <c r="A839" s="46">
        <v>2401</v>
      </c>
      <c r="B839" s="47"/>
      <c r="C839" s="47"/>
      <c r="D839" s="47">
        <v>15</v>
      </c>
      <c r="E839" s="47"/>
      <c r="F839" s="47"/>
      <c r="G839" s="47"/>
      <c r="H839" s="47"/>
      <c r="I839" s="47"/>
      <c r="J839" s="47"/>
      <c r="K839" s="166"/>
      <c r="L839" s="154"/>
      <c r="M839" s="155"/>
      <c r="N839" s="156"/>
      <c r="O839" s="57">
        <f>IF(D839=0,"",D839/C838)</f>
        <v>0.78947368421052633</v>
      </c>
      <c r="P839" s="58">
        <v>17</v>
      </c>
      <c r="Q839" s="59">
        <f t="shared" si="80"/>
        <v>0.89473684210526316</v>
      </c>
      <c r="R839" s="59">
        <f t="shared" si="81"/>
        <v>0.10526315789473684</v>
      </c>
      <c r="S839" s="94">
        <f>P839/P837</f>
        <v>0.85</v>
      </c>
    </row>
    <row r="840" spans="1:19" ht="18" customHeight="1">
      <c r="A840" s="46">
        <v>2402</v>
      </c>
      <c r="B840" s="47"/>
      <c r="C840" s="47"/>
      <c r="D840" s="47"/>
      <c r="E840" s="47"/>
      <c r="F840" s="47"/>
      <c r="G840" s="47"/>
      <c r="H840" s="47"/>
      <c r="I840" s="47"/>
      <c r="J840" s="47"/>
      <c r="K840" s="166"/>
      <c r="L840" s="154"/>
      <c r="M840" s="155"/>
      <c r="N840" s="156"/>
      <c r="O840" s="57" t="str">
        <f>IF(E840=0,"",E840/D839)</f>
        <v/>
      </c>
      <c r="P840" s="58"/>
      <c r="Q840" s="59" t="str">
        <f t="shared" si="80"/>
        <v/>
      </c>
      <c r="R840" s="59" t="str">
        <f t="shared" si="81"/>
        <v/>
      </c>
      <c r="S840" s="194"/>
    </row>
    <row r="841" spans="1:19" ht="18" customHeight="1">
      <c r="A841" s="46">
        <v>2501</v>
      </c>
      <c r="B841" s="47"/>
      <c r="C841" s="47"/>
      <c r="D841" s="47"/>
      <c r="E841" s="47"/>
      <c r="F841" s="47"/>
      <c r="G841" s="47"/>
      <c r="H841" s="47"/>
      <c r="I841" s="47"/>
      <c r="J841" s="47"/>
      <c r="K841" s="166"/>
      <c r="L841" s="154"/>
      <c r="M841" s="155"/>
      <c r="N841" s="156"/>
      <c r="O841" s="57" t="str">
        <f>IF(F841=0,"",F841/E840)</f>
        <v/>
      </c>
      <c r="P841" s="58"/>
      <c r="Q841" s="59" t="str">
        <f t="shared" si="80"/>
        <v/>
      </c>
      <c r="R841" s="59" t="str">
        <f t="shared" si="81"/>
        <v/>
      </c>
      <c r="S841" s="194"/>
    </row>
    <row r="842" spans="1:19" ht="18" customHeight="1">
      <c r="A842" s="46">
        <v>2502</v>
      </c>
      <c r="B842" s="47"/>
      <c r="C842" s="47"/>
      <c r="D842" s="47"/>
      <c r="E842" s="47"/>
      <c r="F842" s="47"/>
      <c r="G842" s="47"/>
      <c r="H842" s="47"/>
      <c r="I842" s="47"/>
      <c r="J842" s="47"/>
      <c r="K842" s="166"/>
      <c r="L842" s="154"/>
      <c r="M842" s="155"/>
      <c r="N842" s="156"/>
      <c r="O842" s="57" t="str">
        <f>IF(G842=0,"",G842/F841)</f>
        <v/>
      </c>
      <c r="P842" s="58"/>
      <c r="Q842" s="59" t="str">
        <f t="shared" si="80"/>
        <v/>
      </c>
      <c r="R842" s="59" t="str">
        <f t="shared" si="81"/>
        <v/>
      </c>
      <c r="S842" s="194"/>
    </row>
    <row r="843" spans="1:19" ht="18" customHeight="1">
      <c r="A843" s="46">
        <v>2601</v>
      </c>
      <c r="B843" s="47"/>
      <c r="C843" s="47"/>
      <c r="D843" s="47"/>
      <c r="E843" s="47"/>
      <c r="F843" s="47"/>
      <c r="G843" s="47"/>
      <c r="H843" s="47"/>
      <c r="I843" s="47"/>
      <c r="J843" s="47"/>
      <c r="K843" s="166"/>
      <c r="L843" s="154"/>
      <c r="M843" s="155"/>
      <c r="N843" s="156"/>
      <c r="O843" s="57" t="str">
        <f>IF(H843=0,"",H843/G842)</f>
        <v/>
      </c>
      <c r="P843" s="58"/>
      <c r="Q843" s="59" t="str">
        <f t="shared" si="80"/>
        <v/>
      </c>
      <c r="R843" s="59" t="str">
        <f t="shared" si="81"/>
        <v/>
      </c>
      <c r="S843" s="194"/>
    </row>
    <row r="844" spans="1:19" ht="18" customHeight="1">
      <c r="A844" s="46">
        <v>2602</v>
      </c>
      <c r="B844" s="47"/>
      <c r="C844" s="47"/>
      <c r="D844" s="47"/>
      <c r="E844" s="47"/>
      <c r="F844" s="47"/>
      <c r="G844" s="47"/>
      <c r="H844" s="47"/>
      <c r="I844" s="47"/>
      <c r="J844" s="47"/>
      <c r="K844" s="166"/>
      <c r="L844" s="154"/>
      <c r="M844" s="155"/>
      <c r="N844" s="156"/>
      <c r="O844" s="57" t="str">
        <f>IF(I844=0,"",I844/H843)</f>
        <v/>
      </c>
      <c r="P844" s="58"/>
      <c r="Q844" s="59" t="str">
        <f t="shared" si="80"/>
        <v/>
      </c>
      <c r="R844" s="59" t="str">
        <f t="shared" si="81"/>
        <v/>
      </c>
      <c r="S844" s="194"/>
    </row>
    <row r="845" spans="1:19" ht="18" customHeight="1">
      <c r="A845" s="46">
        <v>2701</v>
      </c>
      <c r="B845" s="47"/>
      <c r="C845" s="47"/>
      <c r="D845" s="47"/>
      <c r="E845" s="47"/>
      <c r="F845" s="47"/>
      <c r="G845" s="47"/>
      <c r="H845" s="47"/>
      <c r="I845" s="47"/>
      <c r="J845" s="47"/>
      <c r="K845" s="166"/>
      <c r="L845" s="154"/>
      <c r="M845" s="155"/>
      <c r="N845" s="156"/>
      <c r="O845" s="57" t="str">
        <f>IF(J845=0,"",J845/I844)</f>
        <v/>
      </c>
      <c r="P845" s="58"/>
      <c r="Q845" s="59" t="str">
        <f t="shared" si="80"/>
        <v/>
      </c>
      <c r="R845" s="59" t="str">
        <f t="shared" si="81"/>
        <v/>
      </c>
      <c r="S845" s="194"/>
    </row>
    <row r="846" spans="1:19" ht="18" customHeight="1">
      <c r="A846" s="46">
        <v>2702</v>
      </c>
      <c r="B846" s="47"/>
      <c r="C846" s="47"/>
      <c r="D846" s="47"/>
      <c r="E846" s="47"/>
      <c r="F846" s="47"/>
      <c r="G846" s="47"/>
      <c r="H846" s="47"/>
      <c r="I846" s="47"/>
      <c r="J846" s="47"/>
      <c r="K846" s="166"/>
      <c r="L846" s="154"/>
      <c r="M846" s="155"/>
      <c r="N846" s="156"/>
      <c r="O846" s="57"/>
      <c r="P846" s="58"/>
      <c r="Q846" s="59" t="str">
        <f t="shared" si="80"/>
        <v/>
      </c>
      <c r="R846" s="59" t="str">
        <f t="shared" si="81"/>
        <v/>
      </c>
      <c r="S846" s="194"/>
    </row>
    <row r="847" spans="1:19" ht="18" customHeight="1">
      <c r="A847" s="46">
        <v>2801</v>
      </c>
      <c r="B847" s="47"/>
      <c r="C847" s="47"/>
      <c r="D847" s="47"/>
      <c r="E847" s="47"/>
      <c r="F847" s="47"/>
      <c r="G847" s="47"/>
      <c r="H847" s="47"/>
      <c r="I847" s="47"/>
      <c r="J847" s="47"/>
      <c r="K847" s="166"/>
      <c r="L847" s="154"/>
      <c r="M847" s="155"/>
      <c r="N847" s="157"/>
      <c r="O847" s="158"/>
      <c r="P847" s="159"/>
      <c r="Q847" s="160"/>
      <c r="R847" s="158"/>
      <c r="S847" s="194"/>
    </row>
    <row r="848" spans="1:19" ht="18" customHeight="1">
      <c r="A848" s="46">
        <v>2802</v>
      </c>
      <c r="B848" s="47"/>
      <c r="C848" s="47"/>
      <c r="D848" s="47"/>
      <c r="E848" s="47"/>
      <c r="F848" s="47"/>
      <c r="G848" s="47"/>
      <c r="H848" s="47"/>
      <c r="I848" s="47"/>
      <c r="J848" s="47"/>
      <c r="K848" s="166"/>
      <c r="L848" s="154"/>
      <c r="M848" s="155"/>
      <c r="N848" s="157"/>
      <c r="O848" s="161"/>
      <c r="P848" s="159"/>
      <c r="Q848" s="162"/>
      <c r="R848" s="161"/>
      <c r="S848" s="194"/>
    </row>
    <row r="849" spans="1:19" ht="18" customHeight="1">
      <c r="A849" s="46">
        <v>2901</v>
      </c>
      <c r="B849" s="47"/>
      <c r="C849" s="47"/>
      <c r="D849" s="47"/>
      <c r="E849" s="47"/>
      <c r="F849" s="47"/>
      <c r="G849" s="47"/>
      <c r="H849" s="47"/>
      <c r="I849" s="47"/>
      <c r="J849" s="47"/>
      <c r="K849" s="166"/>
      <c r="L849" s="154"/>
      <c r="M849" s="155"/>
      <c r="N849" s="157"/>
      <c r="O849" s="1"/>
      <c r="P849" s="27"/>
      <c r="Q849" s="30"/>
      <c r="R849" s="66"/>
      <c r="S849" s="194"/>
    </row>
    <row r="850" spans="1:19" ht="18" customHeight="1">
      <c r="A850" s="46">
        <v>2902</v>
      </c>
      <c r="B850" s="47"/>
      <c r="C850" s="47"/>
      <c r="D850" s="47"/>
      <c r="E850" s="47"/>
      <c r="F850" s="47"/>
      <c r="G850" s="47"/>
      <c r="H850" s="47"/>
      <c r="I850" s="47"/>
      <c r="J850" s="47"/>
      <c r="K850" s="166"/>
      <c r="L850" s="154"/>
      <c r="M850" s="155"/>
      <c r="N850" s="157"/>
      <c r="O850" s="69" t="s">
        <v>35</v>
      </c>
      <c r="P850" s="123"/>
      <c r="Q850" s="71" t="str">
        <f>IF(SUM(K841:K850)=0,"",SUM(K841:K850))</f>
        <v/>
      </c>
      <c r="R850" s="72" t="s">
        <v>20</v>
      </c>
      <c r="S850" s="194"/>
    </row>
    <row r="851" spans="1:19" ht="18" customHeight="1">
      <c r="A851" s="46">
        <v>3001</v>
      </c>
      <c r="B851" s="47"/>
      <c r="C851" s="47"/>
      <c r="D851" s="47"/>
      <c r="E851" s="47"/>
      <c r="F851" s="47"/>
      <c r="G851" s="47"/>
      <c r="H851" s="47"/>
      <c r="I851" s="47"/>
      <c r="J851" s="47"/>
      <c r="K851" s="166"/>
      <c r="L851" s="154"/>
      <c r="M851" s="155"/>
      <c r="N851" s="157"/>
      <c r="O851" s="73" t="s">
        <v>36</v>
      </c>
      <c r="P851" s="125" t="e">
        <f>IF(P850/Q850=0,"",P850/Q850)</f>
        <v>#VALUE!</v>
      </c>
      <c r="Q851" s="75" t="e">
        <f>IF(P850/Q850=0,"",P850/Q850)</f>
        <v>#VALUE!</v>
      </c>
      <c r="R851" s="76" t="s">
        <v>37</v>
      </c>
      <c r="S851" s="194"/>
    </row>
    <row r="852" spans="1:19" ht="18" customHeight="1">
      <c r="A852" s="46">
        <v>3002</v>
      </c>
      <c r="B852" s="47"/>
      <c r="C852" s="47"/>
      <c r="D852" s="47"/>
      <c r="E852" s="47"/>
      <c r="F852" s="47"/>
      <c r="G852" s="47"/>
      <c r="H852" s="47"/>
      <c r="I852" s="47"/>
      <c r="J852" s="47"/>
      <c r="K852" s="166"/>
      <c r="L852" s="163"/>
      <c r="M852" s="164"/>
      <c r="N852" s="165"/>
      <c r="O852" s="78"/>
      <c r="P852" s="79"/>
      <c r="Q852" s="79"/>
      <c r="R852" s="80"/>
      <c r="S852" s="194"/>
    </row>
    <row r="853" spans="1:19" ht="18" customHeight="1">
      <c r="A853" s="22"/>
      <c r="B853" s="27"/>
      <c r="C853" s="248" t="s">
        <v>80</v>
      </c>
      <c r="D853" s="249"/>
      <c r="E853" s="249"/>
      <c r="F853" s="249"/>
      <c r="G853" s="249"/>
      <c r="H853" s="249"/>
      <c r="I853" s="249"/>
      <c r="J853" s="249"/>
      <c r="K853" s="81">
        <f>SUM(K846:K849)</f>
        <v>0</v>
      </c>
      <c r="L853" s="82" t="str">
        <f>IF(K846=0,"",K846/B837)</f>
        <v/>
      </c>
      <c r="M853" s="82" t="str">
        <f>IF(K853=0,"",K853/B837)</f>
        <v/>
      </c>
      <c r="N853" s="82" t="str">
        <f>IF(K846=0,"",M853-L853)</f>
        <v/>
      </c>
      <c r="O853" s="1"/>
      <c r="P853" s="27"/>
      <c r="Q853" s="30"/>
      <c r="R853" s="1"/>
      <c r="S853" s="194"/>
    </row>
    <row r="854" spans="1:19" ht="18" customHeight="1">
      <c r="A854" s="22"/>
      <c r="B854" s="27"/>
      <c r="C854" s="27"/>
      <c r="D854" s="27"/>
      <c r="E854" s="27"/>
      <c r="F854" s="97"/>
      <c r="G854" s="97"/>
      <c r="H854" s="97"/>
      <c r="I854" s="97"/>
      <c r="J854" s="97"/>
      <c r="K854" s="97"/>
      <c r="L854" s="98"/>
      <c r="M854" s="99"/>
      <c r="N854" s="99"/>
      <c r="O854" s="99"/>
      <c r="P854" s="1"/>
      <c r="Q854" s="27"/>
      <c r="R854" s="30"/>
      <c r="S854" s="1"/>
    </row>
    <row r="855" spans="1:19" ht="18" customHeight="1">
      <c r="A855" s="22"/>
      <c r="B855" s="27"/>
      <c r="C855" s="27"/>
      <c r="D855" s="27"/>
      <c r="E855" s="27"/>
      <c r="F855" s="97"/>
      <c r="G855" s="97"/>
      <c r="H855" s="97"/>
      <c r="I855" s="97"/>
      <c r="J855" s="97"/>
      <c r="K855" s="97"/>
      <c r="L855" s="98"/>
      <c r="M855" s="99"/>
      <c r="N855" s="99"/>
      <c r="O855" s="99"/>
      <c r="P855" s="1"/>
      <c r="Q855" s="27"/>
      <c r="R855" s="30"/>
      <c r="S855" s="1"/>
    </row>
    <row r="856" spans="1:19" ht="18" customHeight="1">
      <c r="A856" s="148" t="s">
        <v>69</v>
      </c>
      <c r="B856" s="148"/>
      <c r="C856" s="148"/>
      <c r="D856" s="148"/>
      <c r="E856" s="148"/>
      <c r="F856" s="148"/>
      <c r="G856" s="148"/>
      <c r="H856" s="148"/>
      <c r="I856" s="148"/>
      <c r="J856" s="202"/>
      <c r="K856" s="203" t="s">
        <v>99</v>
      </c>
      <c r="L856" s="1"/>
      <c r="M856" s="1"/>
      <c r="N856" s="27"/>
      <c r="O856" s="1"/>
      <c r="P856" s="27"/>
      <c r="Q856" s="27"/>
      <c r="R856" s="27"/>
      <c r="S856" s="202"/>
    </row>
    <row r="857" spans="1:19" ht="18" customHeight="1">
      <c r="A857" s="220" t="s">
        <v>19</v>
      </c>
      <c r="B857" s="221" t="s">
        <v>70</v>
      </c>
      <c r="C857" s="246"/>
      <c r="D857" s="246"/>
      <c r="E857" s="246"/>
      <c r="F857" s="246"/>
      <c r="G857" s="246"/>
      <c r="H857" s="246"/>
      <c r="I857" s="246"/>
      <c r="J857" s="247"/>
      <c r="K857" s="250" t="s">
        <v>20</v>
      </c>
      <c r="L857" s="212" t="s">
        <v>11</v>
      </c>
      <c r="M857" s="212" t="s">
        <v>12</v>
      </c>
      <c r="N857" s="223" t="s">
        <v>13</v>
      </c>
      <c r="O857" s="212" t="s">
        <v>14</v>
      </c>
      <c r="P857" s="214" t="s">
        <v>15</v>
      </c>
      <c r="Q857" s="214" t="s">
        <v>16</v>
      </c>
      <c r="R857" s="212" t="s">
        <v>17</v>
      </c>
      <c r="S857" s="202"/>
    </row>
    <row r="858" spans="1:19" ht="18" customHeight="1">
      <c r="A858" s="213"/>
      <c r="B858" s="46" t="s">
        <v>71</v>
      </c>
      <c r="C858" s="46" t="s">
        <v>72</v>
      </c>
      <c r="D858" s="46" t="s">
        <v>73</v>
      </c>
      <c r="E858" s="46" t="s">
        <v>74</v>
      </c>
      <c r="F858" s="46" t="s">
        <v>75</v>
      </c>
      <c r="G858" s="46" t="s">
        <v>76</v>
      </c>
      <c r="H858" s="46" t="s">
        <v>77</v>
      </c>
      <c r="I858" s="46" t="s">
        <v>78</v>
      </c>
      <c r="J858" s="46" t="s">
        <v>79</v>
      </c>
      <c r="K858" s="240"/>
      <c r="L858" s="213"/>
      <c r="M858" s="213"/>
      <c r="N858" s="213"/>
      <c r="O858" s="213"/>
      <c r="P858" s="213"/>
      <c r="Q858" s="213"/>
      <c r="R858" s="213"/>
      <c r="S858" s="202"/>
    </row>
    <row r="859" spans="1:19" ht="18" customHeight="1">
      <c r="A859" s="46">
        <v>2302</v>
      </c>
      <c r="B859" s="47">
        <v>74</v>
      </c>
      <c r="C859" s="47"/>
      <c r="D859" s="47"/>
      <c r="E859" s="47"/>
      <c r="F859" s="47"/>
      <c r="G859" s="47"/>
      <c r="H859" s="47"/>
      <c r="I859" s="47"/>
      <c r="J859" s="47"/>
      <c r="K859" s="166"/>
      <c r="L859" s="149"/>
      <c r="M859" s="150"/>
      <c r="N859" s="151"/>
      <c r="O859" s="152"/>
      <c r="P859" s="53">
        <f>B859</f>
        <v>74</v>
      </c>
      <c r="Q859" s="153"/>
      <c r="R859" s="152"/>
      <c r="S859" s="202"/>
    </row>
    <row r="860" spans="1:19" ht="18" customHeight="1">
      <c r="A860" s="46">
        <v>2401</v>
      </c>
      <c r="B860" s="47"/>
      <c r="C860" s="47">
        <v>67</v>
      </c>
      <c r="D860" s="47"/>
      <c r="E860" s="47"/>
      <c r="F860" s="47"/>
      <c r="G860" s="47"/>
      <c r="H860" s="47"/>
      <c r="I860" s="47"/>
      <c r="J860" s="47"/>
      <c r="K860" s="166"/>
      <c r="L860" s="154"/>
      <c r="M860" s="155"/>
      <c r="N860" s="156"/>
      <c r="O860" s="57">
        <f>IF(C860=0,"",C860/B859)</f>
        <v>0.90540540540540537</v>
      </c>
      <c r="P860" s="58">
        <v>67</v>
      </c>
      <c r="Q860" s="59">
        <f t="shared" ref="Q860:Q868" si="82">IF(P860=0,"",P860/P859)</f>
        <v>0.90540540540540537</v>
      </c>
      <c r="R860" s="59">
        <f t="shared" ref="R860:R868" si="83">IF(P860=0,"",100%-Q860)</f>
        <v>9.4594594594594628E-2</v>
      </c>
      <c r="S860" s="202"/>
    </row>
    <row r="861" spans="1:19" ht="18" customHeight="1">
      <c r="A861" s="46">
        <v>2402</v>
      </c>
      <c r="B861" s="47"/>
      <c r="C861" s="47"/>
      <c r="D861" s="47"/>
      <c r="E861" s="47"/>
      <c r="F861" s="47"/>
      <c r="G861" s="47"/>
      <c r="H861" s="47"/>
      <c r="I861" s="47"/>
      <c r="J861" s="47"/>
      <c r="K861" s="166"/>
      <c r="L861" s="154"/>
      <c r="M861" s="155"/>
      <c r="N861" s="156"/>
      <c r="O861" s="57" t="str">
        <f>IF(D861=0,"",D861/C860)</f>
        <v/>
      </c>
      <c r="P861" s="58"/>
      <c r="Q861" s="59" t="str">
        <f t="shared" si="82"/>
        <v/>
      </c>
      <c r="R861" s="59" t="str">
        <f t="shared" si="83"/>
        <v/>
      </c>
      <c r="S861" s="94">
        <f>P861/P859</f>
        <v>0</v>
      </c>
    </row>
    <row r="862" spans="1:19" ht="18" customHeight="1">
      <c r="A862" s="46">
        <v>2501</v>
      </c>
      <c r="B862" s="47"/>
      <c r="C862" s="47"/>
      <c r="D862" s="47"/>
      <c r="E862" s="47"/>
      <c r="F862" s="47"/>
      <c r="G862" s="47"/>
      <c r="H862" s="47"/>
      <c r="I862" s="47"/>
      <c r="J862" s="47"/>
      <c r="K862" s="166"/>
      <c r="L862" s="154"/>
      <c r="M862" s="155"/>
      <c r="N862" s="156"/>
      <c r="O862" s="57" t="str">
        <f>IF(E862=0,"",E862/D861)</f>
        <v/>
      </c>
      <c r="P862" s="58"/>
      <c r="Q862" s="59" t="str">
        <f t="shared" si="82"/>
        <v/>
      </c>
      <c r="R862" s="59" t="str">
        <f t="shared" si="83"/>
        <v/>
      </c>
      <c r="S862" s="202"/>
    </row>
    <row r="863" spans="1:19" ht="18" customHeight="1">
      <c r="A863" s="46">
        <v>2502</v>
      </c>
      <c r="B863" s="47"/>
      <c r="C863" s="47"/>
      <c r="D863" s="47"/>
      <c r="E863" s="47"/>
      <c r="F863" s="47"/>
      <c r="G863" s="47"/>
      <c r="H863" s="47"/>
      <c r="I863" s="47"/>
      <c r="J863" s="47"/>
      <c r="K863" s="166"/>
      <c r="L863" s="154"/>
      <c r="M863" s="155"/>
      <c r="N863" s="156"/>
      <c r="O863" s="57" t="str">
        <f>IF(F863=0,"",F863/E862)</f>
        <v/>
      </c>
      <c r="P863" s="58"/>
      <c r="Q863" s="59" t="str">
        <f t="shared" si="82"/>
        <v/>
      </c>
      <c r="R863" s="59" t="str">
        <f t="shared" si="83"/>
        <v/>
      </c>
      <c r="S863" s="202"/>
    </row>
    <row r="864" spans="1:19" ht="18" customHeight="1">
      <c r="A864" s="46">
        <v>2601</v>
      </c>
      <c r="B864" s="47"/>
      <c r="C864" s="47"/>
      <c r="D864" s="47"/>
      <c r="E864" s="47"/>
      <c r="F864" s="47"/>
      <c r="G864" s="47"/>
      <c r="H864" s="47"/>
      <c r="I864" s="47"/>
      <c r="J864" s="47"/>
      <c r="K864" s="166"/>
      <c r="L864" s="154"/>
      <c r="M864" s="155"/>
      <c r="N864" s="156"/>
      <c r="O864" s="57" t="str">
        <f>IF(G864=0,"",G864/F863)</f>
        <v/>
      </c>
      <c r="P864" s="58"/>
      <c r="Q864" s="59" t="str">
        <f t="shared" si="82"/>
        <v/>
      </c>
      <c r="R864" s="59" t="str">
        <f t="shared" si="83"/>
        <v/>
      </c>
      <c r="S864" s="202"/>
    </row>
    <row r="865" spans="1:19" ht="18" customHeight="1">
      <c r="A865" s="46">
        <v>2602</v>
      </c>
      <c r="B865" s="47"/>
      <c r="C865" s="47"/>
      <c r="D865" s="47"/>
      <c r="E865" s="47"/>
      <c r="F865" s="47"/>
      <c r="G865" s="47"/>
      <c r="H865" s="47"/>
      <c r="I865" s="47"/>
      <c r="J865" s="47"/>
      <c r="K865" s="166"/>
      <c r="L865" s="154"/>
      <c r="M865" s="155"/>
      <c r="N865" s="156"/>
      <c r="O865" s="57" t="str">
        <f>IF(H865=0,"",H865/G864)</f>
        <v/>
      </c>
      <c r="P865" s="58"/>
      <c r="Q865" s="59" t="str">
        <f t="shared" si="82"/>
        <v/>
      </c>
      <c r="R865" s="59" t="str">
        <f t="shared" si="83"/>
        <v/>
      </c>
      <c r="S865" s="202"/>
    </row>
    <row r="866" spans="1:19" ht="18" customHeight="1">
      <c r="A866" s="46">
        <v>2701</v>
      </c>
      <c r="B866" s="47"/>
      <c r="C866" s="47"/>
      <c r="D866" s="47"/>
      <c r="E866" s="47"/>
      <c r="F866" s="47"/>
      <c r="G866" s="47"/>
      <c r="H866" s="47"/>
      <c r="I866" s="47"/>
      <c r="J866" s="47"/>
      <c r="K866" s="166"/>
      <c r="L866" s="154"/>
      <c r="M866" s="155"/>
      <c r="N866" s="156"/>
      <c r="O866" s="57" t="str">
        <f>IF(I866=0,"",I866/H865)</f>
        <v/>
      </c>
      <c r="P866" s="58"/>
      <c r="Q866" s="59" t="str">
        <f t="shared" si="82"/>
        <v/>
      </c>
      <c r="R866" s="59" t="str">
        <f t="shared" si="83"/>
        <v/>
      </c>
      <c r="S866" s="202"/>
    </row>
    <row r="867" spans="1:19" ht="18" customHeight="1">
      <c r="A867" s="46">
        <v>2702</v>
      </c>
      <c r="B867" s="47"/>
      <c r="C867" s="47"/>
      <c r="D867" s="47"/>
      <c r="E867" s="47"/>
      <c r="F867" s="47"/>
      <c r="G867" s="47"/>
      <c r="H867" s="47"/>
      <c r="I867" s="47"/>
      <c r="J867" s="47"/>
      <c r="K867" s="166"/>
      <c r="L867" s="154"/>
      <c r="M867" s="155"/>
      <c r="N867" s="156"/>
      <c r="O867" s="57" t="str">
        <f>IF(J867=0,"",J867/I866)</f>
        <v/>
      </c>
      <c r="P867" s="58"/>
      <c r="Q867" s="59" t="str">
        <f t="shared" si="82"/>
        <v/>
      </c>
      <c r="R867" s="59" t="str">
        <f t="shared" si="83"/>
        <v/>
      </c>
      <c r="S867" s="202"/>
    </row>
    <row r="868" spans="1:19" ht="18" customHeight="1">
      <c r="A868" s="46">
        <v>2801</v>
      </c>
      <c r="B868" s="47"/>
      <c r="C868" s="47"/>
      <c r="D868" s="47"/>
      <c r="E868" s="47"/>
      <c r="F868" s="47"/>
      <c r="G868" s="47"/>
      <c r="H868" s="47"/>
      <c r="I868" s="47"/>
      <c r="J868" s="47"/>
      <c r="K868" s="166"/>
      <c r="L868" s="154"/>
      <c r="M868" s="155"/>
      <c r="N868" s="156"/>
      <c r="O868" s="57"/>
      <c r="P868" s="58"/>
      <c r="Q868" s="59" t="str">
        <f t="shared" si="82"/>
        <v/>
      </c>
      <c r="R868" s="59" t="str">
        <f t="shared" si="83"/>
        <v/>
      </c>
      <c r="S868" s="202"/>
    </row>
    <row r="869" spans="1:19" ht="18" customHeight="1">
      <c r="A869" s="46">
        <v>2802</v>
      </c>
      <c r="B869" s="47"/>
      <c r="C869" s="47"/>
      <c r="D869" s="47"/>
      <c r="E869" s="47"/>
      <c r="F869" s="47"/>
      <c r="G869" s="47"/>
      <c r="H869" s="47"/>
      <c r="I869" s="47"/>
      <c r="J869" s="47"/>
      <c r="K869" s="166"/>
      <c r="L869" s="154"/>
      <c r="M869" s="155"/>
      <c r="N869" s="157"/>
      <c r="O869" s="158"/>
      <c r="P869" s="159"/>
      <c r="Q869" s="160"/>
      <c r="R869" s="158"/>
      <c r="S869" s="202"/>
    </row>
    <row r="870" spans="1:19" ht="18" customHeight="1">
      <c r="A870" s="46">
        <v>2901</v>
      </c>
      <c r="B870" s="47"/>
      <c r="C870" s="47"/>
      <c r="D870" s="47"/>
      <c r="E870" s="47"/>
      <c r="F870" s="47"/>
      <c r="G870" s="47"/>
      <c r="H870" s="47"/>
      <c r="I870" s="47"/>
      <c r="J870" s="47"/>
      <c r="K870" s="166"/>
      <c r="L870" s="154"/>
      <c r="M870" s="155"/>
      <c r="N870" s="157"/>
      <c r="O870" s="161"/>
      <c r="P870" s="159"/>
      <c r="Q870" s="162"/>
      <c r="R870" s="161"/>
      <c r="S870" s="202"/>
    </row>
    <row r="871" spans="1:19" ht="18" customHeight="1">
      <c r="A871" s="46">
        <v>2902</v>
      </c>
      <c r="B871" s="47"/>
      <c r="C871" s="47"/>
      <c r="D871" s="47"/>
      <c r="E871" s="47"/>
      <c r="F871" s="47"/>
      <c r="G871" s="47"/>
      <c r="H871" s="47"/>
      <c r="I871" s="47"/>
      <c r="J871" s="47"/>
      <c r="K871" s="166"/>
      <c r="L871" s="154"/>
      <c r="M871" s="155"/>
      <c r="N871" s="157"/>
      <c r="O871" s="1"/>
      <c r="P871" s="27"/>
      <c r="Q871" s="30"/>
      <c r="R871" s="66"/>
      <c r="S871" s="202"/>
    </row>
    <row r="872" spans="1:19" ht="18" customHeight="1">
      <c r="A872" s="46">
        <v>3001</v>
      </c>
      <c r="B872" s="47"/>
      <c r="C872" s="47"/>
      <c r="D872" s="47"/>
      <c r="E872" s="47"/>
      <c r="F872" s="47"/>
      <c r="G872" s="47"/>
      <c r="H872" s="47"/>
      <c r="I872" s="47"/>
      <c r="J872" s="47"/>
      <c r="K872" s="166"/>
      <c r="L872" s="154"/>
      <c r="M872" s="155"/>
      <c r="N872" s="157"/>
      <c r="O872" s="69" t="s">
        <v>35</v>
      </c>
      <c r="P872" s="123"/>
      <c r="Q872" s="71" t="str">
        <f>IF(SUM(K863:K872)=0,"",SUM(K863:K872))</f>
        <v/>
      </c>
      <c r="R872" s="72" t="s">
        <v>20</v>
      </c>
      <c r="S872" s="202"/>
    </row>
    <row r="873" spans="1:19" ht="18" customHeight="1">
      <c r="A873" s="46">
        <v>3002</v>
      </c>
      <c r="B873" s="47"/>
      <c r="C873" s="47"/>
      <c r="D873" s="47"/>
      <c r="E873" s="47"/>
      <c r="F873" s="47"/>
      <c r="G873" s="47"/>
      <c r="H873" s="47"/>
      <c r="I873" s="47"/>
      <c r="J873" s="47"/>
      <c r="K873" s="166"/>
      <c r="L873" s="154"/>
      <c r="M873" s="155"/>
      <c r="N873" s="157"/>
      <c r="O873" s="73" t="s">
        <v>36</v>
      </c>
      <c r="P873" s="125" t="e">
        <f>IF(P872/Q872=0,"",P872/Q872)</f>
        <v>#VALUE!</v>
      </c>
      <c r="Q873" s="75" t="e">
        <f>IF(P872/Q872=0,"",P872/Q872)</f>
        <v>#VALUE!</v>
      </c>
      <c r="R873" s="76" t="s">
        <v>37</v>
      </c>
      <c r="S873" s="202"/>
    </row>
    <row r="874" spans="1:19" ht="18" customHeight="1">
      <c r="A874" s="46">
        <v>3101</v>
      </c>
      <c r="B874" s="47"/>
      <c r="C874" s="47"/>
      <c r="D874" s="47"/>
      <c r="E874" s="47"/>
      <c r="F874" s="47"/>
      <c r="G874" s="47"/>
      <c r="H874" s="47"/>
      <c r="I874" s="47"/>
      <c r="J874" s="47"/>
      <c r="K874" s="166"/>
      <c r="L874" s="163"/>
      <c r="M874" s="164"/>
      <c r="N874" s="165"/>
      <c r="O874" s="78"/>
      <c r="P874" s="79"/>
      <c r="Q874" s="79"/>
      <c r="R874" s="80"/>
      <c r="S874" s="202"/>
    </row>
    <row r="875" spans="1:19" ht="18" customHeight="1">
      <c r="A875" s="22"/>
      <c r="B875" s="27"/>
      <c r="C875" s="248" t="s">
        <v>80</v>
      </c>
      <c r="D875" s="249"/>
      <c r="E875" s="249"/>
      <c r="F875" s="249"/>
      <c r="G875" s="249"/>
      <c r="H875" s="249"/>
      <c r="I875" s="249"/>
      <c r="J875" s="249"/>
      <c r="K875" s="81">
        <f>SUM(K868:K871)</f>
        <v>0</v>
      </c>
      <c r="L875" s="82" t="str">
        <f>IF(K868=0,"",K868/B859)</f>
        <v/>
      </c>
      <c r="M875" s="82" t="str">
        <f>IF(K875=0,"",K875/B859)</f>
        <v/>
      </c>
      <c r="N875" s="82" t="str">
        <f>IF(K868=0,"",M875-L875)</f>
        <v/>
      </c>
      <c r="O875" s="1"/>
      <c r="P875" s="27"/>
      <c r="Q875" s="30"/>
      <c r="R875" s="1"/>
      <c r="S875" s="202"/>
    </row>
    <row r="876" spans="1:19" ht="18" customHeight="1">
      <c r="A876" s="22"/>
      <c r="B876" s="27"/>
      <c r="C876" s="27"/>
      <c r="D876" s="27"/>
      <c r="E876" s="27"/>
      <c r="F876" s="97"/>
      <c r="G876" s="97"/>
      <c r="H876" s="97"/>
      <c r="I876" s="97"/>
      <c r="J876" s="97"/>
      <c r="K876" s="97"/>
      <c r="L876" s="98"/>
      <c r="M876" s="99"/>
      <c r="N876" s="99"/>
      <c r="O876" s="99"/>
      <c r="P876" s="1"/>
      <c r="Q876" s="27"/>
      <c r="R876" s="30"/>
      <c r="S876" s="1"/>
    </row>
    <row r="877" spans="1:19" ht="18" customHeight="1">
      <c r="A877" s="22"/>
      <c r="B877" s="27"/>
      <c r="C877" s="27"/>
      <c r="D877" s="27"/>
      <c r="E877" s="27"/>
      <c r="F877" s="97"/>
      <c r="G877" s="97"/>
      <c r="H877" s="97"/>
      <c r="I877" s="97"/>
      <c r="J877" s="97"/>
      <c r="K877" s="97"/>
      <c r="L877" s="98"/>
      <c r="M877" s="99"/>
      <c r="N877" s="99"/>
      <c r="O877" s="99"/>
      <c r="P877" s="1"/>
      <c r="Q877" s="27"/>
      <c r="R877" s="30"/>
      <c r="S877" s="1"/>
    </row>
    <row r="878" spans="1:19" ht="18" customHeight="1">
      <c r="A878" s="148" t="s">
        <v>69</v>
      </c>
      <c r="B878" s="148"/>
      <c r="C878" s="148"/>
      <c r="D878" s="148"/>
      <c r="E878" s="148"/>
      <c r="F878" s="148"/>
      <c r="G878" s="148"/>
      <c r="H878" s="148"/>
      <c r="I878" s="148"/>
      <c r="J878" s="209"/>
      <c r="K878" s="210" t="s">
        <v>100</v>
      </c>
      <c r="L878" s="1"/>
      <c r="M878" s="1"/>
      <c r="N878" s="27"/>
      <c r="O878" s="1"/>
      <c r="P878" s="27"/>
      <c r="Q878" s="27"/>
      <c r="R878" s="27"/>
      <c r="S878" s="209"/>
    </row>
    <row r="879" spans="1:19" ht="18" customHeight="1">
      <c r="A879" s="220" t="s">
        <v>19</v>
      </c>
      <c r="B879" s="221" t="s">
        <v>70</v>
      </c>
      <c r="C879" s="246"/>
      <c r="D879" s="246"/>
      <c r="E879" s="246"/>
      <c r="F879" s="246"/>
      <c r="G879" s="246"/>
      <c r="H879" s="246"/>
      <c r="I879" s="246"/>
      <c r="J879" s="247"/>
      <c r="K879" s="250" t="s">
        <v>20</v>
      </c>
      <c r="L879" s="212" t="s">
        <v>11</v>
      </c>
      <c r="M879" s="212" t="s">
        <v>12</v>
      </c>
      <c r="N879" s="223" t="s">
        <v>13</v>
      </c>
      <c r="O879" s="212" t="s">
        <v>14</v>
      </c>
      <c r="P879" s="214" t="s">
        <v>15</v>
      </c>
      <c r="Q879" s="214" t="s">
        <v>16</v>
      </c>
      <c r="R879" s="212" t="s">
        <v>17</v>
      </c>
      <c r="S879" s="209"/>
    </row>
    <row r="880" spans="1:19" ht="18" customHeight="1">
      <c r="A880" s="213"/>
      <c r="B880" s="46" t="s">
        <v>71</v>
      </c>
      <c r="C880" s="46" t="s">
        <v>72</v>
      </c>
      <c r="D880" s="46" t="s">
        <v>73</v>
      </c>
      <c r="E880" s="46" t="s">
        <v>74</v>
      </c>
      <c r="F880" s="46" t="s">
        <v>75</v>
      </c>
      <c r="G880" s="46" t="s">
        <v>76</v>
      </c>
      <c r="H880" s="46" t="s">
        <v>77</v>
      </c>
      <c r="I880" s="46" t="s">
        <v>78</v>
      </c>
      <c r="J880" s="46" t="s">
        <v>79</v>
      </c>
      <c r="K880" s="240"/>
      <c r="L880" s="213"/>
      <c r="M880" s="213"/>
      <c r="N880" s="213"/>
      <c r="O880" s="213"/>
      <c r="P880" s="213"/>
      <c r="Q880" s="213"/>
      <c r="R880" s="213"/>
      <c r="S880" s="209"/>
    </row>
    <row r="881" spans="1:19" ht="18" customHeight="1">
      <c r="A881" s="46">
        <v>2401</v>
      </c>
      <c r="B881" s="47">
        <v>14</v>
      </c>
      <c r="C881" s="47"/>
      <c r="D881" s="47"/>
      <c r="E881" s="47"/>
      <c r="F881" s="47"/>
      <c r="G881" s="47"/>
      <c r="H881" s="47"/>
      <c r="I881" s="47"/>
      <c r="J881" s="47"/>
      <c r="K881" s="166"/>
      <c r="L881" s="149"/>
      <c r="M881" s="150"/>
      <c r="N881" s="151"/>
      <c r="O881" s="152"/>
      <c r="P881" s="53">
        <f>B881</f>
        <v>14</v>
      </c>
      <c r="Q881" s="153"/>
      <c r="R881" s="152"/>
      <c r="S881" s="209"/>
    </row>
    <row r="882" spans="1:19" ht="18" customHeight="1">
      <c r="A882" s="46">
        <v>2402</v>
      </c>
      <c r="B882" s="47"/>
      <c r="C882" s="47"/>
      <c r="D882" s="47"/>
      <c r="E882" s="47"/>
      <c r="F882" s="47"/>
      <c r="G882" s="47"/>
      <c r="H882" s="47"/>
      <c r="I882" s="47"/>
      <c r="J882" s="47"/>
      <c r="K882" s="166"/>
      <c r="L882" s="154"/>
      <c r="M882" s="155"/>
      <c r="N882" s="156"/>
      <c r="O882" s="57" t="str">
        <f>IF(C882=0,"",C882/B881)</f>
        <v/>
      </c>
      <c r="P882" s="58"/>
      <c r="Q882" s="59" t="str">
        <f t="shared" ref="Q882:Q890" si="84">IF(P882=0,"",P882/P881)</f>
        <v/>
      </c>
      <c r="R882" s="59" t="str">
        <f t="shared" ref="R882:R890" si="85">IF(P882=0,"",100%-Q882)</f>
        <v/>
      </c>
      <c r="S882" s="209"/>
    </row>
    <row r="883" spans="1:19" ht="18" customHeight="1">
      <c r="A883" s="46">
        <v>2501</v>
      </c>
      <c r="B883" s="47"/>
      <c r="C883" s="47"/>
      <c r="D883" s="47"/>
      <c r="E883" s="47"/>
      <c r="F883" s="47"/>
      <c r="G883" s="47"/>
      <c r="H883" s="47"/>
      <c r="I883" s="47"/>
      <c r="J883" s="47"/>
      <c r="K883" s="166"/>
      <c r="L883" s="154"/>
      <c r="M883" s="155"/>
      <c r="N883" s="156"/>
      <c r="O883" s="57" t="str">
        <f>IF(D883=0,"",D883/C882)</f>
        <v/>
      </c>
      <c r="P883" s="58"/>
      <c r="Q883" s="59" t="str">
        <f t="shared" si="84"/>
        <v/>
      </c>
      <c r="R883" s="59" t="str">
        <f t="shared" si="85"/>
        <v/>
      </c>
      <c r="S883" s="94">
        <f>P883/P881</f>
        <v>0</v>
      </c>
    </row>
    <row r="884" spans="1:19" ht="18" customHeight="1">
      <c r="A884" s="46">
        <v>2502</v>
      </c>
      <c r="B884" s="47"/>
      <c r="C884" s="47"/>
      <c r="D884" s="47"/>
      <c r="E884" s="47"/>
      <c r="F884" s="47"/>
      <c r="G884" s="47"/>
      <c r="H884" s="47"/>
      <c r="I884" s="47"/>
      <c r="J884" s="47"/>
      <c r="K884" s="166"/>
      <c r="L884" s="154"/>
      <c r="M884" s="155"/>
      <c r="N884" s="156"/>
      <c r="O884" s="57" t="str">
        <f>IF(E884=0,"",E884/D883)</f>
        <v/>
      </c>
      <c r="P884" s="58"/>
      <c r="Q884" s="59" t="str">
        <f t="shared" si="84"/>
        <v/>
      </c>
      <c r="R884" s="59" t="str">
        <f t="shared" si="85"/>
        <v/>
      </c>
      <c r="S884" s="209"/>
    </row>
    <row r="885" spans="1:19" ht="18" customHeight="1">
      <c r="A885" s="46">
        <v>2601</v>
      </c>
      <c r="B885" s="47"/>
      <c r="C885" s="47"/>
      <c r="D885" s="47"/>
      <c r="E885" s="47"/>
      <c r="F885" s="47"/>
      <c r="G885" s="47"/>
      <c r="H885" s="47"/>
      <c r="I885" s="47"/>
      <c r="J885" s="47"/>
      <c r="K885" s="166"/>
      <c r="L885" s="154"/>
      <c r="M885" s="155"/>
      <c r="N885" s="156"/>
      <c r="O885" s="57" t="str">
        <f>IF(F885=0,"",F885/E884)</f>
        <v/>
      </c>
      <c r="P885" s="58"/>
      <c r="Q885" s="59" t="str">
        <f t="shared" si="84"/>
        <v/>
      </c>
      <c r="R885" s="59" t="str">
        <f t="shared" si="85"/>
        <v/>
      </c>
      <c r="S885" s="209"/>
    </row>
    <row r="886" spans="1:19" ht="18" customHeight="1">
      <c r="A886" s="46">
        <v>2602</v>
      </c>
      <c r="B886" s="47"/>
      <c r="C886" s="47"/>
      <c r="D886" s="47"/>
      <c r="E886" s="47"/>
      <c r="F886" s="47"/>
      <c r="G886" s="47"/>
      <c r="H886" s="47"/>
      <c r="I886" s="47"/>
      <c r="J886" s="47"/>
      <c r="K886" s="166"/>
      <c r="L886" s="154"/>
      <c r="M886" s="155"/>
      <c r="N886" s="156"/>
      <c r="O886" s="57" t="str">
        <f>IF(G886=0,"",G886/F885)</f>
        <v/>
      </c>
      <c r="P886" s="58"/>
      <c r="Q886" s="59" t="str">
        <f t="shared" si="84"/>
        <v/>
      </c>
      <c r="R886" s="59" t="str">
        <f t="shared" si="85"/>
        <v/>
      </c>
      <c r="S886" s="209"/>
    </row>
    <row r="887" spans="1:19" ht="18" customHeight="1">
      <c r="A887" s="46">
        <v>2701</v>
      </c>
      <c r="B887" s="47"/>
      <c r="C887" s="47"/>
      <c r="D887" s="47"/>
      <c r="E887" s="47"/>
      <c r="F887" s="47"/>
      <c r="G887" s="47"/>
      <c r="H887" s="47"/>
      <c r="I887" s="47"/>
      <c r="J887" s="47"/>
      <c r="K887" s="166"/>
      <c r="L887" s="154"/>
      <c r="M887" s="155"/>
      <c r="N887" s="156"/>
      <c r="O887" s="57" t="str">
        <f>IF(H887=0,"",H887/G886)</f>
        <v/>
      </c>
      <c r="P887" s="58"/>
      <c r="Q887" s="59" t="str">
        <f t="shared" si="84"/>
        <v/>
      </c>
      <c r="R887" s="59" t="str">
        <f t="shared" si="85"/>
        <v/>
      </c>
      <c r="S887" s="209"/>
    </row>
    <row r="888" spans="1:19" ht="18" customHeight="1">
      <c r="A888" s="46">
        <v>2702</v>
      </c>
      <c r="B888" s="47"/>
      <c r="C888" s="47"/>
      <c r="D888" s="47"/>
      <c r="E888" s="47"/>
      <c r="F888" s="47"/>
      <c r="G888" s="47"/>
      <c r="H888" s="47"/>
      <c r="I888" s="47"/>
      <c r="J888" s="47"/>
      <c r="K888" s="166"/>
      <c r="L888" s="154"/>
      <c r="M888" s="155"/>
      <c r="N888" s="156"/>
      <c r="O888" s="57" t="str">
        <f>IF(I888=0,"",I888/H887)</f>
        <v/>
      </c>
      <c r="P888" s="58"/>
      <c r="Q888" s="59" t="str">
        <f t="shared" si="84"/>
        <v/>
      </c>
      <c r="R888" s="59" t="str">
        <f t="shared" si="85"/>
        <v/>
      </c>
      <c r="S888" s="209"/>
    </row>
    <row r="889" spans="1:19" ht="18" customHeight="1">
      <c r="A889" s="46">
        <v>2801</v>
      </c>
      <c r="B889" s="47"/>
      <c r="C889" s="47"/>
      <c r="D889" s="47"/>
      <c r="E889" s="47"/>
      <c r="F889" s="47"/>
      <c r="G889" s="47"/>
      <c r="H889" s="47"/>
      <c r="I889" s="47"/>
      <c r="J889" s="47"/>
      <c r="K889" s="166"/>
      <c r="L889" s="154"/>
      <c r="M889" s="155"/>
      <c r="N889" s="156"/>
      <c r="O889" s="57" t="str">
        <f>IF(J889=0,"",J889/I888)</f>
        <v/>
      </c>
      <c r="P889" s="58"/>
      <c r="Q889" s="59" t="str">
        <f t="shared" si="84"/>
        <v/>
      </c>
      <c r="R889" s="59" t="str">
        <f t="shared" si="85"/>
        <v/>
      </c>
      <c r="S889" s="209"/>
    </row>
    <row r="890" spans="1:19" ht="18" customHeight="1">
      <c r="A890" s="46">
        <v>2802</v>
      </c>
      <c r="B890" s="47"/>
      <c r="C890" s="47"/>
      <c r="D890" s="47"/>
      <c r="E890" s="47"/>
      <c r="F890" s="47"/>
      <c r="G890" s="47"/>
      <c r="H890" s="47"/>
      <c r="I890" s="47"/>
      <c r="J890" s="47"/>
      <c r="K890" s="166"/>
      <c r="L890" s="154"/>
      <c r="M890" s="155"/>
      <c r="N890" s="156"/>
      <c r="O890" s="57"/>
      <c r="P890" s="58"/>
      <c r="Q890" s="59" t="str">
        <f t="shared" si="84"/>
        <v/>
      </c>
      <c r="R890" s="59" t="str">
        <f t="shared" si="85"/>
        <v/>
      </c>
      <c r="S890" s="209"/>
    </row>
    <row r="891" spans="1:19" ht="18" customHeight="1">
      <c r="A891" s="46">
        <v>2901</v>
      </c>
      <c r="B891" s="47"/>
      <c r="C891" s="47"/>
      <c r="D891" s="47"/>
      <c r="E891" s="47"/>
      <c r="F891" s="47"/>
      <c r="G891" s="47"/>
      <c r="H891" s="47"/>
      <c r="I891" s="47"/>
      <c r="J891" s="47"/>
      <c r="K891" s="166"/>
      <c r="L891" s="154"/>
      <c r="M891" s="155"/>
      <c r="N891" s="157"/>
      <c r="O891" s="158"/>
      <c r="P891" s="159"/>
      <c r="Q891" s="160"/>
      <c r="R891" s="158"/>
      <c r="S891" s="209"/>
    </row>
    <row r="892" spans="1:19" ht="18" customHeight="1">
      <c r="A892" s="46">
        <v>2902</v>
      </c>
      <c r="B892" s="47"/>
      <c r="C892" s="47"/>
      <c r="D892" s="47"/>
      <c r="E892" s="47"/>
      <c r="F892" s="47"/>
      <c r="G892" s="47"/>
      <c r="H892" s="47"/>
      <c r="I892" s="47"/>
      <c r="J892" s="47"/>
      <c r="K892" s="166"/>
      <c r="L892" s="154"/>
      <c r="M892" s="155"/>
      <c r="N892" s="157"/>
      <c r="O892" s="161"/>
      <c r="P892" s="159"/>
      <c r="Q892" s="162"/>
      <c r="R892" s="161"/>
      <c r="S892" s="209"/>
    </row>
    <row r="893" spans="1:19" ht="18" customHeight="1">
      <c r="A893" s="46">
        <v>3001</v>
      </c>
      <c r="B893" s="47"/>
      <c r="C893" s="47"/>
      <c r="D893" s="47"/>
      <c r="E893" s="47"/>
      <c r="F893" s="47"/>
      <c r="G893" s="47"/>
      <c r="H893" s="47"/>
      <c r="I893" s="47"/>
      <c r="J893" s="47"/>
      <c r="K893" s="166"/>
      <c r="L893" s="154"/>
      <c r="M893" s="155"/>
      <c r="N893" s="157"/>
      <c r="O893" s="1"/>
      <c r="P893" s="27"/>
      <c r="Q893" s="30"/>
      <c r="R893" s="66"/>
      <c r="S893" s="209"/>
    </row>
    <row r="894" spans="1:19" ht="18" customHeight="1">
      <c r="A894" s="46">
        <v>3002</v>
      </c>
      <c r="B894" s="47"/>
      <c r="C894" s="47"/>
      <c r="D894" s="47"/>
      <c r="E894" s="47"/>
      <c r="F894" s="47"/>
      <c r="G894" s="47"/>
      <c r="H894" s="47"/>
      <c r="I894" s="47"/>
      <c r="J894" s="47"/>
      <c r="K894" s="166"/>
      <c r="L894" s="154"/>
      <c r="M894" s="155"/>
      <c r="N894" s="157"/>
      <c r="O894" s="69" t="s">
        <v>35</v>
      </c>
      <c r="P894" s="123"/>
      <c r="Q894" s="71" t="str">
        <f>IF(SUM(K885:K894)=0,"",SUM(K885:K894))</f>
        <v/>
      </c>
      <c r="R894" s="72" t="s">
        <v>20</v>
      </c>
      <c r="S894" s="209"/>
    </row>
    <row r="895" spans="1:19" ht="18" customHeight="1">
      <c r="A895" s="46">
        <v>3101</v>
      </c>
      <c r="B895" s="47"/>
      <c r="C895" s="47"/>
      <c r="D895" s="47"/>
      <c r="E895" s="47"/>
      <c r="F895" s="47"/>
      <c r="G895" s="47"/>
      <c r="H895" s="47"/>
      <c r="I895" s="47"/>
      <c r="J895" s="47"/>
      <c r="K895" s="166"/>
      <c r="L895" s="154"/>
      <c r="M895" s="155"/>
      <c r="N895" s="157"/>
      <c r="O895" s="73" t="s">
        <v>36</v>
      </c>
      <c r="P895" s="125" t="e">
        <f>IF(P894/Q894=0,"",P894/Q894)</f>
        <v>#VALUE!</v>
      </c>
      <c r="Q895" s="75" t="e">
        <f>IF(P894/Q894=0,"",P894/Q894)</f>
        <v>#VALUE!</v>
      </c>
      <c r="R895" s="76" t="s">
        <v>37</v>
      </c>
      <c r="S895" s="209"/>
    </row>
    <row r="896" spans="1:19" ht="18" customHeight="1">
      <c r="A896" s="46">
        <v>3102</v>
      </c>
      <c r="B896" s="47"/>
      <c r="C896" s="47"/>
      <c r="D896" s="47"/>
      <c r="E896" s="47"/>
      <c r="F896" s="47"/>
      <c r="G896" s="47"/>
      <c r="H896" s="47"/>
      <c r="I896" s="47"/>
      <c r="J896" s="47"/>
      <c r="K896" s="166"/>
      <c r="L896" s="163"/>
      <c r="M896" s="164"/>
      <c r="N896" s="165"/>
      <c r="O896" s="78"/>
      <c r="P896" s="79"/>
      <c r="Q896" s="79"/>
      <c r="R896" s="80"/>
      <c r="S896" s="209"/>
    </row>
    <row r="897" spans="1:19" ht="18" customHeight="1">
      <c r="A897" s="22"/>
      <c r="B897" s="27"/>
      <c r="C897" s="248" t="s">
        <v>80</v>
      </c>
      <c r="D897" s="249"/>
      <c r="E897" s="249"/>
      <c r="F897" s="249"/>
      <c r="G897" s="249"/>
      <c r="H897" s="249"/>
      <c r="I897" s="249"/>
      <c r="J897" s="249"/>
      <c r="K897" s="81">
        <f>SUM(K890:K893)</f>
        <v>0</v>
      </c>
      <c r="L897" s="82" t="str">
        <f>IF(K890=0,"",K890/B881)</f>
        <v/>
      </c>
      <c r="M897" s="82" t="str">
        <f>IF(K897=0,"",K897/B881)</f>
        <v/>
      </c>
      <c r="N897" s="82" t="str">
        <f>IF(K890=0,"",M897-L897)</f>
        <v/>
      </c>
      <c r="O897" s="1"/>
      <c r="P897" s="27"/>
      <c r="Q897" s="30"/>
      <c r="R897" s="1"/>
      <c r="S897" s="209"/>
    </row>
    <row r="898" spans="1:19" ht="18" customHeight="1">
      <c r="A898" s="22"/>
      <c r="B898" s="27"/>
      <c r="C898" s="27"/>
      <c r="D898" s="27"/>
      <c r="E898" s="27"/>
      <c r="F898" s="97"/>
      <c r="G898" s="97"/>
      <c r="H898" s="97"/>
      <c r="I898" s="97"/>
      <c r="J898" s="97"/>
      <c r="K898" s="97"/>
      <c r="L898" s="98"/>
      <c r="M898" s="99"/>
      <c r="N898" s="99"/>
      <c r="O898" s="99"/>
      <c r="P898" s="1"/>
      <c r="Q898" s="27"/>
      <c r="R898" s="30"/>
      <c r="S898" s="1"/>
    </row>
    <row r="899" spans="1:19" ht="18" customHeight="1">
      <c r="A899" s="22"/>
      <c r="B899" s="27"/>
      <c r="C899" s="27"/>
      <c r="D899" s="27"/>
      <c r="E899" s="27"/>
      <c r="F899" s="97"/>
      <c r="G899" s="97"/>
      <c r="H899" s="97"/>
      <c r="I899" s="97"/>
      <c r="J899" s="97"/>
      <c r="K899" s="97"/>
      <c r="L899" s="98"/>
      <c r="M899" s="99"/>
      <c r="N899" s="99"/>
      <c r="O899" s="99"/>
      <c r="P899" s="1"/>
      <c r="Q899" s="27"/>
      <c r="R899" s="30"/>
      <c r="S899" s="1"/>
    </row>
    <row r="900" spans="1:19" ht="18" customHeight="1">
      <c r="A900" s="22"/>
      <c r="B900" s="27"/>
      <c r="C900" s="27"/>
      <c r="D900" s="27"/>
      <c r="E900" s="27"/>
      <c r="F900" s="97"/>
      <c r="G900" s="97"/>
      <c r="H900" s="97"/>
      <c r="I900" s="97"/>
      <c r="J900" s="97"/>
      <c r="K900" s="97"/>
      <c r="L900" s="98"/>
      <c r="M900" s="99"/>
      <c r="N900" s="99"/>
      <c r="O900" s="99"/>
      <c r="P900" s="1"/>
      <c r="Q900" s="27"/>
      <c r="R900" s="30"/>
      <c r="S900" s="1"/>
    </row>
    <row r="901" spans="1:19" ht="18" customHeight="1">
      <c r="A901" s="22"/>
      <c r="B901" s="27"/>
      <c r="C901" s="27"/>
      <c r="D901" s="27"/>
      <c r="E901" s="27"/>
      <c r="F901" s="97"/>
      <c r="G901" s="97"/>
      <c r="H901" s="97"/>
      <c r="I901" s="97"/>
      <c r="J901" s="97"/>
      <c r="K901" s="97"/>
      <c r="L901" s="98"/>
      <c r="M901" s="99"/>
      <c r="N901" s="99"/>
      <c r="O901" s="99"/>
      <c r="P901" s="1"/>
      <c r="Q901" s="27"/>
      <c r="R901" s="30"/>
      <c r="S901" s="1"/>
    </row>
    <row r="902" spans="1:19" ht="18" customHeight="1">
      <c r="A902" s="22"/>
      <c r="B902" s="27"/>
      <c r="C902" s="27"/>
      <c r="D902" s="27"/>
      <c r="E902" s="27"/>
      <c r="F902" s="97"/>
      <c r="G902" s="97"/>
      <c r="H902" s="97"/>
      <c r="I902" s="97"/>
      <c r="J902" s="97"/>
      <c r="K902" s="97"/>
      <c r="L902" s="98"/>
      <c r="M902" s="99"/>
      <c r="N902" s="99"/>
      <c r="O902" s="99"/>
      <c r="P902" s="1"/>
      <c r="Q902" s="27"/>
      <c r="R902" s="30"/>
      <c r="S902" s="1"/>
    </row>
    <row r="903" spans="1:19" ht="18" customHeight="1">
      <c r="A903" s="22"/>
      <c r="B903" s="27"/>
      <c r="C903" s="27"/>
      <c r="D903" s="27"/>
      <c r="E903" s="27"/>
      <c r="F903" s="97"/>
      <c r="G903" s="97"/>
      <c r="H903" s="97"/>
      <c r="I903" s="97"/>
      <c r="J903" s="97"/>
      <c r="K903" s="97"/>
      <c r="L903" s="98"/>
      <c r="M903" s="99"/>
      <c r="N903" s="99"/>
      <c r="O903" s="99"/>
      <c r="P903" s="1"/>
      <c r="Q903" s="27"/>
      <c r="R903" s="30"/>
      <c r="S903" s="1"/>
    </row>
    <row r="904" spans="1:19" ht="18" customHeight="1">
      <c r="A904" s="22"/>
      <c r="B904" s="27"/>
      <c r="C904" s="27"/>
      <c r="D904" s="27"/>
      <c r="E904" s="27"/>
      <c r="F904" s="97"/>
      <c r="G904" s="97"/>
      <c r="H904" s="97"/>
      <c r="I904" s="97"/>
      <c r="J904" s="97"/>
      <c r="K904" s="97"/>
      <c r="L904" s="98"/>
      <c r="M904" s="99"/>
      <c r="N904" s="99"/>
      <c r="O904" s="99"/>
      <c r="P904" s="1"/>
      <c r="Q904" s="27"/>
      <c r="R904" s="30"/>
      <c r="S904" s="1"/>
    </row>
    <row r="905" spans="1:19" ht="18" customHeight="1">
      <c r="A905" s="22"/>
      <c r="B905" s="27"/>
      <c r="C905" s="27"/>
      <c r="D905" s="27"/>
      <c r="E905" s="27"/>
      <c r="F905" s="97"/>
      <c r="G905" s="97"/>
      <c r="H905" s="97"/>
      <c r="I905" s="97"/>
      <c r="J905" s="97"/>
      <c r="K905" s="97"/>
      <c r="L905" s="98"/>
      <c r="M905" s="99"/>
      <c r="N905" s="99"/>
      <c r="O905" s="99"/>
      <c r="P905" s="1"/>
      <c r="Q905" s="27"/>
      <c r="R905" s="30"/>
      <c r="S905" s="1"/>
    </row>
    <row r="906" spans="1:19" ht="18" customHeight="1">
      <c r="A906" s="22"/>
      <c r="B906" s="27"/>
      <c r="C906" s="27"/>
      <c r="D906" s="27"/>
      <c r="E906" s="27"/>
      <c r="F906" s="97"/>
      <c r="G906" s="97"/>
      <c r="H906" s="97"/>
      <c r="I906" s="97"/>
      <c r="J906" s="97"/>
      <c r="K906" s="97"/>
      <c r="L906" s="98"/>
      <c r="M906" s="99"/>
      <c r="N906" s="99"/>
      <c r="O906" s="99"/>
      <c r="P906" s="1"/>
      <c r="Q906" s="27"/>
      <c r="R906" s="30"/>
      <c r="S906" s="1"/>
    </row>
    <row r="907" spans="1:19" ht="18" customHeight="1">
      <c r="A907" s="22"/>
      <c r="B907" s="27"/>
      <c r="C907" s="27"/>
      <c r="D907" s="27"/>
      <c r="E907" s="27"/>
      <c r="F907" s="97"/>
      <c r="G907" s="97"/>
      <c r="H907" s="97"/>
      <c r="I907" s="97"/>
      <c r="J907" s="97"/>
      <c r="K907" s="97"/>
      <c r="L907" s="98"/>
      <c r="M907" s="99"/>
      <c r="N907" s="99"/>
      <c r="O907" s="99"/>
      <c r="P907" s="1"/>
      <c r="Q907" s="27"/>
      <c r="R907" s="30"/>
      <c r="S907" s="1"/>
    </row>
    <row r="908" spans="1:19" ht="18" customHeight="1">
      <c r="A908" s="22"/>
      <c r="B908" s="27"/>
      <c r="C908" s="27"/>
      <c r="D908" s="27"/>
      <c r="E908" s="27"/>
      <c r="F908" s="97"/>
      <c r="G908" s="97"/>
      <c r="H908" s="97"/>
      <c r="I908" s="97"/>
      <c r="J908" s="97"/>
      <c r="K908" s="97"/>
      <c r="L908" s="98"/>
      <c r="M908" s="99"/>
      <c r="N908" s="99"/>
      <c r="O908" s="99"/>
      <c r="P908" s="1"/>
      <c r="Q908" s="27"/>
      <c r="R908" s="30"/>
      <c r="S908" s="1"/>
    </row>
    <row r="909" spans="1:19" ht="18" customHeight="1">
      <c r="A909" s="22"/>
      <c r="B909" s="27"/>
      <c r="C909" s="27"/>
      <c r="D909" s="27"/>
      <c r="E909" s="27"/>
      <c r="F909" s="97"/>
      <c r="G909" s="97"/>
      <c r="H909" s="97"/>
      <c r="I909" s="97"/>
      <c r="J909" s="97"/>
      <c r="K909" s="97"/>
      <c r="L909" s="98"/>
      <c r="M909" s="99"/>
      <c r="N909" s="99"/>
      <c r="O909" s="99"/>
      <c r="P909" s="1"/>
      <c r="Q909" s="27"/>
      <c r="R909" s="30"/>
      <c r="S909" s="1"/>
    </row>
    <row r="910" spans="1:19" ht="18" customHeight="1">
      <c r="A910" s="22"/>
      <c r="B910" s="27"/>
      <c r="C910" s="27"/>
      <c r="D910" s="27"/>
      <c r="E910" s="27"/>
      <c r="F910" s="97"/>
      <c r="G910" s="97"/>
      <c r="H910" s="97"/>
      <c r="I910" s="97"/>
      <c r="J910" s="97"/>
      <c r="K910" s="97"/>
      <c r="L910" s="98"/>
      <c r="M910" s="99"/>
      <c r="N910" s="99"/>
      <c r="O910" s="99"/>
      <c r="P910" s="1"/>
      <c r="Q910" s="27"/>
      <c r="R910" s="30"/>
      <c r="S910" s="1"/>
    </row>
    <row r="911" spans="1:19" ht="18" customHeight="1">
      <c r="A911" s="22"/>
      <c r="B911" s="27"/>
      <c r="C911" s="27"/>
      <c r="D911" s="27"/>
      <c r="E911" s="27"/>
      <c r="F911" s="97"/>
      <c r="G911" s="97"/>
      <c r="H911" s="97"/>
      <c r="I911" s="97"/>
      <c r="J911" s="97"/>
      <c r="K911" s="97"/>
      <c r="L911" s="98"/>
      <c r="M911" s="99"/>
      <c r="N911" s="99"/>
      <c r="O911" s="99"/>
      <c r="P911" s="1"/>
      <c r="Q911" s="27"/>
      <c r="R911" s="30"/>
      <c r="S911" s="1"/>
    </row>
    <row r="912" spans="1:19" ht="18" customHeight="1">
      <c r="A912" s="22"/>
      <c r="B912" s="27"/>
      <c r="C912" s="27"/>
      <c r="D912" s="27"/>
      <c r="E912" s="27"/>
      <c r="F912" s="97"/>
      <c r="G912" s="97"/>
      <c r="H912" s="97"/>
      <c r="I912" s="97"/>
      <c r="J912" s="97"/>
      <c r="K912" s="97"/>
      <c r="L912" s="98"/>
      <c r="M912" s="99"/>
      <c r="N912" s="99"/>
      <c r="O912" s="99"/>
      <c r="P912" s="1"/>
      <c r="Q912" s="27"/>
      <c r="R912" s="30"/>
      <c r="S912" s="1"/>
    </row>
    <row r="913" spans="1:19" ht="18" customHeight="1">
      <c r="A913" s="22"/>
      <c r="B913" s="27"/>
      <c r="C913" s="27"/>
      <c r="D913" s="27"/>
      <c r="E913" s="27"/>
      <c r="F913" s="97"/>
      <c r="G913" s="97"/>
      <c r="H913" s="97"/>
      <c r="I913" s="97"/>
      <c r="J913" s="97"/>
      <c r="K913" s="97"/>
      <c r="L913" s="98"/>
      <c r="M913" s="99"/>
      <c r="N913" s="99"/>
      <c r="O913" s="99"/>
      <c r="P913" s="1"/>
      <c r="Q913" s="27"/>
      <c r="R913" s="30"/>
      <c r="S913" s="1"/>
    </row>
    <row r="914" spans="1:19" ht="18" customHeight="1">
      <c r="A914" s="22"/>
      <c r="B914" s="27"/>
      <c r="C914" s="27"/>
      <c r="D914" s="27"/>
      <c r="E914" s="27"/>
      <c r="F914" s="97"/>
      <c r="G914" s="97"/>
      <c r="H914" s="97"/>
      <c r="I914" s="97"/>
      <c r="J914" s="97"/>
      <c r="K914" s="97"/>
      <c r="L914" s="98"/>
      <c r="M914" s="99"/>
      <c r="N914" s="99"/>
      <c r="O914" s="99"/>
      <c r="P914" s="1"/>
      <c r="Q914" s="27"/>
      <c r="R914" s="30"/>
      <c r="S914" s="1"/>
    </row>
    <row r="915" spans="1:19" ht="18" customHeight="1">
      <c r="A915" s="22"/>
      <c r="B915" s="27"/>
      <c r="C915" s="27"/>
      <c r="D915" s="27"/>
      <c r="E915" s="27"/>
      <c r="F915" s="97"/>
      <c r="G915" s="97"/>
      <c r="H915" s="97"/>
      <c r="I915" s="97"/>
      <c r="J915" s="97"/>
      <c r="K915" s="97"/>
      <c r="L915" s="98"/>
      <c r="M915" s="99"/>
      <c r="N915" s="99"/>
      <c r="O915" s="99"/>
      <c r="P915" s="1"/>
      <c r="Q915" s="27"/>
      <c r="R915" s="30"/>
      <c r="S915" s="1"/>
    </row>
    <row r="916" spans="1:19" ht="18" customHeight="1">
      <c r="A916" s="22"/>
      <c r="B916" s="27"/>
      <c r="C916" s="27"/>
      <c r="D916" s="27"/>
      <c r="E916" s="27"/>
      <c r="F916" s="97"/>
      <c r="G916" s="97"/>
      <c r="H916" s="97"/>
      <c r="I916" s="97"/>
      <c r="J916" s="97"/>
      <c r="K916" s="97"/>
      <c r="L916" s="98"/>
      <c r="M916" s="99"/>
      <c r="N916" s="99"/>
      <c r="O916" s="99"/>
      <c r="P916" s="1"/>
      <c r="Q916" s="27"/>
      <c r="R916" s="30"/>
      <c r="S916" s="1"/>
    </row>
    <row r="917" spans="1:19" ht="18" customHeight="1">
      <c r="A917" s="22"/>
      <c r="B917" s="27"/>
      <c r="C917" s="27"/>
      <c r="D917" s="27"/>
      <c r="E917" s="27"/>
      <c r="F917" s="97"/>
      <c r="G917" s="97"/>
      <c r="H917" s="97"/>
      <c r="I917" s="97"/>
      <c r="J917" s="97"/>
      <c r="K917" s="97"/>
      <c r="L917" s="98"/>
      <c r="M917" s="99"/>
      <c r="N917" s="99"/>
      <c r="O917" s="99"/>
      <c r="P917" s="1"/>
      <c r="Q917" s="27"/>
      <c r="R917" s="30"/>
      <c r="S917" s="1"/>
    </row>
    <row r="918" spans="1:19" ht="18" customHeight="1">
      <c r="A918" s="22"/>
      <c r="B918" s="27"/>
      <c r="C918" s="27"/>
      <c r="D918" s="27"/>
      <c r="E918" s="27"/>
      <c r="F918" s="97"/>
      <c r="G918" s="97"/>
      <c r="H918" s="97"/>
      <c r="I918" s="97"/>
      <c r="J918" s="97"/>
      <c r="K918" s="97"/>
      <c r="L918" s="98"/>
      <c r="M918" s="99"/>
      <c r="N918" s="99"/>
      <c r="O918" s="99"/>
      <c r="P918" s="1"/>
      <c r="Q918" s="27"/>
      <c r="R918" s="30"/>
      <c r="S918" s="1"/>
    </row>
    <row r="919" spans="1:19" ht="18" customHeight="1">
      <c r="A919" s="22"/>
      <c r="B919" s="27"/>
      <c r="C919" s="27"/>
      <c r="D919" s="27"/>
      <c r="E919" s="27"/>
      <c r="F919" s="97"/>
      <c r="G919" s="97"/>
      <c r="H919" s="97"/>
      <c r="I919" s="97"/>
      <c r="J919" s="97"/>
      <c r="K919" s="97"/>
      <c r="L919" s="98"/>
      <c r="M919" s="99"/>
      <c r="N919" s="99"/>
      <c r="O919" s="99"/>
      <c r="P919" s="1"/>
      <c r="Q919" s="27"/>
      <c r="R919" s="30"/>
      <c r="S919" s="1"/>
    </row>
    <row r="920" spans="1:19" ht="18" customHeight="1">
      <c r="A920" s="22"/>
      <c r="B920" s="27"/>
      <c r="C920" s="27"/>
      <c r="D920" s="27"/>
      <c r="E920" s="27"/>
      <c r="F920" s="97"/>
      <c r="G920" s="97"/>
      <c r="H920" s="97"/>
      <c r="I920" s="97"/>
      <c r="J920" s="97"/>
      <c r="K920" s="97"/>
      <c r="L920" s="98"/>
      <c r="M920" s="99"/>
      <c r="N920" s="99"/>
      <c r="O920" s="99"/>
      <c r="P920" s="1"/>
      <c r="Q920" s="27"/>
      <c r="R920" s="30"/>
      <c r="S920" s="1"/>
    </row>
    <row r="921" spans="1:19" ht="18" customHeight="1">
      <c r="A921" s="22"/>
      <c r="B921" s="27"/>
      <c r="C921" s="27"/>
      <c r="D921" s="27"/>
      <c r="E921" s="27"/>
      <c r="F921" s="97"/>
      <c r="G921" s="97"/>
      <c r="H921" s="97"/>
      <c r="I921" s="97"/>
      <c r="J921" s="97"/>
      <c r="K921" s="97"/>
      <c r="L921" s="98"/>
      <c r="M921" s="99"/>
      <c r="N921" s="99"/>
      <c r="O921" s="99"/>
      <c r="P921" s="1"/>
      <c r="Q921" s="27"/>
      <c r="R921" s="30"/>
      <c r="S921" s="1"/>
    </row>
    <row r="922" spans="1:19" ht="18" customHeight="1">
      <c r="A922" s="22"/>
      <c r="B922" s="27"/>
      <c r="C922" s="27"/>
      <c r="D922" s="27"/>
      <c r="E922" s="27"/>
      <c r="F922" s="97"/>
      <c r="G922" s="97"/>
      <c r="H922" s="97"/>
      <c r="I922" s="97"/>
      <c r="J922" s="97"/>
      <c r="K922" s="97"/>
      <c r="L922" s="98"/>
      <c r="M922" s="99"/>
      <c r="N922" s="99"/>
      <c r="O922" s="99"/>
      <c r="P922" s="1"/>
      <c r="Q922" s="27"/>
      <c r="R922" s="30"/>
      <c r="S922" s="1"/>
    </row>
    <row r="923" spans="1:19" ht="18" customHeight="1">
      <c r="A923" s="22"/>
      <c r="B923" s="27"/>
      <c r="C923" s="27"/>
      <c r="D923" s="27"/>
      <c r="E923" s="27"/>
      <c r="F923" s="97"/>
      <c r="G923" s="97"/>
      <c r="H923" s="97"/>
      <c r="I923" s="97"/>
      <c r="J923" s="97"/>
      <c r="K923" s="97"/>
      <c r="L923" s="98"/>
      <c r="M923" s="99"/>
      <c r="N923" s="99"/>
      <c r="O923" s="99"/>
      <c r="P923" s="1"/>
      <c r="Q923" s="27"/>
      <c r="R923" s="30"/>
      <c r="S923" s="1"/>
    </row>
    <row r="924" spans="1:19" ht="18" customHeight="1">
      <c r="A924" s="22"/>
      <c r="B924" s="27"/>
      <c r="C924" s="27"/>
      <c r="D924" s="27"/>
      <c r="E924" s="27"/>
      <c r="F924" s="97"/>
      <c r="G924" s="97"/>
      <c r="H924" s="97"/>
      <c r="I924" s="97"/>
      <c r="J924" s="97"/>
      <c r="K924" s="97"/>
      <c r="L924" s="98"/>
      <c r="M924" s="99"/>
      <c r="N924" s="99"/>
      <c r="O924" s="99"/>
      <c r="P924" s="1"/>
      <c r="Q924" s="27"/>
      <c r="R924" s="30"/>
      <c r="S924" s="1"/>
    </row>
    <row r="925" spans="1:19" ht="18" customHeight="1">
      <c r="A925" s="22"/>
      <c r="B925" s="27"/>
      <c r="C925" s="27"/>
      <c r="D925" s="27"/>
      <c r="E925" s="27"/>
      <c r="F925" s="97"/>
      <c r="G925" s="97"/>
      <c r="H925" s="97"/>
      <c r="I925" s="97"/>
      <c r="J925" s="97"/>
      <c r="K925" s="97"/>
      <c r="L925" s="98"/>
      <c r="M925" s="99"/>
      <c r="N925" s="99"/>
      <c r="O925" s="99"/>
      <c r="P925" s="1"/>
      <c r="Q925" s="27"/>
      <c r="R925" s="30"/>
      <c r="S925" s="1"/>
    </row>
    <row r="926" spans="1:19" ht="18" customHeight="1">
      <c r="A926" s="22"/>
      <c r="B926" s="27"/>
      <c r="C926" s="27"/>
      <c r="D926" s="27"/>
      <c r="E926" s="27"/>
      <c r="F926" s="97"/>
      <c r="G926" s="97"/>
      <c r="H926" s="97"/>
      <c r="I926" s="97"/>
      <c r="J926" s="97"/>
      <c r="K926" s="97"/>
      <c r="L926" s="98"/>
      <c r="M926" s="99"/>
      <c r="N926" s="99"/>
      <c r="O926" s="99"/>
      <c r="P926" s="1"/>
      <c r="Q926" s="27"/>
      <c r="R926" s="30"/>
      <c r="S926" s="1"/>
    </row>
    <row r="927" spans="1:19" ht="18" customHeight="1">
      <c r="A927" s="22"/>
      <c r="B927" s="27"/>
      <c r="C927" s="27"/>
      <c r="D927" s="27"/>
      <c r="E927" s="27"/>
      <c r="F927" s="97"/>
      <c r="G927" s="97"/>
      <c r="H927" s="97"/>
      <c r="I927" s="97"/>
      <c r="J927" s="97"/>
      <c r="K927" s="97"/>
      <c r="L927" s="98"/>
      <c r="M927" s="99"/>
      <c r="N927" s="99"/>
      <c r="O927" s="99"/>
      <c r="P927" s="1"/>
      <c r="Q927" s="27"/>
      <c r="R927" s="30"/>
      <c r="S927" s="1"/>
    </row>
    <row r="928" spans="1:19" ht="18" customHeight="1">
      <c r="A928" s="22"/>
      <c r="B928" s="27"/>
      <c r="C928" s="27"/>
      <c r="D928" s="27"/>
      <c r="E928" s="27"/>
      <c r="F928" s="97"/>
      <c r="G928" s="97"/>
      <c r="H928" s="97"/>
      <c r="I928" s="97"/>
      <c r="J928" s="97"/>
      <c r="K928" s="97"/>
      <c r="L928" s="98"/>
      <c r="M928" s="99"/>
      <c r="N928" s="99"/>
      <c r="O928" s="99"/>
      <c r="P928" s="1"/>
      <c r="Q928" s="27"/>
      <c r="R928" s="30"/>
      <c r="S928" s="1"/>
    </row>
    <row r="929" spans="1:19" ht="18" customHeight="1">
      <c r="A929" s="22"/>
      <c r="B929" s="27"/>
      <c r="C929" s="27"/>
      <c r="D929" s="27"/>
      <c r="E929" s="27"/>
      <c r="F929" s="97"/>
      <c r="G929" s="97"/>
      <c r="H929" s="97"/>
      <c r="I929" s="97"/>
      <c r="J929" s="97"/>
      <c r="K929" s="97"/>
      <c r="L929" s="98"/>
      <c r="M929" s="99"/>
      <c r="N929" s="99"/>
      <c r="O929" s="99"/>
      <c r="P929" s="1"/>
      <c r="Q929" s="27"/>
      <c r="R929" s="30"/>
      <c r="S929" s="1"/>
    </row>
    <row r="930" spans="1:19" ht="18" customHeight="1">
      <c r="A930" s="22"/>
      <c r="B930" s="27"/>
      <c r="C930" s="27"/>
      <c r="D930" s="27"/>
      <c r="E930" s="27"/>
      <c r="F930" s="97"/>
      <c r="G930" s="97"/>
      <c r="H930" s="97"/>
      <c r="I930" s="97"/>
      <c r="J930" s="97"/>
      <c r="K930" s="97"/>
      <c r="L930" s="98"/>
      <c r="M930" s="99"/>
      <c r="N930" s="99"/>
      <c r="O930" s="99"/>
      <c r="P930" s="1"/>
      <c r="Q930" s="27"/>
      <c r="R930" s="30"/>
      <c r="S930" s="1"/>
    </row>
    <row r="931" spans="1:19" ht="18" customHeight="1">
      <c r="A931" s="22"/>
      <c r="B931" s="27"/>
      <c r="C931" s="27"/>
      <c r="D931" s="27"/>
      <c r="E931" s="27"/>
      <c r="F931" s="97"/>
      <c r="G931" s="97"/>
      <c r="H931" s="97"/>
      <c r="I931" s="97"/>
      <c r="J931" s="97"/>
      <c r="K931" s="97"/>
      <c r="L931" s="98"/>
      <c r="M931" s="99"/>
      <c r="N931" s="99"/>
      <c r="O931" s="99"/>
      <c r="P931" s="1"/>
      <c r="Q931" s="27"/>
      <c r="R931" s="30"/>
      <c r="S931" s="1"/>
    </row>
    <row r="932" spans="1:19" ht="18" customHeight="1">
      <c r="A932" s="22"/>
      <c r="B932" s="27"/>
      <c r="C932" s="27"/>
      <c r="D932" s="27"/>
      <c r="E932" s="27"/>
      <c r="F932" s="97"/>
      <c r="G932" s="97"/>
      <c r="H932" s="97"/>
      <c r="I932" s="97"/>
      <c r="J932" s="97"/>
      <c r="K932" s="97"/>
      <c r="L932" s="98"/>
      <c r="M932" s="99"/>
      <c r="N932" s="99"/>
      <c r="O932" s="99"/>
      <c r="P932" s="1"/>
      <c r="Q932" s="27"/>
      <c r="R932" s="30"/>
      <c r="S932" s="1"/>
    </row>
    <row r="933" spans="1:19" ht="18" customHeight="1">
      <c r="A933" s="22"/>
      <c r="B933" s="27"/>
      <c r="C933" s="27"/>
      <c r="D933" s="27"/>
      <c r="E933" s="27"/>
      <c r="F933" s="97"/>
      <c r="G933" s="97"/>
      <c r="H933" s="97"/>
      <c r="I933" s="97"/>
      <c r="J933" s="97"/>
      <c r="K933" s="97"/>
      <c r="L933" s="98"/>
      <c r="M933" s="99"/>
      <c r="N933" s="99"/>
      <c r="O933" s="99"/>
      <c r="P933" s="1"/>
      <c r="Q933" s="27"/>
      <c r="R933" s="30"/>
      <c r="S933" s="1"/>
    </row>
    <row r="934" spans="1:19" ht="18" customHeight="1">
      <c r="A934" s="22"/>
      <c r="B934" s="27"/>
      <c r="C934" s="27"/>
      <c r="D934" s="27"/>
      <c r="E934" s="27"/>
      <c r="F934" s="97"/>
      <c r="G934" s="97"/>
      <c r="H934" s="97"/>
      <c r="I934" s="97"/>
      <c r="J934" s="97"/>
      <c r="K934" s="97"/>
      <c r="L934" s="98"/>
      <c r="M934" s="99"/>
      <c r="N934" s="99"/>
      <c r="O934" s="99"/>
      <c r="P934" s="1"/>
      <c r="Q934" s="27"/>
      <c r="R934" s="30"/>
      <c r="S934" s="1"/>
    </row>
    <row r="935" spans="1:19" ht="18" customHeight="1">
      <c r="A935" s="22"/>
      <c r="B935" s="27"/>
      <c r="C935" s="27"/>
      <c r="D935" s="27"/>
      <c r="E935" s="27"/>
      <c r="F935" s="97"/>
      <c r="G935" s="97"/>
      <c r="H935" s="97"/>
      <c r="I935" s="97"/>
      <c r="J935" s="97"/>
      <c r="K935" s="97"/>
      <c r="L935" s="98"/>
      <c r="M935" s="99"/>
      <c r="N935" s="99"/>
      <c r="O935" s="99"/>
      <c r="P935" s="1"/>
      <c r="Q935" s="27"/>
      <c r="R935" s="30"/>
      <c r="S935" s="1"/>
    </row>
    <row r="936" spans="1:19" ht="18" customHeight="1">
      <c r="A936" s="22"/>
      <c r="B936" s="27"/>
      <c r="C936" s="27"/>
      <c r="D936" s="27"/>
      <c r="E936" s="27"/>
      <c r="F936" s="97"/>
      <c r="G936" s="97"/>
      <c r="H936" s="97"/>
      <c r="I936" s="97"/>
      <c r="J936" s="97"/>
      <c r="K936" s="97"/>
      <c r="L936" s="98"/>
      <c r="M936" s="99"/>
      <c r="N936" s="99"/>
      <c r="O936" s="99"/>
      <c r="P936" s="1"/>
      <c r="Q936" s="27"/>
      <c r="R936" s="30"/>
      <c r="S936" s="1"/>
    </row>
    <row r="937" spans="1:19" ht="18" customHeight="1">
      <c r="A937" s="22"/>
      <c r="B937" s="27"/>
      <c r="C937" s="27"/>
      <c r="D937" s="27"/>
      <c r="E937" s="27"/>
      <c r="F937" s="97"/>
      <c r="G937" s="97"/>
      <c r="H937" s="97"/>
      <c r="I937" s="97"/>
      <c r="J937" s="97"/>
      <c r="K937" s="97"/>
      <c r="L937" s="98"/>
      <c r="M937" s="99"/>
      <c r="N937" s="99"/>
      <c r="O937" s="99"/>
      <c r="P937" s="1"/>
      <c r="Q937" s="27"/>
      <c r="R937" s="30"/>
      <c r="S937" s="1"/>
    </row>
    <row r="938" spans="1:19" ht="18" customHeight="1">
      <c r="A938" s="22"/>
      <c r="B938" s="27"/>
      <c r="C938" s="27"/>
      <c r="D938" s="27"/>
      <c r="E938" s="27"/>
      <c r="F938" s="97"/>
      <c r="G938" s="97"/>
      <c r="H938" s="97"/>
      <c r="I938" s="97"/>
      <c r="J938" s="97"/>
      <c r="K938" s="97"/>
      <c r="L938" s="98"/>
      <c r="M938" s="99"/>
      <c r="N938" s="99"/>
      <c r="O938" s="99"/>
      <c r="P938" s="1"/>
      <c r="Q938" s="27"/>
      <c r="R938" s="30"/>
      <c r="S938" s="1"/>
    </row>
    <row r="939" spans="1:19" ht="18" customHeight="1">
      <c r="A939" s="22"/>
      <c r="B939" s="27"/>
      <c r="C939" s="27"/>
      <c r="D939" s="27"/>
      <c r="E939" s="27"/>
      <c r="F939" s="97"/>
      <c r="G939" s="97"/>
      <c r="H939" s="97"/>
      <c r="I939" s="97"/>
      <c r="J939" s="97"/>
      <c r="K939" s="97"/>
      <c r="L939" s="98"/>
      <c r="M939" s="99"/>
      <c r="N939" s="99"/>
      <c r="O939" s="99"/>
      <c r="P939" s="1"/>
      <c r="Q939" s="27"/>
      <c r="R939" s="30"/>
      <c r="S939" s="1"/>
    </row>
    <row r="940" spans="1:19" ht="18" customHeight="1">
      <c r="A940" s="22"/>
      <c r="B940" s="27"/>
      <c r="C940" s="27"/>
      <c r="D940" s="27"/>
      <c r="E940" s="27"/>
      <c r="F940" s="97"/>
      <c r="G940" s="97"/>
      <c r="H940" s="97"/>
      <c r="I940" s="97"/>
      <c r="J940" s="97"/>
      <c r="K940" s="97"/>
      <c r="L940" s="98"/>
      <c r="M940" s="99"/>
      <c r="N940" s="99"/>
      <c r="O940" s="99"/>
      <c r="P940" s="1"/>
      <c r="Q940" s="27"/>
      <c r="R940" s="30"/>
      <c r="S940" s="1"/>
    </row>
    <row r="941" spans="1:19" ht="18" customHeight="1">
      <c r="A941" s="22"/>
      <c r="B941" s="27"/>
      <c r="C941" s="27"/>
      <c r="D941" s="27"/>
      <c r="E941" s="27"/>
      <c r="F941" s="97"/>
      <c r="G941" s="97"/>
      <c r="H941" s="97"/>
      <c r="I941" s="97"/>
      <c r="J941" s="97"/>
      <c r="K941" s="97"/>
      <c r="L941" s="98"/>
      <c r="M941" s="99"/>
      <c r="N941" s="99"/>
      <c r="O941" s="99"/>
      <c r="P941" s="1"/>
      <c r="Q941" s="27"/>
      <c r="R941" s="30"/>
      <c r="S941" s="1"/>
    </row>
    <row r="942" spans="1:19" ht="18" customHeight="1">
      <c r="A942" s="22"/>
      <c r="B942" s="27"/>
      <c r="C942" s="27"/>
      <c r="D942" s="27"/>
      <c r="E942" s="27"/>
      <c r="F942" s="97"/>
      <c r="G942" s="97"/>
      <c r="H942" s="97"/>
      <c r="I942" s="97"/>
      <c r="J942" s="97"/>
      <c r="K942" s="97"/>
      <c r="L942" s="98"/>
      <c r="M942" s="99"/>
      <c r="N942" s="99"/>
      <c r="O942" s="99"/>
      <c r="P942" s="1"/>
      <c r="Q942" s="27"/>
      <c r="R942" s="30"/>
      <c r="S942" s="1"/>
    </row>
    <row r="943" spans="1:19" ht="18" customHeight="1">
      <c r="A943" s="22"/>
      <c r="B943" s="27"/>
      <c r="C943" s="27"/>
      <c r="D943" s="27"/>
      <c r="E943" s="27"/>
      <c r="F943" s="97"/>
      <c r="G943" s="97"/>
      <c r="H943" s="97"/>
      <c r="I943" s="97"/>
      <c r="J943" s="97"/>
      <c r="K943" s="97"/>
      <c r="L943" s="98"/>
      <c r="M943" s="99"/>
      <c r="N943" s="99"/>
      <c r="O943" s="99"/>
      <c r="P943" s="1"/>
      <c r="Q943" s="27"/>
      <c r="R943" s="30"/>
      <c r="S943" s="1"/>
    </row>
    <row r="944" spans="1:19" ht="18" customHeight="1">
      <c r="A944" s="22"/>
      <c r="B944" s="27"/>
      <c r="C944" s="27"/>
      <c r="D944" s="27"/>
      <c r="E944" s="27"/>
      <c r="F944" s="97"/>
      <c r="G944" s="97"/>
      <c r="H944" s="97"/>
      <c r="I944" s="97"/>
      <c r="J944" s="97"/>
      <c r="K944" s="97"/>
      <c r="L944" s="98"/>
      <c r="M944" s="99"/>
      <c r="N944" s="99"/>
      <c r="O944" s="99"/>
      <c r="P944" s="1"/>
      <c r="Q944" s="27"/>
      <c r="R944" s="30"/>
      <c r="S944" s="1"/>
    </row>
    <row r="945" spans="1:19" ht="18" customHeight="1">
      <c r="A945" s="22"/>
      <c r="B945" s="27"/>
      <c r="C945" s="27"/>
      <c r="D945" s="27"/>
      <c r="E945" s="27"/>
      <c r="F945" s="97"/>
      <c r="G945" s="97"/>
      <c r="H945" s="97"/>
      <c r="I945" s="97"/>
      <c r="J945" s="97"/>
      <c r="K945" s="97"/>
      <c r="L945" s="98"/>
      <c r="M945" s="99"/>
      <c r="N945" s="99"/>
      <c r="O945" s="99"/>
      <c r="P945" s="1"/>
      <c r="Q945" s="27"/>
      <c r="R945" s="30"/>
      <c r="S945" s="1"/>
    </row>
    <row r="946" spans="1:19" ht="18" customHeight="1">
      <c r="A946" s="22"/>
      <c r="B946" s="27"/>
      <c r="C946" s="27"/>
      <c r="D946" s="27"/>
      <c r="E946" s="27"/>
      <c r="F946" s="97"/>
      <c r="G946" s="97"/>
      <c r="H946" s="97"/>
      <c r="I946" s="97"/>
      <c r="J946" s="97"/>
      <c r="K946" s="97"/>
      <c r="L946" s="98"/>
      <c r="M946" s="99"/>
      <c r="N946" s="99"/>
      <c r="O946" s="99"/>
      <c r="P946" s="1"/>
      <c r="Q946" s="27"/>
      <c r="R946" s="30"/>
      <c r="S946" s="1"/>
    </row>
    <row r="947" spans="1:19" ht="18" customHeight="1">
      <c r="A947" s="22"/>
      <c r="B947" s="27"/>
      <c r="C947" s="27"/>
      <c r="D947" s="27"/>
      <c r="E947" s="27"/>
      <c r="F947" s="97"/>
      <c r="G947" s="97"/>
      <c r="H947" s="97"/>
      <c r="I947" s="97"/>
      <c r="J947" s="97"/>
      <c r="K947" s="97"/>
      <c r="L947" s="98"/>
      <c r="M947" s="99"/>
      <c r="N947" s="99"/>
      <c r="O947" s="99"/>
      <c r="P947" s="1"/>
      <c r="Q947" s="27"/>
      <c r="R947" s="30"/>
      <c r="S947" s="1"/>
    </row>
    <row r="948" spans="1:19" ht="18" customHeight="1">
      <c r="A948" s="22"/>
      <c r="B948" s="27"/>
      <c r="C948" s="27"/>
      <c r="D948" s="27"/>
      <c r="E948" s="27"/>
      <c r="F948" s="97"/>
      <c r="G948" s="97"/>
      <c r="H948" s="97"/>
      <c r="I948" s="97"/>
      <c r="J948" s="97"/>
      <c r="K948" s="97"/>
      <c r="L948" s="98"/>
      <c r="M948" s="99"/>
      <c r="N948" s="99"/>
      <c r="O948" s="99"/>
      <c r="P948" s="1"/>
      <c r="Q948" s="27"/>
      <c r="R948" s="30"/>
      <c r="S948" s="1"/>
    </row>
    <row r="949" spans="1:19" ht="18" customHeight="1">
      <c r="A949" s="22"/>
      <c r="B949" s="27"/>
      <c r="C949" s="27"/>
      <c r="D949" s="27"/>
      <c r="E949" s="27"/>
      <c r="F949" s="97"/>
      <c r="G949" s="97"/>
      <c r="H949" s="97"/>
      <c r="I949" s="97"/>
      <c r="J949" s="97"/>
      <c r="K949" s="97"/>
      <c r="L949" s="98"/>
      <c r="M949" s="99"/>
      <c r="N949" s="99"/>
      <c r="O949" s="99"/>
      <c r="P949" s="1"/>
      <c r="Q949" s="27"/>
      <c r="R949" s="30"/>
      <c r="S949" s="1"/>
    </row>
    <row r="950" spans="1:19" ht="18" customHeight="1">
      <c r="A950" s="22"/>
      <c r="B950" s="27"/>
      <c r="C950" s="27"/>
      <c r="D950" s="27"/>
      <c r="E950" s="27"/>
      <c r="F950" s="97"/>
      <c r="G950" s="97"/>
      <c r="H950" s="97"/>
      <c r="I950" s="97"/>
      <c r="J950" s="97"/>
      <c r="K950" s="97"/>
      <c r="L950" s="98"/>
      <c r="M950" s="99"/>
      <c r="N950" s="99"/>
      <c r="O950" s="99"/>
      <c r="P950" s="1"/>
      <c r="Q950" s="27"/>
      <c r="R950" s="30"/>
      <c r="S950" s="1"/>
    </row>
    <row r="951" spans="1:19" ht="18" customHeight="1">
      <c r="A951" s="22"/>
      <c r="B951" s="27"/>
      <c r="C951" s="27"/>
      <c r="D951" s="27"/>
      <c r="E951" s="27"/>
      <c r="F951" s="97"/>
      <c r="G951" s="97"/>
      <c r="H951" s="97"/>
      <c r="I951" s="97"/>
      <c r="J951" s="97"/>
      <c r="K951" s="97"/>
      <c r="L951" s="98"/>
      <c r="M951" s="99"/>
      <c r="N951" s="99"/>
      <c r="O951" s="99"/>
      <c r="P951" s="1"/>
      <c r="Q951" s="27"/>
      <c r="R951" s="30"/>
      <c r="S951" s="1"/>
    </row>
    <row r="952" spans="1:19" ht="18" customHeight="1">
      <c r="A952" s="22"/>
      <c r="B952" s="27"/>
      <c r="C952" s="27"/>
      <c r="D952" s="27"/>
      <c r="E952" s="27"/>
      <c r="F952" s="97"/>
      <c r="G952" s="97"/>
      <c r="H952" s="97"/>
      <c r="I952" s="97"/>
      <c r="J952" s="97"/>
      <c r="K952" s="97"/>
      <c r="L952" s="98"/>
      <c r="M952" s="99"/>
      <c r="N952" s="99"/>
      <c r="O952" s="99"/>
      <c r="P952" s="1"/>
      <c r="Q952" s="27"/>
      <c r="R952" s="30"/>
      <c r="S952" s="1"/>
    </row>
    <row r="953" spans="1:19" ht="18" customHeight="1">
      <c r="A953" s="22"/>
      <c r="B953" s="27"/>
      <c r="C953" s="27"/>
      <c r="D953" s="27"/>
      <c r="E953" s="27"/>
      <c r="F953" s="97"/>
      <c r="G953" s="97"/>
      <c r="H953" s="97"/>
      <c r="I953" s="97"/>
      <c r="J953" s="97"/>
      <c r="K953" s="97"/>
      <c r="L953" s="98"/>
      <c r="M953" s="99"/>
      <c r="N953" s="99"/>
      <c r="O953" s="99"/>
      <c r="P953" s="1"/>
      <c r="Q953" s="27"/>
      <c r="R953" s="30"/>
      <c r="S953" s="1"/>
    </row>
    <row r="954" spans="1:19" ht="18" customHeight="1">
      <c r="A954" s="22"/>
      <c r="B954" s="27"/>
      <c r="C954" s="27"/>
      <c r="D954" s="27"/>
      <c r="E954" s="27"/>
      <c r="F954" s="97"/>
      <c r="G954" s="97"/>
      <c r="H954" s="97"/>
      <c r="I954" s="97"/>
      <c r="J954" s="97"/>
      <c r="K954" s="97"/>
      <c r="L954" s="98"/>
      <c r="M954" s="99"/>
      <c r="N954" s="99"/>
      <c r="O954" s="99"/>
      <c r="P954" s="1"/>
      <c r="Q954" s="27"/>
      <c r="R954" s="30"/>
      <c r="S954" s="1"/>
    </row>
    <row r="955" spans="1:19" ht="18" customHeight="1">
      <c r="A955" s="22"/>
      <c r="B955" s="27"/>
      <c r="C955" s="27"/>
      <c r="D955" s="27"/>
      <c r="E955" s="27"/>
      <c r="F955" s="97"/>
      <c r="G955" s="97"/>
      <c r="H955" s="97"/>
      <c r="I955" s="97"/>
      <c r="J955" s="97"/>
      <c r="K955" s="97"/>
      <c r="L955" s="98"/>
      <c r="M955" s="99"/>
      <c r="N955" s="99"/>
      <c r="O955" s="99"/>
      <c r="P955" s="1"/>
      <c r="Q955" s="27"/>
      <c r="R955" s="30"/>
      <c r="S955" s="1"/>
    </row>
    <row r="956" spans="1:19" ht="18" customHeight="1">
      <c r="A956" s="22"/>
      <c r="B956" s="27"/>
      <c r="C956" s="27"/>
      <c r="D956" s="27"/>
      <c r="E956" s="27"/>
      <c r="F956" s="97"/>
      <c r="G956" s="97"/>
      <c r="H956" s="97"/>
      <c r="I956" s="97"/>
      <c r="J956" s="97"/>
      <c r="K956" s="97"/>
      <c r="L956" s="98"/>
      <c r="M956" s="99"/>
      <c r="N956" s="99"/>
      <c r="O956" s="99"/>
      <c r="P956" s="1"/>
      <c r="Q956" s="27"/>
      <c r="R956" s="30"/>
      <c r="S956" s="1"/>
    </row>
    <row r="957" spans="1:19" ht="18" customHeight="1">
      <c r="A957" s="22"/>
      <c r="B957" s="27"/>
      <c r="C957" s="27"/>
      <c r="D957" s="27"/>
      <c r="E957" s="27"/>
      <c r="F957" s="97"/>
      <c r="G957" s="97"/>
      <c r="H957" s="97"/>
      <c r="I957" s="97"/>
      <c r="J957" s="97"/>
      <c r="K957" s="97"/>
      <c r="L957" s="98"/>
      <c r="M957" s="99"/>
      <c r="N957" s="99"/>
      <c r="O957" s="99"/>
      <c r="P957" s="1"/>
      <c r="Q957" s="27"/>
      <c r="R957" s="30"/>
      <c r="S957" s="1"/>
    </row>
    <row r="958" spans="1:19" ht="18" customHeight="1">
      <c r="A958" s="22"/>
      <c r="B958" s="27"/>
      <c r="C958" s="27"/>
      <c r="D958" s="27"/>
      <c r="E958" s="27"/>
      <c r="F958" s="97"/>
      <c r="G958" s="97"/>
      <c r="H958" s="97"/>
      <c r="I958" s="97"/>
      <c r="J958" s="97"/>
      <c r="K958" s="97"/>
      <c r="L958" s="98"/>
      <c r="M958" s="99"/>
      <c r="N958" s="99"/>
      <c r="O958" s="99"/>
      <c r="P958" s="1"/>
      <c r="Q958" s="27"/>
      <c r="R958" s="30"/>
      <c r="S958" s="1"/>
    </row>
    <row r="959" spans="1:19" ht="18" customHeight="1">
      <c r="A959" s="22"/>
      <c r="B959" s="27"/>
      <c r="C959" s="27"/>
      <c r="D959" s="27"/>
      <c r="E959" s="27"/>
      <c r="F959" s="97"/>
      <c r="G959" s="97"/>
      <c r="H959" s="97"/>
      <c r="I959" s="97"/>
      <c r="J959" s="97"/>
      <c r="K959" s="97"/>
      <c r="L959" s="98"/>
      <c r="M959" s="99"/>
      <c r="N959" s="99"/>
      <c r="O959" s="99"/>
      <c r="P959" s="1"/>
      <c r="Q959" s="27"/>
      <c r="R959" s="30"/>
      <c r="S959" s="1"/>
    </row>
    <row r="960" spans="1:19" ht="18" customHeight="1">
      <c r="A960" s="22"/>
      <c r="B960" s="27"/>
      <c r="C960" s="27"/>
      <c r="D960" s="27"/>
      <c r="E960" s="27"/>
      <c r="F960" s="97"/>
      <c r="G960" s="97"/>
      <c r="H960" s="97"/>
      <c r="I960" s="97"/>
      <c r="J960" s="97"/>
      <c r="K960" s="97"/>
      <c r="L960" s="98"/>
      <c r="M960" s="99"/>
      <c r="N960" s="99"/>
      <c r="O960" s="99"/>
      <c r="P960" s="1"/>
      <c r="Q960" s="27"/>
      <c r="R960" s="30"/>
      <c r="S960" s="1"/>
    </row>
    <row r="961" spans="1:19" ht="18" customHeight="1">
      <c r="A961" s="22"/>
      <c r="B961" s="27"/>
      <c r="C961" s="27"/>
      <c r="D961" s="27"/>
      <c r="E961" s="27"/>
      <c r="F961" s="97"/>
      <c r="G961" s="97"/>
      <c r="H961" s="97"/>
      <c r="I961" s="97"/>
      <c r="J961" s="97"/>
      <c r="K961" s="97"/>
      <c r="L961" s="98"/>
      <c r="M961" s="99"/>
      <c r="N961" s="99"/>
      <c r="O961" s="99"/>
      <c r="P961" s="1"/>
      <c r="Q961" s="27"/>
      <c r="R961" s="30"/>
      <c r="S961" s="1"/>
    </row>
    <row r="962" spans="1:19" ht="18" customHeight="1">
      <c r="A962" s="22"/>
      <c r="B962" s="27"/>
      <c r="C962" s="27"/>
      <c r="D962" s="27"/>
      <c r="E962" s="27"/>
      <c r="F962" s="97"/>
      <c r="G962" s="97"/>
      <c r="H962" s="97"/>
      <c r="I962" s="97"/>
      <c r="J962" s="97"/>
      <c r="K962" s="97"/>
      <c r="L962" s="98"/>
      <c r="M962" s="99"/>
      <c r="N962" s="99"/>
      <c r="O962" s="99"/>
      <c r="P962" s="1"/>
      <c r="Q962" s="27"/>
      <c r="R962" s="30"/>
      <c r="S962" s="1"/>
    </row>
    <row r="963" spans="1:19" ht="18" customHeight="1">
      <c r="A963" s="22"/>
      <c r="B963" s="27"/>
      <c r="C963" s="27"/>
      <c r="D963" s="27"/>
      <c r="E963" s="27"/>
      <c r="F963" s="97"/>
      <c r="G963" s="97"/>
      <c r="H963" s="97"/>
      <c r="I963" s="97"/>
      <c r="J963" s="97"/>
      <c r="K963" s="97"/>
      <c r="L963" s="98"/>
      <c r="M963" s="99"/>
      <c r="N963" s="99"/>
      <c r="O963" s="99"/>
      <c r="P963" s="1"/>
      <c r="Q963" s="27"/>
      <c r="R963" s="30"/>
      <c r="S963" s="1"/>
    </row>
    <row r="964" spans="1:19" ht="18" customHeight="1">
      <c r="A964" s="22"/>
      <c r="B964" s="27"/>
      <c r="C964" s="27"/>
      <c r="D964" s="27"/>
      <c r="E964" s="27"/>
      <c r="F964" s="97"/>
      <c r="G964" s="97"/>
      <c r="H964" s="97"/>
      <c r="I964" s="97"/>
      <c r="J964" s="97"/>
      <c r="K964" s="97"/>
      <c r="L964" s="98"/>
      <c r="M964" s="99"/>
      <c r="N964" s="99"/>
      <c r="O964" s="99"/>
      <c r="P964" s="1"/>
      <c r="Q964" s="27"/>
      <c r="R964" s="30"/>
      <c r="S964" s="1"/>
    </row>
    <row r="965" spans="1:19" ht="18" customHeight="1">
      <c r="A965" s="22"/>
      <c r="B965" s="27"/>
      <c r="C965" s="27"/>
      <c r="D965" s="27"/>
      <c r="E965" s="27"/>
      <c r="F965" s="97"/>
      <c r="G965" s="97"/>
      <c r="H965" s="97"/>
      <c r="I965" s="97"/>
      <c r="J965" s="97"/>
      <c r="K965" s="97"/>
      <c r="L965" s="98"/>
      <c r="M965" s="99"/>
      <c r="N965" s="99"/>
      <c r="O965" s="99"/>
      <c r="P965" s="1"/>
      <c r="Q965" s="27"/>
      <c r="R965" s="30"/>
      <c r="S965" s="1"/>
    </row>
    <row r="966" spans="1:19" ht="18" customHeight="1">
      <c r="A966" s="22"/>
      <c r="B966" s="27"/>
      <c r="C966" s="27"/>
      <c r="D966" s="27"/>
      <c r="E966" s="27"/>
      <c r="F966" s="97"/>
      <c r="G966" s="97"/>
      <c r="H966" s="97"/>
      <c r="I966" s="97"/>
      <c r="J966" s="97"/>
      <c r="K966" s="97"/>
      <c r="L966" s="98"/>
      <c r="M966" s="99"/>
      <c r="N966" s="99"/>
      <c r="O966" s="99"/>
      <c r="P966" s="1"/>
      <c r="Q966" s="27"/>
      <c r="R966" s="30"/>
      <c r="S966" s="1"/>
    </row>
    <row r="967" spans="1:19" ht="18" customHeight="1">
      <c r="A967" s="22"/>
      <c r="B967" s="27"/>
      <c r="C967" s="27"/>
      <c r="D967" s="27"/>
      <c r="E967" s="27"/>
      <c r="F967" s="97"/>
      <c r="G967" s="97"/>
      <c r="H967" s="97"/>
      <c r="I967" s="97"/>
      <c r="J967" s="97"/>
      <c r="K967" s="97"/>
      <c r="L967" s="98"/>
      <c r="M967" s="99"/>
      <c r="N967" s="99"/>
      <c r="O967" s="99"/>
      <c r="P967" s="1"/>
      <c r="Q967" s="27"/>
      <c r="R967" s="30"/>
      <c r="S967" s="1"/>
    </row>
    <row r="968" spans="1:19" ht="18" customHeight="1">
      <c r="A968" s="22"/>
      <c r="B968" s="27"/>
      <c r="C968" s="27"/>
      <c r="D968" s="27"/>
      <c r="E968" s="27"/>
      <c r="F968" s="97"/>
      <c r="G968" s="97"/>
      <c r="H968" s="97"/>
      <c r="I968" s="97"/>
      <c r="J968" s="97"/>
      <c r="K968" s="97"/>
      <c r="L968" s="98"/>
      <c r="M968" s="99"/>
      <c r="N968" s="99"/>
      <c r="O968" s="99"/>
      <c r="P968" s="1"/>
      <c r="Q968" s="27"/>
      <c r="R968" s="30"/>
      <c r="S968" s="1"/>
    </row>
    <row r="969" spans="1:19" ht="18" customHeight="1">
      <c r="A969" s="22"/>
      <c r="B969" s="27"/>
      <c r="C969" s="27"/>
      <c r="D969" s="27"/>
      <c r="E969" s="27"/>
      <c r="F969" s="97"/>
      <c r="G969" s="97"/>
      <c r="H969" s="97"/>
      <c r="I969" s="97"/>
      <c r="J969" s="97"/>
      <c r="K969" s="97"/>
      <c r="L969" s="98"/>
      <c r="M969" s="99"/>
      <c r="N969" s="99"/>
      <c r="O969" s="99"/>
      <c r="P969" s="1"/>
      <c r="Q969" s="27"/>
      <c r="R969" s="30"/>
      <c r="S969" s="1"/>
    </row>
    <row r="970" spans="1:19" ht="18" customHeight="1">
      <c r="A970" s="22"/>
      <c r="B970" s="27"/>
      <c r="C970" s="27"/>
      <c r="D970" s="27"/>
      <c r="E970" s="27"/>
      <c r="F970" s="97"/>
      <c r="G970" s="97"/>
      <c r="H970" s="97"/>
      <c r="I970" s="97"/>
      <c r="J970" s="97"/>
      <c r="K970" s="97"/>
      <c r="L970" s="98"/>
      <c r="M970" s="99"/>
      <c r="N970" s="99"/>
      <c r="O970" s="99"/>
      <c r="P970" s="1"/>
      <c r="Q970" s="27"/>
      <c r="R970" s="30"/>
      <c r="S970" s="1"/>
    </row>
    <row r="971" spans="1:19" ht="18" customHeight="1">
      <c r="A971" s="22"/>
      <c r="B971" s="27"/>
      <c r="C971" s="27"/>
      <c r="D971" s="27"/>
      <c r="E971" s="27"/>
      <c r="F971" s="97"/>
      <c r="G971" s="97"/>
      <c r="H971" s="97"/>
      <c r="I971" s="97"/>
      <c r="J971" s="97"/>
      <c r="K971" s="97"/>
      <c r="L971" s="98"/>
      <c r="M971" s="99"/>
      <c r="N971" s="99"/>
      <c r="O971" s="99"/>
      <c r="P971" s="1"/>
      <c r="Q971" s="27"/>
      <c r="R971" s="30"/>
      <c r="S971" s="1"/>
    </row>
    <row r="972" spans="1:19" ht="18" customHeight="1">
      <c r="A972" s="22"/>
      <c r="B972" s="27"/>
      <c r="C972" s="27"/>
      <c r="D972" s="27"/>
      <c r="E972" s="27"/>
      <c r="F972" s="97"/>
      <c r="G972" s="97"/>
      <c r="H972" s="97"/>
      <c r="I972" s="97"/>
      <c r="J972" s="97"/>
      <c r="K972" s="97"/>
      <c r="L972" s="98"/>
      <c r="M972" s="99"/>
      <c r="N972" s="99"/>
      <c r="O972" s="99"/>
      <c r="P972" s="1"/>
      <c r="Q972" s="27"/>
      <c r="R972" s="30"/>
      <c r="S972" s="1"/>
    </row>
    <row r="973" spans="1:19" ht="18" customHeight="1">
      <c r="A973" s="22"/>
      <c r="B973" s="27"/>
      <c r="C973" s="27"/>
      <c r="D973" s="27"/>
      <c r="E973" s="27"/>
      <c r="F973" s="97"/>
      <c r="G973" s="97"/>
      <c r="H973" s="97"/>
      <c r="I973" s="97"/>
      <c r="J973" s="97"/>
      <c r="K973" s="97"/>
      <c r="L973" s="98"/>
      <c r="M973" s="99"/>
      <c r="N973" s="99"/>
      <c r="O973" s="99"/>
      <c r="P973" s="1"/>
      <c r="Q973" s="27"/>
      <c r="R973" s="30"/>
      <c r="S973" s="1"/>
    </row>
    <row r="974" spans="1:19" ht="18" customHeight="1">
      <c r="A974" s="22"/>
      <c r="B974" s="27"/>
      <c r="C974" s="27"/>
      <c r="D974" s="27"/>
      <c r="E974" s="27"/>
      <c r="F974" s="97"/>
      <c r="G974" s="97"/>
      <c r="H974" s="97"/>
      <c r="I974" s="97"/>
      <c r="J974" s="97"/>
      <c r="K974" s="97"/>
      <c r="L974" s="98"/>
      <c r="M974" s="99"/>
      <c r="N974" s="99"/>
      <c r="O974" s="99"/>
      <c r="P974" s="1"/>
      <c r="Q974" s="27"/>
      <c r="R974" s="30"/>
      <c r="S974" s="1"/>
    </row>
    <row r="975" spans="1:19" ht="18" customHeight="1">
      <c r="A975" s="22"/>
      <c r="B975" s="27"/>
      <c r="C975" s="27"/>
      <c r="D975" s="27"/>
      <c r="E975" s="27"/>
      <c r="F975" s="97"/>
      <c r="G975" s="97"/>
      <c r="H975" s="97"/>
      <c r="I975" s="97"/>
      <c r="J975" s="97"/>
      <c r="K975" s="97"/>
      <c r="L975" s="98"/>
      <c r="M975" s="99"/>
      <c r="N975" s="99"/>
      <c r="O975" s="99"/>
      <c r="P975" s="1"/>
      <c r="Q975" s="27"/>
      <c r="R975" s="30"/>
      <c r="S975" s="1"/>
    </row>
    <row r="976" spans="1:19" ht="18" customHeight="1">
      <c r="A976" s="22"/>
      <c r="B976" s="27"/>
      <c r="C976" s="27"/>
      <c r="D976" s="27"/>
      <c r="E976" s="27"/>
      <c r="F976" s="97"/>
      <c r="G976" s="97"/>
      <c r="H976" s="97"/>
      <c r="I976" s="97"/>
      <c r="J976" s="97"/>
      <c r="K976" s="97"/>
      <c r="L976" s="98"/>
      <c r="M976" s="99"/>
      <c r="N976" s="99"/>
      <c r="O976" s="99"/>
      <c r="P976" s="1"/>
      <c r="Q976" s="27"/>
      <c r="R976" s="30"/>
      <c r="S976" s="1"/>
    </row>
    <row r="977" spans="1:19" ht="18" customHeight="1">
      <c r="A977" s="22"/>
      <c r="B977" s="27"/>
      <c r="C977" s="27"/>
      <c r="D977" s="27"/>
      <c r="E977" s="27"/>
      <c r="F977" s="97"/>
      <c r="G977" s="97"/>
      <c r="H977" s="97"/>
      <c r="I977" s="97"/>
      <c r="J977" s="97"/>
      <c r="K977" s="97"/>
      <c r="L977" s="98"/>
      <c r="M977" s="99"/>
      <c r="N977" s="99"/>
      <c r="O977" s="99"/>
      <c r="P977" s="1"/>
      <c r="Q977" s="27"/>
      <c r="R977" s="30"/>
      <c r="S977" s="1"/>
    </row>
    <row r="978" spans="1:19" ht="18" customHeight="1">
      <c r="A978" s="22"/>
      <c r="B978" s="27"/>
      <c r="C978" s="27"/>
      <c r="D978" s="27"/>
      <c r="E978" s="27"/>
      <c r="F978" s="97"/>
      <c r="G978" s="97"/>
      <c r="H978" s="97"/>
      <c r="I978" s="97"/>
      <c r="J978" s="97"/>
      <c r="K978" s="97"/>
      <c r="L978" s="98"/>
      <c r="M978" s="99"/>
      <c r="N978" s="99"/>
      <c r="O978" s="99"/>
      <c r="P978" s="1"/>
      <c r="Q978" s="27"/>
      <c r="R978" s="30"/>
      <c r="S978" s="1"/>
    </row>
    <row r="979" spans="1:19" ht="18" customHeight="1">
      <c r="A979" s="22"/>
      <c r="B979" s="27"/>
      <c r="C979" s="27"/>
      <c r="D979" s="27"/>
      <c r="E979" s="27"/>
      <c r="F979" s="97"/>
      <c r="G979" s="97"/>
      <c r="H979" s="97"/>
      <c r="I979" s="97"/>
      <c r="J979" s="97"/>
      <c r="K979" s="97"/>
      <c r="L979" s="98"/>
      <c r="M979" s="99"/>
      <c r="N979" s="99"/>
      <c r="O979" s="99"/>
      <c r="P979" s="1"/>
      <c r="Q979" s="27"/>
      <c r="R979" s="30"/>
      <c r="S979" s="1"/>
    </row>
    <row r="980" spans="1:19" ht="18" customHeight="1">
      <c r="A980" s="22"/>
      <c r="B980" s="27"/>
      <c r="C980" s="27"/>
      <c r="D980" s="27"/>
      <c r="E980" s="27"/>
      <c r="F980" s="97"/>
      <c r="G980" s="97"/>
      <c r="H980" s="97"/>
      <c r="I980" s="97"/>
      <c r="J980" s="97"/>
      <c r="K980" s="97"/>
      <c r="L980" s="98"/>
      <c r="M980" s="99"/>
      <c r="N980" s="99"/>
      <c r="O980" s="99"/>
      <c r="P980" s="1"/>
      <c r="Q980" s="27"/>
      <c r="R980" s="30"/>
      <c r="S980" s="1"/>
    </row>
    <row r="981" spans="1:19" ht="18" customHeight="1">
      <c r="A981" s="22"/>
      <c r="B981" s="27"/>
      <c r="C981" s="27"/>
      <c r="D981" s="27"/>
      <c r="E981" s="27"/>
      <c r="F981" s="97"/>
      <c r="G981" s="97"/>
      <c r="H981" s="97"/>
      <c r="I981" s="97"/>
      <c r="J981" s="97"/>
      <c r="K981" s="97"/>
      <c r="L981" s="98"/>
      <c r="M981" s="99"/>
      <c r="N981" s="99"/>
      <c r="O981" s="99"/>
      <c r="P981" s="1"/>
      <c r="Q981" s="27"/>
      <c r="R981" s="30"/>
      <c r="S981" s="1"/>
    </row>
    <row r="982" spans="1:19" ht="18" customHeight="1">
      <c r="A982" s="22"/>
      <c r="B982" s="27"/>
      <c r="C982" s="27"/>
      <c r="D982" s="27"/>
      <c r="E982" s="27"/>
      <c r="F982" s="97"/>
      <c r="G982" s="97"/>
      <c r="H982" s="97"/>
      <c r="I982" s="97"/>
      <c r="J982" s="97"/>
      <c r="K982" s="97"/>
      <c r="L982" s="98"/>
      <c r="M982" s="99"/>
      <c r="N982" s="99"/>
      <c r="O982" s="99"/>
      <c r="P982" s="1"/>
      <c r="Q982" s="27"/>
      <c r="R982" s="30"/>
      <c r="S982" s="1"/>
    </row>
    <row r="983" spans="1:19" ht="18" customHeight="1">
      <c r="A983" s="22"/>
      <c r="B983" s="27"/>
      <c r="C983" s="27"/>
      <c r="D983" s="27"/>
      <c r="E983" s="27"/>
      <c r="F983" s="97"/>
      <c r="G983" s="97"/>
      <c r="H983" s="97"/>
      <c r="I983" s="97"/>
      <c r="J983" s="97"/>
      <c r="K983" s="97"/>
      <c r="L983" s="98"/>
      <c r="M983" s="99"/>
      <c r="N983" s="99"/>
      <c r="O983" s="99"/>
      <c r="P983" s="1"/>
      <c r="Q983" s="27"/>
      <c r="R983" s="30"/>
      <c r="S983" s="1"/>
    </row>
    <row r="984" spans="1:19" ht="18" customHeight="1">
      <c r="A984" s="22"/>
      <c r="B984" s="27"/>
      <c r="C984" s="27"/>
      <c r="D984" s="27"/>
      <c r="E984" s="27"/>
      <c r="F984" s="97"/>
      <c r="G984" s="97"/>
      <c r="H984" s="97"/>
      <c r="I984" s="97"/>
      <c r="J984" s="97"/>
      <c r="K984" s="97"/>
      <c r="L984" s="98"/>
      <c r="M984" s="99"/>
      <c r="N984" s="99"/>
      <c r="O984" s="99"/>
      <c r="P984" s="1"/>
      <c r="Q984" s="27"/>
      <c r="R984" s="30"/>
      <c r="S984" s="1"/>
    </row>
    <row r="985" spans="1:19" ht="18" customHeight="1">
      <c r="A985" s="22"/>
      <c r="B985" s="27"/>
      <c r="C985" s="27"/>
      <c r="D985" s="27"/>
      <c r="E985" s="27"/>
      <c r="F985" s="97"/>
      <c r="G985" s="97"/>
      <c r="H985" s="97"/>
      <c r="I985" s="97"/>
      <c r="J985" s="97"/>
      <c r="K985" s="97"/>
      <c r="L985" s="98"/>
      <c r="M985" s="99"/>
      <c r="N985" s="99"/>
      <c r="O985" s="99"/>
      <c r="P985" s="1"/>
      <c r="Q985" s="27"/>
      <c r="R985" s="30"/>
      <c r="S985" s="1"/>
    </row>
    <row r="986" spans="1:19" ht="18" customHeight="1">
      <c r="A986" s="22"/>
      <c r="B986" s="27"/>
      <c r="C986" s="27"/>
      <c r="D986" s="27"/>
      <c r="E986" s="27"/>
      <c r="F986" s="97"/>
      <c r="G986" s="97"/>
      <c r="H986" s="97"/>
      <c r="I986" s="97"/>
      <c r="J986" s="97"/>
      <c r="K986" s="97"/>
      <c r="L986" s="98"/>
      <c r="M986" s="99"/>
      <c r="N986" s="99"/>
      <c r="O986" s="99"/>
      <c r="P986" s="1"/>
      <c r="Q986" s="27"/>
      <c r="R986" s="30"/>
      <c r="S986" s="1"/>
    </row>
    <row r="987" spans="1:19" ht="18" customHeight="1">
      <c r="A987" s="22"/>
      <c r="B987" s="27"/>
      <c r="C987" s="27"/>
      <c r="D987" s="27"/>
      <c r="E987" s="27"/>
      <c r="F987" s="97"/>
      <c r="G987" s="97"/>
      <c r="H987" s="97"/>
      <c r="I987" s="97"/>
      <c r="J987" s="97"/>
      <c r="K987" s="97"/>
      <c r="L987" s="98"/>
      <c r="M987" s="99"/>
      <c r="N987" s="99"/>
      <c r="O987" s="99"/>
      <c r="P987" s="1"/>
      <c r="Q987" s="27"/>
      <c r="R987" s="30"/>
      <c r="S987" s="1"/>
    </row>
    <row r="988" spans="1:19" ht="18" customHeight="1">
      <c r="A988" s="22"/>
      <c r="B988" s="27"/>
      <c r="C988" s="27"/>
      <c r="D988" s="27"/>
      <c r="E988" s="27"/>
      <c r="F988" s="97"/>
      <c r="G988" s="97"/>
      <c r="H988" s="97"/>
      <c r="I988" s="97"/>
      <c r="J988" s="97"/>
      <c r="K988" s="97"/>
      <c r="L988" s="98"/>
      <c r="M988" s="99"/>
      <c r="N988" s="99"/>
      <c r="O988" s="99"/>
      <c r="P988" s="1"/>
      <c r="Q988" s="27"/>
      <c r="R988" s="30"/>
      <c r="S988" s="1"/>
    </row>
    <row r="989" spans="1:19" ht="18" customHeight="1">
      <c r="A989" s="22"/>
      <c r="B989" s="27"/>
      <c r="C989" s="27"/>
      <c r="D989" s="27"/>
      <c r="E989" s="27"/>
      <c r="F989" s="97"/>
      <c r="G989" s="97"/>
      <c r="H989" s="97"/>
      <c r="I989" s="97"/>
      <c r="J989" s="97"/>
      <c r="K989" s="97"/>
      <c r="L989" s="98"/>
      <c r="M989" s="99"/>
      <c r="N989" s="99"/>
      <c r="O989" s="99"/>
      <c r="P989" s="1"/>
      <c r="Q989" s="27"/>
      <c r="R989" s="30"/>
      <c r="S989" s="1"/>
    </row>
    <row r="990" spans="1:19" ht="18" customHeight="1">
      <c r="A990" s="22"/>
      <c r="B990" s="27"/>
      <c r="C990" s="27"/>
      <c r="D990" s="27"/>
      <c r="E990" s="27"/>
      <c r="F990" s="97"/>
      <c r="G990" s="97"/>
      <c r="H990" s="97"/>
      <c r="I990" s="97"/>
      <c r="J990" s="97"/>
      <c r="K990" s="97"/>
      <c r="L990" s="98"/>
      <c r="M990" s="99"/>
      <c r="N990" s="99"/>
      <c r="O990" s="99"/>
      <c r="P990" s="1"/>
      <c r="Q990" s="27"/>
      <c r="R990" s="30"/>
      <c r="S990" s="1"/>
    </row>
    <row r="991" spans="1:19" ht="18" customHeight="1">
      <c r="A991" s="22"/>
      <c r="B991" s="27"/>
      <c r="C991" s="27"/>
      <c r="D991" s="27"/>
      <c r="E991" s="27"/>
      <c r="F991" s="97"/>
      <c r="G991" s="97"/>
      <c r="H991" s="97"/>
      <c r="I991" s="97"/>
      <c r="J991" s="97"/>
      <c r="K991" s="97"/>
      <c r="L991" s="98"/>
      <c r="M991" s="99"/>
      <c r="N991" s="99"/>
      <c r="O991" s="99"/>
      <c r="P991" s="1"/>
      <c r="Q991" s="27"/>
      <c r="R991" s="30"/>
      <c r="S991" s="1"/>
    </row>
    <row r="992" spans="1:19" ht="18" customHeight="1">
      <c r="A992" s="22"/>
      <c r="B992" s="27"/>
      <c r="C992" s="27"/>
      <c r="D992" s="27"/>
      <c r="E992" s="27"/>
      <c r="F992" s="97"/>
      <c r="G992" s="97"/>
      <c r="H992" s="97"/>
      <c r="I992" s="97"/>
      <c r="J992" s="97"/>
      <c r="K992" s="97"/>
      <c r="L992" s="98"/>
      <c r="M992" s="99"/>
      <c r="N992" s="99"/>
      <c r="O992" s="99"/>
      <c r="P992" s="1"/>
      <c r="Q992" s="27"/>
      <c r="R992" s="30"/>
      <c r="S992" s="1"/>
    </row>
    <row r="993" spans="1:19" ht="18" customHeight="1">
      <c r="A993" s="22"/>
      <c r="B993" s="27"/>
      <c r="C993" s="27"/>
      <c r="D993" s="27"/>
      <c r="E993" s="27"/>
      <c r="F993" s="97"/>
      <c r="G993" s="97"/>
      <c r="H993" s="97"/>
      <c r="I993" s="97"/>
      <c r="J993" s="97"/>
      <c r="K993" s="97"/>
      <c r="L993" s="98"/>
      <c r="M993" s="99"/>
      <c r="N993" s="99"/>
      <c r="O993" s="99"/>
      <c r="P993" s="1"/>
      <c r="Q993" s="27"/>
      <c r="R993" s="30"/>
      <c r="S993" s="1"/>
    </row>
    <row r="994" spans="1:19" ht="18" customHeight="1">
      <c r="A994" s="22"/>
      <c r="B994" s="27"/>
      <c r="C994" s="27"/>
      <c r="D994" s="27"/>
      <c r="E994" s="27"/>
      <c r="F994" s="97"/>
      <c r="G994" s="97"/>
      <c r="H994" s="97"/>
      <c r="I994" s="97"/>
      <c r="J994" s="97"/>
      <c r="K994" s="97"/>
      <c r="L994" s="98"/>
      <c r="M994" s="99"/>
      <c r="N994" s="99"/>
      <c r="O994" s="99"/>
      <c r="P994" s="1"/>
      <c r="Q994" s="27"/>
      <c r="R994" s="30"/>
      <c r="S994" s="1"/>
    </row>
    <row r="995" spans="1:19" ht="18" customHeight="1">
      <c r="A995" s="22"/>
      <c r="B995" s="27"/>
      <c r="C995" s="27"/>
      <c r="D995" s="27"/>
      <c r="E995" s="27"/>
      <c r="F995" s="97"/>
      <c r="G995" s="97"/>
      <c r="H995" s="97"/>
      <c r="I995" s="97"/>
      <c r="J995" s="97"/>
      <c r="K995" s="97"/>
      <c r="L995" s="98"/>
      <c r="M995" s="99"/>
      <c r="N995" s="99"/>
      <c r="O995" s="99"/>
      <c r="P995" s="1"/>
      <c r="Q995" s="27"/>
      <c r="R995" s="30"/>
      <c r="S995" s="1"/>
    </row>
    <row r="996" spans="1:19" ht="18" customHeight="1">
      <c r="A996" s="22"/>
      <c r="B996" s="27"/>
      <c r="C996" s="27"/>
      <c r="D996" s="27"/>
      <c r="E996" s="27"/>
      <c r="F996" s="97"/>
      <c r="G996" s="97"/>
      <c r="H996" s="97"/>
      <c r="I996" s="97"/>
      <c r="J996" s="97"/>
      <c r="K996" s="97"/>
      <c r="L996" s="98"/>
      <c r="M996" s="99"/>
      <c r="N996" s="99"/>
      <c r="O996" s="99"/>
      <c r="P996" s="1"/>
      <c r="Q996" s="27"/>
      <c r="R996" s="30"/>
      <c r="S996" s="1"/>
    </row>
    <row r="997" spans="1:19" ht="18" customHeight="1">
      <c r="A997" s="22"/>
      <c r="B997" s="27"/>
      <c r="C997" s="27"/>
      <c r="D997" s="27"/>
      <c r="E997" s="27"/>
      <c r="F997" s="97"/>
      <c r="G997" s="97"/>
      <c r="H997" s="97"/>
      <c r="I997" s="97"/>
      <c r="J997" s="97"/>
      <c r="K997" s="97"/>
      <c r="L997" s="98"/>
      <c r="M997" s="99"/>
      <c r="N997" s="99"/>
      <c r="O997" s="99"/>
      <c r="P997" s="1"/>
      <c r="Q997" s="27"/>
      <c r="R997" s="30"/>
      <c r="S997" s="1"/>
    </row>
    <row r="998" spans="1:19" ht="18" customHeight="1">
      <c r="A998" s="22"/>
      <c r="B998" s="27"/>
      <c r="C998" s="27"/>
      <c r="D998" s="27"/>
      <c r="E998" s="27"/>
      <c r="F998" s="97"/>
      <c r="G998" s="97"/>
      <c r="H998" s="97"/>
      <c r="I998" s="97"/>
      <c r="J998" s="97"/>
      <c r="K998" s="97"/>
      <c r="L998" s="98"/>
      <c r="M998" s="99"/>
      <c r="N998" s="99"/>
      <c r="O998" s="99"/>
      <c r="P998" s="1"/>
      <c r="Q998" s="27"/>
      <c r="R998" s="30"/>
      <c r="S998" s="1"/>
    </row>
    <row r="999" spans="1:19" ht="18" customHeight="1">
      <c r="A999" s="22"/>
      <c r="B999" s="27"/>
      <c r="C999" s="27"/>
      <c r="D999" s="27"/>
      <c r="E999" s="27"/>
      <c r="F999" s="97"/>
      <c r="G999" s="97"/>
      <c r="H999" s="97"/>
      <c r="I999" s="97"/>
      <c r="J999" s="97"/>
      <c r="K999" s="97"/>
      <c r="L999" s="98"/>
      <c r="M999" s="99"/>
      <c r="N999" s="99"/>
      <c r="O999" s="99"/>
      <c r="P999" s="1"/>
      <c r="Q999" s="27"/>
      <c r="R999" s="30"/>
      <c r="S999" s="1"/>
    </row>
    <row r="1000" spans="1:19" ht="18" customHeight="1">
      <c r="A1000" s="22"/>
      <c r="B1000" s="27"/>
      <c r="C1000" s="27"/>
      <c r="D1000" s="27"/>
      <c r="E1000" s="27"/>
      <c r="F1000" s="97"/>
      <c r="G1000" s="97"/>
      <c r="H1000" s="97"/>
      <c r="I1000" s="97"/>
      <c r="J1000" s="97"/>
      <c r="K1000" s="97"/>
      <c r="L1000" s="98"/>
      <c r="M1000" s="99"/>
      <c r="N1000" s="99"/>
      <c r="O1000" s="99"/>
      <c r="P1000" s="1"/>
      <c r="Q1000" s="27"/>
      <c r="R1000" s="30"/>
      <c r="S1000" s="1"/>
    </row>
    <row r="1001" spans="1:19" ht="18" customHeight="1">
      <c r="A1001" s="22"/>
      <c r="B1001" s="27"/>
      <c r="C1001" s="27"/>
      <c r="D1001" s="27"/>
      <c r="E1001" s="27"/>
      <c r="F1001" s="97"/>
      <c r="G1001" s="97"/>
      <c r="H1001" s="97"/>
      <c r="I1001" s="97"/>
      <c r="J1001" s="97"/>
      <c r="K1001" s="97"/>
      <c r="L1001" s="98"/>
      <c r="M1001" s="99"/>
      <c r="N1001" s="99"/>
      <c r="O1001" s="99"/>
      <c r="P1001" s="1"/>
      <c r="Q1001" s="27"/>
      <c r="R1001" s="30"/>
      <c r="S1001" s="1"/>
    </row>
    <row r="1002" spans="1:19" ht="18" customHeight="1">
      <c r="A1002" s="22"/>
      <c r="B1002" s="27"/>
      <c r="C1002" s="27"/>
      <c r="D1002" s="27"/>
      <c r="E1002" s="27"/>
      <c r="F1002" s="97"/>
      <c r="G1002" s="97"/>
      <c r="H1002" s="97"/>
      <c r="I1002" s="97"/>
      <c r="J1002" s="97"/>
      <c r="K1002" s="97"/>
      <c r="L1002" s="98"/>
      <c r="M1002" s="99"/>
      <c r="N1002" s="99"/>
      <c r="O1002" s="99"/>
      <c r="P1002" s="1"/>
      <c r="Q1002" s="27"/>
      <c r="R1002" s="30"/>
      <c r="S1002" s="1"/>
    </row>
    <row r="1003" spans="1:19" ht="18" customHeight="1">
      <c r="A1003" s="22"/>
      <c r="B1003" s="27"/>
      <c r="C1003" s="27"/>
      <c r="D1003" s="27"/>
      <c r="E1003" s="27"/>
      <c r="F1003" s="97"/>
      <c r="G1003" s="97"/>
      <c r="H1003" s="97"/>
      <c r="I1003" s="97"/>
      <c r="J1003" s="97"/>
      <c r="K1003" s="97"/>
      <c r="L1003" s="98"/>
      <c r="M1003" s="99"/>
      <c r="N1003" s="99"/>
      <c r="O1003" s="99"/>
      <c r="P1003" s="1"/>
      <c r="Q1003" s="27"/>
      <c r="R1003" s="30"/>
      <c r="S1003" s="1"/>
    </row>
    <row r="1004" spans="1:19" ht="18" customHeight="1">
      <c r="A1004" s="22"/>
      <c r="B1004" s="27"/>
      <c r="C1004" s="27"/>
      <c r="D1004" s="27"/>
      <c r="E1004" s="27"/>
      <c r="F1004" s="97"/>
      <c r="G1004" s="97"/>
      <c r="H1004" s="97"/>
      <c r="I1004" s="97"/>
      <c r="J1004" s="97"/>
      <c r="K1004" s="97"/>
      <c r="L1004" s="98"/>
      <c r="M1004" s="99"/>
      <c r="N1004" s="99"/>
      <c r="O1004" s="99"/>
      <c r="P1004" s="1"/>
      <c r="Q1004" s="27"/>
      <c r="R1004" s="30"/>
      <c r="S1004" s="1"/>
    </row>
    <row r="1005" spans="1:19" ht="18" customHeight="1">
      <c r="A1005" s="22"/>
      <c r="B1005" s="27"/>
      <c r="C1005" s="27"/>
      <c r="D1005" s="27"/>
      <c r="E1005" s="27"/>
      <c r="F1005" s="97"/>
      <c r="G1005" s="97"/>
      <c r="H1005" s="97"/>
      <c r="I1005" s="97"/>
      <c r="J1005" s="97"/>
      <c r="K1005" s="97"/>
      <c r="L1005" s="98"/>
      <c r="M1005" s="99"/>
      <c r="N1005" s="99"/>
      <c r="O1005" s="99"/>
      <c r="P1005" s="1"/>
      <c r="Q1005" s="27"/>
      <c r="R1005" s="30"/>
      <c r="S1005" s="1"/>
    </row>
    <row r="1006" spans="1:19" ht="18" customHeight="1">
      <c r="A1006" s="22"/>
      <c r="B1006" s="27"/>
      <c r="C1006" s="27"/>
      <c r="D1006" s="27"/>
      <c r="E1006" s="27"/>
      <c r="F1006" s="97"/>
      <c r="G1006" s="97"/>
      <c r="H1006" s="97"/>
      <c r="I1006" s="97"/>
      <c r="J1006" s="97"/>
      <c r="K1006" s="97"/>
      <c r="L1006" s="98"/>
      <c r="M1006" s="99"/>
      <c r="N1006" s="99"/>
      <c r="O1006" s="99"/>
      <c r="P1006" s="1"/>
      <c r="Q1006" s="27"/>
      <c r="R1006" s="30"/>
      <c r="S1006" s="1"/>
    </row>
    <row r="1007" spans="1:19" ht="18" customHeight="1">
      <c r="A1007" s="22"/>
      <c r="B1007" s="27"/>
      <c r="C1007" s="27"/>
      <c r="D1007" s="27"/>
      <c r="E1007" s="27"/>
      <c r="F1007" s="97"/>
      <c r="G1007" s="97"/>
      <c r="H1007" s="97"/>
      <c r="I1007" s="97"/>
      <c r="J1007" s="97"/>
      <c r="K1007" s="97"/>
      <c r="L1007" s="98"/>
      <c r="M1007" s="99"/>
      <c r="N1007" s="99"/>
      <c r="O1007" s="99"/>
      <c r="P1007" s="1"/>
      <c r="Q1007" s="27"/>
      <c r="R1007" s="30"/>
      <c r="S1007" s="1"/>
    </row>
    <row r="1008" spans="1:19" ht="18" customHeight="1">
      <c r="A1008" s="22"/>
      <c r="B1008" s="27"/>
      <c r="C1008" s="27"/>
      <c r="D1008" s="27"/>
      <c r="E1008" s="27"/>
      <c r="F1008" s="97"/>
      <c r="G1008" s="97"/>
      <c r="H1008" s="97"/>
      <c r="I1008" s="97"/>
      <c r="J1008" s="97"/>
      <c r="K1008" s="97"/>
      <c r="L1008" s="98"/>
      <c r="M1008" s="99"/>
      <c r="N1008" s="99"/>
      <c r="O1008" s="99"/>
      <c r="P1008" s="1"/>
      <c r="Q1008" s="27"/>
      <c r="R1008" s="30"/>
      <c r="S1008" s="1"/>
    </row>
    <row r="1009" spans="1:19" ht="18" customHeight="1">
      <c r="A1009" s="22"/>
      <c r="B1009" s="27"/>
      <c r="C1009" s="27"/>
      <c r="D1009" s="27"/>
      <c r="E1009" s="27"/>
      <c r="F1009" s="97"/>
      <c r="G1009" s="97"/>
      <c r="H1009" s="97"/>
      <c r="I1009" s="97"/>
      <c r="J1009" s="97"/>
      <c r="K1009" s="97"/>
      <c r="L1009" s="98"/>
      <c r="M1009" s="99"/>
      <c r="N1009" s="99"/>
      <c r="O1009" s="99"/>
      <c r="P1009" s="1"/>
      <c r="Q1009" s="27"/>
      <c r="R1009" s="30"/>
      <c r="S1009" s="1"/>
    </row>
    <row r="1010" spans="1:19" ht="18" customHeight="1">
      <c r="A1010" s="22"/>
      <c r="B1010" s="27"/>
      <c r="C1010" s="27"/>
      <c r="D1010" s="27"/>
      <c r="E1010" s="27"/>
      <c r="F1010" s="97"/>
      <c r="G1010" s="97"/>
      <c r="H1010" s="97"/>
      <c r="I1010" s="97"/>
      <c r="J1010" s="97"/>
      <c r="K1010" s="97"/>
      <c r="L1010" s="98"/>
      <c r="M1010" s="99"/>
      <c r="N1010" s="99"/>
      <c r="O1010" s="99"/>
      <c r="P1010" s="1"/>
      <c r="Q1010" s="27"/>
      <c r="R1010" s="30"/>
      <c r="S1010" s="1"/>
    </row>
    <row r="1011" spans="1:19" ht="18" customHeight="1">
      <c r="A1011" s="22"/>
      <c r="B1011" s="27"/>
      <c r="C1011" s="27"/>
      <c r="D1011" s="27"/>
      <c r="E1011" s="27"/>
      <c r="F1011" s="97"/>
      <c r="G1011" s="97"/>
      <c r="H1011" s="97"/>
      <c r="I1011" s="97"/>
      <c r="J1011" s="97"/>
      <c r="K1011" s="97"/>
      <c r="L1011" s="98"/>
      <c r="M1011" s="99"/>
      <c r="N1011" s="99"/>
      <c r="O1011" s="99"/>
      <c r="P1011" s="1"/>
      <c r="Q1011" s="27"/>
      <c r="R1011" s="30"/>
      <c r="S1011" s="1"/>
    </row>
    <row r="1012" spans="1:19" ht="18" customHeight="1">
      <c r="A1012" s="22"/>
      <c r="B1012" s="27"/>
      <c r="C1012" s="27"/>
      <c r="D1012" s="27"/>
      <c r="E1012" s="27"/>
      <c r="F1012" s="97"/>
      <c r="G1012" s="97"/>
      <c r="H1012" s="97"/>
      <c r="I1012" s="97"/>
      <c r="J1012" s="97"/>
      <c r="K1012" s="97"/>
      <c r="L1012" s="98"/>
      <c r="M1012" s="99"/>
      <c r="N1012" s="99"/>
      <c r="O1012" s="99"/>
      <c r="P1012" s="1"/>
      <c r="Q1012" s="27"/>
      <c r="R1012" s="30"/>
      <c r="S1012" s="1"/>
    </row>
    <row r="1013" spans="1:19" ht="18" customHeight="1">
      <c r="A1013" s="22"/>
      <c r="B1013" s="27"/>
      <c r="C1013" s="27"/>
      <c r="D1013" s="27"/>
      <c r="E1013" s="27"/>
      <c r="F1013" s="97"/>
      <c r="G1013" s="97"/>
      <c r="H1013" s="97"/>
      <c r="I1013" s="97"/>
      <c r="J1013" s="97"/>
      <c r="K1013" s="97"/>
      <c r="L1013" s="98"/>
      <c r="M1013" s="99"/>
      <c r="N1013" s="99"/>
      <c r="O1013" s="99"/>
      <c r="P1013" s="1"/>
      <c r="Q1013" s="27"/>
      <c r="R1013" s="30"/>
      <c r="S1013" s="1"/>
    </row>
    <row r="1014" spans="1:19" ht="18" customHeight="1">
      <c r="A1014" s="22"/>
      <c r="B1014" s="27"/>
      <c r="C1014" s="27"/>
      <c r="D1014" s="27"/>
      <c r="E1014" s="27"/>
      <c r="F1014" s="97"/>
      <c r="G1014" s="97"/>
      <c r="H1014" s="97"/>
      <c r="I1014" s="97"/>
      <c r="J1014" s="97"/>
      <c r="K1014" s="97"/>
      <c r="L1014" s="98"/>
      <c r="M1014" s="99"/>
      <c r="N1014" s="99"/>
      <c r="O1014" s="99"/>
      <c r="P1014" s="1"/>
      <c r="Q1014" s="27"/>
      <c r="R1014" s="30"/>
      <c r="S1014" s="1"/>
    </row>
    <row r="1015" spans="1:19" ht="18" customHeight="1">
      <c r="A1015" s="22"/>
      <c r="B1015" s="27"/>
      <c r="C1015" s="27"/>
      <c r="D1015" s="27"/>
      <c r="E1015" s="27"/>
      <c r="F1015" s="97"/>
      <c r="G1015" s="97"/>
      <c r="H1015" s="97"/>
      <c r="I1015" s="97"/>
      <c r="J1015" s="97"/>
      <c r="K1015" s="97"/>
      <c r="L1015" s="98"/>
      <c r="M1015" s="99"/>
      <c r="N1015" s="99"/>
      <c r="O1015" s="99"/>
      <c r="P1015" s="1"/>
      <c r="Q1015" s="27"/>
      <c r="R1015" s="30"/>
      <c r="S1015" s="1"/>
    </row>
    <row r="1016" spans="1:19" ht="18" customHeight="1">
      <c r="A1016" s="22"/>
      <c r="B1016" s="27"/>
      <c r="C1016" s="27"/>
      <c r="D1016" s="27"/>
      <c r="E1016" s="27"/>
      <c r="F1016" s="97"/>
      <c r="G1016" s="97"/>
      <c r="H1016" s="97"/>
      <c r="I1016" s="97"/>
      <c r="J1016" s="97"/>
      <c r="K1016" s="97"/>
      <c r="L1016" s="98"/>
      <c r="M1016" s="99"/>
      <c r="N1016" s="99"/>
      <c r="O1016" s="99"/>
      <c r="P1016" s="1"/>
      <c r="Q1016" s="27"/>
      <c r="R1016" s="30"/>
      <c r="S1016" s="1"/>
    </row>
    <row r="1017" spans="1:19" ht="18" customHeight="1">
      <c r="A1017" s="22"/>
      <c r="B1017" s="27"/>
      <c r="C1017" s="27"/>
      <c r="D1017" s="27"/>
      <c r="E1017" s="27"/>
      <c r="F1017" s="97"/>
      <c r="G1017" s="97"/>
      <c r="H1017" s="97"/>
      <c r="I1017" s="97"/>
      <c r="J1017" s="97"/>
      <c r="K1017" s="97"/>
      <c r="L1017" s="98"/>
      <c r="M1017" s="99"/>
      <c r="N1017" s="99"/>
      <c r="O1017" s="99"/>
      <c r="P1017" s="1"/>
      <c r="Q1017" s="27"/>
      <c r="R1017" s="30"/>
      <c r="S1017" s="1"/>
    </row>
    <row r="1018" spans="1:19" ht="18" customHeight="1">
      <c r="A1018" s="22"/>
      <c r="B1018" s="27"/>
      <c r="C1018" s="27"/>
      <c r="D1018" s="27"/>
      <c r="E1018" s="27"/>
      <c r="F1018" s="97"/>
      <c r="G1018" s="97"/>
      <c r="H1018" s="97"/>
      <c r="I1018" s="97"/>
      <c r="J1018" s="97"/>
      <c r="K1018" s="97"/>
      <c r="L1018" s="98"/>
      <c r="M1018" s="99"/>
      <c r="N1018" s="99"/>
      <c r="O1018" s="99"/>
      <c r="P1018" s="1"/>
      <c r="Q1018" s="27"/>
      <c r="R1018" s="30"/>
      <c r="S1018" s="1"/>
    </row>
    <row r="1019" spans="1:19" ht="18" customHeight="1">
      <c r="A1019" s="22"/>
      <c r="B1019" s="27"/>
      <c r="C1019" s="27"/>
      <c r="D1019" s="27"/>
      <c r="E1019" s="27"/>
      <c r="F1019" s="97"/>
      <c r="G1019" s="97"/>
      <c r="H1019" s="97"/>
      <c r="I1019" s="97"/>
      <c r="J1019" s="97"/>
      <c r="K1019" s="97"/>
      <c r="L1019" s="98"/>
      <c r="M1019" s="99"/>
      <c r="N1019" s="99"/>
      <c r="O1019" s="99"/>
      <c r="P1019" s="1"/>
      <c r="Q1019" s="27"/>
      <c r="R1019" s="30"/>
      <c r="S1019" s="1"/>
    </row>
    <row r="1020" spans="1:19" ht="18" customHeight="1">
      <c r="A1020" s="22"/>
      <c r="B1020" s="27"/>
      <c r="C1020" s="27"/>
      <c r="D1020" s="27"/>
      <c r="E1020" s="27"/>
      <c r="F1020" s="97"/>
      <c r="G1020" s="97"/>
      <c r="H1020" s="97"/>
      <c r="I1020" s="97"/>
      <c r="J1020" s="97"/>
      <c r="K1020" s="97"/>
      <c r="L1020" s="98"/>
      <c r="M1020" s="99"/>
      <c r="N1020" s="99"/>
      <c r="O1020" s="99"/>
      <c r="P1020" s="1"/>
      <c r="Q1020" s="27"/>
      <c r="R1020" s="30"/>
      <c r="S1020" s="1"/>
    </row>
    <row r="1021" spans="1:19" ht="18" customHeight="1">
      <c r="A1021" s="22"/>
      <c r="B1021" s="27"/>
      <c r="C1021" s="27"/>
      <c r="D1021" s="27"/>
      <c r="E1021" s="27"/>
      <c r="F1021" s="97"/>
      <c r="G1021" s="97"/>
      <c r="H1021" s="97"/>
      <c r="I1021" s="97"/>
      <c r="J1021" s="97"/>
      <c r="K1021" s="97"/>
      <c r="L1021" s="98"/>
      <c r="M1021" s="99"/>
      <c r="N1021" s="99"/>
      <c r="O1021" s="99"/>
      <c r="P1021" s="1"/>
      <c r="Q1021" s="27"/>
      <c r="R1021" s="30"/>
      <c r="S1021" s="1"/>
    </row>
    <row r="1022" spans="1:19" ht="18" customHeight="1">
      <c r="A1022" s="22"/>
      <c r="B1022" s="27"/>
      <c r="C1022" s="27"/>
      <c r="D1022" s="27"/>
      <c r="E1022" s="27"/>
      <c r="F1022" s="97"/>
      <c r="G1022" s="97"/>
      <c r="H1022" s="97"/>
      <c r="I1022" s="97"/>
      <c r="J1022" s="97"/>
      <c r="K1022" s="97"/>
      <c r="L1022" s="98"/>
      <c r="M1022" s="99"/>
      <c r="N1022" s="99"/>
      <c r="O1022" s="99"/>
      <c r="P1022" s="1"/>
      <c r="Q1022" s="27"/>
      <c r="R1022" s="30"/>
      <c r="S1022" s="1"/>
    </row>
    <row r="1023" spans="1:19" ht="18" customHeight="1">
      <c r="A1023" s="22"/>
      <c r="B1023" s="27"/>
      <c r="C1023" s="27"/>
      <c r="D1023" s="27"/>
      <c r="E1023" s="27"/>
      <c r="F1023" s="97"/>
      <c r="G1023" s="97"/>
      <c r="H1023" s="97"/>
      <c r="I1023" s="97"/>
      <c r="J1023" s="97"/>
      <c r="K1023" s="97"/>
      <c r="L1023" s="98"/>
      <c r="M1023" s="99"/>
      <c r="N1023" s="99"/>
      <c r="O1023" s="99"/>
      <c r="P1023" s="1"/>
      <c r="Q1023" s="27"/>
      <c r="R1023" s="30"/>
      <c r="S1023" s="1"/>
    </row>
    <row r="1024" spans="1:19" ht="18" customHeight="1">
      <c r="A1024" s="22"/>
      <c r="B1024" s="27"/>
      <c r="C1024" s="27"/>
      <c r="D1024" s="27"/>
      <c r="E1024" s="27"/>
      <c r="F1024" s="97"/>
      <c r="G1024" s="97"/>
      <c r="H1024" s="97"/>
      <c r="I1024" s="97"/>
      <c r="J1024" s="97"/>
      <c r="K1024" s="97"/>
      <c r="L1024" s="98"/>
      <c r="M1024" s="99"/>
      <c r="N1024" s="99"/>
      <c r="O1024" s="99"/>
      <c r="P1024" s="1"/>
      <c r="Q1024" s="27"/>
      <c r="R1024" s="30"/>
      <c r="S1024" s="1"/>
    </row>
    <row r="1025" spans="1:19" ht="18" customHeight="1">
      <c r="A1025" s="22"/>
      <c r="B1025" s="27"/>
      <c r="C1025" s="27"/>
      <c r="D1025" s="27"/>
      <c r="E1025" s="27"/>
      <c r="F1025" s="97"/>
      <c r="G1025" s="97"/>
      <c r="H1025" s="97"/>
      <c r="I1025" s="97"/>
      <c r="J1025" s="97"/>
      <c r="K1025" s="97"/>
      <c r="L1025" s="98"/>
      <c r="M1025" s="99"/>
      <c r="N1025" s="99"/>
      <c r="O1025" s="99"/>
      <c r="P1025" s="1"/>
      <c r="Q1025" s="27"/>
      <c r="R1025" s="30"/>
      <c r="S1025" s="1"/>
    </row>
    <row r="1026" spans="1:19" ht="18" customHeight="1">
      <c r="A1026" s="22"/>
      <c r="B1026" s="27"/>
      <c r="C1026" s="27"/>
      <c r="D1026" s="27"/>
      <c r="E1026" s="27"/>
      <c r="F1026" s="97"/>
      <c r="G1026" s="97"/>
      <c r="H1026" s="97"/>
      <c r="I1026" s="97"/>
      <c r="J1026" s="97"/>
      <c r="K1026" s="97"/>
      <c r="L1026" s="98"/>
      <c r="M1026" s="99"/>
      <c r="N1026" s="99"/>
      <c r="O1026" s="99"/>
      <c r="P1026" s="1"/>
      <c r="Q1026" s="27"/>
      <c r="R1026" s="30"/>
      <c r="S1026" s="1"/>
    </row>
    <row r="1027" spans="1:19" ht="18" customHeight="1">
      <c r="A1027" s="22"/>
      <c r="B1027" s="27"/>
      <c r="C1027" s="27"/>
      <c r="D1027" s="27"/>
      <c r="E1027" s="27"/>
      <c r="F1027" s="97"/>
      <c r="G1027" s="97"/>
      <c r="H1027" s="97"/>
      <c r="I1027" s="97"/>
      <c r="J1027" s="97"/>
      <c r="K1027" s="97"/>
      <c r="L1027" s="98"/>
      <c r="M1027" s="99"/>
      <c r="N1027" s="99"/>
      <c r="O1027" s="99"/>
      <c r="P1027" s="1"/>
      <c r="Q1027" s="27"/>
      <c r="R1027" s="30"/>
      <c r="S1027" s="1"/>
    </row>
    <row r="1028" spans="1:19" ht="18" customHeight="1">
      <c r="A1028" s="22"/>
      <c r="B1028" s="27"/>
      <c r="C1028" s="27"/>
      <c r="D1028" s="27"/>
      <c r="E1028" s="27"/>
      <c r="F1028" s="97"/>
      <c r="G1028" s="97"/>
      <c r="H1028" s="97"/>
      <c r="I1028" s="97"/>
      <c r="J1028" s="97"/>
      <c r="K1028" s="97"/>
      <c r="L1028" s="98"/>
      <c r="M1028" s="99"/>
      <c r="N1028" s="99"/>
      <c r="O1028" s="99"/>
      <c r="P1028" s="1"/>
      <c r="Q1028" s="27"/>
      <c r="R1028" s="30"/>
      <c r="S1028" s="1"/>
    </row>
    <row r="1029" spans="1:19" ht="18" customHeight="1">
      <c r="A1029" s="22"/>
      <c r="B1029" s="27"/>
      <c r="C1029" s="27"/>
      <c r="D1029" s="27"/>
      <c r="E1029" s="27"/>
      <c r="F1029" s="97"/>
      <c r="G1029" s="97"/>
      <c r="H1029" s="97"/>
      <c r="I1029" s="97"/>
      <c r="J1029" s="97"/>
      <c r="K1029" s="97"/>
      <c r="L1029" s="98"/>
      <c r="M1029" s="99"/>
      <c r="N1029" s="99"/>
      <c r="O1029" s="99"/>
      <c r="P1029" s="1"/>
      <c r="Q1029" s="27"/>
      <c r="R1029" s="30"/>
      <c r="S1029" s="1"/>
    </row>
    <row r="1030" spans="1:19" ht="18" customHeight="1">
      <c r="A1030" s="22"/>
      <c r="B1030" s="27"/>
      <c r="C1030" s="27"/>
      <c r="D1030" s="27"/>
      <c r="E1030" s="27"/>
      <c r="F1030" s="97"/>
      <c r="G1030" s="97"/>
      <c r="H1030" s="97"/>
      <c r="I1030" s="97"/>
      <c r="J1030" s="97"/>
      <c r="K1030" s="97"/>
      <c r="L1030" s="98"/>
      <c r="M1030" s="99"/>
      <c r="N1030" s="99"/>
      <c r="O1030" s="99"/>
      <c r="P1030" s="1"/>
      <c r="Q1030" s="27"/>
      <c r="R1030" s="30"/>
      <c r="S1030" s="1"/>
    </row>
    <row r="1031" spans="1:19" ht="18" customHeight="1">
      <c r="A1031" s="22"/>
      <c r="B1031" s="27"/>
      <c r="C1031" s="27"/>
      <c r="D1031" s="27"/>
      <c r="E1031" s="27"/>
      <c r="F1031" s="97"/>
      <c r="G1031" s="97"/>
      <c r="H1031" s="97"/>
      <c r="I1031" s="97"/>
      <c r="J1031" s="97"/>
      <c r="K1031" s="97"/>
      <c r="L1031" s="98"/>
      <c r="M1031" s="99"/>
      <c r="N1031" s="99"/>
      <c r="O1031" s="99"/>
      <c r="P1031" s="1"/>
      <c r="Q1031" s="27"/>
      <c r="R1031" s="30"/>
      <c r="S1031" s="1"/>
    </row>
    <row r="1032" spans="1:19" ht="18" customHeight="1">
      <c r="A1032" s="22"/>
      <c r="B1032" s="27"/>
      <c r="C1032" s="27"/>
      <c r="D1032" s="27"/>
      <c r="E1032" s="27"/>
      <c r="F1032" s="97"/>
      <c r="G1032" s="97"/>
      <c r="H1032" s="97"/>
      <c r="I1032" s="97"/>
      <c r="J1032" s="97"/>
      <c r="K1032" s="97"/>
      <c r="L1032" s="98"/>
      <c r="M1032" s="99"/>
      <c r="N1032" s="99"/>
      <c r="O1032" s="99"/>
      <c r="P1032" s="1"/>
      <c r="Q1032" s="27"/>
      <c r="R1032" s="30"/>
      <c r="S1032" s="1"/>
    </row>
    <row r="1033" spans="1:19" ht="18" customHeight="1">
      <c r="A1033" s="22"/>
      <c r="B1033" s="27"/>
      <c r="C1033" s="27"/>
      <c r="D1033" s="27"/>
      <c r="E1033" s="27"/>
      <c r="F1033" s="97"/>
      <c r="G1033" s="97"/>
      <c r="H1033" s="97"/>
      <c r="I1033" s="97"/>
      <c r="J1033" s="97"/>
      <c r="K1033" s="97"/>
      <c r="L1033" s="98"/>
      <c r="M1033" s="99"/>
      <c r="N1033" s="99"/>
      <c r="O1033" s="99"/>
      <c r="P1033" s="1"/>
      <c r="Q1033" s="27"/>
      <c r="R1033" s="30"/>
      <c r="S1033" s="1"/>
    </row>
    <row r="1034" spans="1:19" ht="18" customHeight="1">
      <c r="A1034" s="22"/>
      <c r="B1034" s="27"/>
      <c r="C1034" s="27"/>
      <c r="D1034" s="27"/>
      <c r="E1034" s="27"/>
      <c r="F1034" s="97"/>
      <c r="G1034" s="97"/>
      <c r="H1034" s="97"/>
      <c r="I1034" s="97"/>
      <c r="J1034" s="97"/>
      <c r="K1034" s="97"/>
      <c r="L1034" s="98"/>
      <c r="M1034" s="99"/>
      <c r="N1034" s="99"/>
      <c r="O1034" s="99"/>
      <c r="P1034" s="1"/>
      <c r="Q1034" s="27"/>
      <c r="R1034" s="30"/>
      <c r="S1034" s="1"/>
    </row>
    <row r="1035" spans="1:19" ht="18" customHeight="1">
      <c r="A1035" s="22"/>
      <c r="B1035" s="27"/>
      <c r="C1035" s="27"/>
      <c r="D1035" s="27"/>
      <c r="E1035" s="27"/>
      <c r="F1035" s="97"/>
      <c r="G1035" s="97"/>
      <c r="H1035" s="97"/>
      <c r="I1035" s="97"/>
      <c r="J1035" s="97"/>
      <c r="K1035" s="97"/>
      <c r="L1035" s="98"/>
      <c r="M1035" s="99"/>
      <c r="N1035" s="99"/>
      <c r="O1035" s="99"/>
      <c r="P1035" s="1"/>
      <c r="Q1035" s="27"/>
      <c r="R1035" s="30"/>
      <c r="S1035" s="1"/>
    </row>
    <row r="1036" spans="1:19" ht="18" customHeight="1">
      <c r="A1036" s="22"/>
      <c r="B1036" s="27"/>
      <c r="C1036" s="27"/>
      <c r="D1036" s="27"/>
      <c r="E1036" s="27"/>
      <c r="F1036" s="97"/>
      <c r="G1036" s="97"/>
      <c r="H1036" s="97"/>
      <c r="I1036" s="97"/>
      <c r="J1036" s="97"/>
      <c r="K1036" s="97"/>
      <c r="L1036" s="98"/>
      <c r="M1036" s="99"/>
      <c r="N1036" s="99"/>
      <c r="O1036" s="99"/>
      <c r="P1036" s="1"/>
      <c r="Q1036" s="27"/>
      <c r="R1036" s="30"/>
      <c r="S1036" s="1"/>
    </row>
    <row r="1037" spans="1:19" ht="18" customHeight="1">
      <c r="A1037" s="22"/>
      <c r="B1037" s="27"/>
      <c r="C1037" s="27"/>
      <c r="D1037" s="27"/>
      <c r="E1037" s="27"/>
      <c r="F1037" s="97"/>
      <c r="G1037" s="97"/>
      <c r="H1037" s="97"/>
      <c r="I1037" s="97"/>
      <c r="J1037" s="97"/>
      <c r="K1037" s="97"/>
      <c r="L1037" s="98"/>
      <c r="M1037" s="99"/>
      <c r="N1037" s="99"/>
      <c r="O1037" s="99"/>
      <c r="P1037" s="1"/>
      <c r="Q1037" s="27"/>
      <c r="R1037" s="30"/>
      <c r="S1037" s="1"/>
    </row>
    <row r="1038" spans="1:19" ht="18" customHeight="1">
      <c r="A1038" s="22"/>
      <c r="B1038" s="27"/>
      <c r="C1038" s="27"/>
      <c r="D1038" s="27"/>
      <c r="E1038" s="27"/>
      <c r="F1038" s="97"/>
      <c r="G1038" s="97"/>
      <c r="H1038" s="97"/>
      <c r="I1038" s="97"/>
      <c r="J1038" s="97"/>
      <c r="K1038" s="97"/>
      <c r="L1038" s="98"/>
      <c r="M1038" s="99"/>
      <c r="N1038" s="99"/>
      <c r="O1038" s="99"/>
      <c r="P1038" s="1"/>
      <c r="Q1038" s="27"/>
      <c r="R1038" s="30"/>
      <c r="S1038" s="1"/>
    </row>
    <row r="1039" spans="1:19" ht="18" customHeight="1">
      <c r="A1039" s="22"/>
      <c r="B1039" s="27"/>
      <c r="C1039" s="27"/>
      <c r="D1039" s="27"/>
      <c r="E1039" s="27"/>
      <c r="F1039" s="97"/>
      <c r="G1039" s="97"/>
      <c r="H1039" s="97"/>
      <c r="I1039" s="97"/>
      <c r="J1039" s="97"/>
      <c r="K1039" s="97"/>
      <c r="L1039" s="98"/>
      <c r="M1039" s="99"/>
      <c r="N1039" s="99"/>
      <c r="O1039" s="99"/>
      <c r="P1039" s="1"/>
      <c r="Q1039" s="27"/>
      <c r="R1039" s="30"/>
      <c r="S1039" s="1"/>
    </row>
    <row r="1040" spans="1:19" ht="18" customHeight="1">
      <c r="A1040" s="22"/>
      <c r="B1040" s="27"/>
      <c r="C1040" s="27"/>
      <c r="D1040" s="27"/>
      <c r="E1040" s="27"/>
      <c r="F1040" s="97"/>
      <c r="G1040" s="97"/>
      <c r="H1040" s="97"/>
      <c r="I1040" s="97"/>
      <c r="J1040" s="97"/>
      <c r="K1040" s="97"/>
      <c r="L1040" s="98"/>
      <c r="M1040" s="99"/>
      <c r="N1040" s="99"/>
      <c r="O1040" s="99"/>
      <c r="P1040" s="1"/>
      <c r="Q1040" s="27"/>
      <c r="R1040" s="30"/>
      <c r="S1040" s="1"/>
    </row>
    <row r="1041" spans="1:19" ht="18" customHeight="1">
      <c r="A1041" s="22"/>
      <c r="B1041" s="27"/>
      <c r="C1041" s="27"/>
      <c r="D1041" s="27"/>
      <c r="E1041" s="27"/>
      <c r="F1041" s="97"/>
      <c r="G1041" s="97"/>
      <c r="H1041" s="97"/>
      <c r="I1041" s="97"/>
      <c r="J1041" s="97"/>
      <c r="K1041" s="97"/>
      <c r="L1041" s="98"/>
      <c r="M1041" s="99"/>
      <c r="N1041" s="99"/>
      <c r="O1041" s="99"/>
      <c r="P1041" s="1"/>
      <c r="Q1041" s="27"/>
      <c r="R1041" s="30"/>
      <c r="S1041" s="1"/>
    </row>
    <row r="1042" spans="1:19" ht="18" customHeight="1">
      <c r="A1042" s="22"/>
      <c r="B1042" s="27"/>
      <c r="C1042" s="27"/>
      <c r="D1042" s="27"/>
      <c r="E1042" s="27"/>
      <c r="F1042" s="97"/>
      <c r="G1042" s="97"/>
      <c r="H1042" s="97"/>
      <c r="I1042" s="97"/>
      <c r="J1042" s="97"/>
      <c r="K1042" s="97"/>
      <c r="L1042" s="98"/>
      <c r="M1042" s="99"/>
      <c r="N1042" s="99"/>
      <c r="O1042" s="99"/>
      <c r="P1042" s="1"/>
      <c r="Q1042" s="27"/>
      <c r="R1042" s="30"/>
      <c r="S1042" s="1"/>
    </row>
    <row r="1043" spans="1:19" ht="18" customHeight="1">
      <c r="A1043" s="22"/>
      <c r="B1043" s="27"/>
      <c r="C1043" s="27"/>
      <c r="D1043" s="27"/>
      <c r="E1043" s="27"/>
      <c r="F1043" s="97"/>
      <c r="G1043" s="97"/>
      <c r="H1043" s="97"/>
      <c r="I1043" s="97"/>
      <c r="J1043" s="97"/>
      <c r="K1043" s="97"/>
      <c r="L1043" s="98"/>
      <c r="M1043" s="99"/>
      <c r="N1043" s="99"/>
      <c r="O1043" s="99"/>
      <c r="P1043" s="1"/>
      <c r="Q1043" s="27"/>
      <c r="R1043" s="30"/>
      <c r="S1043" s="1"/>
    </row>
    <row r="1044" spans="1:19" ht="18" customHeight="1">
      <c r="A1044" s="22"/>
      <c r="B1044" s="27"/>
      <c r="C1044" s="27"/>
      <c r="D1044" s="27"/>
      <c r="E1044" s="27"/>
      <c r="F1044" s="97"/>
      <c r="G1044" s="97"/>
      <c r="H1044" s="97"/>
      <c r="I1044" s="97"/>
      <c r="J1044" s="97"/>
      <c r="K1044" s="97"/>
      <c r="L1044" s="98"/>
      <c r="M1044" s="99"/>
      <c r="N1044" s="99"/>
      <c r="O1044" s="99"/>
      <c r="P1044" s="1"/>
      <c r="Q1044" s="27"/>
      <c r="R1044" s="30"/>
      <c r="S1044" s="1"/>
    </row>
    <row r="1045" spans="1:19" ht="18" customHeight="1">
      <c r="A1045" s="22"/>
      <c r="B1045" s="27"/>
      <c r="C1045" s="27"/>
      <c r="D1045" s="27"/>
      <c r="E1045" s="27"/>
      <c r="F1045" s="97"/>
      <c r="G1045" s="97"/>
      <c r="H1045" s="97"/>
      <c r="I1045" s="97"/>
      <c r="J1045" s="97"/>
      <c r="K1045" s="97"/>
      <c r="L1045" s="98"/>
      <c r="M1045" s="99"/>
      <c r="N1045" s="99"/>
      <c r="O1045" s="99"/>
      <c r="P1045" s="1"/>
      <c r="Q1045" s="27"/>
      <c r="R1045" s="30"/>
      <c r="S1045" s="1"/>
    </row>
    <row r="1046" spans="1:19" ht="18" customHeight="1">
      <c r="A1046" s="22"/>
      <c r="B1046" s="27"/>
      <c r="C1046" s="27"/>
      <c r="D1046" s="27"/>
      <c r="E1046" s="27"/>
      <c r="F1046" s="97"/>
      <c r="G1046" s="97"/>
      <c r="H1046" s="97"/>
      <c r="I1046" s="97"/>
      <c r="J1046" s="97"/>
      <c r="K1046" s="97"/>
      <c r="L1046" s="98"/>
      <c r="M1046" s="99"/>
      <c r="N1046" s="99"/>
      <c r="O1046" s="99"/>
      <c r="P1046" s="1"/>
      <c r="Q1046" s="27"/>
      <c r="R1046" s="30"/>
      <c r="S1046" s="1"/>
    </row>
    <row r="1047" spans="1:19" ht="18" customHeight="1">
      <c r="A1047" s="22"/>
      <c r="B1047" s="27"/>
      <c r="C1047" s="27"/>
      <c r="D1047" s="27"/>
      <c r="E1047" s="27"/>
      <c r="F1047" s="97"/>
      <c r="G1047" s="97"/>
      <c r="H1047" s="97"/>
      <c r="I1047" s="97"/>
      <c r="J1047" s="97"/>
      <c r="K1047" s="97"/>
      <c r="L1047" s="98"/>
      <c r="M1047" s="99"/>
      <c r="N1047" s="99"/>
      <c r="O1047" s="99"/>
      <c r="P1047" s="1"/>
      <c r="Q1047" s="27"/>
      <c r="R1047" s="30"/>
      <c r="S1047" s="1"/>
    </row>
    <row r="1048" spans="1:19" ht="18" customHeight="1">
      <c r="A1048" s="22"/>
      <c r="B1048" s="27"/>
      <c r="C1048" s="27"/>
      <c r="D1048" s="27"/>
      <c r="E1048" s="27"/>
      <c r="F1048" s="97"/>
      <c r="G1048" s="97"/>
      <c r="H1048" s="97"/>
      <c r="I1048" s="97"/>
      <c r="J1048" s="97"/>
      <c r="K1048" s="97"/>
      <c r="L1048" s="98"/>
      <c r="M1048" s="99"/>
      <c r="N1048" s="99"/>
      <c r="O1048" s="99"/>
      <c r="P1048" s="1"/>
      <c r="Q1048" s="27"/>
      <c r="R1048" s="30"/>
      <c r="S1048" s="1"/>
    </row>
    <row r="1049" spans="1:19" ht="18" customHeight="1">
      <c r="A1049" s="22"/>
      <c r="B1049" s="27"/>
      <c r="C1049" s="27"/>
      <c r="D1049" s="27"/>
      <c r="E1049" s="27"/>
      <c r="F1049" s="97"/>
      <c r="G1049" s="97"/>
      <c r="H1049" s="97"/>
      <c r="I1049" s="97"/>
      <c r="J1049" s="97"/>
      <c r="K1049" s="97"/>
      <c r="L1049" s="98"/>
      <c r="M1049" s="99"/>
      <c r="N1049" s="99"/>
      <c r="O1049" s="99"/>
      <c r="P1049" s="1"/>
      <c r="Q1049" s="27"/>
      <c r="R1049" s="30"/>
      <c r="S1049" s="1"/>
    </row>
    <row r="1050" spans="1:19" ht="18" customHeight="1">
      <c r="A1050" s="22"/>
      <c r="B1050" s="27"/>
      <c r="C1050" s="27"/>
      <c r="D1050" s="27"/>
      <c r="E1050" s="27"/>
      <c r="F1050" s="97"/>
      <c r="G1050" s="97"/>
      <c r="H1050" s="97"/>
      <c r="I1050" s="97"/>
      <c r="J1050" s="97"/>
      <c r="K1050" s="97"/>
      <c r="L1050" s="98"/>
      <c r="M1050" s="99"/>
      <c r="N1050" s="99"/>
      <c r="O1050" s="99"/>
      <c r="P1050" s="1"/>
      <c r="Q1050" s="27"/>
      <c r="R1050" s="30"/>
      <c r="S1050" s="1"/>
    </row>
    <row r="1051" spans="1:19" ht="18" customHeight="1">
      <c r="A1051" s="22"/>
      <c r="B1051" s="27"/>
      <c r="C1051" s="27"/>
      <c r="D1051" s="27"/>
      <c r="E1051" s="27"/>
      <c r="F1051" s="97"/>
      <c r="G1051" s="97"/>
      <c r="H1051" s="97"/>
      <c r="I1051" s="97"/>
      <c r="J1051" s="97"/>
      <c r="K1051" s="97"/>
      <c r="L1051" s="98"/>
      <c r="M1051" s="99"/>
      <c r="N1051" s="99"/>
      <c r="O1051" s="99"/>
      <c r="P1051" s="1"/>
      <c r="Q1051" s="27"/>
      <c r="R1051" s="30"/>
      <c r="S1051" s="1"/>
    </row>
    <row r="1052" spans="1:19" ht="18" customHeight="1">
      <c r="A1052" s="22"/>
      <c r="B1052" s="27"/>
      <c r="C1052" s="27"/>
      <c r="D1052" s="27"/>
      <c r="E1052" s="27"/>
      <c r="F1052" s="97"/>
      <c r="G1052" s="97"/>
      <c r="H1052" s="97"/>
      <c r="I1052" s="97"/>
      <c r="J1052" s="97"/>
      <c r="K1052" s="97"/>
      <c r="L1052" s="98"/>
      <c r="M1052" s="99"/>
      <c r="N1052" s="99"/>
      <c r="O1052" s="99"/>
      <c r="P1052" s="1"/>
      <c r="Q1052" s="27"/>
      <c r="R1052" s="30"/>
      <c r="S1052" s="1"/>
    </row>
    <row r="1053" spans="1:19" ht="18" customHeight="1">
      <c r="A1053" s="22"/>
      <c r="B1053" s="27"/>
      <c r="C1053" s="27"/>
      <c r="D1053" s="27"/>
      <c r="E1053" s="27"/>
      <c r="F1053" s="97"/>
      <c r="G1053" s="97"/>
      <c r="H1053" s="97"/>
      <c r="I1053" s="97"/>
      <c r="J1053" s="97"/>
      <c r="K1053" s="97"/>
      <c r="L1053" s="98"/>
      <c r="M1053" s="99"/>
      <c r="N1053" s="99"/>
      <c r="O1053" s="99"/>
      <c r="P1053" s="1"/>
      <c r="Q1053" s="27"/>
      <c r="R1053" s="30"/>
      <c r="S1053" s="1"/>
    </row>
    <row r="1054" spans="1:19" ht="18" customHeight="1">
      <c r="A1054" s="22"/>
      <c r="B1054" s="27"/>
      <c r="C1054" s="27"/>
      <c r="D1054" s="27"/>
      <c r="E1054" s="27"/>
      <c r="F1054" s="97"/>
      <c r="G1054" s="97"/>
      <c r="H1054" s="97"/>
      <c r="I1054" s="97"/>
      <c r="J1054" s="97"/>
      <c r="K1054" s="97"/>
      <c r="L1054" s="98"/>
      <c r="M1054" s="99"/>
      <c r="N1054" s="99"/>
      <c r="O1054" s="99"/>
      <c r="P1054" s="1"/>
      <c r="Q1054" s="27"/>
      <c r="R1054" s="30"/>
      <c r="S1054" s="1"/>
    </row>
    <row r="1055" spans="1:19" ht="18" customHeight="1">
      <c r="A1055" s="22"/>
      <c r="B1055" s="27"/>
      <c r="C1055" s="27"/>
      <c r="D1055" s="27"/>
      <c r="E1055" s="27"/>
      <c r="F1055" s="97"/>
      <c r="G1055" s="97"/>
      <c r="H1055" s="97"/>
      <c r="I1055" s="97"/>
      <c r="J1055" s="97"/>
      <c r="K1055" s="97"/>
      <c r="L1055" s="98"/>
      <c r="M1055" s="99"/>
      <c r="N1055" s="99"/>
      <c r="O1055" s="99"/>
      <c r="P1055" s="1"/>
      <c r="Q1055" s="27"/>
      <c r="R1055" s="30"/>
      <c r="S1055" s="1"/>
    </row>
    <row r="1056" spans="1:19" ht="18" customHeight="1">
      <c r="A1056" s="22"/>
      <c r="B1056" s="27"/>
      <c r="C1056" s="27"/>
      <c r="D1056" s="27"/>
      <c r="E1056" s="27"/>
      <c r="F1056" s="97"/>
      <c r="G1056" s="97"/>
      <c r="H1056" s="97"/>
      <c r="I1056" s="97"/>
      <c r="J1056" s="97"/>
      <c r="K1056" s="97"/>
      <c r="L1056" s="98"/>
      <c r="M1056" s="99"/>
      <c r="N1056" s="99"/>
      <c r="O1056" s="99"/>
      <c r="P1056" s="1"/>
      <c r="Q1056" s="27"/>
      <c r="R1056" s="30"/>
      <c r="S1056" s="1"/>
    </row>
    <row r="1057" spans="1:19" ht="18" customHeight="1">
      <c r="A1057" s="22"/>
      <c r="B1057" s="27"/>
      <c r="C1057" s="27"/>
      <c r="D1057" s="27"/>
      <c r="E1057" s="27"/>
      <c r="F1057" s="97"/>
      <c r="G1057" s="97"/>
      <c r="H1057" s="97"/>
      <c r="I1057" s="97"/>
      <c r="J1057" s="97"/>
      <c r="K1057" s="97"/>
      <c r="L1057" s="98"/>
      <c r="M1057" s="99"/>
      <c r="N1057" s="99"/>
      <c r="O1057" s="99"/>
      <c r="P1057" s="1"/>
      <c r="Q1057" s="27"/>
      <c r="R1057" s="30"/>
      <c r="S1057" s="1"/>
    </row>
    <row r="1058" spans="1:19" ht="18" customHeight="1">
      <c r="A1058" s="22"/>
      <c r="B1058" s="27"/>
      <c r="C1058" s="27"/>
      <c r="D1058" s="27"/>
      <c r="E1058" s="27"/>
      <c r="F1058" s="97"/>
      <c r="G1058" s="97"/>
      <c r="H1058" s="97"/>
      <c r="I1058" s="97"/>
      <c r="J1058" s="97"/>
      <c r="K1058" s="97"/>
      <c r="L1058" s="98"/>
      <c r="M1058" s="99"/>
      <c r="N1058" s="99"/>
      <c r="O1058" s="99"/>
      <c r="P1058" s="1"/>
      <c r="Q1058" s="27"/>
      <c r="R1058" s="30"/>
      <c r="S1058" s="1"/>
    </row>
    <row r="1059" spans="1:19" ht="18" customHeight="1">
      <c r="A1059" s="22"/>
      <c r="B1059" s="27"/>
      <c r="C1059" s="27"/>
      <c r="D1059" s="27"/>
      <c r="E1059" s="27"/>
      <c r="F1059" s="97"/>
      <c r="G1059" s="97"/>
      <c r="H1059" s="97"/>
      <c r="I1059" s="97"/>
      <c r="J1059" s="97"/>
      <c r="K1059" s="97"/>
      <c r="L1059" s="98"/>
      <c r="M1059" s="99"/>
      <c r="N1059" s="99"/>
      <c r="O1059" s="99"/>
      <c r="P1059" s="1"/>
      <c r="Q1059" s="27"/>
      <c r="R1059" s="30"/>
      <c r="S1059" s="1"/>
    </row>
    <row r="1060" spans="1:19" ht="18" customHeight="1">
      <c r="A1060" s="22"/>
      <c r="B1060" s="27"/>
      <c r="C1060" s="27"/>
      <c r="D1060" s="27"/>
      <c r="E1060" s="27"/>
      <c r="F1060" s="97"/>
      <c r="G1060" s="97"/>
      <c r="H1060" s="97"/>
      <c r="I1060" s="97"/>
      <c r="J1060" s="97"/>
      <c r="K1060" s="97"/>
      <c r="L1060" s="98"/>
      <c r="M1060" s="99"/>
      <c r="N1060" s="99"/>
      <c r="O1060" s="99"/>
      <c r="P1060" s="1"/>
      <c r="Q1060" s="27"/>
      <c r="R1060" s="30"/>
      <c r="S1060" s="1"/>
    </row>
    <row r="1061" spans="1:19" ht="18" customHeight="1">
      <c r="A1061" s="22"/>
      <c r="B1061" s="27"/>
      <c r="C1061" s="27"/>
      <c r="D1061" s="27"/>
      <c r="E1061" s="27"/>
      <c r="F1061" s="97"/>
      <c r="G1061" s="97"/>
      <c r="H1061" s="97"/>
      <c r="I1061" s="97"/>
      <c r="J1061" s="97"/>
      <c r="K1061" s="97"/>
      <c r="L1061" s="98"/>
      <c r="M1061" s="99"/>
      <c r="N1061" s="99"/>
      <c r="O1061" s="99"/>
      <c r="P1061" s="1"/>
      <c r="Q1061" s="27"/>
      <c r="R1061" s="30"/>
      <c r="S1061" s="1"/>
    </row>
    <row r="1062" spans="1:19" ht="18" customHeight="1">
      <c r="A1062" s="22"/>
      <c r="B1062" s="27"/>
      <c r="C1062" s="27"/>
      <c r="D1062" s="27"/>
      <c r="E1062" s="27"/>
      <c r="F1062" s="97"/>
      <c r="G1062" s="97"/>
      <c r="H1062" s="97"/>
      <c r="I1062" s="97"/>
      <c r="J1062" s="97"/>
      <c r="K1062" s="97"/>
      <c r="L1062" s="98"/>
      <c r="M1062" s="99"/>
      <c r="N1062" s="99"/>
      <c r="O1062" s="99"/>
      <c r="P1062" s="1"/>
      <c r="Q1062" s="27"/>
      <c r="R1062" s="30"/>
      <c r="S1062" s="1"/>
    </row>
    <row r="1063" spans="1:19" ht="18" customHeight="1">
      <c r="A1063" s="22"/>
      <c r="B1063" s="27"/>
      <c r="C1063" s="27"/>
      <c r="D1063" s="27"/>
      <c r="E1063" s="27"/>
      <c r="F1063" s="97"/>
      <c r="G1063" s="97"/>
      <c r="H1063" s="97"/>
      <c r="I1063" s="97"/>
      <c r="J1063" s="97"/>
      <c r="K1063" s="97"/>
      <c r="L1063" s="98"/>
      <c r="M1063" s="99"/>
      <c r="N1063" s="99"/>
      <c r="O1063" s="99"/>
      <c r="P1063" s="1"/>
      <c r="Q1063" s="27"/>
      <c r="R1063" s="30"/>
      <c r="S1063" s="1"/>
    </row>
    <row r="1064" spans="1:19" ht="18" customHeight="1">
      <c r="A1064" s="22"/>
      <c r="B1064" s="27"/>
      <c r="C1064" s="27"/>
      <c r="D1064" s="27"/>
      <c r="E1064" s="27"/>
      <c r="F1064" s="97"/>
      <c r="G1064" s="97"/>
      <c r="H1064" s="97"/>
      <c r="I1064" s="97"/>
      <c r="J1064" s="97"/>
      <c r="K1064" s="97"/>
      <c r="L1064" s="98"/>
      <c r="M1064" s="99"/>
      <c r="N1064" s="99"/>
      <c r="O1064" s="99"/>
      <c r="P1064" s="1"/>
      <c r="Q1064" s="27"/>
      <c r="R1064" s="30"/>
      <c r="S1064" s="1"/>
    </row>
    <row r="1065" spans="1:19" ht="18" customHeight="1">
      <c r="A1065" s="22"/>
      <c r="B1065" s="27"/>
      <c r="C1065" s="27"/>
      <c r="D1065" s="27"/>
      <c r="E1065" s="27"/>
      <c r="F1065" s="97"/>
      <c r="G1065" s="97"/>
      <c r="H1065" s="97"/>
      <c r="I1065" s="97"/>
      <c r="J1065" s="97"/>
      <c r="K1065" s="97"/>
      <c r="L1065" s="98"/>
      <c r="M1065" s="99"/>
      <c r="N1065" s="99"/>
      <c r="O1065" s="99"/>
      <c r="P1065" s="1"/>
      <c r="Q1065" s="27"/>
      <c r="R1065" s="30"/>
      <c r="S1065" s="1"/>
    </row>
    <row r="1066" spans="1:19" ht="18" customHeight="1">
      <c r="A1066" s="22"/>
      <c r="B1066" s="27"/>
      <c r="C1066" s="27"/>
      <c r="D1066" s="27"/>
      <c r="E1066" s="27"/>
      <c r="F1066" s="97"/>
      <c r="G1066" s="97"/>
      <c r="H1066" s="97"/>
      <c r="I1066" s="97"/>
      <c r="J1066" s="97"/>
      <c r="K1066" s="97"/>
      <c r="L1066" s="98"/>
      <c r="M1066" s="99"/>
      <c r="N1066" s="99"/>
      <c r="O1066" s="99"/>
      <c r="P1066" s="1"/>
      <c r="Q1066" s="27"/>
      <c r="R1066" s="30"/>
      <c r="S1066" s="1"/>
    </row>
    <row r="1067" spans="1:19" ht="18" customHeight="1">
      <c r="A1067" s="22"/>
      <c r="B1067" s="27"/>
      <c r="C1067" s="27"/>
      <c r="D1067" s="27"/>
      <c r="E1067" s="27"/>
      <c r="F1067" s="97"/>
      <c r="G1067" s="97"/>
      <c r="H1067" s="97"/>
      <c r="I1067" s="97"/>
      <c r="J1067" s="97"/>
      <c r="K1067" s="97"/>
      <c r="L1067" s="98"/>
      <c r="M1067" s="99"/>
      <c r="N1067" s="99"/>
      <c r="O1067" s="99"/>
      <c r="P1067" s="1"/>
      <c r="Q1067" s="27"/>
      <c r="R1067" s="30"/>
      <c r="S1067" s="1"/>
    </row>
    <row r="1068" spans="1:19" ht="18" customHeight="1">
      <c r="A1068" s="22"/>
      <c r="B1068" s="27"/>
      <c r="C1068" s="27"/>
      <c r="D1068" s="27"/>
      <c r="E1068" s="27"/>
      <c r="F1068" s="97"/>
      <c r="G1068" s="97"/>
      <c r="H1068" s="97"/>
      <c r="I1068" s="97"/>
      <c r="J1068" s="97"/>
      <c r="K1068" s="97"/>
      <c r="L1068" s="98"/>
      <c r="M1068" s="99"/>
      <c r="N1068" s="99"/>
      <c r="O1068" s="99"/>
      <c r="P1068" s="1"/>
      <c r="Q1068" s="27"/>
      <c r="R1068" s="30"/>
      <c r="S1068" s="1"/>
    </row>
    <row r="1069" spans="1:19" ht="18" customHeight="1">
      <c r="A1069" s="22"/>
      <c r="B1069" s="27"/>
      <c r="C1069" s="27"/>
      <c r="D1069" s="27"/>
      <c r="E1069" s="27"/>
      <c r="F1069" s="97"/>
      <c r="G1069" s="97"/>
      <c r="H1069" s="97"/>
      <c r="I1069" s="97"/>
      <c r="J1069" s="97"/>
      <c r="K1069" s="97"/>
      <c r="L1069" s="98"/>
      <c r="M1069" s="99"/>
      <c r="N1069" s="99"/>
      <c r="O1069" s="99"/>
      <c r="P1069" s="1"/>
      <c r="Q1069" s="27"/>
      <c r="R1069" s="30"/>
      <c r="S1069" s="1"/>
    </row>
    <row r="1070" spans="1:19" ht="18" customHeight="1">
      <c r="A1070" s="22"/>
      <c r="B1070" s="27"/>
      <c r="C1070" s="27"/>
      <c r="D1070" s="27"/>
      <c r="E1070" s="27"/>
      <c r="F1070" s="97"/>
      <c r="G1070" s="97"/>
      <c r="H1070" s="97"/>
      <c r="I1070" s="97"/>
      <c r="J1070" s="97"/>
      <c r="K1070" s="97"/>
      <c r="L1070" s="98"/>
      <c r="M1070" s="99"/>
      <c r="N1070" s="99"/>
      <c r="O1070" s="99"/>
      <c r="P1070" s="1"/>
      <c r="Q1070" s="27"/>
      <c r="R1070" s="30"/>
      <c r="S1070" s="1"/>
    </row>
    <row r="1071" spans="1:19" ht="18" customHeight="1">
      <c r="A1071" s="22"/>
      <c r="B1071" s="27"/>
      <c r="C1071" s="27"/>
      <c r="D1071" s="27"/>
      <c r="E1071" s="27"/>
      <c r="F1071" s="97"/>
      <c r="G1071" s="97"/>
      <c r="H1071" s="97"/>
      <c r="I1071" s="97"/>
      <c r="J1071" s="97"/>
      <c r="K1071" s="97"/>
      <c r="L1071" s="98"/>
      <c r="M1071" s="99"/>
      <c r="N1071" s="99"/>
      <c r="O1071" s="99"/>
      <c r="P1071" s="1"/>
      <c r="Q1071" s="27"/>
      <c r="R1071" s="30"/>
      <c r="S1071" s="1"/>
    </row>
    <row r="1072" spans="1:19" ht="18" customHeight="1">
      <c r="A1072" s="22"/>
      <c r="B1072" s="27"/>
      <c r="C1072" s="27"/>
      <c r="D1072" s="27"/>
      <c r="E1072" s="27"/>
      <c r="F1072" s="97"/>
      <c r="G1072" s="97"/>
      <c r="H1072" s="97"/>
      <c r="I1072" s="97"/>
      <c r="J1072" s="97"/>
      <c r="K1072" s="97"/>
      <c r="L1072" s="98"/>
      <c r="M1072" s="99"/>
      <c r="N1072" s="99"/>
      <c r="O1072" s="99"/>
      <c r="P1072" s="1"/>
      <c r="Q1072" s="27"/>
      <c r="R1072" s="30"/>
      <c r="S1072" s="1"/>
    </row>
    <row r="1073" spans="1:19" ht="18" customHeight="1">
      <c r="A1073" s="22"/>
      <c r="B1073" s="27"/>
      <c r="C1073" s="27"/>
      <c r="D1073" s="27"/>
      <c r="E1073" s="27"/>
      <c r="F1073" s="97"/>
      <c r="G1073" s="97"/>
      <c r="H1073" s="97"/>
      <c r="I1073" s="97"/>
      <c r="J1073" s="97"/>
      <c r="K1073" s="97"/>
      <c r="L1073" s="98"/>
      <c r="M1073" s="99"/>
      <c r="N1073" s="99"/>
      <c r="O1073" s="99"/>
      <c r="P1073" s="1"/>
      <c r="Q1073" s="27"/>
      <c r="R1073" s="30"/>
      <c r="S1073" s="1"/>
    </row>
    <row r="1074" spans="1:19" ht="18" customHeight="1">
      <c r="A1074" s="22"/>
      <c r="B1074" s="27"/>
      <c r="C1074" s="27"/>
      <c r="D1074" s="27"/>
      <c r="E1074" s="27"/>
      <c r="F1074" s="97"/>
      <c r="G1074" s="97"/>
      <c r="H1074" s="97"/>
      <c r="I1074" s="97"/>
      <c r="J1074" s="97"/>
      <c r="K1074" s="97"/>
      <c r="L1074" s="98"/>
      <c r="M1074" s="99"/>
      <c r="N1074" s="99"/>
      <c r="O1074" s="99"/>
      <c r="P1074" s="1"/>
      <c r="Q1074" s="27"/>
      <c r="R1074" s="30"/>
      <c r="S1074" s="1"/>
    </row>
    <row r="1075" spans="1:19" ht="18" customHeight="1">
      <c r="A1075" s="22"/>
      <c r="B1075" s="27"/>
      <c r="C1075" s="27"/>
      <c r="D1075" s="27"/>
      <c r="E1075" s="27"/>
      <c r="F1075" s="97"/>
      <c r="G1075" s="97"/>
      <c r="H1075" s="97"/>
      <c r="I1075" s="97"/>
      <c r="J1075" s="97"/>
      <c r="K1075" s="97"/>
      <c r="L1075" s="98"/>
      <c r="M1075" s="99"/>
      <c r="N1075" s="99"/>
      <c r="O1075" s="99"/>
      <c r="P1075" s="1"/>
      <c r="Q1075" s="27"/>
      <c r="R1075" s="30"/>
      <c r="S1075" s="1"/>
    </row>
    <row r="1076" spans="1:19" ht="18" customHeight="1">
      <c r="A1076" s="22"/>
      <c r="B1076" s="27"/>
      <c r="C1076" s="27"/>
      <c r="D1076" s="27"/>
      <c r="E1076" s="27"/>
      <c r="F1076" s="97"/>
      <c r="G1076" s="97"/>
      <c r="H1076" s="97"/>
      <c r="I1076" s="97"/>
      <c r="J1076" s="97"/>
      <c r="K1076" s="97"/>
      <c r="L1076" s="98"/>
      <c r="M1076" s="99"/>
      <c r="N1076" s="99"/>
      <c r="O1076" s="99"/>
      <c r="P1076" s="1"/>
      <c r="Q1076" s="27"/>
      <c r="R1076" s="30"/>
      <c r="S1076" s="1"/>
    </row>
    <row r="1077" spans="1:19" ht="18" customHeight="1">
      <c r="A1077" s="22"/>
      <c r="B1077" s="27"/>
      <c r="C1077" s="27"/>
      <c r="D1077" s="27"/>
      <c r="E1077" s="27"/>
      <c r="F1077" s="97"/>
      <c r="G1077" s="97"/>
      <c r="H1077" s="97"/>
      <c r="I1077" s="97"/>
      <c r="J1077" s="97"/>
      <c r="K1077" s="97"/>
      <c r="L1077" s="98"/>
      <c r="M1077" s="99"/>
      <c r="N1077" s="99"/>
      <c r="O1077" s="99"/>
      <c r="P1077" s="1"/>
      <c r="Q1077" s="27"/>
      <c r="R1077" s="30"/>
      <c r="S1077" s="1"/>
    </row>
    <row r="1078" spans="1:19" ht="18" customHeight="1">
      <c r="A1078" s="22"/>
      <c r="B1078" s="27"/>
      <c r="C1078" s="27"/>
      <c r="D1078" s="27"/>
      <c r="E1078" s="27"/>
      <c r="F1078" s="97"/>
      <c r="G1078" s="97"/>
      <c r="H1078" s="97"/>
      <c r="I1078" s="97"/>
      <c r="J1078" s="97"/>
      <c r="K1078" s="97"/>
      <c r="L1078" s="98"/>
      <c r="M1078" s="99"/>
      <c r="N1078" s="99"/>
      <c r="O1078" s="99"/>
      <c r="P1078" s="1"/>
      <c r="Q1078" s="27"/>
      <c r="R1078" s="30"/>
      <c r="S1078" s="1"/>
    </row>
    <row r="1079" spans="1:19" ht="18" customHeight="1">
      <c r="A1079" s="22"/>
      <c r="B1079" s="27"/>
      <c r="C1079" s="27"/>
      <c r="D1079" s="27"/>
      <c r="E1079" s="27"/>
      <c r="F1079" s="97"/>
      <c r="G1079" s="97"/>
      <c r="H1079" s="97"/>
      <c r="I1079" s="97"/>
      <c r="J1079" s="97"/>
      <c r="K1079" s="97"/>
      <c r="L1079" s="98"/>
      <c r="M1079" s="99"/>
      <c r="N1079" s="99"/>
      <c r="O1079" s="99"/>
      <c r="P1079" s="1"/>
      <c r="Q1079" s="27"/>
      <c r="R1079" s="30"/>
      <c r="S1079" s="1"/>
    </row>
    <row r="1080" spans="1:19" ht="18" customHeight="1">
      <c r="A1080" s="22"/>
      <c r="B1080" s="27"/>
      <c r="C1080" s="27"/>
      <c r="D1080" s="27"/>
      <c r="E1080" s="27"/>
      <c r="F1080" s="97"/>
      <c r="G1080" s="97"/>
      <c r="H1080" s="97"/>
      <c r="I1080" s="97"/>
      <c r="J1080" s="97"/>
      <c r="K1080" s="97"/>
      <c r="L1080" s="98"/>
      <c r="M1080" s="99"/>
      <c r="N1080" s="99"/>
      <c r="O1080" s="99"/>
      <c r="P1080" s="1"/>
      <c r="Q1080" s="27"/>
      <c r="R1080" s="30"/>
      <c r="S1080" s="1"/>
    </row>
    <row r="1081" spans="1:19" ht="18" customHeight="1">
      <c r="A1081" s="22"/>
      <c r="B1081" s="27"/>
      <c r="C1081" s="27"/>
      <c r="D1081" s="27"/>
      <c r="E1081" s="27"/>
      <c r="F1081" s="97"/>
      <c r="G1081" s="97"/>
      <c r="H1081" s="97"/>
      <c r="I1081" s="97"/>
      <c r="J1081" s="97"/>
      <c r="K1081" s="97"/>
      <c r="L1081" s="98"/>
      <c r="M1081" s="99"/>
      <c r="N1081" s="99"/>
      <c r="O1081" s="99"/>
      <c r="P1081" s="1"/>
      <c r="Q1081" s="27"/>
      <c r="R1081" s="30"/>
      <c r="S1081" s="1"/>
    </row>
    <row r="1082" spans="1:19" ht="18" customHeight="1">
      <c r="A1082" s="22"/>
      <c r="B1082" s="27"/>
      <c r="C1082" s="27"/>
      <c r="D1082" s="27"/>
      <c r="E1082" s="27"/>
      <c r="F1082" s="97"/>
      <c r="G1082" s="97"/>
      <c r="H1082" s="97"/>
      <c r="I1082" s="97"/>
      <c r="J1082" s="97"/>
      <c r="K1082" s="97"/>
      <c r="L1082" s="98"/>
      <c r="M1082" s="99"/>
      <c r="N1082" s="99"/>
      <c r="O1082" s="99"/>
      <c r="P1082" s="1"/>
      <c r="Q1082" s="27"/>
      <c r="R1082" s="30"/>
      <c r="S1082" s="1"/>
    </row>
    <row r="1083" spans="1:19" ht="18" customHeight="1">
      <c r="A1083" s="22"/>
      <c r="B1083" s="27"/>
      <c r="C1083" s="27"/>
      <c r="D1083" s="27"/>
      <c r="E1083" s="27"/>
      <c r="F1083" s="97"/>
      <c r="G1083" s="97"/>
      <c r="H1083" s="97"/>
      <c r="I1083" s="97"/>
      <c r="J1083" s="97"/>
      <c r="K1083" s="97"/>
      <c r="L1083" s="98"/>
      <c r="M1083" s="99"/>
      <c r="N1083" s="99"/>
      <c r="O1083" s="99"/>
      <c r="P1083" s="1"/>
      <c r="Q1083" s="27"/>
      <c r="R1083" s="30"/>
      <c r="S1083" s="1"/>
    </row>
    <row r="1084" spans="1:19" ht="18" customHeight="1">
      <c r="A1084" s="22"/>
      <c r="B1084" s="27"/>
      <c r="C1084" s="27"/>
      <c r="D1084" s="27"/>
      <c r="E1084" s="27"/>
      <c r="F1084" s="97"/>
      <c r="G1084" s="97"/>
      <c r="H1084" s="97"/>
      <c r="I1084" s="97"/>
      <c r="J1084" s="97"/>
      <c r="K1084" s="97"/>
      <c r="L1084" s="98"/>
      <c r="M1084" s="99"/>
      <c r="N1084" s="99"/>
      <c r="O1084" s="99"/>
      <c r="P1084" s="1"/>
      <c r="Q1084" s="27"/>
      <c r="R1084" s="30"/>
      <c r="S1084" s="1"/>
    </row>
    <row r="1085" spans="1:19" ht="18" customHeight="1">
      <c r="A1085" s="22"/>
      <c r="B1085" s="27"/>
      <c r="C1085" s="27"/>
      <c r="D1085" s="27"/>
      <c r="E1085" s="27"/>
      <c r="F1085" s="97"/>
      <c r="G1085" s="97"/>
      <c r="H1085" s="97"/>
      <c r="I1085" s="97"/>
      <c r="J1085" s="97"/>
      <c r="K1085" s="97"/>
      <c r="L1085" s="98"/>
      <c r="M1085" s="99"/>
      <c r="N1085" s="99"/>
      <c r="O1085" s="99"/>
      <c r="P1085" s="1"/>
      <c r="Q1085" s="27"/>
      <c r="R1085" s="30"/>
      <c r="S1085" s="1"/>
    </row>
    <row r="1086" spans="1:19" ht="18" customHeight="1">
      <c r="A1086" s="22"/>
      <c r="B1086" s="27"/>
      <c r="C1086" s="27"/>
      <c r="D1086" s="27"/>
      <c r="E1086" s="27"/>
      <c r="F1086" s="97"/>
      <c r="G1086" s="97"/>
      <c r="H1086" s="97"/>
      <c r="I1086" s="97"/>
      <c r="J1086" s="97"/>
      <c r="K1086" s="97"/>
      <c r="L1086" s="98"/>
      <c r="M1086" s="99"/>
      <c r="N1086" s="99"/>
      <c r="O1086" s="99"/>
      <c r="P1086" s="1"/>
      <c r="Q1086" s="27"/>
      <c r="R1086" s="30"/>
      <c r="S1086" s="1"/>
    </row>
    <row r="1087" spans="1:19" ht="18" customHeight="1">
      <c r="A1087" s="22"/>
      <c r="B1087" s="27"/>
      <c r="C1087" s="27"/>
      <c r="D1087" s="27"/>
      <c r="E1087" s="27"/>
      <c r="F1087" s="97"/>
      <c r="G1087" s="97"/>
      <c r="H1087" s="97"/>
      <c r="I1087" s="97"/>
      <c r="J1087" s="97"/>
      <c r="K1087" s="97"/>
      <c r="L1087" s="98"/>
      <c r="M1087" s="99"/>
      <c r="N1087" s="99"/>
      <c r="O1087" s="99"/>
      <c r="P1087" s="1"/>
      <c r="Q1087" s="27"/>
      <c r="R1087" s="30"/>
      <c r="S1087" s="1"/>
    </row>
    <row r="1088" spans="1:19" ht="18" customHeight="1">
      <c r="A1088" s="22"/>
      <c r="B1088" s="27"/>
      <c r="C1088" s="27"/>
      <c r="D1088" s="27"/>
      <c r="E1088" s="27"/>
      <c r="F1088" s="97"/>
      <c r="G1088" s="97"/>
      <c r="H1088" s="97"/>
      <c r="I1088" s="97"/>
      <c r="J1088" s="97"/>
      <c r="K1088" s="97"/>
      <c r="L1088" s="98"/>
      <c r="M1088" s="99"/>
      <c r="N1088" s="99"/>
      <c r="O1088" s="99"/>
      <c r="P1088" s="1"/>
      <c r="Q1088" s="27"/>
      <c r="R1088" s="30"/>
      <c r="S1088" s="1"/>
    </row>
    <row r="1089" spans="1:19" ht="18" customHeight="1">
      <c r="A1089" s="22"/>
      <c r="B1089" s="27"/>
      <c r="C1089" s="27"/>
      <c r="D1089" s="27"/>
      <c r="E1089" s="27"/>
      <c r="F1089" s="97"/>
      <c r="G1089" s="97"/>
      <c r="H1089" s="97"/>
      <c r="I1089" s="97"/>
      <c r="J1089" s="97"/>
      <c r="K1089" s="97"/>
      <c r="L1089" s="98"/>
      <c r="M1089" s="99"/>
      <c r="N1089" s="99"/>
      <c r="O1089" s="99"/>
      <c r="P1089" s="1"/>
      <c r="Q1089" s="27"/>
      <c r="R1089" s="30"/>
      <c r="S1089" s="1"/>
    </row>
    <row r="1090" spans="1:19" ht="18" customHeight="1">
      <c r="A1090" s="22"/>
      <c r="B1090" s="27"/>
      <c r="C1090" s="27"/>
      <c r="D1090" s="27"/>
      <c r="E1090" s="27"/>
      <c r="F1090" s="97"/>
      <c r="G1090" s="97"/>
      <c r="H1090" s="97"/>
      <c r="I1090" s="97"/>
      <c r="J1090" s="97"/>
      <c r="K1090" s="97"/>
      <c r="L1090" s="98"/>
      <c r="M1090" s="99"/>
      <c r="N1090" s="99"/>
      <c r="O1090" s="99"/>
      <c r="P1090" s="1"/>
      <c r="Q1090" s="27"/>
      <c r="R1090" s="30"/>
      <c r="S1090" s="1"/>
    </row>
    <row r="1091" spans="1:19" ht="18" customHeight="1">
      <c r="A1091" s="22"/>
      <c r="B1091" s="27"/>
      <c r="C1091" s="27"/>
      <c r="D1091" s="27"/>
      <c r="E1091" s="27"/>
      <c r="F1091" s="97"/>
      <c r="G1091" s="97"/>
      <c r="H1091" s="97"/>
      <c r="I1091" s="97"/>
      <c r="J1091" s="97"/>
      <c r="K1091" s="97"/>
      <c r="L1091" s="98"/>
      <c r="M1091" s="99"/>
      <c r="N1091" s="99"/>
      <c r="O1091" s="99"/>
      <c r="P1091" s="1"/>
      <c r="Q1091" s="27"/>
      <c r="R1091" s="30"/>
      <c r="S1091" s="1"/>
    </row>
    <row r="1092" spans="1:19" ht="18" customHeight="1">
      <c r="A1092" s="22"/>
      <c r="B1092" s="27"/>
      <c r="C1092" s="27"/>
      <c r="D1092" s="27"/>
      <c r="E1092" s="27"/>
      <c r="F1092" s="97"/>
      <c r="G1092" s="97"/>
      <c r="H1092" s="97"/>
      <c r="I1092" s="97"/>
      <c r="J1092" s="97"/>
      <c r="K1092" s="97"/>
      <c r="L1092" s="98"/>
      <c r="M1092" s="99"/>
      <c r="N1092" s="99"/>
      <c r="O1092" s="99"/>
      <c r="P1092" s="1"/>
      <c r="Q1092" s="27"/>
      <c r="R1092" s="30"/>
      <c r="S1092" s="1"/>
    </row>
    <row r="1093" spans="1:19" ht="18" customHeight="1">
      <c r="A1093" s="22"/>
      <c r="B1093" s="27"/>
      <c r="C1093" s="27"/>
      <c r="D1093" s="27"/>
      <c r="E1093" s="27"/>
      <c r="F1093" s="97"/>
      <c r="G1093" s="97"/>
      <c r="H1093" s="97"/>
      <c r="I1093" s="97"/>
      <c r="J1093" s="97"/>
      <c r="K1093" s="97"/>
      <c r="L1093" s="98"/>
      <c r="M1093" s="99"/>
      <c r="N1093" s="99"/>
      <c r="O1093" s="99"/>
      <c r="P1093" s="1"/>
      <c r="Q1093" s="27"/>
      <c r="R1093" s="30"/>
      <c r="S1093" s="1"/>
    </row>
    <row r="1094" spans="1:19" ht="18" customHeight="1">
      <c r="A1094" s="22"/>
      <c r="B1094" s="27"/>
      <c r="C1094" s="27"/>
      <c r="D1094" s="27"/>
      <c r="E1094" s="27"/>
      <c r="F1094" s="97"/>
      <c r="G1094" s="97"/>
      <c r="H1094" s="97"/>
      <c r="I1094" s="97"/>
      <c r="J1094" s="97"/>
      <c r="K1094" s="97"/>
      <c r="L1094" s="98"/>
      <c r="M1094" s="99"/>
      <c r="N1094" s="99"/>
      <c r="O1094" s="99"/>
      <c r="P1094" s="1"/>
      <c r="Q1094" s="27"/>
      <c r="R1094" s="30"/>
      <c r="S1094" s="1"/>
    </row>
    <row r="1095" spans="1:19" ht="18" customHeight="1">
      <c r="A1095" s="22"/>
      <c r="B1095" s="27"/>
      <c r="C1095" s="27"/>
      <c r="D1095" s="27"/>
      <c r="E1095" s="27"/>
      <c r="F1095" s="97"/>
      <c r="G1095" s="97"/>
      <c r="H1095" s="97"/>
      <c r="I1095" s="97"/>
      <c r="J1095" s="97"/>
      <c r="K1095" s="97"/>
      <c r="L1095" s="98"/>
      <c r="M1095" s="99"/>
      <c r="N1095" s="99"/>
      <c r="O1095" s="99"/>
      <c r="P1095" s="1"/>
      <c r="Q1095" s="27"/>
      <c r="R1095" s="30"/>
      <c r="S1095" s="1"/>
    </row>
    <row r="1096" spans="1:19" ht="18" customHeight="1">
      <c r="A1096" s="22"/>
      <c r="B1096" s="27"/>
      <c r="C1096" s="27"/>
      <c r="D1096" s="27"/>
      <c r="E1096" s="27"/>
      <c r="F1096" s="97"/>
      <c r="G1096" s="97"/>
      <c r="H1096" s="97"/>
      <c r="I1096" s="97"/>
      <c r="J1096" s="97"/>
      <c r="K1096" s="97"/>
      <c r="L1096" s="98"/>
      <c r="M1096" s="99"/>
      <c r="N1096" s="99"/>
      <c r="O1096" s="99"/>
      <c r="P1096" s="1"/>
      <c r="Q1096" s="27"/>
      <c r="R1096" s="30"/>
      <c r="S1096" s="1"/>
    </row>
    <row r="1097" spans="1:19" ht="18" customHeight="1">
      <c r="A1097" s="22"/>
      <c r="B1097" s="27"/>
      <c r="C1097" s="27"/>
      <c r="D1097" s="27"/>
      <c r="E1097" s="27"/>
      <c r="F1097" s="97"/>
      <c r="G1097" s="97"/>
      <c r="H1097" s="97"/>
      <c r="I1097" s="97"/>
      <c r="J1097" s="97"/>
      <c r="K1097" s="97"/>
      <c r="L1097" s="98"/>
      <c r="M1097" s="99"/>
      <c r="N1097" s="99"/>
      <c r="O1097" s="99"/>
      <c r="P1097" s="1"/>
      <c r="Q1097" s="27"/>
      <c r="R1097" s="30"/>
      <c r="S1097" s="1"/>
    </row>
    <row r="1098" spans="1:19" ht="18" customHeight="1">
      <c r="A1098" s="22"/>
      <c r="B1098" s="27"/>
      <c r="C1098" s="27"/>
      <c r="D1098" s="27"/>
      <c r="E1098" s="27"/>
      <c r="F1098" s="97"/>
      <c r="G1098" s="97"/>
      <c r="H1098" s="97"/>
      <c r="I1098" s="97"/>
      <c r="J1098" s="97"/>
      <c r="K1098" s="97"/>
      <c r="L1098" s="98"/>
      <c r="M1098" s="99"/>
      <c r="N1098" s="99"/>
      <c r="O1098" s="99"/>
      <c r="P1098" s="1"/>
      <c r="Q1098" s="27"/>
      <c r="R1098" s="30"/>
      <c r="S1098" s="1"/>
    </row>
    <row r="1099" spans="1:19" ht="18" customHeight="1">
      <c r="A1099" s="22"/>
      <c r="B1099" s="27"/>
      <c r="C1099" s="27"/>
      <c r="D1099" s="27"/>
      <c r="E1099" s="27"/>
      <c r="F1099" s="97"/>
      <c r="G1099" s="97"/>
      <c r="H1099" s="97"/>
      <c r="I1099" s="97"/>
      <c r="J1099" s="97"/>
      <c r="K1099" s="97"/>
      <c r="L1099" s="98"/>
      <c r="M1099" s="99"/>
      <c r="N1099" s="99"/>
      <c r="O1099" s="99"/>
      <c r="P1099" s="1"/>
      <c r="Q1099" s="27"/>
      <c r="R1099" s="30"/>
      <c r="S1099" s="1"/>
    </row>
    <row r="1100" spans="1:19" ht="18" customHeight="1">
      <c r="A1100" s="22"/>
      <c r="B1100" s="27"/>
      <c r="C1100" s="27"/>
      <c r="D1100" s="27"/>
      <c r="E1100" s="27"/>
      <c r="F1100" s="97"/>
      <c r="G1100" s="97"/>
      <c r="H1100" s="97"/>
      <c r="I1100" s="97"/>
      <c r="J1100" s="97"/>
      <c r="K1100" s="97"/>
      <c r="L1100" s="98"/>
      <c r="M1100" s="99"/>
      <c r="N1100" s="99"/>
      <c r="O1100" s="99"/>
      <c r="P1100" s="1"/>
      <c r="Q1100" s="27"/>
      <c r="R1100" s="30"/>
      <c r="S1100" s="1"/>
    </row>
    <row r="1101" spans="1:19" ht="18" customHeight="1">
      <c r="A1101" s="22"/>
      <c r="B1101" s="27"/>
      <c r="C1101" s="27"/>
      <c r="D1101" s="27"/>
      <c r="E1101" s="27"/>
      <c r="F1101" s="97"/>
      <c r="G1101" s="97"/>
      <c r="H1101" s="97"/>
      <c r="I1101" s="97"/>
      <c r="J1101" s="97"/>
      <c r="K1101" s="97"/>
      <c r="L1101" s="98"/>
      <c r="M1101" s="99"/>
      <c r="N1101" s="99"/>
      <c r="O1101" s="99"/>
      <c r="P1101" s="1"/>
      <c r="Q1101" s="27"/>
      <c r="R1101" s="30"/>
      <c r="S1101" s="1"/>
    </row>
    <row r="1102" spans="1:19" ht="18" customHeight="1">
      <c r="A1102" s="22"/>
      <c r="B1102" s="27"/>
      <c r="C1102" s="27"/>
      <c r="D1102" s="27"/>
      <c r="E1102" s="27"/>
      <c r="F1102" s="97"/>
      <c r="G1102" s="97"/>
      <c r="H1102" s="97"/>
      <c r="I1102" s="97"/>
      <c r="J1102" s="97"/>
      <c r="K1102" s="97"/>
      <c r="L1102" s="98"/>
      <c r="M1102" s="99"/>
      <c r="N1102" s="99"/>
      <c r="O1102" s="99"/>
      <c r="P1102" s="1"/>
      <c r="Q1102" s="27"/>
      <c r="R1102" s="30"/>
      <c r="S1102" s="1"/>
    </row>
    <row r="1103" spans="1:19" ht="18" customHeight="1">
      <c r="A1103" s="22"/>
      <c r="B1103" s="27"/>
      <c r="C1103" s="27"/>
      <c r="D1103" s="27"/>
      <c r="E1103" s="27"/>
      <c r="F1103" s="97"/>
      <c r="G1103" s="97"/>
      <c r="H1103" s="97"/>
      <c r="I1103" s="97"/>
      <c r="J1103" s="97"/>
      <c r="K1103" s="97"/>
      <c r="L1103" s="98"/>
      <c r="M1103" s="99"/>
      <c r="N1103" s="99"/>
      <c r="O1103" s="99"/>
      <c r="P1103" s="1"/>
      <c r="Q1103" s="27"/>
      <c r="R1103" s="30"/>
      <c r="S1103" s="1"/>
    </row>
    <row r="1104" spans="1:19" ht="18" customHeight="1">
      <c r="A1104" s="22"/>
      <c r="B1104" s="27"/>
      <c r="C1104" s="27"/>
      <c r="D1104" s="27"/>
      <c r="E1104" s="27"/>
      <c r="F1104" s="97"/>
      <c r="G1104" s="97"/>
      <c r="H1104" s="97"/>
      <c r="I1104" s="97"/>
      <c r="J1104" s="97"/>
      <c r="K1104" s="97"/>
      <c r="L1104" s="98"/>
      <c r="M1104" s="99"/>
      <c r="N1104" s="99"/>
      <c r="O1104" s="99"/>
      <c r="P1104" s="1"/>
      <c r="Q1104" s="27"/>
      <c r="R1104" s="30"/>
      <c r="S1104" s="1"/>
    </row>
    <row r="1105" spans="1:19" ht="18" customHeight="1">
      <c r="A1105" s="22"/>
      <c r="B1105" s="27"/>
      <c r="C1105" s="27"/>
      <c r="D1105" s="27"/>
      <c r="E1105" s="27"/>
      <c r="F1105" s="97"/>
      <c r="G1105" s="97"/>
      <c r="H1105" s="97"/>
      <c r="I1105" s="97"/>
      <c r="J1105" s="97"/>
      <c r="K1105" s="97"/>
      <c r="L1105" s="98"/>
      <c r="M1105" s="99"/>
      <c r="N1105" s="99"/>
      <c r="O1105" s="99"/>
      <c r="P1105" s="1"/>
      <c r="Q1105" s="27"/>
      <c r="R1105" s="30"/>
      <c r="S1105" s="1"/>
    </row>
    <row r="1106" spans="1:19" ht="18" customHeight="1">
      <c r="A1106" s="22"/>
      <c r="B1106" s="27"/>
      <c r="C1106" s="27"/>
      <c r="D1106" s="27"/>
      <c r="E1106" s="27"/>
      <c r="F1106" s="97"/>
      <c r="G1106" s="97"/>
      <c r="H1106" s="97"/>
      <c r="I1106" s="97"/>
      <c r="J1106" s="97"/>
      <c r="K1106" s="97"/>
      <c r="L1106" s="98"/>
      <c r="M1106" s="99"/>
      <c r="N1106" s="99"/>
      <c r="O1106" s="99"/>
      <c r="P1106" s="1"/>
      <c r="Q1106" s="27"/>
      <c r="R1106" s="30"/>
      <c r="S1106" s="1"/>
    </row>
    <row r="1107" spans="1:19" ht="18" customHeight="1">
      <c r="A1107" s="22"/>
      <c r="B1107" s="27"/>
      <c r="C1107" s="27"/>
      <c r="D1107" s="27"/>
      <c r="E1107" s="27"/>
      <c r="F1107" s="97"/>
      <c r="G1107" s="97"/>
      <c r="H1107" s="97"/>
      <c r="I1107" s="97"/>
      <c r="J1107" s="97"/>
      <c r="K1107" s="97"/>
      <c r="L1107" s="98"/>
      <c r="M1107" s="99"/>
      <c r="N1107" s="99"/>
      <c r="O1107" s="99"/>
      <c r="P1107" s="1"/>
      <c r="Q1107" s="27"/>
      <c r="R1107" s="30"/>
      <c r="S1107" s="1"/>
    </row>
    <row r="1108" spans="1:19" ht="18" customHeight="1">
      <c r="A1108" s="22"/>
      <c r="B1108" s="27"/>
      <c r="C1108" s="27"/>
      <c r="D1108" s="27"/>
      <c r="E1108" s="27"/>
      <c r="F1108" s="97"/>
      <c r="G1108" s="97"/>
      <c r="H1108" s="97"/>
      <c r="I1108" s="97"/>
      <c r="J1108" s="97"/>
      <c r="K1108" s="97"/>
      <c r="L1108" s="98"/>
      <c r="M1108" s="99"/>
      <c r="N1108" s="99"/>
      <c r="O1108" s="99"/>
      <c r="P1108" s="1"/>
      <c r="Q1108" s="27"/>
      <c r="R1108" s="30"/>
      <c r="S1108" s="1"/>
    </row>
    <row r="1109" spans="1:19" ht="18" customHeight="1">
      <c r="A1109" s="22"/>
      <c r="B1109" s="27"/>
      <c r="C1109" s="27"/>
      <c r="D1109" s="27"/>
      <c r="E1109" s="27"/>
      <c r="F1109" s="97"/>
      <c r="G1109" s="97"/>
      <c r="H1109" s="97"/>
      <c r="I1109" s="97"/>
      <c r="J1109" s="97"/>
      <c r="K1109" s="97"/>
      <c r="L1109" s="98"/>
      <c r="M1109" s="99"/>
      <c r="N1109" s="99"/>
      <c r="O1109" s="99"/>
      <c r="P1109" s="1"/>
      <c r="Q1109" s="27"/>
      <c r="R1109" s="30"/>
      <c r="S1109" s="1"/>
    </row>
    <row r="1110" spans="1:19" ht="18" customHeight="1">
      <c r="A1110" s="22"/>
      <c r="B1110" s="27"/>
      <c r="C1110" s="27"/>
      <c r="D1110" s="27"/>
      <c r="E1110" s="27"/>
      <c r="F1110" s="97"/>
      <c r="G1110" s="97"/>
      <c r="H1110" s="97"/>
      <c r="I1110" s="97"/>
      <c r="J1110" s="97"/>
      <c r="K1110" s="97"/>
      <c r="L1110" s="98"/>
      <c r="M1110" s="99"/>
      <c r="N1110" s="99"/>
      <c r="O1110" s="99"/>
      <c r="P1110" s="1"/>
      <c r="Q1110" s="27"/>
      <c r="R1110" s="30"/>
      <c r="S1110" s="1"/>
    </row>
    <row r="1111" spans="1:19" ht="18" customHeight="1">
      <c r="A1111" s="22"/>
      <c r="B1111" s="27"/>
      <c r="C1111" s="27"/>
      <c r="D1111" s="27"/>
      <c r="E1111" s="27"/>
      <c r="F1111" s="97"/>
      <c r="G1111" s="97"/>
      <c r="H1111" s="97"/>
      <c r="I1111" s="97"/>
      <c r="J1111" s="97"/>
      <c r="K1111" s="97"/>
      <c r="L1111" s="98"/>
      <c r="M1111" s="99"/>
      <c r="N1111" s="99"/>
      <c r="O1111" s="99"/>
      <c r="P1111" s="1"/>
      <c r="Q1111" s="27"/>
      <c r="R1111" s="30"/>
      <c r="S1111" s="1"/>
    </row>
    <row r="1112" spans="1:19" ht="18" customHeight="1">
      <c r="A1112" s="22"/>
      <c r="B1112" s="27"/>
      <c r="C1112" s="27"/>
      <c r="D1112" s="27"/>
      <c r="E1112" s="27"/>
      <c r="F1112" s="97"/>
      <c r="G1112" s="97"/>
      <c r="H1112" s="97"/>
      <c r="I1112" s="97"/>
      <c r="J1112" s="97"/>
      <c r="K1112" s="97"/>
      <c r="L1112" s="98"/>
      <c r="M1112" s="99"/>
      <c r="N1112" s="99"/>
      <c r="O1112" s="99"/>
      <c r="P1112" s="1"/>
      <c r="Q1112" s="27"/>
      <c r="R1112" s="30"/>
      <c r="S1112" s="1"/>
    </row>
    <row r="1113" spans="1:19" ht="18" customHeight="1">
      <c r="A1113" s="22"/>
      <c r="B1113" s="27"/>
      <c r="C1113" s="27"/>
      <c r="D1113" s="27"/>
      <c r="E1113" s="27"/>
      <c r="F1113" s="97"/>
      <c r="G1113" s="97"/>
      <c r="H1113" s="97"/>
      <c r="I1113" s="97"/>
      <c r="J1113" s="97"/>
      <c r="K1113" s="97"/>
      <c r="L1113" s="98"/>
      <c r="M1113" s="99"/>
      <c r="N1113" s="99"/>
      <c r="O1113" s="99"/>
      <c r="P1113" s="1"/>
      <c r="Q1113" s="27"/>
      <c r="R1113" s="30"/>
      <c r="S1113" s="1"/>
    </row>
    <row r="1114" spans="1:19" ht="18" customHeight="1">
      <c r="A1114" s="22"/>
      <c r="B1114" s="27"/>
      <c r="C1114" s="27"/>
      <c r="D1114" s="27"/>
      <c r="E1114" s="27"/>
      <c r="F1114" s="97"/>
      <c r="G1114" s="97"/>
      <c r="H1114" s="97"/>
      <c r="I1114" s="97"/>
      <c r="J1114" s="97"/>
      <c r="K1114" s="97"/>
      <c r="L1114" s="98"/>
      <c r="M1114" s="99"/>
      <c r="N1114" s="99"/>
      <c r="O1114" s="99"/>
      <c r="P1114" s="1"/>
      <c r="Q1114" s="27"/>
      <c r="R1114" s="30"/>
      <c r="S1114" s="1"/>
    </row>
    <row r="1115" spans="1:19" ht="18" customHeight="1">
      <c r="A1115" s="22"/>
      <c r="B1115" s="27"/>
      <c r="C1115" s="27"/>
      <c r="D1115" s="27"/>
      <c r="E1115" s="27"/>
      <c r="F1115" s="97"/>
      <c r="G1115" s="97"/>
      <c r="H1115" s="97"/>
      <c r="I1115" s="97"/>
      <c r="J1115" s="97"/>
      <c r="K1115" s="97"/>
      <c r="L1115" s="98"/>
      <c r="M1115" s="99"/>
      <c r="N1115" s="99"/>
      <c r="O1115" s="99"/>
      <c r="P1115" s="1"/>
      <c r="Q1115" s="27"/>
      <c r="R1115" s="30"/>
      <c r="S1115" s="1"/>
    </row>
    <row r="1116" spans="1:19" ht="18" customHeight="1">
      <c r="A1116" s="22"/>
      <c r="B1116" s="27"/>
      <c r="C1116" s="27"/>
      <c r="D1116" s="27"/>
      <c r="E1116" s="27"/>
      <c r="F1116" s="97"/>
      <c r="G1116" s="97"/>
      <c r="H1116" s="97"/>
      <c r="I1116" s="97"/>
      <c r="J1116" s="97"/>
      <c r="K1116" s="97"/>
      <c r="L1116" s="98"/>
      <c r="M1116" s="99"/>
      <c r="N1116" s="99"/>
      <c r="O1116" s="99"/>
      <c r="P1116" s="1"/>
      <c r="Q1116" s="27"/>
      <c r="R1116" s="30"/>
      <c r="S1116" s="1"/>
    </row>
    <row r="1117" spans="1:19" ht="18" customHeight="1">
      <c r="A1117" s="22"/>
      <c r="B1117" s="27"/>
      <c r="C1117" s="27"/>
      <c r="D1117" s="27"/>
      <c r="E1117" s="27"/>
      <c r="F1117" s="97"/>
      <c r="G1117" s="97"/>
      <c r="H1117" s="97"/>
      <c r="I1117" s="97"/>
      <c r="J1117" s="97"/>
      <c r="K1117" s="97"/>
      <c r="L1117" s="98"/>
      <c r="M1117" s="99"/>
      <c r="N1117" s="99"/>
      <c r="O1117" s="99"/>
      <c r="P1117" s="1"/>
      <c r="Q1117" s="27"/>
      <c r="R1117" s="30"/>
      <c r="S1117" s="1"/>
    </row>
    <row r="1118" spans="1:19" ht="18" customHeight="1">
      <c r="A1118" s="22"/>
      <c r="B1118" s="27"/>
      <c r="C1118" s="27"/>
      <c r="D1118" s="27"/>
      <c r="E1118" s="27"/>
      <c r="F1118" s="97"/>
      <c r="G1118" s="97"/>
      <c r="H1118" s="97"/>
      <c r="I1118" s="97"/>
      <c r="J1118" s="97"/>
      <c r="K1118" s="97"/>
      <c r="L1118" s="98"/>
      <c r="M1118" s="99"/>
      <c r="N1118" s="99"/>
      <c r="O1118" s="99"/>
      <c r="P1118" s="1"/>
      <c r="Q1118" s="27"/>
      <c r="R1118" s="30"/>
      <c r="S1118" s="1"/>
    </row>
    <row r="1119" spans="1:19" ht="18" customHeight="1">
      <c r="A1119" s="22"/>
      <c r="B1119" s="27"/>
      <c r="C1119" s="27"/>
      <c r="D1119" s="27"/>
      <c r="E1119" s="27"/>
      <c r="F1119" s="97"/>
      <c r="G1119" s="97"/>
      <c r="H1119" s="97"/>
      <c r="I1119" s="97"/>
      <c r="J1119" s="97"/>
      <c r="K1119" s="97"/>
      <c r="L1119" s="98"/>
      <c r="M1119" s="99"/>
      <c r="N1119" s="99"/>
      <c r="O1119" s="99"/>
      <c r="P1119" s="1"/>
      <c r="Q1119" s="27"/>
      <c r="R1119" s="30"/>
      <c r="S1119" s="1"/>
    </row>
    <row r="1120" spans="1:19" ht="18" customHeight="1">
      <c r="A1120" s="22"/>
      <c r="B1120" s="27"/>
      <c r="C1120" s="27"/>
      <c r="D1120" s="27"/>
      <c r="E1120" s="27"/>
      <c r="F1120" s="97"/>
      <c r="G1120" s="97"/>
      <c r="H1120" s="97"/>
      <c r="I1120" s="97"/>
      <c r="J1120" s="97"/>
      <c r="K1120" s="97"/>
      <c r="L1120" s="98"/>
      <c r="M1120" s="99"/>
      <c r="N1120" s="99"/>
      <c r="O1120" s="99"/>
      <c r="P1120" s="1"/>
      <c r="Q1120" s="27"/>
      <c r="R1120" s="30"/>
      <c r="S1120" s="1"/>
    </row>
    <row r="1121" spans="1:19" ht="18" customHeight="1">
      <c r="A1121" s="22"/>
      <c r="B1121" s="27"/>
      <c r="C1121" s="27"/>
      <c r="D1121" s="27"/>
      <c r="E1121" s="27"/>
      <c r="F1121" s="97"/>
      <c r="G1121" s="97"/>
      <c r="H1121" s="97"/>
      <c r="I1121" s="97"/>
      <c r="J1121" s="97"/>
      <c r="K1121" s="97"/>
      <c r="L1121" s="98"/>
      <c r="M1121" s="99"/>
      <c r="N1121" s="99"/>
      <c r="O1121" s="99"/>
      <c r="P1121" s="1"/>
      <c r="Q1121" s="27"/>
      <c r="R1121" s="30"/>
      <c r="S1121" s="1"/>
    </row>
    <row r="1122" spans="1:19" ht="18" customHeight="1">
      <c r="A1122" s="22"/>
      <c r="B1122" s="27"/>
      <c r="C1122" s="27"/>
      <c r="D1122" s="27"/>
      <c r="E1122" s="27"/>
      <c r="F1122" s="97"/>
      <c r="G1122" s="97"/>
      <c r="H1122" s="97"/>
      <c r="I1122" s="97"/>
      <c r="J1122" s="97"/>
      <c r="K1122" s="97"/>
      <c r="L1122" s="98"/>
      <c r="M1122" s="99"/>
      <c r="N1122" s="99"/>
      <c r="O1122" s="99"/>
      <c r="P1122" s="1"/>
      <c r="Q1122" s="27"/>
      <c r="R1122" s="30"/>
      <c r="S1122" s="1"/>
    </row>
    <row r="1123" spans="1:19" ht="18" customHeight="1">
      <c r="A1123" s="22"/>
      <c r="B1123" s="27"/>
      <c r="C1123" s="27"/>
      <c r="D1123" s="27"/>
      <c r="E1123" s="27"/>
      <c r="F1123" s="97"/>
      <c r="G1123" s="97"/>
      <c r="H1123" s="97"/>
      <c r="I1123" s="97"/>
      <c r="J1123" s="97"/>
      <c r="K1123" s="97"/>
      <c r="L1123" s="98"/>
      <c r="M1123" s="99"/>
      <c r="N1123" s="99"/>
      <c r="O1123" s="99"/>
      <c r="P1123" s="1"/>
      <c r="Q1123" s="27"/>
      <c r="R1123" s="30"/>
      <c r="S1123" s="1"/>
    </row>
    <row r="1124" spans="1:19" ht="18" customHeight="1">
      <c r="A1124" s="22"/>
      <c r="B1124" s="27"/>
      <c r="C1124" s="27"/>
      <c r="D1124" s="27"/>
      <c r="E1124" s="27"/>
      <c r="F1124" s="97"/>
      <c r="G1124" s="97"/>
      <c r="H1124" s="97"/>
      <c r="I1124" s="97"/>
      <c r="J1124" s="97"/>
      <c r="K1124" s="97"/>
      <c r="L1124" s="98"/>
      <c r="M1124" s="99"/>
      <c r="N1124" s="99"/>
      <c r="O1124" s="99"/>
      <c r="P1124" s="1"/>
      <c r="Q1124" s="27"/>
      <c r="R1124" s="30"/>
      <c r="S1124" s="1"/>
    </row>
    <row r="1125" spans="1:19" ht="18" customHeight="1">
      <c r="A1125" s="22"/>
      <c r="B1125" s="27"/>
      <c r="C1125" s="27"/>
      <c r="D1125" s="27"/>
      <c r="E1125" s="27"/>
      <c r="F1125" s="97"/>
      <c r="G1125" s="97"/>
      <c r="H1125" s="97"/>
      <c r="I1125" s="97"/>
      <c r="J1125" s="97"/>
      <c r="K1125" s="97"/>
      <c r="L1125" s="98"/>
      <c r="M1125" s="99"/>
      <c r="N1125" s="99"/>
      <c r="O1125" s="99"/>
      <c r="P1125" s="1"/>
      <c r="Q1125" s="27"/>
      <c r="R1125" s="30"/>
      <c r="S1125" s="1"/>
    </row>
    <row r="1126" spans="1:19" ht="18" customHeight="1">
      <c r="A1126" s="22"/>
      <c r="B1126" s="27"/>
      <c r="C1126" s="27"/>
      <c r="D1126" s="27"/>
      <c r="E1126" s="27"/>
      <c r="F1126" s="97"/>
      <c r="G1126" s="97"/>
      <c r="H1126" s="97"/>
      <c r="I1126" s="97"/>
      <c r="J1126" s="97"/>
      <c r="K1126" s="97"/>
      <c r="L1126" s="98"/>
      <c r="M1126" s="99"/>
      <c r="N1126" s="99"/>
      <c r="O1126" s="99"/>
      <c r="P1126" s="1"/>
      <c r="Q1126" s="27"/>
      <c r="R1126" s="30"/>
      <c r="S1126" s="1"/>
    </row>
    <row r="1127" spans="1:19" ht="18" customHeight="1">
      <c r="A1127" s="22"/>
      <c r="B1127" s="27"/>
      <c r="C1127" s="27"/>
      <c r="D1127" s="27"/>
      <c r="E1127" s="27"/>
      <c r="F1127" s="97"/>
      <c r="G1127" s="97"/>
      <c r="H1127" s="97"/>
      <c r="I1127" s="97"/>
      <c r="J1127" s="97"/>
      <c r="K1127" s="97"/>
      <c r="L1127" s="98"/>
      <c r="M1127" s="99"/>
      <c r="N1127" s="99"/>
      <c r="O1127" s="99"/>
      <c r="P1127" s="1"/>
      <c r="Q1127" s="27"/>
      <c r="R1127" s="30"/>
      <c r="S1127" s="1"/>
    </row>
    <row r="1128" spans="1:19" ht="18" customHeight="1">
      <c r="A1128" s="22"/>
      <c r="B1128" s="27"/>
      <c r="C1128" s="27"/>
      <c r="D1128" s="27"/>
      <c r="E1128" s="27"/>
      <c r="F1128" s="97"/>
      <c r="G1128" s="97"/>
      <c r="H1128" s="97"/>
      <c r="I1128" s="97"/>
      <c r="J1128" s="97"/>
      <c r="K1128" s="97"/>
      <c r="L1128" s="98"/>
      <c r="M1128" s="99"/>
      <c r="N1128" s="99"/>
      <c r="O1128" s="99"/>
      <c r="P1128" s="1"/>
      <c r="Q1128" s="27"/>
      <c r="R1128" s="30"/>
      <c r="S1128" s="1"/>
    </row>
    <row r="1129" spans="1:19" ht="18" customHeight="1">
      <c r="A1129" s="22"/>
      <c r="B1129" s="27"/>
      <c r="C1129" s="27"/>
      <c r="D1129" s="27"/>
      <c r="E1129" s="27"/>
      <c r="F1129" s="97"/>
      <c r="G1129" s="97"/>
      <c r="H1129" s="97"/>
      <c r="I1129" s="97"/>
      <c r="J1129" s="97"/>
      <c r="K1129" s="97"/>
      <c r="L1129" s="98"/>
      <c r="M1129" s="99"/>
      <c r="N1129" s="99"/>
      <c r="O1129" s="99"/>
      <c r="P1129" s="1"/>
      <c r="Q1129" s="27"/>
      <c r="R1129" s="30"/>
      <c r="S1129" s="1"/>
    </row>
    <row r="1130" spans="1:19" ht="18" customHeight="1">
      <c r="A1130" s="22"/>
      <c r="B1130" s="27"/>
      <c r="C1130" s="27"/>
      <c r="D1130" s="27"/>
      <c r="E1130" s="27"/>
      <c r="F1130" s="97"/>
      <c r="G1130" s="97"/>
      <c r="H1130" s="97"/>
      <c r="I1130" s="97"/>
      <c r="J1130" s="97"/>
      <c r="K1130" s="97"/>
      <c r="L1130" s="98"/>
      <c r="M1130" s="99"/>
      <c r="N1130" s="99"/>
      <c r="O1130" s="99"/>
      <c r="P1130" s="1"/>
      <c r="Q1130" s="27"/>
      <c r="R1130" s="30"/>
      <c r="S1130" s="1"/>
    </row>
    <row r="1131" spans="1:19" ht="18" customHeight="1">
      <c r="A1131" s="22"/>
      <c r="B1131" s="27"/>
      <c r="C1131" s="27"/>
      <c r="D1131" s="27"/>
      <c r="E1131" s="27"/>
      <c r="F1131" s="97"/>
      <c r="G1131" s="97"/>
      <c r="H1131" s="97"/>
      <c r="I1131" s="97"/>
      <c r="J1131" s="97"/>
      <c r="K1131" s="97"/>
      <c r="L1131" s="98"/>
      <c r="M1131" s="99"/>
      <c r="N1131" s="99"/>
      <c r="O1131" s="99"/>
      <c r="P1131" s="1"/>
      <c r="Q1131" s="27"/>
      <c r="R1131" s="30"/>
      <c r="S1131" s="1"/>
    </row>
    <row r="1132" spans="1:19" ht="18" customHeight="1">
      <c r="A1132" s="22"/>
      <c r="B1132" s="27"/>
      <c r="C1132" s="27"/>
      <c r="D1132" s="27"/>
      <c r="E1132" s="27"/>
      <c r="F1132" s="97"/>
      <c r="G1132" s="97"/>
      <c r="H1132" s="97"/>
      <c r="I1132" s="97"/>
      <c r="J1132" s="97"/>
      <c r="K1132" s="97"/>
      <c r="L1132" s="98"/>
      <c r="M1132" s="99"/>
      <c r="N1132" s="99"/>
      <c r="O1132" s="99"/>
      <c r="P1132" s="1"/>
      <c r="Q1132" s="27"/>
      <c r="R1132" s="30"/>
      <c r="S1132" s="1"/>
    </row>
    <row r="1133" spans="1:19" ht="18" customHeight="1">
      <c r="A1133" s="22"/>
      <c r="B1133" s="27"/>
      <c r="C1133" s="27"/>
      <c r="D1133" s="27"/>
      <c r="E1133" s="27"/>
      <c r="F1133" s="97"/>
      <c r="G1133" s="97"/>
      <c r="H1133" s="97"/>
      <c r="I1133" s="97"/>
      <c r="J1133" s="97"/>
      <c r="K1133" s="97"/>
      <c r="L1133" s="98"/>
      <c r="M1133" s="99"/>
      <c r="N1133" s="99"/>
      <c r="O1133" s="99"/>
      <c r="P1133" s="1"/>
      <c r="Q1133" s="27"/>
      <c r="R1133" s="30"/>
      <c r="S1133" s="1"/>
    </row>
    <row r="1134" spans="1:19" ht="18" customHeight="1">
      <c r="A1134" s="22"/>
      <c r="B1134" s="27"/>
      <c r="C1134" s="27"/>
      <c r="D1134" s="27"/>
      <c r="E1134" s="27"/>
      <c r="F1134" s="97"/>
      <c r="G1134" s="97"/>
      <c r="H1134" s="97"/>
      <c r="I1134" s="97"/>
      <c r="J1134" s="97"/>
      <c r="K1134" s="97"/>
      <c r="L1134" s="98"/>
      <c r="M1134" s="99"/>
      <c r="N1134" s="99"/>
      <c r="O1134" s="99"/>
      <c r="P1134" s="1"/>
      <c r="Q1134" s="27"/>
      <c r="R1134" s="30"/>
      <c r="S1134" s="1"/>
    </row>
    <row r="1135" spans="1:19" ht="18" customHeight="1">
      <c r="A1135" s="22"/>
      <c r="B1135" s="27"/>
      <c r="C1135" s="27"/>
      <c r="D1135" s="27"/>
      <c r="E1135" s="27"/>
      <c r="F1135" s="97"/>
      <c r="G1135" s="97"/>
      <c r="H1135" s="97"/>
      <c r="I1135" s="97"/>
      <c r="J1135" s="97"/>
      <c r="K1135" s="97"/>
      <c r="L1135" s="98"/>
      <c r="M1135" s="99"/>
      <c r="N1135" s="99"/>
      <c r="O1135" s="99"/>
      <c r="P1135" s="1"/>
      <c r="Q1135" s="27"/>
      <c r="R1135" s="30"/>
      <c r="S1135" s="1"/>
    </row>
    <row r="1136" spans="1:19" ht="18" customHeight="1">
      <c r="A1136" s="22"/>
      <c r="B1136" s="27"/>
      <c r="C1136" s="27"/>
      <c r="D1136" s="27"/>
      <c r="E1136" s="27"/>
      <c r="F1136" s="97"/>
      <c r="G1136" s="97"/>
      <c r="H1136" s="97"/>
      <c r="I1136" s="97"/>
      <c r="J1136" s="97"/>
      <c r="K1136" s="97"/>
      <c r="L1136" s="98"/>
      <c r="M1136" s="99"/>
      <c r="N1136" s="99"/>
      <c r="O1136" s="99"/>
      <c r="P1136" s="1"/>
      <c r="Q1136" s="27"/>
      <c r="R1136" s="30"/>
      <c r="S1136" s="1"/>
    </row>
    <row r="1137" spans="1:19" ht="18" customHeight="1">
      <c r="A1137" s="22"/>
      <c r="B1137" s="27"/>
      <c r="C1137" s="27"/>
      <c r="D1137" s="27"/>
      <c r="E1137" s="27"/>
      <c r="F1137" s="97"/>
      <c r="G1137" s="97"/>
      <c r="H1137" s="97"/>
      <c r="I1137" s="97"/>
      <c r="J1137" s="97"/>
      <c r="K1137" s="97"/>
      <c r="L1137" s="98"/>
      <c r="M1137" s="99"/>
      <c r="N1137" s="99"/>
      <c r="O1137" s="99"/>
      <c r="P1137" s="1"/>
      <c r="Q1137" s="27"/>
      <c r="R1137" s="30"/>
      <c r="S1137" s="1"/>
    </row>
    <row r="1138" spans="1:19" ht="18" customHeight="1">
      <c r="A1138" s="22"/>
      <c r="B1138" s="27"/>
      <c r="C1138" s="27"/>
      <c r="D1138" s="27"/>
      <c r="E1138" s="27"/>
      <c r="F1138" s="97"/>
      <c r="G1138" s="97"/>
      <c r="H1138" s="97"/>
      <c r="I1138" s="97"/>
      <c r="J1138" s="97"/>
      <c r="K1138" s="97"/>
      <c r="L1138" s="98"/>
      <c r="M1138" s="99"/>
      <c r="N1138" s="99"/>
      <c r="O1138" s="99"/>
      <c r="P1138" s="1"/>
      <c r="Q1138" s="27"/>
      <c r="R1138" s="30"/>
      <c r="S1138" s="1"/>
    </row>
    <row r="1139" spans="1:19" ht="18" customHeight="1">
      <c r="A1139" s="22"/>
      <c r="B1139" s="27"/>
      <c r="C1139" s="27"/>
      <c r="D1139" s="27"/>
      <c r="E1139" s="27"/>
      <c r="F1139" s="97"/>
      <c r="G1139" s="97"/>
      <c r="H1139" s="97"/>
      <c r="I1139" s="97"/>
      <c r="J1139" s="97"/>
      <c r="K1139" s="97"/>
      <c r="L1139" s="98"/>
      <c r="M1139" s="99"/>
      <c r="N1139" s="99"/>
      <c r="O1139" s="99"/>
      <c r="P1139" s="1"/>
      <c r="Q1139" s="27"/>
      <c r="R1139" s="30"/>
      <c r="S1139" s="1"/>
    </row>
    <row r="1140" spans="1:19" ht="18" customHeight="1">
      <c r="A1140" s="22"/>
      <c r="B1140" s="27"/>
      <c r="C1140" s="27"/>
      <c r="D1140" s="27"/>
      <c r="E1140" s="27"/>
      <c r="F1140" s="97"/>
      <c r="G1140" s="97"/>
      <c r="H1140" s="97"/>
      <c r="I1140" s="97"/>
      <c r="J1140" s="97"/>
      <c r="K1140" s="97"/>
      <c r="L1140" s="98"/>
      <c r="M1140" s="99"/>
      <c r="N1140" s="99"/>
      <c r="O1140" s="99"/>
      <c r="P1140" s="1"/>
      <c r="Q1140" s="27"/>
      <c r="R1140" s="30"/>
      <c r="S1140" s="1"/>
    </row>
    <row r="1141" spans="1:19" ht="18" customHeight="1">
      <c r="A1141" s="22"/>
      <c r="B1141" s="27"/>
      <c r="C1141" s="27"/>
      <c r="D1141" s="27"/>
      <c r="E1141" s="27"/>
      <c r="F1141" s="97"/>
      <c r="G1141" s="97"/>
      <c r="H1141" s="97"/>
      <c r="I1141" s="97"/>
      <c r="J1141" s="97"/>
      <c r="K1141" s="97"/>
      <c r="L1141" s="98"/>
      <c r="M1141" s="99"/>
      <c r="N1141" s="99"/>
      <c r="O1141" s="99"/>
      <c r="P1141" s="1"/>
      <c r="Q1141" s="27"/>
      <c r="R1141" s="30"/>
      <c r="S1141" s="1"/>
    </row>
    <row r="1142" spans="1:19" ht="18" customHeight="1">
      <c r="A1142" s="22"/>
      <c r="B1142" s="27"/>
      <c r="C1142" s="27"/>
      <c r="D1142" s="27"/>
      <c r="E1142" s="27"/>
      <c r="F1142" s="97"/>
      <c r="G1142" s="97"/>
      <c r="H1142" s="97"/>
      <c r="I1142" s="97"/>
      <c r="J1142" s="97"/>
      <c r="K1142" s="97"/>
      <c r="L1142" s="98"/>
      <c r="M1142" s="99"/>
      <c r="N1142" s="99"/>
      <c r="O1142" s="99"/>
      <c r="P1142" s="1"/>
      <c r="Q1142" s="27"/>
      <c r="R1142" s="30"/>
      <c r="S1142" s="1"/>
    </row>
    <row r="1143" spans="1:19" ht="18" customHeight="1">
      <c r="A1143" s="22"/>
      <c r="B1143" s="27"/>
      <c r="C1143" s="27"/>
      <c r="D1143" s="27"/>
      <c r="E1143" s="27"/>
      <c r="F1143" s="97"/>
      <c r="G1143" s="97"/>
      <c r="H1143" s="97"/>
      <c r="I1143" s="97"/>
      <c r="J1143" s="97"/>
      <c r="K1143" s="97"/>
      <c r="L1143" s="98"/>
      <c r="M1143" s="99"/>
      <c r="N1143" s="99"/>
      <c r="O1143" s="99"/>
      <c r="P1143" s="1"/>
      <c r="Q1143" s="27"/>
      <c r="R1143" s="30"/>
      <c r="S1143" s="1"/>
    </row>
    <row r="1144" spans="1:19" ht="18" customHeight="1">
      <c r="A1144" s="22"/>
      <c r="B1144" s="27"/>
      <c r="C1144" s="27"/>
      <c r="D1144" s="27"/>
      <c r="E1144" s="27"/>
      <c r="F1144" s="97"/>
      <c r="G1144" s="97"/>
      <c r="H1144" s="97"/>
      <c r="I1144" s="97"/>
      <c r="J1144" s="97"/>
      <c r="K1144" s="97"/>
      <c r="L1144" s="98"/>
      <c r="M1144" s="99"/>
      <c r="N1144" s="99"/>
      <c r="O1144" s="99"/>
      <c r="P1144" s="1"/>
      <c r="Q1144" s="27"/>
      <c r="R1144" s="30"/>
      <c r="S1144" s="1"/>
    </row>
    <row r="1145" spans="1:19" ht="18" customHeight="1">
      <c r="A1145" s="22"/>
      <c r="B1145" s="27"/>
      <c r="C1145" s="27"/>
      <c r="D1145" s="27"/>
      <c r="E1145" s="27"/>
      <c r="F1145" s="97"/>
      <c r="G1145" s="97"/>
      <c r="H1145" s="97"/>
      <c r="I1145" s="97"/>
      <c r="J1145" s="97"/>
      <c r="K1145" s="97"/>
      <c r="L1145" s="98"/>
      <c r="M1145" s="99"/>
      <c r="N1145" s="99"/>
      <c r="O1145" s="99"/>
      <c r="P1145" s="1"/>
      <c r="Q1145" s="27"/>
      <c r="R1145" s="30"/>
      <c r="S1145" s="1"/>
    </row>
    <row r="1146" spans="1:19" ht="18" customHeight="1">
      <c r="A1146" s="22"/>
      <c r="B1146" s="27"/>
      <c r="C1146" s="27"/>
      <c r="D1146" s="27"/>
      <c r="E1146" s="27"/>
      <c r="F1146" s="97"/>
      <c r="G1146" s="97"/>
      <c r="H1146" s="97"/>
      <c r="I1146" s="97"/>
      <c r="J1146" s="97"/>
      <c r="K1146" s="97"/>
      <c r="L1146" s="98"/>
      <c r="M1146" s="99"/>
      <c r="N1146" s="99"/>
      <c r="O1146" s="99"/>
      <c r="P1146" s="1"/>
      <c r="Q1146" s="27"/>
      <c r="R1146" s="30"/>
      <c r="S1146" s="1"/>
    </row>
    <row r="1147" spans="1:19" ht="18" customHeight="1">
      <c r="A1147" s="22"/>
      <c r="B1147" s="27"/>
      <c r="C1147" s="27"/>
      <c r="D1147" s="27"/>
      <c r="E1147" s="27"/>
      <c r="F1147" s="97"/>
      <c r="G1147" s="97"/>
      <c r="H1147" s="97"/>
      <c r="I1147" s="97"/>
      <c r="J1147" s="97"/>
      <c r="K1147" s="97"/>
      <c r="L1147" s="98"/>
      <c r="M1147" s="99"/>
      <c r="N1147" s="99"/>
      <c r="O1147" s="99"/>
      <c r="P1147" s="1"/>
      <c r="Q1147" s="27"/>
      <c r="R1147" s="30"/>
      <c r="S1147" s="1"/>
    </row>
    <row r="1148" spans="1:19" ht="18" customHeight="1">
      <c r="A1148" s="22"/>
      <c r="B1148" s="27"/>
      <c r="C1148" s="27"/>
      <c r="D1148" s="27"/>
      <c r="E1148" s="27"/>
      <c r="F1148" s="97"/>
      <c r="G1148" s="97"/>
      <c r="H1148" s="97"/>
      <c r="I1148" s="97"/>
      <c r="J1148" s="97"/>
      <c r="K1148" s="97"/>
      <c r="L1148" s="98"/>
      <c r="M1148" s="99"/>
      <c r="N1148" s="99"/>
      <c r="O1148" s="99"/>
      <c r="P1148" s="1"/>
      <c r="Q1148" s="27"/>
      <c r="R1148" s="30"/>
      <c r="S1148" s="1"/>
    </row>
    <row r="1149" spans="1:19" ht="18" customHeight="1">
      <c r="A1149" s="22"/>
      <c r="B1149" s="27"/>
      <c r="C1149" s="27"/>
      <c r="D1149" s="27"/>
      <c r="E1149" s="27"/>
      <c r="F1149" s="97"/>
      <c r="G1149" s="97"/>
      <c r="H1149" s="97"/>
      <c r="I1149" s="97"/>
      <c r="J1149" s="97"/>
      <c r="K1149" s="97"/>
      <c r="L1149" s="98"/>
      <c r="M1149" s="99"/>
      <c r="N1149" s="99"/>
      <c r="O1149" s="99"/>
      <c r="P1149" s="1"/>
      <c r="Q1149" s="27"/>
      <c r="R1149" s="30"/>
      <c r="S1149" s="1"/>
    </row>
    <row r="1150" spans="1:19" ht="18" customHeight="1">
      <c r="A1150" s="22"/>
      <c r="B1150" s="27"/>
      <c r="C1150" s="27"/>
      <c r="D1150" s="27"/>
      <c r="E1150" s="27"/>
      <c r="F1150" s="97"/>
      <c r="G1150" s="97"/>
      <c r="H1150" s="97"/>
      <c r="I1150" s="97"/>
      <c r="J1150" s="97"/>
      <c r="K1150" s="97"/>
      <c r="L1150" s="98"/>
      <c r="M1150" s="99"/>
      <c r="N1150" s="99"/>
      <c r="O1150" s="99"/>
      <c r="P1150" s="1"/>
      <c r="Q1150" s="27"/>
      <c r="R1150" s="30"/>
      <c r="S1150" s="1"/>
    </row>
    <row r="1151" spans="1:19" ht="18" customHeight="1">
      <c r="A1151" s="22"/>
      <c r="B1151" s="27"/>
      <c r="C1151" s="27"/>
      <c r="D1151" s="27"/>
      <c r="E1151" s="27"/>
      <c r="F1151" s="97"/>
      <c r="G1151" s="97"/>
      <c r="H1151" s="97"/>
      <c r="I1151" s="97"/>
      <c r="J1151" s="97"/>
      <c r="K1151" s="97"/>
      <c r="L1151" s="98"/>
      <c r="M1151" s="99"/>
      <c r="N1151" s="99"/>
      <c r="O1151" s="99"/>
      <c r="P1151" s="1"/>
      <c r="Q1151" s="27"/>
      <c r="R1151" s="30"/>
      <c r="S1151" s="1"/>
    </row>
    <row r="1152" spans="1:19" ht="18" customHeight="1">
      <c r="A1152" s="22"/>
      <c r="B1152" s="27"/>
      <c r="C1152" s="27"/>
      <c r="D1152" s="27"/>
      <c r="E1152" s="27"/>
      <c r="F1152" s="97"/>
      <c r="G1152" s="97"/>
      <c r="H1152" s="97"/>
      <c r="I1152" s="97"/>
      <c r="J1152" s="97"/>
      <c r="K1152" s="97"/>
      <c r="L1152" s="98"/>
      <c r="M1152" s="99"/>
      <c r="N1152" s="99"/>
      <c r="O1152" s="99"/>
      <c r="P1152" s="1"/>
      <c r="Q1152" s="27"/>
      <c r="R1152" s="30"/>
      <c r="S1152" s="1"/>
    </row>
    <row r="1153" spans="1:19" ht="18" customHeight="1">
      <c r="A1153" s="22"/>
      <c r="B1153" s="27"/>
      <c r="C1153" s="27"/>
      <c r="D1153" s="27"/>
      <c r="E1153" s="27"/>
      <c r="F1153" s="97"/>
      <c r="G1153" s="97"/>
      <c r="H1153" s="97"/>
      <c r="I1153" s="97"/>
      <c r="J1153" s="97"/>
      <c r="K1153" s="97"/>
      <c r="L1153" s="98"/>
      <c r="M1153" s="99"/>
      <c r="N1153" s="99"/>
      <c r="O1153" s="99"/>
      <c r="P1153" s="1"/>
      <c r="Q1153" s="27"/>
      <c r="R1153" s="30"/>
      <c r="S1153" s="1"/>
    </row>
    <row r="1154" spans="1:19" ht="18" customHeight="1">
      <c r="A1154" s="22"/>
      <c r="B1154" s="27"/>
      <c r="C1154" s="27"/>
      <c r="D1154" s="27"/>
      <c r="E1154" s="27"/>
      <c r="F1154" s="97"/>
      <c r="G1154" s="97"/>
      <c r="H1154" s="97"/>
      <c r="I1154" s="97"/>
      <c r="J1154" s="97"/>
      <c r="K1154" s="97"/>
      <c r="L1154" s="98"/>
      <c r="M1154" s="99"/>
      <c r="N1154" s="99"/>
      <c r="O1154" s="99"/>
      <c r="P1154" s="1"/>
      <c r="Q1154" s="27"/>
      <c r="R1154" s="30"/>
      <c r="S1154" s="1"/>
    </row>
    <row r="1155" spans="1:19" ht="18" customHeight="1">
      <c r="A1155" s="22"/>
      <c r="B1155" s="27"/>
      <c r="C1155" s="27"/>
      <c r="D1155" s="27"/>
      <c r="E1155" s="27"/>
      <c r="F1155" s="97"/>
      <c r="G1155" s="97"/>
      <c r="H1155" s="97"/>
      <c r="I1155" s="97"/>
      <c r="J1155" s="97"/>
      <c r="K1155" s="97"/>
      <c r="L1155" s="98"/>
      <c r="M1155" s="99"/>
      <c r="N1155" s="99"/>
      <c r="O1155" s="99"/>
      <c r="P1155" s="1"/>
      <c r="Q1155" s="27"/>
      <c r="R1155" s="30"/>
      <c r="S1155" s="1"/>
    </row>
    <row r="1156" spans="1:19" ht="18" customHeight="1">
      <c r="A1156" s="22"/>
      <c r="B1156" s="27"/>
      <c r="C1156" s="27"/>
      <c r="D1156" s="27"/>
      <c r="E1156" s="27"/>
      <c r="F1156" s="97"/>
      <c r="G1156" s="97"/>
      <c r="H1156" s="97"/>
      <c r="I1156" s="97"/>
      <c r="J1156" s="97"/>
      <c r="K1156" s="97"/>
      <c r="L1156" s="98"/>
      <c r="M1156" s="99"/>
      <c r="N1156" s="99"/>
      <c r="O1156" s="99"/>
      <c r="P1156" s="1"/>
      <c r="Q1156" s="27"/>
      <c r="R1156" s="30"/>
      <c r="S1156" s="1"/>
    </row>
    <row r="1157" spans="1:19" ht="18" customHeight="1">
      <c r="A1157" s="22"/>
      <c r="B1157" s="27"/>
      <c r="C1157" s="27"/>
      <c r="D1157" s="27"/>
      <c r="E1157" s="27"/>
      <c r="F1157" s="97"/>
      <c r="G1157" s="97"/>
      <c r="H1157" s="97"/>
      <c r="I1157" s="97"/>
      <c r="J1157" s="97"/>
      <c r="K1157" s="97"/>
      <c r="L1157" s="98"/>
      <c r="M1157" s="99"/>
      <c r="N1157" s="99"/>
      <c r="O1157" s="99"/>
      <c r="P1157" s="1"/>
      <c r="Q1157" s="27"/>
      <c r="R1157" s="30"/>
      <c r="S1157" s="1"/>
    </row>
    <row r="1158" spans="1:19" ht="18" customHeight="1">
      <c r="A1158" s="22"/>
      <c r="B1158" s="27"/>
      <c r="C1158" s="27"/>
      <c r="D1158" s="27"/>
      <c r="E1158" s="27"/>
      <c r="F1158" s="97"/>
      <c r="G1158" s="97"/>
      <c r="H1158" s="97"/>
      <c r="I1158" s="97"/>
      <c r="J1158" s="97"/>
      <c r="K1158" s="97"/>
      <c r="L1158" s="98"/>
      <c r="M1158" s="99"/>
      <c r="N1158" s="99"/>
      <c r="O1158" s="99"/>
      <c r="P1158" s="1"/>
      <c r="Q1158" s="27"/>
      <c r="R1158" s="30"/>
      <c r="S1158" s="1"/>
    </row>
    <row r="1159" spans="1:19" ht="18" customHeight="1">
      <c r="A1159" s="22"/>
      <c r="B1159" s="27"/>
      <c r="C1159" s="27"/>
      <c r="D1159" s="27"/>
      <c r="E1159" s="27"/>
      <c r="F1159" s="97"/>
      <c r="G1159" s="97"/>
      <c r="H1159" s="97"/>
      <c r="I1159" s="97"/>
      <c r="J1159" s="97"/>
      <c r="K1159" s="97"/>
      <c r="L1159" s="98"/>
      <c r="M1159" s="99"/>
      <c r="N1159" s="99"/>
      <c r="O1159" s="99"/>
      <c r="P1159" s="1"/>
      <c r="Q1159" s="27"/>
      <c r="R1159" s="30"/>
      <c r="S1159" s="1"/>
    </row>
    <row r="1160" spans="1:19" ht="18" customHeight="1">
      <c r="A1160" s="22"/>
      <c r="B1160" s="27"/>
      <c r="C1160" s="27"/>
      <c r="D1160" s="27"/>
      <c r="E1160" s="27"/>
      <c r="F1160" s="97"/>
      <c r="G1160" s="97"/>
      <c r="H1160" s="97"/>
      <c r="I1160" s="97"/>
      <c r="J1160" s="97"/>
      <c r="K1160" s="97"/>
      <c r="L1160" s="98"/>
      <c r="M1160" s="99"/>
      <c r="N1160" s="99"/>
      <c r="O1160" s="99"/>
      <c r="P1160" s="1"/>
      <c r="Q1160" s="27"/>
      <c r="R1160" s="30"/>
      <c r="S1160" s="1"/>
    </row>
    <row r="1161" spans="1:19" ht="18" customHeight="1">
      <c r="A1161" s="22"/>
      <c r="B1161" s="27"/>
      <c r="C1161" s="27"/>
      <c r="D1161" s="27"/>
      <c r="E1161" s="27"/>
      <c r="F1161" s="97"/>
      <c r="G1161" s="97"/>
      <c r="H1161" s="97"/>
      <c r="I1161" s="97"/>
      <c r="J1161" s="97"/>
      <c r="K1161" s="97"/>
      <c r="L1161" s="98"/>
      <c r="M1161" s="99"/>
      <c r="N1161" s="99"/>
      <c r="O1161" s="99"/>
      <c r="P1161" s="1"/>
      <c r="Q1161" s="27"/>
      <c r="R1161" s="30"/>
      <c r="S1161" s="1"/>
    </row>
    <row r="1162" spans="1:19" ht="18" customHeight="1">
      <c r="A1162" s="22"/>
      <c r="B1162" s="27"/>
      <c r="C1162" s="27"/>
      <c r="D1162" s="27"/>
      <c r="E1162" s="27"/>
      <c r="F1162" s="97"/>
      <c r="G1162" s="97"/>
      <c r="H1162" s="97"/>
      <c r="I1162" s="97"/>
      <c r="J1162" s="97"/>
      <c r="K1162" s="97"/>
      <c r="L1162" s="98"/>
      <c r="M1162" s="99"/>
      <c r="N1162" s="99"/>
      <c r="O1162" s="99"/>
      <c r="P1162" s="1"/>
      <c r="Q1162" s="27"/>
      <c r="R1162" s="30"/>
      <c r="S1162" s="1"/>
    </row>
    <row r="1163" spans="1:19" ht="18" customHeight="1">
      <c r="A1163" s="22"/>
      <c r="B1163" s="27"/>
      <c r="C1163" s="27"/>
      <c r="D1163" s="27"/>
      <c r="E1163" s="27"/>
      <c r="F1163" s="97"/>
      <c r="G1163" s="97"/>
      <c r="H1163" s="97"/>
      <c r="I1163" s="97"/>
      <c r="J1163" s="97"/>
      <c r="K1163" s="97"/>
      <c r="L1163" s="98"/>
      <c r="M1163" s="99"/>
      <c r="N1163" s="99"/>
      <c r="O1163" s="99"/>
      <c r="P1163" s="1"/>
      <c r="Q1163" s="27"/>
      <c r="R1163" s="30"/>
      <c r="S1163" s="1"/>
    </row>
    <row r="1164" spans="1:19" ht="18" customHeight="1">
      <c r="A1164" s="22"/>
      <c r="B1164" s="27"/>
      <c r="C1164" s="27"/>
      <c r="D1164" s="27"/>
      <c r="E1164" s="27"/>
      <c r="F1164" s="97"/>
      <c r="G1164" s="97"/>
      <c r="H1164" s="97"/>
      <c r="I1164" s="97"/>
      <c r="J1164" s="97"/>
      <c r="K1164" s="97"/>
      <c r="L1164" s="98"/>
      <c r="M1164" s="99"/>
      <c r="N1164" s="99"/>
      <c r="O1164" s="99"/>
      <c r="P1164" s="1"/>
      <c r="Q1164" s="27"/>
      <c r="R1164" s="30"/>
      <c r="S1164" s="1"/>
    </row>
    <row r="1165" spans="1:19" ht="18" customHeight="1">
      <c r="A1165" s="22"/>
      <c r="B1165" s="27"/>
      <c r="C1165" s="27"/>
      <c r="D1165" s="27"/>
      <c r="E1165" s="27"/>
      <c r="F1165" s="97"/>
      <c r="G1165" s="97"/>
      <c r="H1165" s="97"/>
      <c r="I1165" s="97"/>
      <c r="J1165" s="97"/>
      <c r="K1165" s="97"/>
      <c r="L1165" s="98"/>
      <c r="M1165" s="99"/>
      <c r="N1165" s="99"/>
      <c r="O1165" s="99"/>
      <c r="P1165" s="1"/>
      <c r="Q1165" s="27"/>
      <c r="R1165" s="30"/>
      <c r="S1165" s="1"/>
    </row>
    <row r="1166" spans="1:19" ht="18" customHeight="1">
      <c r="A1166" s="22"/>
      <c r="B1166" s="27"/>
      <c r="C1166" s="27"/>
      <c r="D1166" s="27"/>
      <c r="E1166" s="27"/>
      <c r="F1166" s="97"/>
      <c r="G1166" s="97"/>
      <c r="H1166" s="97"/>
      <c r="I1166" s="97"/>
      <c r="J1166" s="97"/>
      <c r="K1166" s="97"/>
      <c r="L1166" s="98"/>
      <c r="M1166" s="99"/>
      <c r="N1166" s="99"/>
      <c r="O1166" s="99"/>
      <c r="P1166" s="1"/>
      <c r="Q1166" s="27"/>
      <c r="R1166" s="30"/>
      <c r="S1166" s="1"/>
    </row>
    <row r="1167" spans="1:19" ht="18" customHeight="1">
      <c r="A1167" s="22"/>
      <c r="B1167" s="27"/>
      <c r="C1167" s="27"/>
      <c r="D1167" s="27"/>
      <c r="E1167" s="27"/>
      <c r="F1167" s="97"/>
      <c r="G1167" s="97"/>
      <c r="H1167" s="97"/>
      <c r="I1167" s="97"/>
      <c r="J1167" s="97"/>
      <c r="K1167" s="97"/>
      <c r="L1167" s="98"/>
      <c r="M1167" s="99"/>
      <c r="N1167" s="99"/>
      <c r="O1167" s="99"/>
      <c r="P1167" s="1"/>
      <c r="Q1167" s="27"/>
      <c r="R1167" s="30"/>
      <c r="S1167" s="1"/>
    </row>
    <row r="1168" spans="1:19" ht="18" customHeight="1">
      <c r="A1168" s="22"/>
      <c r="B1168" s="27"/>
      <c r="C1168" s="27"/>
      <c r="D1168" s="27"/>
      <c r="E1168" s="27"/>
      <c r="F1168" s="97"/>
      <c r="G1168" s="97"/>
      <c r="H1168" s="97"/>
      <c r="I1168" s="97"/>
      <c r="J1168" s="97"/>
      <c r="K1168" s="97"/>
      <c r="L1168" s="98"/>
      <c r="M1168" s="99"/>
      <c r="N1168" s="99"/>
      <c r="O1168" s="99"/>
      <c r="P1168" s="1"/>
      <c r="Q1168" s="27"/>
      <c r="R1168" s="30"/>
      <c r="S1168" s="1"/>
    </row>
    <row r="1169" spans="1:19" ht="18" customHeight="1">
      <c r="A1169" s="22"/>
      <c r="B1169" s="27"/>
      <c r="C1169" s="27"/>
      <c r="D1169" s="27"/>
      <c r="E1169" s="27"/>
      <c r="F1169" s="97"/>
      <c r="G1169" s="97"/>
      <c r="H1169" s="97"/>
      <c r="I1169" s="97"/>
      <c r="J1169" s="97"/>
      <c r="K1169" s="97"/>
      <c r="L1169" s="98"/>
      <c r="M1169" s="99"/>
      <c r="N1169" s="99"/>
      <c r="O1169" s="99"/>
      <c r="P1169" s="1"/>
      <c r="Q1169" s="27"/>
      <c r="R1169" s="30"/>
      <c r="S1169" s="1"/>
    </row>
    <row r="1170" spans="1:19" ht="18" customHeight="1">
      <c r="A1170" s="22"/>
      <c r="B1170" s="27"/>
      <c r="C1170" s="27"/>
      <c r="D1170" s="27"/>
      <c r="E1170" s="27"/>
      <c r="F1170" s="97"/>
      <c r="G1170" s="97"/>
      <c r="H1170" s="97"/>
      <c r="I1170" s="97"/>
      <c r="J1170" s="97"/>
      <c r="K1170" s="97"/>
      <c r="L1170" s="98"/>
      <c r="M1170" s="99"/>
      <c r="N1170" s="99"/>
      <c r="O1170" s="99"/>
      <c r="P1170" s="1"/>
      <c r="Q1170" s="27"/>
      <c r="R1170" s="30"/>
      <c r="S1170" s="1"/>
    </row>
    <row r="1171" spans="1:19" ht="18" customHeight="1">
      <c r="A1171" s="22"/>
      <c r="B1171" s="27"/>
      <c r="C1171" s="27"/>
      <c r="D1171" s="27"/>
      <c r="E1171" s="27"/>
      <c r="F1171" s="97"/>
      <c r="G1171" s="97"/>
      <c r="H1171" s="97"/>
      <c r="I1171" s="97"/>
      <c r="J1171" s="97"/>
      <c r="K1171" s="97"/>
      <c r="L1171" s="98"/>
      <c r="M1171" s="99"/>
      <c r="N1171" s="99"/>
      <c r="O1171" s="99"/>
      <c r="P1171" s="1"/>
      <c r="Q1171" s="27"/>
      <c r="R1171" s="30"/>
      <c r="S1171" s="1"/>
    </row>
    <row r="1172" spans="1:19" ht="18" customHeight="1">
      <c r="A1172" s="22"/>
      <c r="B1172" s="27"/>
      <c r="C1172" s="27"/>
      <c r="D1172" s="27"/>
      <c r="E1172" s="27"/>
      <c r="F1172" s="97"/>
      <c r="G1172" s="97"/>
      <c r="H1172" s="97"/>
      <c r="I1172" s="97"/>
      <c r="J1172" s="97"/>
      <c r="K1172" s="97"/>
      <c r="L1172" s="98"/>
      <c r="M1172" s="99"/>
      <c r="N1172" s="99"/>
      <c r="O1172" s="99"/>
      <c r="P1172" s="1"/>
      <c r="Q1172" s="27"/>
      <c r="R1172" s="30"/>
      <c r="S1172" s="1"/>
    </row>
    <row r="1173" spans="1:19" ht="18" customHeight="1">
      <c r="A1173" s="22"/>
      <c r="B1173" s="27"/>
      <c r="C1173" s="27"/>
      <c r="D1173" s="27"/>
      <c r="E1173" s="27"/>
      <c r="F1173" s="97"/>
      <c r="G1173" s="97"/>
      <c r="H1173" s="97"/>
      <c r="I1173" s="97"/>
      <c r="J1173" s="97"/>
      <c r="K1173" s="97"/>
      <c r="L1173" s="98"/>
      <c r="M1173" s="99"/>
      <c r="N1173" s="99"/>
      <c r="O1173" s="99"/>
      <c r="P1173" s="1"/>
      <c r="Q1173" s="27"/>
      <c r="R1173" s="30"/>
      <c r="S1173" s="1"/>
    </row>
    <row r="1174" spans="1:19" ht="18" customHeight="1">
      <c r="A1174" s="22"/>
      <c r="B1174" s="27"/>
      <c r="C1174" s="27"/>
      <c r="D1174" s="27"/>
      <c r="E1174" s="27"/>
      <c r="F1174" s="97"/>
      <c r="G1174" s="97"/>
      <c r="H1174" s="97"/>
      <c r="I1174" s="97"/>
      <c r="J1174" s="97"/>
      <c r="K1174" s="97"/>
      <c r="L1174" s="98"/>
      <c r="M1174" s="99"/>
      <c r="N1174" s="99"/>
      <c r="O1174" s="99"/>
      <c r="P1174" s="1"/>
      <c r="Q1174" s="27"/>
      <c r="R1174" s="30"/>
      <c r="S1174" s="1"/>
    </row>
    <row r="1175" spans="1:19" ht="18" customHeight="1">
      <c r="A1175" s="22"/>
      <c r="B1175" s="27"/>
      <c r="C1175" s="27"/>
      <c r="D1175" s="27"/>
      <c r="E1175" s="27"/>
      <c r="F1175" s="97"/>
      <c r="G1175" s="97"/>
      <c r="H1175" s="97"/>
      <c r="I1175" s="97"/>
      <c r="J1175" s="97"/>
      <c r="K1175" s="97"/>
      <c r="L1175" s="98"/>
      <c r="M1175" s="99"/>
      <c r="N1175" s="99"/>
      <c r="O1175" s="99"/>
      <c r="P1175" s="1"/>
      <c r="Q1175" s="27"/>
      <c r="R1175" s="30"/>
      <c r="S1175" s="1"/>
    </row>
    <row r="1176" spans="1:19" ht="18" customHeight="1">
      <c r="A1176" s="22"/>
      <c r="B1176" s="27"/>
      <c r="C1176" s="27"/>
      <c r="D1176" s="27"/>
      <c r="E1176" s="27"/>
      <c r="F1176" s="97"/>
      <c r="G1176" s="97"/>
      <c r="H1176" s="97"/>
      <c r="I1176" s="97"/>
      <c r="J1176" s="97"/>
      <c r="K1176" s="97"/>
      <c r="L1176" s="98"/>
      <c r="M1176" s="99"/>
      <c r="N1176" s="99"/>
      <c r="O1176" s="99"/>
      <c r="P1176" s="1"/>
      <c r="Q1176" s="27"/>
      <c r="R1176" s="30"/>
      <c r="S1176" s="1"/>
    </row>
    <row r="1177" spans="1:19" ht="18" customHeight="1">
      <c r="A1177" s="22"/>
      <c r="B1177" s="27"/>
      <c r="C1177" s="27"/>
      <c r="D1177" s="27"/>
      <c r="E1177" s="27"/>
      <c r="F1177" s="97"/>
      <c r="G1177" s="97"/>
      <c r="H1177" s="97"/>
      <c r="I1177" s="97"/>
      <c r="J1177" s="97"/>
      <c r="K1177" s="97"/>
      <c r="L1177" s="98"/>
      <c r="M1177" s="99"/>
      <c r="N1177" s="99"/>
      <c r="O1177" s="99"/>
      <c r="P1177" s="1"/>
      <c r="Q1177" s="27"/>
      <c r="R1177" s="30"/>
      <c r="S1177" s="1"/>
    </row>
    <row r="1178" spans="1:19" ht="18" customHeight="1">
      <c r="A1178" s="22"/>
      <c r="B1178" s="27"/>
      <c r="C1178" s="27"/>
      <c r="D1178" s="27"/>
      <c r="E1178" s="27"/>
      <c r="F1178" s="97"/>
      <c r="G1178" s="97"/>
      <c r="H1178" s="97"/>
      <c r="I1178" s="97"/>
      <c r="J1178" s="97"/>
      <c r="K1178" s="97"/>
      <c r="L1178" s="98"/>
      <c r="M1178" s="99"/>
      <c r="N1178" s="99"/>
      <c r="O1178" s="99"/>
      <c r="P1178" s="1"/>
      <c r="Q1178" s="27"/>
      <c r="R1178" s="30"/>
      <c r="S1178" s="1"/>
    </row>
    <row r="1179" spans="1:19" ht="18" customHeight="1">
      <c r="A1179" s="22"/>
      <c r="B1179" s="27"/>
      <c r="C1179" s="27"/>
      <c r="D1179" s="27"/>
      <c r="E1179" s="27"/>
      <c r="F1179" s="97"/>
      <c r="G1179" s="97"/>
      <c r="H1179" s="97"/>
      <c r="I1179" s="97"/>
      <c r="J1179" s="97"/>
      <c r="K1179" s="97"/>
      <c r="L1179" s="98"/>
      <c r="M1179" s="99"/>
      <c r="N1179" s="99"/>
      <c r="O1179" s="99"/>
      <c r="P1179" s="1"/>
      <c r="Q1179" s="27"/>
      <c r="R1179" s="30"/>
      <c r="S1179" s="1"/>
    </row>
    <row r="1180" spans="1:19" ht="18" customHeight="1">
      <c r="A1180" s="22"/>
      <c r="B1180" s="27"/>
      <c r="C1180" s="27"/>
      <c r="D1180" s="27"/>
      <c r="E1180" s="27"/>
      <c r="F1180" s="97"/>
      <c r="G1180" s="97"/>
      <c r="H1180" s="97"/>
      <c r="I1180" s="97"/>
      <c r="J1180" s="97"/>
      <c r="K1180" s="97"/>
      <c r="L1180" s="98"/>
      <c r="M1180" s="99"/>
      <c r="N1180" s="99"/>
      <c r="O1180" s="99"/>
      <c r="P1180" s="1"/>
      <c r="Q1180" s="27"/>
      <c r="R1180" s="30"/>
      <c r="S1180" s="1"/>
    </row>
    <row r="1181" spans="1:19" ht="18" customHeight="1">
      <c r="A1181" s="22"/>
      <c r="B1181" s="27"/>
      <c r="C1181" s="27"/>
      <c r="D1181" s="27"/>
      <c r="E1181" s="27"/>
      <c r="F1181" s="97"/>
      <c r="G1181" s="97"/>
      <c r="H1181" s="97"/>
      <c r="I1181" s="97"/>
      <c r="J1181" s="97"/>
      <c r="K1181" s="97"/>
      <c r="L1181" s="98"/>
      <c r="M1181" s="99"/>
      <c r="N1181" s="99"/>
      <c r="O1181" s="99"/>
      <c r="P1181" s="1"/>
      <c r="Q1181" s="27"/>
      <c r="R1181" s="30"/>
      <c r="S1181" s="1"/>
    </row>
    <row r="1182" spans="1:19" ht="18" customHeight="1">
      <c r="A1182" s="22"/>
      <c r="B1182" s="27"/>
      <c r="C1182" s="27"/>
      <c r="D1182" s="27"/>
      <c r="E1182" s="27"/>
      <c r="F1182" s="97"/>
      <c r="G1182" s="97"/>
      <c r="H1182" s="97"/>
      <c r="I1182" s="97"/>
      <c r="J1182" s="97"/>
      <c r="K1182" s="97"/>
      <c r="L1182" s="98"/>
      <c r="M1182" s="99"/>
      <c r="N1182" s="99"/>
      <c r="O1182" s="99"/>
      <c r="P1182" s="1"/>
      <c r="Q1182" s="27"/>
      <c r="R1182" s="30"/>
      <c r="S1182" s="1"/>
    </row>
    <row r="1183" spans="1:19" ht="18" customHeight="1">
      <c r="A1183" s="22"/>
      <c r="B1183" s="27"/>
      <c r="C1183" s="27"/>
      <c r="D1183" s="27"/>
      <c r="E1183" s="27"/>
      <c r="F1183" s="97"/>
      <c r="G1183" s="97"/>
      <c r="H1183" s="97"/>
      <c r="I1183" s="97"/>
      <c r="J1183" s="97"/>
      <c r="K1183" s="97"/>
      <c r="L1183" s="98"/>
      <c r="M1183" s="99"/>
      <c r="N1183" s="99"/>
      <c r="O1183" s="99"/>
      <c r="P1183" s="1"/>
      <c r="Q1183" s="27"/>
      <c r="R1183" s="30"/>
      <c r="S1183" s="1"/>
    </row>
    <row r="1184" spans="1:19" ht="18" customHeight="1">
      <c r="A1184" s="22"/>
      <c r="B1184" s="27"/>
      <c r="C1184" s="27"/>
      <c r="D1184" s="27"/>
      <c r="E1184" s="27"/>
      <c r="F1184" s="97"/>
      <c r="G1184" s="97"/>
      <c r="H1184" s="97"/>
      <c r="I1184" s="97"/>
      <c r="J1184" s="97"/>
      <c r="K1184" s="97"/>
      <c r="L1184" s="98"/>
      <c r="M1184" s="99"/>
      <c r="N1184" s="99"/>
      <c r="O1184" s="99"/>
      <c r="P1184" s="1"/>
      <c r="Q1184" s="27"/>
      <c r="R1184" s="30"/>
      <c r="S1184" s="1"/>
    </row>
    <row r="1185" spans="1:19" ht="18" customHeight="1">
      <c r="A1185" s="22"/>
      <c r="B1185" s="27"/>
      <c r="C1185" s="27"/>
      <c r="D1185" s="27"/>
      <c r="E1185" s="27"/>
      <c r="F1185" s="97"/>
      <c r="G1185" s="97"/>
      <c r="H1185" s="97"/>
      <c r="I1185" s="97"/>
      <c r="J1185" s="97"/>
      <c r="K1185" s="97"/>
      <c r="L1185" s="98"/>
      <c r="M1185" s="99"/>
      <c r="N1185" s="99"/>
      <c r="O1185" s="99"/>
      <c r="P1185" s="1"/>
      <c r="Q1185" s="27"/>
      <c r="R1185" s="30"/>
      <c r="S1185" s="1"/>
    </row>
    <row r="1186" spans="1:19" ht="18" customHeight="1">
      <c r="A1186" s="22"/>
      <c r="B1186" s="27"/>
      <c r="C1186" s="27"/>
      <c r="D1186" s="27"/>
      <c r="E1186" s="27"/>
      <c r="F1186" s="97"/>
      <c r="G1186" s="97"/>
      <c r="H1186" s="97"/>
      <c r="I1186" s="97"/>
      <c r="J1186" s="97"/>
      <c r="K1186" s="97"/>
      <c r="L1186" s="98"/>
      <c r="M1186" s="99"/>
      <c r="N1186" s="99"/>
      <c r="O1186" s="99"/>
      <c r="P1186" s="1"/>
      <c r="Q1186" s="27"/>
      <c r="R1186" s="30"/>
      <c r="S1186" s="1"/>
    </row>
    <row r="1187" spans="1:19" ht="18" customHeight="1">
      <c r="A1187" s="22"/>
      <c r="B1187" s="27"/>
      <c r="C1187" s="27"/>
      <c r="D1187" s="27"/>
      <c r="E1187" s="27"/>
      <c r="F1187" s="97"/>
      <c r="G1187" s="97"/>
      <c r="H1187" s="97"/>
      <c r="I1187" s="97"/>
      <c r="J1187" s="97"/>
      <c r="K1187" s="97"/>
      <c r="L1187" s="98"/>
      <c r="M1187" s="99"/>
      <c r="N1187" s="99"/>
      <c r="O1187" s="99"/>
      <c r="P1187" s="1"/>
      <c r="Q1187" s="27"/>
      <c r="R1187" s="30"/>
      <c r="S1187" s="1"/>
    </row>
    <row r="1188" spans="1:19" ht="18" customHeight="1">
      <c r="A1188" s="22"/>
      <c r="B1188" s="27"/>
      <c r="C1188" s="27"/>
      <c r="D1188" s="27"/>
      <c r="E1188" s="27"/>
      <c r="F1188" s="97"/>
      <c r="G1188" s="97"/>
      <c r="H1188" s="97"/>
      <c r="I1188" s="97"/>
      <c r="J1188" s="97"/>
      <c r="K1188" s="97"/>
      <c r="L1188" s="98"/>
      <c r="M1188" s="99"/>
      <c r="N1188" s="99"/>
      <c r="O1188" s="99"/>
      <c r="P1188" s="1"/>
      <c r="Q1188" s="27"/>
      <c r="R1188" s="30"/>
      <c r="S1188" s="1"/>
    </row>
    <row r="1189" spans="1:19" ht="18" customHeight="1">
      <c r="A1189" s="22"/>
      <c r="B1189" s="27"/>
      <c r="C1189" s="27"/>
      <c r="D1189" s="27"/>
      <c r="E1189" s="27"/>
      <c r="F1189" s="97"/>
      <c r="G1189" s="97"/>
      <c r="H1189" s="97"/>
      <c r="I1189" s="97"/>
      <c r="J1189" s="97"/>
      <c r="K1189" s="97"/>
      <c r="L1189" s="98"/>
      <c r="M1189" s="99"/>
      <c r="N1189" s="99"/>
      <c r="O1189" s="99"/>
      <c r="P1189" s="1"/>
      <c r="Q1189" s="27"/>
      <c r="R1189" s="30"/>
      <c r="S1189" s="1"/>
    </row>
    <row r="1190" spans="1:19" ht="18" customHeight="1">
      <c r="A1190" s="22"/>
      <c r="B1190" s="27"/>
      <c r="C1190" s="27"/>
      <c r="D1190" s="27"/>
      <c r="E1190" s="27"/>
      <c r="F1190" s="97"/>
      <c r="G1190" s="97"/>
      <c r="H1190" s="97"/>
      <c r="I1190" s="97"/>
      <c r="J1190" s="97"/>
      <c r="K1190" s="97"/>
      <c r="L1190" s="98"/>
      <c r="M1190" s="99"/>
      <c r="N1190" s="99"/>
      <c r="O1190" s="99"/>
      <c r="P1190" s="1"/>
      <c r="Q1190" s="27"/>
      <c r="R1190" s="30"/>
      <c r="S1190" s="1"/>
    </row>
    <row r="1191" spans="1:19" ht="18" customHeight="1">
      <c r="A1191" s="22"/>
      <c r="B1191" s="27"/>
      <c r="C1191" s="27"/>
      <c r="D1191" s="27"/>
      <c r="E1191" s="27"/>
      <c r="F1191" s="97"/>
      <c r="G1191" s="97"/>
      <c r="H1191" s="97"/>
      <c r="I1191" s="97"/>
      <c r="J1191" s="97"/>
      <c r="K1191" s="97"/>
      <c r="L1191" s="98"/>
      <c r="M1191" s="99"/>
      <c r="N1191" s="99"/>
      <c r="O1191" s="99"/>
      <c r="P1191" s="1"/>
      <c r="Q1191" s="27"/>
      <c r="R1191" s="30"/>
      <c r="S1191" s="1"/>
    </row>
    <row r="1192" spans="1:19" ht="18" customHeight="1">
      <c r="A1192" s="22"/>
      <c r="B1192" s="27"/>
      <c r="C1192" s="27"/>
      <c r="D1192" s="27"/>
      <c r="E1192" s="27"/>
      <c r="F1192" s="97"/>
      <c r="G1192" s="97"/>
      <c r="H1192" s="97"/>
      <c r="I1192" s="97"/>
      <c r="J1192" s="97"/>
      <c r="K1192" s="97"/>
      <c r="L1192" s="98"/>
      <c r="M1192" s="99"/>
      <c r="N1192" s="99"/>
      <c r="O1192" s="99"/>
      <c r="P1192" s="1"/>
      <c r="Q1192" s="27"/>
      <c r="R1192" s="30"/>
      <c r="S1192" s="1"/>
    </row>
    <row r="1193" spans="1:19" ht="18" customHeight="1">
      <c r="A1193" s="22"/>
      <c r="B1193" s="27"/>
      <c r="C1193" s="27"/>
      <c r="D1193" s="27"/>
      <c r="E1193" s="27"/>
      <c r="F1193" s="97"/>
      <c r="G1193" s="97"/>
      <c r="H1193" s="97"/>
      <c r="I1193" s="97"/>
      <c r="J1193" s="97"/>
      <c r="K1193" s="97"/>
      <c r="L1193" s="98"/>
      <c r="M1193" s="99"/>
      <c r="N1193" s="99"/>
      <c r="O1193" s="99"/>
      <c r="P1193" s="1"/>
      <c r="Q1193" s="27"/>
      <c r="R1193" s="30"/>
      <c r="S1193" s="1"/>
    </row>
    <row r="1194" spans="1:19" ht="18" customHeight="1">
      <c r="A1194" s="22"/>
      <c r="B1194" s="27"/>
      <c r="C1194" s="27"/>
      <c r="D1194" s="27"/>
      <c r="E1194" s="27"/>
      <c r="F1194" s="97"/>
      <c r="G1194" s="97"/>
      <c r="H1194" s="97"/>
      <c r="I1194" s="97"/>
      <c r="J1194" s="97"/>
      <c r="K1194" s="97"/>
      <c r="L1194" s="98"/>
      <c r="M1194" s="99"/>
      <c r="N1194" s="99"/>
      <c r="O1194" s="99"/>
      <c r="P1194" s="1"/>
      <c r="Q1194" s="27"/>
      <c r="R1194" s="30"/>
      <c r="S1194" s="1"/>
    </row>
    <row r="1195" spans="1:19" ht="18" customHeight="1">
      <c r="A1195" s="22"/>
      <c r="B1195" s="27"/>
      <c r="C1195" s="27"/>
      <c r="D1195" s="27"/>
      <c r="E1195" s="27"/>
      <c r="F1195" s="97"/>
      <c r="G1195" s="97"/>
      <c r="H1195" s="97"/>
      <c r="I1195" s="97"/>
      <c r="J1195" s="97"/>
      <c r="K1195" s="97"/>
      <c r="L1195" s="98"/>
      <c r="M1195" s="99"/>
      <c r="N1195" s="99"/>
      <c r="O1195" s="99"/>
      <c r="P1195" s="1"/>
      <c r="Q1195" s="27"/>
      <c r="R1195" s="30"/>
      <c r="S1195" s="1"/>
    </row>
    <row r="1196" spans="1:19" ht="18" customHeight="1">
      <c r="A1196" s="22"/>
      <c r="B1196" s="27"/>
      <c r="C1196" s="27"/>
      <c r="D1196" s="27"/>
      <c r="E1196" s="27"/>
      <c r="F1196" s="97"/>
      <c r="G1196" s="97"/>
      <c r="H1196" s="97"/>
      <c r="I1196" s="97"/>
      <c r="J1196" s="97"/>
      <c r="K1196" s="97"/>
      <c r="L1196" s="98"/>
      <c r="M1196" s="99"/>
      <c r="N1196" s="99"/>
      <c r="O1196" s="99"/>
      <c r="P1196" s="1"/>
      <c r="Q1196" s="27"/>
      <c r="R1196" s="30"/>
      <c r="S1196" s="1"/>
    </row>
    <row r="1197" spans="1:19" ht="18" customHeight="1">
      <c r="A1197" s="22"/>
      <c r="B1197" s="27"/>
      <c r="C1197" s="27"/>
      <c r="D1197" s="27"/>
      <c r="E1197" s="27"/>
      <c r="F1197" s="97"/>
      <c r="G1197" s="97"/>
      <c r="H1197" s="97"/>
      <c r="I1197" s="97"/>
      <c r="J1197" s="97"/>
      <c r="K1197" s="97"/>
      <c r="L1197" s="98"/>
      <c r="M1197" s="99"/>
      <c r="N1197" s="99"/>
      <c r="O1197" s="99"/>
      <c r="P1197" s="1"/>
      <c r="Q1197" s="27"/>
      <c r="R1197" s="30"/>
      <c r="S1197" s="1"/>
    </row>
    <row r="1198" spans="1:19" ht="18" customHeight="1">
      <c r="A1198" s="22"/>
      <c r="B1198" s="27"/>
      <c r="C1198" s="27"/>
      <c r="D1198" s="27"/>
      <c r="E1198" s="27"/>
      <c r="F1198" s="97"/>
      <c r="G1198" s="97"/>
      <c r="H1198" s="97"/>
      <c r="I1198" s="97"/>
      <c r="J1198" s="97"/>
      <c r="K1198" s="97"/>
      <c r="L1198" s="98"/>
      <c r="M1198" s="99"/>
      <c r="N1198" s="99"/>
      <c r="O1198" s="99"/>
      <c r="P1198" s="1"/>
      <c r="Q1198" s="27"/>
      <c r="R1198" s="30"/>
      <c r="S1198" s="1"/>
    </row>
    <row r="1199" spans="1:19" ht="18" customHeight="1">
      <c r="A1199" s="22"/>
      <c r="B1199" s="27"/>
      <c r="C1199" s="27"/>
      <c r="D1199" s="27"/>
      <c r="E1199" s="27"/>
      <c r="F1199" s="97"/>
      <c r="G1199" s="97"/>
      <c r="H1199" s="97"/>
      <c r="I1199" s="97"/>
      <c r="J1199" s="97"/>
      <c r="K1199" s="97"/>
      <c r="L1199" s="98"/>
      <c r="M1199" s="99"/>
      <c r="N1199" s="99"/>
      <c r="O1199" s="99"/>
      <c r="P1199" s="1"/>
      <c r="Q1199" s="27"/>
      <c r="R1199" s="30"/>
      <c r="S1199" s="1"/>
    </row>
    <row r="1200" spans="1:19" ht="18" customHeight="1">
      <c r="A1200" s="22"/>
      <c r="B1200" s="27"/>
      <c r="C1200" s="27"/>
      <c r="D1200" s="27"/>
      <c r="E1200" s="27"/>
      <c r="F1200" s="97"/>
      <c r="G1200" s="97"/>
      <c r="H1200" s="97"/>
      <c r="I1200" s="97"/>
      <c r="J1200" s="97"/>
      <c r="K1200" s="97"/>
      <c r="L1200" s="98"/>
      <c r="M1200" s="99"/>
      <c r="N1200" s="99"/>
      <c r="O1200" s="99"/>
      <c r="P1200" s="1"/>
      <c r="Q1200" s="27"/>
      <c r="R1200" s="30"/>
      <c r="S1200" s="1"/>
    </row>
    <row r="1201" spans="1:19" ht="18" customHeight="1">
      <c r="A1201" s="22"/>
      <c r="B1201" s="27"/>
      <c r="C1201" s="27"/>
      <c r="D1201" s="27"/>
      <c r="E1201" s="27"/>
      <c r="F1201" s="97"/>
      <c r="G1201" s="97"/>
      <c r="H1201" s="97"/>
      <c r="I1201" s="97"/>
      <c r="J1201" s="97"/>
      <c r="K1201" s="97"/>
      <c r="L1201" s="98"/>
      <c r="M1201" s="99"/>
      <c r="N1201" s="99"/>
      <c r="O1201" s="99"/>
      <c r="P1201" s="1"/>
      <c r="Q1201" s="27"/>
      <c r="R1201" s="30"/>
      <c r="S1201" s="1"/>
    </row>
    <row r="1202" spans="1:19" ht="18" customHeight="1">
      <c r="A1202" s="22"/>
      <c r="B1202" s="27"/>
      <c r="C1202" s="27"/>
      <c r="D1202" s="27"/>
      <c r="E1202" s="27"/>
      <c r="F1202" s="97"/>
      <c r="G1202" s="97"/>
      <c r="H1202" s="97"/>
      <c r="I1202" s="97"/>
      <c r="J1202" s="97"/>
      <c r="K1202" s="97"/>
      <c r="L1202" s="98"/>
      <c r="M1202" s="99"/>
      <c r="N1202" s="99"/>
      <c r="O1202" s="99"/>
      <c r="P1202" s="1"/>
      <c r="Q1202" s="27"/>
      <c r="R1202" s="30"/>
      <c r="S1202" s="1"/>
    </row>
    <row r="1203" spans="1:19" ht="18" customHeight="1">
      <c r="A1203" s="22"/>
      <c r="B1203" s="27"/>
      <c r="C1203" s="27"/>
      <c r="D1203" s="27"/>
      <c r="E1203" s="27"/>
      <c r="F1203" s="97"/>
      <c r="G1203" s="97"/>
      <c r="H1203" s="97"/>
      <c r="I1203" s="97"/>
      <c r="J1203" s="97"/>
      <c r="K1203" s="97"/>
      <c r="L1203" s="98"/>
      <c r="M1203" s="99"/>
      <c r="N1203" s="99"/>
      <c r="O1203" s="99"/>
      <c r="P1203" s="1"/>
      <c r="Q1203" s="27"/>
      <c r="R1203" s="30"/>
      <c r="S1203" s="1"/>
    </row>
    <row r="1204" spans="1:19" ht="18" customHeight="1">
      <c r="A1204" s="22"/>
      <c r="B1204" s="27"/>
      <c r="C1204" s="27"/>
      <c r="D1204" s="27"/>
      <c r="E1204" s="27"/>
      <c r="F1204" s="97"/>
      <c r="G1204" s="97"/>
      <c r="H1204" s="97"/>
      <c r="I1204" s="97"/>
      <c r="J1204" s="97"/>
      <c r="K1204" s="97"/>
      <c r="L1204" s="98"/>
      <c r="M1204" s="99"/>
      <c r="N1204" s="99"/>
      <c r="O1204" s="99"/>
      <c r="P1204" s="1"/>
      <c r="Q1204" s="27"/>
      <c r="R1204" s="30"/>
      <c r="S1204" s="1"/>
    </row>
    <row r="1205" spans="1:19" ht="18" customHeight="1">
      <c r="A1205" s="22"/>
      <c r="B1205" s="27"/>
      <c r="C1205" s="27"/>
      <c r="D1205" s="27"/>
      <c r="E1205" s="27"/>
      <c r="F1205" s="97"/>
      <c r="G1205" s="97"/>
      <c r="H1205" s="97"/>
      <c r="I1205" s="97"/>
      <c r="J1205" s="97"/>
      <c r="K1205" s="97"/>
      <c r="L1205" s="98"/>
      <c r="M1205" s="99"/>
      <c r="N1205" s="99"/>
      <c r="O1205" s="99"/>
      <c r="P1205" s="1"/>
      <c r="Q1205" s="27"/>
      <c r="R1205" s="30"/>
      <c r="S1205" s="1"/>
    </row>
    <row r="1206" spans="1:19" ht="18" customHeight="1">
      <c r="A1206" s="22"/>
      <c r="B1206" s="27"/>
      <c r="C1206" s="27"/>
      <c r="D1206" s="27"/>
      <c r="E1206" s="27"/>
      <c r="F1206" s="97"/>
      <c r="G1206" s="97"/>
      <c r="H1206" s="97"/>
      <c r="I1206" s="97"/>
      <c r="J1206" s="97"/>
      <c r="K1206" s="97"/>
      <c r="L1206" s="98"/>
      <c r="M1206" s="99"/>
      <c r="N1206" s="99"/>
      <c r="O1206" s="99"/>
      <c r="P1206" s="1"/>
      <c r="Q1206" s="27"/>
      <c r="R1206" s="30"/>
      <c r="S1206" s="1"/>
    </row>
    <row r="1207" spans="1:19" ht="18" customHeight="1">
      <c r="A1207" s="22"/>
      <c r="B1207" s="27"/>
      <c r="C1207" s="27"/>
      <c r="D1207" s="27"/>
      <c r="E1207" s="27"/>
      <c r="F1207" s="97"/>
      <c r="G1207" s="97"/>
      <c r="H1207" s="97"/>
      <c r="I1207" s="97"/>
      <c r="J1207" s="97"/>
      <c r="K1207" s="97"/>
      <c r="L1207" s="98"/>
      <c r="M1207" s="99"/>
      <c r="N1207" s="99"/>
      <c r="O1207" s="99"/>
      <c r="P1207" s="1"/>
      <c r="Q1207" s="27"/>
      <c r="R1207" s="30"/>
      <c r="S1207" s="1"/>
    </row>
    <row r="1208" spans="1:19" ht="18" customHeight="1">
      <c r="A1208" s="22"/>
      <c r="B1208" s="27"/>
      <c r="C1208" s="27"/>
      <c r="D1208" s="27"/>
      <c r="E1208" s="27"/>
      <c r="F1208" s="97"/>
      <c r="G1208" s="97"/>
      <c r="H1208" s="97"/>
      <c r="I1208" s="97"/>
      <c r="J1208" s="97"/>
      <c r="K1208" s="97"/>
      <c r="L1208" s="98"/>
      <c r="M1208" s="99"/>
      <c r="N1208" s="99"/>
      <c r="O1208" s="99"/>
      <c r="P1208" s="1"/>
      <c r="Q1208" s="27"/>
      <c r="R1208" s="30"/>
      <c r="S1208" s="1"/>
    </row>
    <row r="1209" spans="1:19" ht="18" customHeight="1">
      <c r="A1209" s="22"/>
      <c r="B1209" s="27"/>
      <c r="C1209" s="27"/>
      <c r="D1209" s="27"/>
      <c r="E1209" s="27"/>
      <c r="F1209" s="97"/>
      <c r="G1209" s="97"/>
      <c r="H1209" s="97"/>
      <c r="I1209" s="97"/>
      <c r="J1209" s="97"/>
      <c r="K1209" s="97"/>
      <c r="L1209" s="98"/>
      <c r="M1209" s="99"/>
      <c r="N1209" s="99"/>
      <c r="O1209" s="99"/>
      <c r="P1209" s="1"/>
      <c r="Q1209" s="27"/>
      <c r="R1209" s="30"/>
      <c r="S1209" s="1"/>
    </row>
    <row r="1210" spans="1:19" ht="18" customHeight="1">
      <c r="A1210" s="22"/>
      <c r="B1210" s="27"/>
      <c r="C1210" s="27"/>
      <c r="D1210" s="27"/>
      <c r="E1210" s="27"/>
      <c r="F1210" s="97"/>
      <c r="G1210" s="97"/>
      <c r="H1210" s="97"/>
      <c r="I1210" s="97"/>
      <c r="J1210" s="97"/>
      <c r="K1210" s="97"/>
      <c r="L1210" s="98"/>
      <c r="M1210" s="99"/>
      <c r="N1210" s="99"/>
      <c r="O1210" s="99"/>
      <c r="P1210" s="1"/>
      <c r="Q1210" s="27"/>
      <c r="R1210" s="30"/>
      <c r="S1210" s="1"/>
    </row>
    <row r="1211" spans="1:19" ht="18" customHeight="1">
      <c r="A1211" s="22"/>
      <c r="B1211" s="27"/>
      <c r="C1211" s="27"/>
      <c r="D1211" s="27"/>
      <c r="E1211" s="27"/>
      <c r="F1211" s="97"/>
      <c r="G1211" s="97"/>
      <c r="H1211" s="97"/>
      <c r="I1211" s="97"/>
      <c r="J1211" s="97"/>
      <c r="K1211" s="97"/>
      <c r="L1211" s="98"/>
      <c r="M1211" s="99"/>
      <c r="N1211" s="99"/>
      <c r="O1211" s="99"/>
      <c r="P1211" s="1"/>
      <c r="Q1211" s="27"/>
      <c r="R1211" s="30"/>
      <c r="S1211" s="1"/>
    </row>
    <row r="1212" spans="1:19" ht="18" customHeight="1">
      <c r="A1212" s="22"/>
      <c r="B1212" s="27"/>
      <c r="C1212" s="27"/>
      <c r="D1212" s="27"/>
      <c r="E1212" s="27"/>
      <c r="F1212" s="97"/>
      <c r="G1212" s="97"/>
      <c r="H1212" s="97"/>
      <c r="I1212" s="97"/>
      <c r="J1212" s="97"/>
      <c r="K1212" s="97"/>
      <c r="L1212" s="98"/>
      <c r="M1212" s="99"/>
      <c r="N1212" s="99"/>
      <c r="O1212" s="99"/>
      <c r="P1212" s="1"/>
      <c r="Q1212" s="27"/>
      <c r="R1212" s="30"/>
      <c r="S1212" s="1"/>
    </row>
    <row r="1213" spans="1:19" ht="18" customHeight="1">
      <c r="A1213" s="22"/>
      <c r="B1213" s="27"/>
      <c r="C1213" s="27"/>
      <c r="D1213" s="27"/>
      <c r="E1213" s="27"/>
      <c r="F1213" s="97"/>
      <c r="G1213" s="97"/>
      <c r="H1213" s="97"/>
      <c r="I1213" s="97"/>
      <c r="J1213" s="97"/>
      <c r="K1213" s="97"/>
      <c r="L1213" s="98"/>
      <c r="M1213" s="99"/>
      <c r="N1213" s="99"/>
      <c r="O1213" s="99"/>
      <c r="P1213" s="1"/>
      <c r="Q1213" s="27"/>
      <c r="R1213" s="30"/>
      <c r="S1213" s="1"/>
    </row>
    <row r="1214" spans="1:19" ht="18" customHeight="1">
      <c r="A1214" s="22"/>
      <c r="B1214" s="27"/>
      <c r="C1214" s="27"/>
      <c r="D1214" s="27"/>
      <c r="E1214" s="27"/>
      <c r="F1214" s="97"/>
      <c r="G1214" s="97"/>
      <c r="H1214" s="97"/>
      <c r="I1214" s="97"/>
      <c r="J1214" s="97"/>
      <c r="K1214" s="97"/>
      <c r="L1214" s="98"/>
      <c r="M1214" s="99"/>
      <c r="N1214" s="99"/>
      <c r="O1214" s="99"/>
      <c r="P1214" s="1"/>
      <c r="Q1214" s="27"/>
      <c r="R1214" s="30"/>
      <c r="S1214" s="1"/>
    </row>
    <row r="1215" spans="1:19" ht="18" customHeight="1">
      <c r="A1215" s="22"/>
      <c r="B1215" s="27"/>
      <c r="C1215" s="27"/>
      <c r="D1215" s="27"/>
      <c r="E1215" s="27"/>
      <c r="F1215" s="97"/>
      <c r="G1215" s="97"/>
      <c r="H1215" s="97"/>
      <c r="I1215" s="97"/>
      <c r="J1215" s="97"/>
      <c r="K1215" s="97"/>
      <c r="L1215" s="98"/>
      <c r="M1215" s="99"/>
      <c r="N1215" s="99"/>
      <c r="O1215" s="99"/>
      <c r="P1215" s="1"/>
      <c r="Q1215" s="27"/>
      <c r="R1215" s="30"/>
      <c r="S1215" s="1"/>
    </row>
    <row r="1216" spans="1:19" ht="18" customHeight="1">
      <c r="A1216" s="22"/>
      <c r="B1216" s="27"/>
      <c r="C1216" s="27"/>
      <c r="D1216" s="27"/>
      <c r="E1216" s="27"/>
      <c r="F1216" s="97"/>
      <c r="G1216" s="97"/>
      <c r="H1216" s="97"/>
      <c r="I1216" s="97"/>
      <c r="J1216" s="97"/>
      <c r="K1216" s="97"/>
      <c r="L1216" s="98"/>
      <c r="M1216" s="99"/>
      <c r="N1216" s="99"/>
      <c r="O1216" s="99"/>
      <c r="P1216" s="1"/>
      <c r="Q1216" s="27"/>
      <c r="R1216" s="30"/>
      <c r="S1216" s="1"/>
    </row>
    <row r="1217" spans="1:19" ht="18" customHeight="1">
      <c r="A1217" s="22"/>
      <c r="B1217" s="27"/>
      <c r="C1217" s="27"/>
      <c r="D1217" s="27"/>
      <c r="E1217" s="27"/>
      <c r="F1217" s="97"/>
      <c r="G1217" s="97"/>
      <c r="H1217" s="97"/>
      <c r="I1217" s="97"/>
      <c r="J1217" s="97"/>
      <c r="K1217" s="97"/>
      <c r="L1217" s="98"/>
      <c r="M1217" s="99"/>
      <c r="N1217" s="99"/>
      <c r="O1217" s="99"/>
      <c r="P1217" s="1"/>
      <c r="Q1217" s="27"/>
      <c r="R1217" s="30"/>
      <c r="S1217" s="1"/>
    </row>
    <row r="1218" spans="1:19" ht="18" customHeight="1">
      <c r="A1218" s="22"/>
      <c r="B1218" s="27"/>
      <c r="C1218" s="27"/>
      <c r="D1218" s="27"/>
      <c r="E1218" s="27"/>
      <c r="F1218" s="97"/>
      <c r="G1218" s="97"/>
      <c r="H1218" s="97"/>
      <c r="I1218" s="97"/>
      <c r="J1218" s="97"/>
      <c r="K1218" s="97"/>
      <c r="L1218" s="98"/>
      <c r="M1218" s="99"/>
      <c r="N1218" s="99"/>
      <c r="O1218" s="99"/>
      <c r="P1218" s="1"/>
      <c r="Q1218" s="27"/>
      <c r="R1218" s="30"/>
      <c r="S1218" s="1"/>
    </row>
    <row r="1219" spans="1:19" ht="18" customHeight="1">
      <c r="A1219" s="22"/>
      <c r="B1219" s="27"/>
      <c r="C1219" s="27"/>
      <c r="D1219" s="27"/>
      <c r="E1219" s="27"/>
      <c r="F1219" s="97"/>
      <c r="G1219" s="97"/>
      <c r="H1219" s="97"/>
      <c r="I1219" s="97"/>
      <c r="J1219" s="97"/>
      <c r="K1219" s="97"/>
      <c r="L1219" s="98"/>
      <c r="M1219" s="99"/>
      <c r="N1219" s="99"/>
      <c r="O1219" s="99"/>
      <c r="P1219" s="1"/>
      <c r="Q1219" s="27"/>
      <c r="R1219" s="30"/>
      <c r="S1219" s="1"/>
    </row>
    <row r="1220" spans="1:19" ht="18" customHeight="1">
      <c r="A1220" s="22"/>
      <c r="B1220" s="27"/>
      <c r="C1220" s="27"/>
      <c r="D1220" s="27"/>
      <c r="E1220" s="27"/>
      <c r="F1220" s="97"/>
      <c r="G1220" s="97"/>
      <c r="H1220" s="97"/>
      <c r="I1220" s="97"/>
      <c r="J1220" s="97"/>
      <c r="K1220" s="97"/>
      <c r="L1220" s="98"/>
      <c r="M1220" s="99"/>
      <c r="N1220" s="99"/>
      <c r="O1220" s="99"/>
      <c r="P1220" s="1"/>
      <c r="Q1220" s="27"/>
      <c r="R1220" s="30"/>
      <c r="S1220" s="1"/>
    </row>
    <row r="1221" spans="1:19" ht="18" customHeight="1">
      <c r="A1221" s="22"/>
      <c r="B1221" s="27"/>
      <c r="C1221" s="27"/>
      <c r="D1221" s="27"/>
      <c r="E1221" s="27"/>
      <c r="F1221" s="97"/>
      <c r="G1221" s="97"/>
      <c r="H1221" s="97"/>
      <c r="I1221" s="97"/>
      <c r="J1221" s="97"/>
      <c r="K1221" s="97"/>
      <c r="L1221" s="98"/>
      <c r="M1221" s="99"/>
      <c r="N1221" s="99"/>
      <c r="O1221" s="99"/>
      <c r="P1221" s="1"/>
      <c r="Q1221" s="27"/>
      <c r="R1221" s="30"/>
      <c r="S1221" s="1"/>
    </row>
    <row r="1222" spans="1:19" ht="18" customHeight="1">
      <c r="A1222" s="22"/>
      <c r="B1222" s="27"/>
      <c r="C1222" s="27"/>
      <c r="D1222" s="27"/>
      <c r="E1222" s="27"/>
      <c r="F1222" s="97"/>
      <c r="G1222" s="97"/>
      <c r="H1222" s="97"/>
      <c r="I1222" s="97"/>
      <c r="J1222" s="97"/>
      <c r="K1222" s="97"/>
      <c r="L1222" s="98"/>
      <c r="M1222" s="99"/>
      <c r="N1222" s="99"/>
      <c r="O1222" s="99"/>
      <c r="P1222" s="1"/>
      <c r="Q1222" s="27"/>
      <c r="R1222" s="30"/>
      <c r="S1222" s="1"/>
    </row>
    <row r="1223" spans="1:19" ht="18" customHeight="1">
      <c r="A1223" s="22"/>
      <c r="B1223" s="27"/>
      <c r="C1223" s="27"/>
      <c r="D1223" s="27"/>
      <c r="E1223" s="27"/>
      <c r="F1223" s="97"/>
      <c r="G1223" s="97"/>
      <c r="H1223" s="97"/>
      <c r="I1223" s="97"/>
      <c r="J1223" s="97"/>
      <c r="K1223" s="97"/>
      <c r="L1223" s="98"/>
      <c r="M1223" s="99"/>
      <c r="N1223" s="99"/>
      <c r="O1223" s="99"/>
      <c r="P1223" s="1"/>
      <c r="Q1223" s="27"/>
      <c r="R1223" s="30"/>
      <c r="S1223" s="1"/>
    </row>
    <row r="1224" spans="1:19" ht="18" customHeight="1">
      <c r="A1224" s="22"/>
      <c r="B1224" s="27"/>
      <c r="C1224" s="27"/>
      <c r="D1224" s="27"/>
      <c r="E1224" s="27"/>
      <c r="F1224" s="97"/>
      <c r="G1224" s="97"/>
      <c r="H1224" s="97"/>
      <c r="I1224" s="97"/>
      <c r="J1224" s="97"/>
      <c r="K1224" s="97"/>
      <c r="L1224" s="98"/>
      <c r="M1224" s="99"/>
      <c r="N1224" s="99"/>
      <c r="O1224" s="99"/>
      <c r="P1224" s="1"/>
      <c r="Q1224" s="27"/>
      <c r="R1224" s="30"/>
      <c r="S1224" s="1"/>
    </row>
    <row r="1225" spans="1:19" ht="18" customHeight="1">
      <c r="A1225" s="22"/>
      <c r="B1225" s="27"/>
      <c r="C1225" s="27"/>
      <c r="D1225" s="27"/>
      <c r="E1225" s="27"/>
      <c r="F1225" s="97"/>
      <c r="G1225" s="97"/>
      <c r="H1225" s="97"/>
      <c r="I1225" s="97"/>
      <c r="J1225" s="97"/>
      <c r="K1225" s="97"/>
      <c r="L1225" s="98"/>
      <c r="M1225" s="99"/>
      <c r="N1225" s="99"/>
      <c r="O1225" s="99"/>
      <c r="P1225" s="1"/>
      <c r="Q1225" s="27"/>
      <c r="R1225" s="30"/>
      <c r="S1225" s="1"/>
    </row>
    <row r="1226" spans="1:19" ht="18" customHeight="1">
      <c r="A1226" s="22"/>
      <c r="B1226" s="27"/>
      <c r="C1226" s="27"/>
      <c r="D1226" s="27"/>
      <c r="E1226" s="27"/>
      <c r="F1226" s="97"/>
      <c r="G1226" s="97"/>
      <c r="H1226" s="97"/>
      <c r="I1226" s="97"/>
      <c r="J1226" s="97"/>
      <c r="K1226" s="97"/>
      <c r="L1226" s="98"/>
      <c r="M1226" s="99"/>
      <c r="N1226" s="99"/>
      <c r="O1226" s="99"/>
      <c r="P1226" s="1"/>
      <c r="Q1226" s="27"/>
      <c r="R1226" s="30"/>
      <c r="S1226" s="1"/>
    </row>
    <row r="1227" spans="1:19" ht="18" customHeight="1">
      <c r="A1227" s="22"/>
      <c r="B1227" s="27"/>
      <c r="C1227" s="27"/>
      <c r="D1227" s="27"/>
      <c r="E1227" s="27"/>
      <c r="F1227" s="97"/>
      <c r="G1227" s="97"/>
      <c r="H1227" s="97"/>
      <c r="I1227" s="97"/>
      <c r="J1227" s="97"/>
      <c r="K1227" s="97"/>
      <c r="L1227" s="98"/>
      <c r="M1227" s="99"/>
      <c r="N1227" s="99"/>
      <c r="O1227" s="99"/>
      <c r="P1227" s="1"/>
      <c r="Q1227" s="27"/>
      <c r="R1227" s="30"/>
      <c r="S1227" s="1"/>
    </row>
    <row r="1228" spans="1:19" ht="18" customHeight="1">
      <c r="A1228" s="22"/>
      <c r="B1228" s="27"/>
      <c r="C1228" s="27"/>
      <c r="D1228" s="27"/>
      <c r="E1228" s="27"/>
      <c r="F1228" s="97"/>
      <c r="G1228" s="97"/>
      <c r="H1228" s="97"/>
      <c r="I1228" s="97"/>
      <c r="J1228" s="97"/>
      <c r="K1228" s="97"/>
      <c r="L1228" s="98"/>
      <c r="M1228" s="99"/>
      <c r="N1228" s="99"/>
      <c r="O1228" s="99"/>
      <c r="P1228" s="1"/>
      <c r="Q1228" s="27"/>
      <c r="R1228" s="30"/>
      <c r="S1228" s="1"/>
    </row>
    <row r="1229" spans="1:19" ht="18" customHeight="1">
      <c r="A1229" s="22"/>
      <c r="B1229" s="27"/>
      <c r="C1229" s="27"/>
      <c r="D1229" s="27"/>
      <c r="E1229" s="27"/>
      <c r="F1229" s="97"/>
      <c r="G1229" s="97"/>
      <c r="H1229" s="97"/>
      <c r="I1229" s="97"/>
      <c r="J1229" s="97"/>
      <c r="K1229" s="97"/>
      <c r="L1229" s="98"/>
      <c r="M1229" s="99"/>
      <c r="N1229" s="99"/>
      <c r="O1229" s="99"/>
      <c r="P1229" s="1"/>
      <c r="Q1229" s="27"/>
      <c r="R1229" s="30"/>
      <c r="S1229" s="1"/>
    </row>
    <row r="1230" spans="1:19" ht="18" customHeight="1">
      <c r="A1230" s="22"/>
      <c r="B1230" s="27"/>
      <c r="C1230" s="27"/>
      <c r="D1230" s="27"/>
      <c r="E1230" s="27"/>
      <c r="F1230" s="97"/>
      <c r="G1230" s="97"/>
      <c r="H1230" s="97"/>
      <c r="I1230" s="97"/>
      <c r="J1230" s="97"/>
      <c r="K1230" s="97"/>
      <c r="L1230" s="98"/>
      <c r="M1230" s="99"/>
      <c r="N1230" s="99"/>
      <c r="O1230" s="99"/>
      <c r="P1230" s="1"/>
      <c r="Q1230" s="27"/>
      <c r="R1230" s="30"/>
      <c r="S1230" s="1"/>
    </row>
    <row r="1231" spans="1:19" ht="18" customHeight="1">
      <c r="A1231" s="22"/>
      <c r="B1231" s="27"/>
      <c r="C1231" s="27"/>
      <c r="D1231" s="27"/>
      <c r="E1231" s="27"/>
      <c r="F1231" s="97"/>
      <c r="G1231" s="97"/>
      <c r="H1231" s="97"/>
      <c r="I1231" s="97"/>
      <c r="J1231" s="97"/>
      <c r="K1231" s="97"/>
      <c r="L1231" s="98"/>
      <c r="M1231" s="99"/>
      <c r="N1231" s="99"/>
      <c r="O1231" s="99"/>
      <c r="P1231" s="1"/>
      <c r="Q1231" s="27"/>
      <c r="R1231" s="30"/>
      <c r="S1231" s="1"/>
    </row>
    <row r="1232" spans="1:19" ht="18" customHeight="1">
      <c r="A1232" s="22"/>
      <c r="B1232" s="27"/>
      <c r="C1232" s="27"/>
      <c r="D1232" s="27"/>
      <c r="E1232" s="27"/>
      <c r="F1232" s="97"/>
      <c r="G1232" s="97"/>
      <c r="H1232" s="97"/>
      <c r="I1232" s="97"/>
      <c r="J1232" s="97"/>
      <c r="K1232" s="97"/>
      <c r="L1232" s="98"/>
      <c r="M1232" s="99"/>
      <c r="N1232" s="99"/>
      <c r="O1232" s="99"/>
      <c r="P1232" s="1"/>
      <c r="Q1232" s="27"/>
      <c r="R1232" s="30"/>
      <c r="S1232" s="1"/>
    </row>
    <row r="1233" spans="1:19" ht="18" customHeight="1">
      <c r="A1233" s="22"/>
      <c r="B1233" s="27"/>
      <c r="C1233" s="27"/>
      <c r="D1233" s="27"/>
      <c r="E1233" s="27"/>
      <c r="F1233" s="97"/>
      <c r="G1233" s="97"/>
      <c r="H1233" s="97"/>
      <c r="I1233" s="97"/>
      <c r="J1233" s="97"/>
      <c r="K1233" s="97"/>
      <c r="L1233" s="98"/>
      <c r="M1233" s="99"/>
      <c r="N1233" s="99"/>
      <c r="O1233" s="99"/>
      <c r="P1233" s="1"/>
      <c r="Q1233" s="27"/>
      <c r="R1233" s="30"/>
      <c r="S1233" s="1"/>
    </row>
    <row r="1234" spans="1:19" ht="18" customHeight="1">
      <c r="A1234" s="22"/>
      <c r="B1234" s="27"/>
      <c r="C1234" s="27"/>
      <c r="D1234" s="27"/>
      <c r="E1234" s="27"/>
      <c r="F1234" s="97"/>
      <c r="G1234" s="97"/>
      <c r="H1234" s="97"/>
      <c r="I1234" s="97"/>
      <c r="J1234" s="97"/>
      <c r="K1234" s="97"/>
      <c r="L1234" s="98"/>
      <c r="M1234" s="99"/>
      <c r="N1234" s="99"/>
      <c r="O1234" s="99"/>
      <c r="P1234" s="1"/>
      <c r="Q1234" s="27"/>
      <c r="R1234" s="30"/>
      <c r="S1234" s="1"/>
    </row>
    <row r="1235" spans="1:19" ht="18" customHeight="1">
      <c r="A1235" s="22"/>
      <c r="B1235" s="27"/>
      <c r="C1235" s="27"/>
      <c r="D1235" s="27"/>
      <c r="E1235" s="27"/>
      <c r="F1235" s="97"/>
      <c r="G1235" s="97"/>
      <c r="H1235" s="97"/>
      <c r="I1235" s="97"/>
      <c r="J1235" s="97"/>
      <c r="K1235" s="97"/>
      <c r="L1235" s="98"/>
      <c r="M1235" s="99"/>
      <c r="N1235" s="99"/>
      <c r="O1235" s="99"/>
      <c r="P1235" s="1"/>
      <c r="Q1235" s="27"/>
      <c r="R1235" s="30"/>
      <c r="S1235" s="1"/>
    </row>
    <row r="1236" spans="1:19" ht="18" customHeight="1">
      <c r="A1236" s="22"/>
      <c r="B1236" s="27"/>
      <c r="C1236" s="27"/>
      <c r="D1236" s="27"/>
      <c r="E1236" s="27"/>
      <c r="F1236" s="97"/>
      <c r="G1236" s="97"/>
      <c r="H1236" s="97"/>
      <c r="I1236" s="97"/>
      <c r="J1236" s="97"/>
      <c r="K1236" s="97"/>
      <c r="L1236" s="98"/>
      <c r="M1236" s="99"/>
      <c r="N1236" s="99"/>
      <c r="O1236" s="99"/>
      <c r="P1236" s="1"/>
      <c r="Q1236" s="27"/>
      <c r="R1236" s="30"/>
      <c r="S1236" s="1"/>
    </row>
    <row r="1237" spans="1:19" ht="18" customHeight="1">
      <c r="A1237" s="22"/>
      <c r="B1237" s="27"/>
      <c r="C1237" s="27"/>
      <c r="D1237" s="27"/>
      <c r="E1237" s="27"/>
      <c r="F1237" s="97"/>
      <c r="G1237" s="97"/>
      <c r="H1237" s="97"/>
      <c r="I1237" s="97"/>
      <c r="J1237" s="97"/>
      <c r="K1237" s="97"/>
      <c r="L1237" s="98"/>
      <c r="M1237" s="99"/>
      <c r="N1237" s="99"/>
      <c r="O1237" s="99"/>
      <c r="P1237" s="1"/>
      <c r="Q1237" s="27"/>
      <c r="R1237" s="30"/>
      <c r="S1237" s="1"/>
    </row>
    <row r="1238" spans="1:19" ht="18" customHeight="1">
      <c r="A1238" s="22"/>
      <c r="B1238" s="27"/>
      <c r="C1238" s="27"/>
      <c r="D1238" s="27"/>
      <c r="E1238" s="27"/>
      <c r="F1238" s="97"/>
      <c r="G1238" s="97"/>
      <c r="H1238" s="97"/>
      <c r="I1238" s="97"/>
      <c r="J1238" s="97"/>
      <c r="K1238" s="97"/>
      <c r="L1238" s="98"/>
      <c r="M1238" s="99"/>
      <c r="N1238" s="99"/>
      <c r="O1238" s="99"/>
      <c r="P1238" s="1"/>
      <c r="Q1238" s="27"/>
      <c r="R1238" s="30"/>
      <c r="S1238" s="1"/>
    </row>
    <row r="1239" spans="1:19" ht="18" customHeight="1">
      <c r="A1239" s="22"/>
      <c r="B1239" s="27"/>
      <c r="C1239" s="27"/>
      <c r="D1239" s="27"/>
      <c r="E1239" s="27"/>
      <c r="F1239" s="97"/>
      <c r="G1239" s="97"/>
      <c r="H1239" s="97"/>
      <c r="I1239" s="97"/>
      <c r="J1239" s="97"/>
      <c r="K1239" s="97"/>
      <c r="L1239" s="98"/>
      <c r="M1239" s="99"/>
      <c r="N1239" s="99"/>
      <c r="O1239" s="99"/>
      <c r="P1239" s="1"/>
      <c r="Q1239" s="27"/>
      <c r="R1239" s="30"/>
      <c r="S1239" s="1"/>
    </row>
    <row r="1240" spans="1:19" ht="18" customHeight="1">
      <c r="A1240" s="22"/>
      <c r="B1240" s="27"/>
      <c r="C1240" s="27"/>
      <c r="D1240" s="27"/>
      <c r="E1240" s="27"/>
      <c r="F1240" s="97"/>
      <c r="G1240" s="97"/>
      <c r="H1240" s="97"/>
      <c r="I1240" s="97"/>
      <c r="J1240" s="97"/>
      <c r="K1240" s="97"/>
      <c r="L1240" s="98"/>
      <c r="M1240" s="99"/>
      <c r="N1240" s="99"/>
      <c r="O1240" s="99"/>
      <c r="P1240" s="1"/>
      <c r="Q1240" s="27"/>
      <c r="R1240" s="30"/>
      <c r="S1240" s="1"/>
    </row>
    <row r="1241" spans="1:19" ht="18" customHeight="1">
      <c r="A1241" s="22"/>
      <c r="B1241" s="27"/>
      <c r="C1241" s="27"/>
      <c r="D1241" s="27"/>
      <c r="E1241" s="27"/>
      <c r="F1241" s="97"/>
      <c r="G1241" s="97"/>
      <c r="H1241" s="97"/>
      <c r="I1241" s="97"/>
      <c r="J1241" s="97"/>
      <c r="K1241" s="97"/>
      <c r="L1241" s="98"/>
      <c r="M1241" s="99"/>
      <c r="N1241" s="99"/>
      <c r="O1241" s="99"/>
      <c r="P1241" s="1"/>
      <c r="Q1241" s="27"/>
      <c r="R1241" s="30"/>
      <c r="S1241" s="1"/>
    </row>
    <row r="1242" spans="1:19" ht="18" customHeight="1">
      <c r="A1242" s="22"/>
      <c r="B1242" s="27"/>
      <c r="C1242" s="27"/>
      <c r="D1242" s="27"/>
      <c r="E1242" s="27"/>
      <c r="F1242" s="97"/>
      <c r="G1242" s="97"/>
      <c r="H1242" s="97"/>
      <c r="I1242" s="97"/>
      <c r="J1242" s="97"/>
      <c r="K1242" s="97"/>
      <c r="L1242" s="98"/>
      <c r="M1242" s="99"/>
      <c r="N1242" s="99"/>
      <c r="O1242" s="99"/>
      <c r="P1242" s="1"/>
      <c r="Q1242" s="27"/>
      <c r="R1242" s="30"/>
      <c r="S1242" s="1"/>
    </row>
    <row r="1243" spans="1:19" ht="18" customHeight="1">
      <c r="A1243" s="22"/>
      <c r="B1243" s="27"/>
      <c r="C1243" s="27"/>
      <c r="D1243" s="27"/>
      <c r="E1243" s="27"/>
      <c r="F1243" s="97"/>
      <c r="G1243" s="97"/>
      <c r="H1243" s="97"/>
      <c r="I1243" s="97"/>
      <c r="J1243" s="97"/>
      <c r="K1243" s="97"/>
      <c r="L1243" s="98"/>
      <c r="M1243" s="99"/>
      <c r="N1243" s="99"/>
      <c r="O1243" s="99"/>
      <c r="P1243" s="1"/>
      <c r="Q1243" s="27"/>
      <c r="R1243" s="30"/>
      <c r="S1243" s="1"/>
    </row>
    <row r="1244" spans="1:19" ht="18" customHeight="1">
      <c r="A1244" s="22"/>
      <c r="B1244" s="27"/>
      <c r="C1244" s="27"/>
      <c r="D1244" s="27"/>
      <c r="E1244" s="27"/>
      <c r="F1244" s="97"/>
      <c r="G1244" s="97"/>
      <c r="H1244" s="97"/>
      <c r="I1244" s="97"/>
      <c r="J1244" s="97"/>
      <c r="K1244" s="97"/>
      <c r="L1244" s="98"/>
      <c r="M1244" s="99"/>
      <c r="N1244" s="99"/>
      <c r="O1244" s="99"/>
      <c r="P1244" s="1"/>
      <c r="Q1244" s="27"/>
      <c r="R1244" s="30"/>
      <c r="S1244" s="1"/>
    </row>
    <row r="1245" spans="1:19" ht="18" customHeight="1">
      <c r="A1245" s="22"/>
      <c r="B1245" s="27"/>
      <c r="C1245" s="27"/>
      <c r="D1245" s="27"/>
      <c r="E1245" s="27"/>
      <c r="F1245" s="97"/>
      <c r="G1245" s="97"/>
      <c r="H1245" s="97"/>
      <c r="I1245" s="97"/>
      <c r="J1245" s="97"/>
      <c r="K1245" s="97"/>
      <c r="L1245" s="98"/>
      <c r="M1245" s="99"/>
      <c r="N1245" s="99"/>
      <c r="O1245" s="99"/>
      <c r="P1245" s="1"/>
      <c r="Q1245" s="27"/>
      <c r="R1245" s="30"/>
      <c r="S1245" s="1"/>
    </row>
    <row r="1246" spans="1:19" ht="18" customHeight="1">
      <c r="A1246" s="22"/>
      <c r="B1246" s="27"/>
      <c r="C1246" s="27"/>
      <c r="D1246" s="27"/>
      <c r="E1246" s="27"/>
      <c r="F1246" s="97"/>
      <c r="G1246" s="97"/>
      <c r="H1246" s="97"/>
      <c r="I1246" s="97"/>
      <c r="J1246" s="97"/>
      <c r="K1246" s="97"/>
      <c r="L1246" s="98"/>
      <c r="M1246" s="99"/>
      <c r="N1246" s="99"/>
      <c r="O1246" s="99"/>
      <c r="P1246" s="1"/>
      <c r="Q1246" s="27"/>
      <c r="R1246" s="30"/>
      <c r="S1246" s="1"/>
    </row>
    <row r="1247" spans="1:19" ht="18" customHeight="1">
      <c r="A1247" s="22"/>
      <c r="B1247" s="27"/>
      <c r="C1247" s="27"/>
      <c r="D1247" s="27"/>
      <c r="E1247" s="27"/>
      <c r="F1247" s="97"/>
      <c r="G1247" s="97"/>
      <c r="H1247" s="97"/>
      <c r="I1247" s="97"/>
      <c r="J1247" s="97"/>
      <c r="K1247" s="97"/>
      <c r="L1247" s="98"/>
      <c r="M1247" s="99"/>
      <c r="N1247" s="99"/>
      <c r="O1247" s="99"/>
      <c r="P1247" s="1"/>
      <c r="Q1247" s="27"/>
      <c r="R1247" s="30"/>
      <c r="S1247" s="1"/>
    </row>
    <row r="1248" spans="1:19" ht="18" customHeight="1">
      <c r="A1248" s="22"/>
      <c r="B1248" s="27"/>
      <c r="C1248" s="27"/>
      <c r="D1248" s="27"/>
      <c r="E1248" s="27"/>
      <c r="F1248" s="97"/>
      <c r="G1248" s="97"/>
      <c r="H1248" s="97"/>
      <c r="I1248" s="97"/>
      <c r="J1248" s="97"/>
      <c r="K1248" s="97"/>
      <c r="L1248" s="98"/>
      <c r="M1248" s="99"/>
      <c r="N1248" s="99"/>
      <c r="O1248" s="99"/>
      <c r="P1248" s="1"/>
      <c r="Q1248" s="27"/>
      <c r="R1248" s="30"/>
      <c r="S1248" s="1"/>
    </row>
    <row r="1249" spans="1:19" ht="18" customHeight="1">
      <c r="A1249" s="22"/>
      <c r="B1249" s="27"/>
      <c r="C1249" s="27"/>
      <c r="D1249" s="27"/>
      <c r="E1249" s="27"/>
      <c r="F1249" s="97"/>
      <c r="G1249" s="97"/>
      <c r="H1249" s="97"/>
      <c r="I1249" s="97"/>
      <c r="J1249" s="97"/>
      <c r="K1249" s="97"/>
      <c r="L1249" s="98"/>
      <c r="M1249" s="99"/>
      <c r="N1249" s="99"/>
      <c r="O1249" s="99"/>
      <c r="P1249" s="1"/>
      <c r="Q1249" s="27"/>
      <c r="R1249" s="30"/>
      <c r="S1249" s="1"/>
    </row>
    <row r="1250" spans="1:19" ht="18" customHeight="1">
      <c r="A1250" s="22"/>
      <c r="B1250" s="27"/>
      <c r="C1250" s="27"/>
      <c r="D1250" s="27"/>
      <c r="E1250" s="27"/>
      <c r="F1250" s="97"/>
      <c r="G1250" s="97"/>
      <c r="H1250" s="97"/>
      <c r="I1250" s="97"/>
      <c r="J1250" s="97"/>
      <c r="K1250" s="97"/>
      <c r="L1250" s="98"/>
      <c r="M1250" s="99"/>
      <c r="N1250" s="99"/>
      <c r="O1250" s="99"/>
      <c r="P1250" s="1"/>
      <c r="Q1250" s="27"/>
      <c r="R1250" s="30"/>
      <c r="S1250" s="1"/>
    </row>
    <row r="1251" spans="1:19" ht="18" customHeight="1">
      <c r="A1251" s="22"/>
      <c r="B1251" s="27"/>
      <c r="C1251" s="27"/>
      <c r="D1251" s="27"/>
      <c r="E1251" s="27"/>
      <c r="F1251" s="97"/>
      <c r="G1251" s="97"/>
      <c r="H1251" s="97"/>
      <c r="I1251" s="97"/>
      <c r="J1251" s="97"/>
      <c r="K1251" s="97"/>
      <c r="L1251" s="98"/>
      <c r="M1251" s="99"/>
      <c r="N1251" s="99"/>
      <c r="O1251" s="99"/>
      <c r="P1251" s="1"/>
      <c r="Q1251" s="27"/>
      <c r="R1251" s="30"/>
      <c r="S1251" s="1"/>
    </row>
    <row r="1252" spans="1:19" ht="18" customHeight="1">
      <c r="A1252" s="22"/>
      <c r="B1252" s="27"/>
      <c r="C1252" s="27"/>
      <c r="D1252" s="27"/>
      <c r="E1252" s="27"/>
      <c r="F1252" s="97"/>
      <c r="G1252" s="97"/>
      <c r="H1252" s="97"/>
      <c r="I1252" s="97"/>
      <c r="J1252" s="97"/>
      <c r="K1252" s="97"/>
      <c r="L1252" s="98"/>
      <c r="M1252" s="99"/>
      <c r="N1252" s="99"/>
      <c r="O1252" s="99"/>
      <c r="P1252" s="1"/>
      <c r="Q1252" s="27"/>
      <c r="R1252" s="30"/>
      <c r="S1252" s="1"/>
    </row>
    <row r="1253" spans="1:19" ht="18" customHeight="1">
      <c r="A1253" s="22"/>
      <c r="B1253" s="27"/>
      <c r="C1253" s="27"/>
      <c r="D1253" s="27"/>
      <c r="E1253" s="27"/>
      <c r="F1253" s="97"/>
      <c r="G1253" s="97"/>
      <c r="H1253" s="97"/>
      <c r="I1253" s="97"/>
      <c r="J1253" s="97"/>
      <c r="K1253" s="97"/>
      <c r="L1253" s="98"/>
      <c r="M1253" s="99"/>
      <c r="N1253" s="99"/>
      <c r="O1253" s="99"/>
      <c r="P1253" s="1"/>
      <c r="Q1253" s="27"/>
      <c r="R1253" s="30"/>
      <c r="S1253" s="1"/>
    </row>
    <row r="1254" spans="1:19" ht="18" customHeight="1">
      <c r="A1254" s="22"/>
      <c r="B1254" s="27"/>
      <c r="C1254" s="27"/>
      <c r="D1254" s="27"/>
      <c r="E1254" s="27"/>
      <c r="F1254" s="97"/>
      <c r="G1254" s="97"/>
      <c r="H1254" s="97"/>
      <c r="I1254" s="97"/>
      <c r="J1254" s="97"/>
      <c r="K1254" s="97"/>
      <c r="L1254" s="98"/>
      <c r="M1254" s="99"/>
      <c r="N1254" s="99"/>
      <c r="O1254" s="99"/>
      <c r="P1254" s="1"/>
      <c r="Q1254" s="27"/>
      <c r="R1254" s="30"/>
      <c r="S1254" s="1"/>
    </row>
    <row r="1255" spans="1:19" ht="18" customHeight="1">
      <c r="A1255" s="22"/>
      <c r="B1255" s="27"/>
      <c r="C1255" s="27"/>
      <c r="D1255" s="27"/>
      <c r="E1255" s="27"/>
      <c r="F1255" s="97"/>
      <c r="G1255" s="97"/>
      <c r="H1255" s="97"/>
      <c r="I1255" s="97"/>
      <c r="J1255" s="97"/>
      <c r="K1255" s="97"/>
      <c r="L1255" s="98"/>
      <c r="M1255" s="99"/>
      <c r="N1255" s="99"/>
      <c r="O1255" s="99"/>
      <c r="P1255" s="1"/>
      <c r="Q1255" s="27"/>
      <c r="R1255" s="30"/>
      <c r="S1255" s="1"/>
    </row>
    <row r="1256" spans="1:19" ht="18" customHeight="1">
      <c r="A1256" s="22"/>
      <c r="B1256" s="27"/>
      <c r="C1256" s="27"/>
      <c r="D1256" s="27"/>
      <c r="E1256" s="27"/>
      <c r="F1256" s="97"/>
      <c r="G1256" s="97"/>
      <c r="H1256" s="97"/>
      <c r="I1256" s="97"/>
      <c r="J1256" s="97"/>
      <c r="K1256" s="97"/>
      <c r="L1256" s="98"/>
      <c r="M1256" s="99"/>
      <c r="N1256" s="99"/>
      <c r="O1256" s="99"/>
      <c r="P1256" s="1"/>
      <c r="Q1256" s="27"/>
      <c r="R1256" s="30"/>
      <c r="S1256" s="1"/>
    </row>
    <row r="1257" spans="1:19" ht="18" customHeight="1">
      <c r="A1257" s="22"/>
      <c r="B1257" s="27"/>
      <c r="C1257" s="27"/>
      <c r="D1257" s="27"/>
      <c r="E1257" s="27"/>
      <c r="F1257" s="97"/>
      <c r="G1257" s="97"/>
      <c r="H1257" s="97"/>
      <c r="I1257" s="97"/>
      <c r="J1257" s="97"/>
      <c r="K1257" s="97"/>
      <c r="L1257" s="98"/>
      <c r="M1257" s="99"/>
      <c r="N1257" s="99"/>
      <c r="O1257" s="99"/>
      <c r="P1257" s="1"/>
      <c r="Q1257" s="27"/>
      <c r="R1257" s="30"/>
      <c r="S1257" s="1"/>
    </row>
    <row r="1258" spans="1:19" ht="18" customHeight="1">
      <c r="A1258" s="22"/>
      <c r="B1258" s="27"/>
      <c r="C1258" s="27"/>
      <c r="D1258" s="27"/>
      <c r="E1258" s="27"/>
      <c r="F1258" s="97"/>
      <c r="G1258" s="97"/>
      <c r="H1258" s="97"/>
      <c r="I1258" s="97"/>
      <c r="J1258" s="97"/>
      <c r="K1258" s="97"/>
      <c r="L1258" s="98"/>
      <c r="M1258" s="99"/>
      <c r="N1258" s="99"/>
      <c r="O1258" s="99"/>
      <c r="P1258" s="1"/>
      <c r="Q1258" s="27"/>
      <c r="R1258" s="30"/>
      <c r="S1258" s="1"/>
    </row>
    <row r="1259" spans="1:19" ht="18" customHeight="1">
      <c r="A1259" s="22"/>
      <c r="B1259" s="27"/>
      <c r="C1259" s="27"/>
      <c r="D1259" s="27"/>
      <c r="E1259" s="27"/>
      <c r="F1259" s="97"/>
      <c r="G1259" s="97"/>
      <c r="H1259" s="97"/>
      <c r="I1259" s="97"/>
      <c r="J1259" s="97"/>
      <c r="K1259" s="97"/>
      <c r="L1259" s="98"/>
      <c r="M1259" s="99"/>
      <c r="N1259" s="99"/>
      <c r="O1259" s="99"/>
      <c r="P1259" s="1"/>
      <c r="Q1259" s="27"/>
      <c r="R1259" s="30"/>
      <c r="S1259" s="1"/>
    </row>
    <row r="1260" spans="1:19" ht="18" customHeight="1">
      <c r="A1260" s="22"/>
      <c r="B1260" s="27"/>
      <c r="C1260" s="27"/>
      <c r="D1260" s="27"/>
      <c r="E1260" s="27"/>
      <c r="F1260" s="97"/>
      <c r="G1260" s="97"/>
      <c r="H1260" s="97"/>
      <c r="I1260" s="97"/>
      <c r="J1260" s="97"/>
      <c r="K1260" s="97"/>
      <c r="L1260" s="98"/>
      <c r="M1260" s="99"/>
      <c r="N1260" s="99"/>
      <c r="O1260" s="99"/>
      <c r="P1260" s="1"/>
      <c r="Q1260" s="27"/>
      <c r="R1260" s="30"/>
      <c r="S1260" s="1"/>
    </row>
    <row r="1261" spans="1:19" ht="18" customHeight="1">
      <c r="A1261" s="22"/>
      <c r="B1261" s="27"/>
      <c r="C1261" s="27"/>
      <c r="D1261" s="27"/>
      <c r="E1261" s="27"/>
      <c r="F1261" s="97"/>
      <c r="G1261" s="97"/>
      <c r="H1261" s="97"/>
      <c r="I1261" s="97"/>
      <c r="J1261" s="97"/>
      <c r="K1261" s="97"/>
      <c r="L1261" s="98"/>
      <c r="M1261" s="99"/>
      <c r="N1261" s="99"/>
      <c r="O1261" s="99"/>
      <c r="P1261" s="1"/>
      <c r="Q1261" s="27"/>
      <c r="R1261" s="30"/>
      <c r="S1261" s="1"/>
    </row>
    <row r="1262" spans="1:19" ht="18" customHeight="1">
      <c r="A1262" s="22"/>
      <c r="B1262" s="27"/>
      <c r="C1262" s="27"/>
      <c r="D1262" s="27"/>
      <c r="E1262" s="27"/>
      <c r="F1262" s="97"/>
      <c r="G1262" s="97"/>
      <c r="H1262" s="97"/>
      <c r="I1262" s="97"/>
      <c r="J1262" s="97"/>
      <c r="K1262" s="97"/>
      <c r="L1262" s="98"/>
      <c r="M1262" s="99"/>
      <c r="N1262" s="99"/>
      <c r="O1262" s="99"/>
      <c r="P1262" s="1"/>
      <c r="Q1262" s="27"/>
      <c r="R1262" s="30"/>
      <c r="S1262" s="1"/>
    </row>
    <row r="1263" spans="1:19" ht="18" customHeight="1">
      <c r="A1263" s="22"/>
      <c r="B1263" s="27"/>
      <c r="C1263" s="27"/>
      <c r="D1263" s="27"/>
      <c r="E1263" s="27"/>
      <c r="F1263" s="97"/>
      <c r="G1263" s="97"/>
      <c r="H1263" s="97"/>
      <c r="I1263" s="97"/>
      <c r="J1263" s="97"/>
      <c r="K1263" s="97"/>
      <c r="L1263" s="98"/>
      <c r="M1263" s="99"/>
      <c r="N1263" s="99"/>
      <c r="O1263" s="99"/>
      <c r="P1263" s="1"/>
      <c r="Q1263" s="27"/>
      <c r="R1263" s="30"/>
      <c r="S1263" s="1"/>
    </row>
    <row r="1264" spans="1:19" ht="18" customHeight="1">
      <c r="A1264" s="22"/>
      <c r="B1264" s="27"/>
      <c r="C1264" s="27"/>
      <c r="D1264" s="27"/>
      <c r="E1264" s="27"/>
      <c r="F1264" s="97"/>
      <c r="G1264" s="97"/>
      <c r="H1264" s="97"/>
      <c r="I1264" s="97"/>
      <c r="J1264" s="97"/>
      <c r="K1264" s="97"/>
      <c r="L1264" s="98"/>
      <c r="M1264" s="99"/>
      <c r="N1264" s="99"/>
      <c r="O1264" s="99"/>
      <c r="P1264" s="1"/>
      <c r="Q1264" s="27"/>
      <c r="R1264" s="30"/>
      <c r="S1264" s="1"/>
    </row>
    <row r="1265" spans="1:19" ht="18" customHeight="1">
      <c r="A1265" s="22"/>
      <c r="B1265" s="27"/>
      <c r="C1265" s="27"/>
      <c r="D1265" s="27"/>
      <c r="E1265" s="27"/>
      <c r="F1265" s="97"/>
      <c r="G1265" s="97"/>
      <c r="H1265" s="97"/>
      <c r="I1265" s="97"/>
      <c r="J1265" s="97"/>
      <c r="K1265" s="97"/>
      <c r="L1265" s="98"/>
      <c r="M1265" s="99"/>
      <c r="N1265" s="99"/>
      <c r="O1265" s="99"/>
      <c r="P1265" s="1"/>
      <c r="Q1265" s="27"/>
      <c r="R1265" s="30"/>
      <c r="S1265" s="1"/>
    </row>
    <row r="1266" spans="1:19" ht="18" customHeight="1">
      <c r="A1266" s="22"/>
      <c r="B1266" s="27"/>
      <c r="C1266" s="27"/>
      <c r="D1266" s="27"/>
      <c r="E1266" s="27"/>
      <c r="F1266" s="97"/>
      <c r="G1266" s="97"/>
      <c r="H1266" s="97"/>
      <c r="I1266" s="97"/>
      <c r="J1266" s="97"/>
      <c r="K1266" s="97"/>
      <c r="L1266" s="98"/>
      <c r="M1266" s="99"/>
      <c r="N1266" s="99"/>
      <c r="O1266" s="99"/>
      <c r="P1266" s="1"/>
      <c r="Q1266" s="27"/>
      <c r="R1266" s="30"/>
      <c r="S1266" s="1"/>
    </row>
    <row r="1267" spans="1:19" ht="18" customHeight="1">
      <c r="A1267" s="22"/>
      <c r="B1267" s="27"/>
      <c r="C1267" s="27"/>
      <c r="D1267" s="27"/>
      <c r="E1267" s="27"/>
      <c r="F1267" s="97"/>
      <c r="G1267" s="97"/>
      <c r="H1267" s="97"/>
      <c r="I1267" s="97"/>
      <c r="J1267" s="97"/>
      <c r="K1267" s="97"/>
      <c r="L1267" s="98"/>
      <c r="M1267" s="99"/>
      <c r="N1267" s="99"/>
      <c r="O1267" s="99"/>
      <c r="P1267" s="1"/>
      <c r="Q1267" s="27"/>
      <c r="R1267" s="30"/>
      <c r="S1267" s="1"/>
    </row>
    <row r="1268" spans="1:19" ht="18" customHeight="1">
      <c r="A1268" s="22"/>
      <c r="B1268" s="27"/>
      <c r="C1268" s="27"/>
      <c r="D1268" s="27"/>
      <c r="E1268" s="27"/>
      <c r="F1268" s="97"/>
      <c r="G1268" s="97"/>
      <c r="H1268" s="97"/>
      <c r="I1268" s="97"/>
      <c r="J1268" s="97"/>
      <c r="K1268" s="97"/>
      <c r="L1268" s="98"/>
      <c r="M1268" s="99"/>
      <c r="N1268" s="99"/>
      <c r="O1268" s="99"/>
      <c r="P1268" s="1"/>
      <c r="Q1268" s="27"/>
      <c r="R1268" s="30"/>
      <c r="S1268" s="1"/>
    </row>
    <row r="1269" spans="1:19" ht="18" customHeight="1">
      <c r="A1269" s="22"/>
      <c r="B1269" s="27"/>
      <c r="C1269" s="27"/>
      <c r="D1269" s="27"/>
      <c r="E1269" s="27"/>
      <c r="F1269" s="97"/>
      <c r="G1269" s="97"/>
      <c r="H1269" s="97"/>
      <c r="I1269" s="97"/>
      <c r="J1269" s="97"/>
      <c r="K1269" s="97"/>
      <c r="L1269" s="98"/>
      <c r="M1269" s="99"/>
      <c r="N1269" s="99"/>
      <c r="O1269" s="99"/>
      <c r="P1269" s="1"/>
      <c r="Q1269" s="27"/>
      <c r="R1269" s="30"/>
      <c r="S1269" s="1"/>
    </row>
    <row r="1270" spans="1:19" ht="18" customHeight="1">
      <c r="A1270" s="22"/>
      <c r="B1270" s="27"/>
      <c r="C1270" s="27"/>
      <c r="D1270" s="27"/>
      <c r="E1270" s="27"/>
      <c r="F1270" s="97"/>
      <c r="G1270" s="97"/>
      <c r="H1270" s="97"/>
      <c r="I1270" s="97"/>
      <c r="J1270" s="97"/>
      <c r="K1270" s="97"/>
      <c r="L1270" s="98"/>
      <c r="M1270" s="99"/>
      <c r="N1270" s="99"/>
      <c r="O1270" s="99"/>
      <c r="P1270" s="1"/>
      <c r="Q1270" s="27"/>
      <c r="R1270" s="30"/>
      <c r="S1270" s="1"/>
    </row>
    <row r="1271" spans="1:19" ht="18" customHeight="1">
      <c r="A1271" s="22"/>
      <c r="B1271" s="27"/>
      <c r="C1271" s="27"/>
      <c r="D1271" s="27"/>
      <c r="E1271" s="27"/>
      <c r="F1271" s="97"/>
      <c r="G1271" s="97"/>
      <c r="H1271" s="97"/>
      <c r="I1271" s="97"/>
      <c r="J1271" s="97"/>
      <c r="K1271" s="97"/>
      <c r="L1271" s="98"/>
      <c r="M1271" s="99"/>
      <c r="N1271" s="99"/>
      <c r="O1271" s="99"/>
      <c r="P1271" s="1"/>
      <c r="Q1271" s="27"/>
      <c r="R1271" s="30"/>
      <c r="S1271" s="1"/>
    </row>
    <row r="1272" spans="1:19" ht="18" customHeight="1">
      <c r="A1272" s="22"/>
      <c r="B1272" s="27"/>
      <c r="C1272" s="27"/>
      <c r="D1272" s="27"/>
      <c r="E1272" s="27"/>
      <c r="F1272" s="97"/>
      <c r="G1272" s="97"/>
      <c r="H1272" s="97"/>
      <c r="I1272" s="97"/>
      <c r="J1272" s="97"/>
      <c r="K1272" s="97"/>
      <c r="L1272" s="98"/>
      <c r="M1272" s="99"/>
      <c r="N1272" s="99"/>
      <c r="O1272" s="99"/>
      <c r="P1272" s="1"/>
      <c r="Q1272" s="27"/>
      <c r="R1272" s="30"/>
      <c r="S1272" s="1"/>
    </row>
    <row r="1273" spans="1:19" ht="18" customHeight="1">
      <c r="A1273" s="22"/>
      <c r="B1273" s="27"/>
      <c r="C1273" s="27"/>
      <c r="D1273" s="27"/>
      <c r="E1273" s="27"/>
      <c r="F1273" s="97"/>
      <c r="G1273" s="97"/>
      <c r="H1273" s="97"/>
      <c r="I1273" s="97"/>
      <c r="J1273" s="97"/>
      <c r="K1273" s="97"/>
      <c r="L1273" s="98"/>
      <c r="M1273" s="99"/>
      <c r="N1273" s="99"/>
      <c r="O1273" s="99"/>
      <c r="P1273" s="1"/>
      <c r="Q1273" s="27"/>
      <c r="R1273" s="30"/>
      <c r="S1273" s="1"/>
    </row>
    <row r="1274" spans="1:19" ht="18" customHeight="1">
      <c r="A1274" s="22"/>
      <c r="B1274" s="27"/>
      <c r="C1274" s="27"/>
      <c r="D1274" s="27"/>
      <c r="E1274" s="27"/>
      <c r="F1274" s="97"/>
      <c r="G1274" s="97"/>
      <c r="H1274" s="97"/>
      <c r="I1274" s="97"/>
      <c r="J1274" s="97"/>
      <c r="K1274" s="97"/>
      <c r="L1274" s="98"/>
      <c r="M1274" s="99"/>
      <c r="N1274" s="99"/>
      <c r="O1274" s="99"/>
      <c r="P1274" s="1"/>
      <c r="Q1274" s="27"/>
      <c r="R1274" s="30"/>
      <c r="S1274" s="1"/>
    </row>
    <row r="1275" spans="1:19" ht="18" customHeight="1">
      <c r="A1275" s="22"/>
      <c r="B1275" s="27"/>
      <c r="C1275" s="27"/>
      <c r="D1275" s="27"/>
      <c r="E1275" s="27"/>
      <c r="F1275" s="97"/>
      <c r="G1275" s="97"/>
      <c r="H1275" s="97"/>
      <c r="I1275" s="97"/>
      <c r="J1275" s="97"/>
      <c r="K1275" s="97"/>
      <c r="L1275" s="98"/>
      <c r="M1275" s="99"/>
      <c r="N1275" s="99"/>
      <c r="O1275" s="99"/>
      <c r="P1275" s="1"/>
      <c r="Q1275" s="27"/>
      <c r="R1275" s="30"/>
      <c r="S1275" s="1"/>
    </row>
    <row r="1276" spans="1:19" ht="18" customHeight="1">
      <c r="A1276" s="22"/>
      <c r="B1276" s="27"/>
      <c r="C1276" s="27"/>
      <c r="D1276" s="27"/>
      <c r="E1276" s="27"/>
      <c r="F1276" s="97"/>
      <c r="G1276" s="97"/>
      <c r="H1276" s="97"/>
      <c r="I1276" s="97"/>
      <c r="J1276" s="97"/>
      <c r="K1276" s="97"/>
      <c r="L1276" s="98"/>
      <c r="M1276" s="99"/>
      <c r="N1276" s="99"/>
      <c r="O1276" s="99"/>
      <c r="P1276" s="1"/>
      <c r="Q1276" s="27"/>
      <c r="R1276" s="30"/>
      <c r="S1276" s="1"/>
    </row>
    <row r="1277" spans="1:19" ht="18" customHeight="1">
      <c r="A1277" s="22"/>
      <c r="B1277" s="27"/>
      <c r="C1277" s="27"/>
      <c r="D1277" s="27"/>
      <c r="E1277" s="27"/>
      <c r="F1277" s="97"/>
      <c r="G1277" s="97"/>
      <c r="H1277" s="97"/>
      <c r="I1277" s="97"/>
      <c r="J1277" s="97"/>
      <c r="K1277" s="97"/>
      <c r="L1277" s="98"/>
      <c r="M1277" s="99"/>
      <c r="N1277" s="99"/>
      <c r="O1277" s="99"/>
      <c r="P1277" s="1"/>
      <c r="Q1277" s="27"/>
      <c r="R1277" s="30"/>
      <c r="S1277" s="1"/>
    </row>
    <row r="1278" spans="1:19" ht="18" customHeight="1">
      <c r="A1278" s="22"/>
      <c r="B1278" s="27"/>
      <c r="C1278" s="27"/>
      <c r="D1278" s="27"/>
      <c r="E1278" s="27"/>
      <c r="F1278" s="97"/>
      <c r="G1278" s="97"/>
      <c r="H1278" s="97"/>
      <c r="I1278" s="97"/>
      <c r="J1278" s="97"/>
      <c r="K1278" s="97"/>
      <c r="L1278" s="98"/>
      <c r="M1278" s="99"/>
      <c r="N1278" s="99"/>
      <c r="O1278" s="99"/>
      <c r="P1278" s="1"/>
      <c r="Q1278" s="27"/>
      <c r="R1278" s="30"/>
      <c r="S1278" s="1"/>
    </row>
    <row r="1279" spans="1:19" ht="18" customHeight="1">
      <c r="A1279" s="22"/>
      <c r="B1279" s="27"/>
      <c r="C1279" s="27"/>
      <c r="D1279" s="27"/>
      <c r="E1279" s="27"/>
      <c r="F1279" s="97"/>
      <c r="G1279" s="97"/>
      <c r="H1279" s="97"/>
      <c r="I1279" s="97"/>
      <c r="J1279" s="97"/>
      <c r="K1279" s="97"/>
      <c r="L1279" s="98"/>
      <c r="M1279" s="99"/>
      <c r="N1279" s="99"/>
      <c r="O1279" s="99"/>
      <c r="P1279" s="1"/>
      <c r="Q1279" s="27"/>
      <c r="R1279" s="30"/>
      <c r="S1279" s="1"/>
    </row>
    <row r="1280" spans="1:19" ht="18" customHeight="1">
      <c r="A1280" s="22"/>
      <c r="B1280" s="27"/>
      <c r="C1280" s="27"/>
      <c r="D1280" s="27"/>
      <c r="E1280" s="27"/>
      <c r="F1280" s="97"/>
      <c r="G1280" s="97"/>
      <c r="H1280" s="97"/>
      <c r="I1280" s="97"/>
      <c r="J1280" s="97"/>
      <c r="K1280" s="97"/>
      <c r="L1280" s="98"/>
      <c r="M1280" s="99"/>
      <c r="N1280" s="99"/>
      <c r="O1280" s="99"/>
      <c r="P1280" s="1"/>
      <c r="Q1280" s="27"/>
      <c r="R1280" s="30"/>
      <c r="S1280" s="1"/>
    </row>
    <row r="1281" spans="1:19" ht="18" customHeight="1">
      <c r="A1281" s="22"/>
      <c r="B1281" s="27"/>
      <c r="C1281" s="27"/>
      <c r="D1281" s="27"/>
      <c r="E1281" s="27"/>
      <c r="F1281" s="97"/>
      <c r="G1281" s="97"/>
      <c r="H1281" s="97"/>
      <c r="I1281" s="97"/>
      <c r="J1281" s="97"/>
      <c r="K1281" s="97"/>
      <c r="L1281" s="98"/>
      <c r="M1281" s="99"/>
      <c r="N1281" s="99"/>
      <c r="O1281" s="99"/>
      <c r="P1281" s="1"/>
      <c r="Q1281" s="27"/>
      <c r="R1281" s="30"/>
      <c r="S1281" s="1"/>
    </row>
    <row r="1282" spans="1:19" ht="18" customHeight="1">
      <c r="A1282" s="22"/>
      <c r="B1282" s="27"/>
      <c r="C1282" s="27"/>
      <c r="D1282" s="27"/>
      <c r="E1282" s="27"/>
      <c r="F1282" s="97"/>
      <c r="G1282" s="97"/>
      <c r="H1282" s="97"/>
      <c r="I1282" s="97"/>
      <c r="J1282" s="97"/>
      <c r="K1282" s="97"/>
      <c r="L1282" s="98"/>
      <c r="M1282" s="99"/>
      <c r="N1282" s="99"/>
      <c r="O1282" s="99"/>
      <c r="P1282" s="1"/>
      <c r="Q1282" s="27"/>
      <c r="R1282" s="30"/>
      <c r="S1282" s="1"/>
    </row>
    <row r="1283" spans="1:19" ht="18" customHeight="1">
      <c r="A1283" s="22"/>
      <c r="B1283" s="27"/>
      <c r="C1283" s="27"/>
      <c r="D1283" s="27"/>
      <c r="E1283" s="27"/>
      <c r="F1283" s="97"/>
      <c r="G1283" s="97"/>
      <c r="H1283" s="97"/>
      <c r="I1283" s="97"/>
      <c r="J1283" s="97"/>
      <c r="K1283" s="97"/>
      <c r="L1283" s="98"/>
      <c r="M1283" s="99"/>
      <c r="N1283" s="99"/>
      <c r="O1283" s="99"/>
      <c r="P1283" s="1"/>
      <c r="Q1283" s="27"/>
      <c r="R1283" s="30"/>
      <c r="S1283" s="1"/>
    </row>
    <row r="1284" spans="1:19" ht="18" customHeight="1">
      <c r="A1284" s="22"/>
      <c r="B1284" s="27"/>
      <c r="C1284" s="27"/>
      <c r="D1284" s="27"/>
      <c r="E1284" s="27"/>
      <c r="F1284" s="97"/>
      <c r="G1284" s="97"/>
      <c r="H1284" s="97"/>
      <c r="I1284" s="97"/>
      <c r="J1284" s="97"/>
      <c r="K1284" s="97"/>
      <c r="L1284" s="98"/>
      <c r="M1284" s="99"/>
      <c r="N1284" s="99"/>
      <c r="O1284" s="99"/>
      <c r="P1284" s="1"/>
      <c r="Q1284" s="27"/>
      <c r="R1284" s="30"/>
      <c r="S1284" s="1"/>
    </row>
    <row r="1285" spans="1:19" ht="18" customHeight="1">
      <c r="A1285" s="22"/>
      <c r="B1285" s="27"/>
      <c r="C1285" s="27"/>
      <c r="D1285" s="27"/>
      <c r="E1285" s="27"/>
      <c r="F1285" s="97"/>
      <c r="G1285" s="97"/>
      <c r="H1285" s="97"/>
      <c r="I1285" s="97"/>
      <c r="J1285" s="97"/>
      <c r="K1285" s="97"/>
      <c r="L1285" s="98"/>
      <c r="M1285" s="99"/>
      <c r="N1285" s="99"/>
      <c r="O1285" s="99"/>
      <c r="P1285" s="1"/>
      <c r="Q1285" s="27"/>
      <c r="R1285" s="30"/>
      <c r="S1285" s="1"/>
    </row>
    <row r="1286" spans="1:19" ht="18" customHeight="1">
      <c r="A1286" s="22"/>
      <c r="B1286" s="27"/>
      <c r="C1286" s="27"/>
      <c r="D1286" s="27"/>
      <c r="E1286" s="27"/>
      <c r="F1286" s="97"/>
      <c r="G1286" s="97"/>
      <c r="H1286" s="97"/>
      <c r="I1286" s="97"/>
      <c r="J1286" s="97"/>
      <c r="K1286" s="97"/>
      <c r="L1286" s="98"/>
      <c r="M1286" s="99"/>
      <c r="N1286" s="99"/>
      <c r="O1286" s="99"/>
      <c r="P1286" s="1"/>
      <c r="Q1286" s="27"/>
      <c r="R1286" s="30"/>
      <c r="S1286" s="1"/>
    </row>
    <row r="1287" spans="1:19" ht="18" customHeight="1">
      <c r="A1287" s="22"/>
      <c r="B1287" s="27"/>
      <c r="C1287" s="27"/>
      <c r="D1287" s="27"/>
      <c r="E1287" s="27"/>
      <c r="F1287" s="97"/>
      <c r="G1287" s="97"/>
      <c r="H1287" s="97"/>
      <c r="I1287" s="97"/>
      <c r="J1287" s="97"/>
      <c r="K1287" s="97"/>
      <c r="L1287" s="98"/>
      <c r="M1287" s="99"/>
      <c r="N1287" s="99"/>
      <c r="O1287" s="99"/>
      <c r="P1287" s="1"/>
      <c r="Q1287" s="27"/>
      <c r="R1287" s="30"/>
      <c r="S1287" s="1"/>
    </row>
    <row r="1288" spans="1:19" ht="18" customHeight="1">
      <c r="A1288" s="22"/>
      <c r="B1288" s="27"/>
      <c r="C1288" s="27"/>
      <c r="D1288" s="27"/>
      <c r="E1288" s="27"/>
      <c r="F1288" s="97"/>
      <c r="G1288" s="97"/>
      <c r="H1288" s="97"/>
      <c r="I1288" s="97"/>
      <c r="J1288" s="97"/>
      <c r="K1288" s="97"/>
      <c r="L1288" s="98"/>
      <c r="M1288" s="99"/>
      <c r="N1288" s="99"/>
      <c r="O1288" s="99"/>
      <c r="P1288" s="1"/>
      <c r="Q1288" s="27"/>
      <c r="R1288" s="30"/>
      <c r="S1288" s="1"/>
    </row>
    <row r="1289" spans="1:19" ht="18" customHeight="1">
      <c r="A1289" s="22"/>
      <c r="B1289" s="27"/>
      <c r="C1289" s="27"/>
      <c r="D1289" s="27"/>
      <c r="E1289" s="27"/>
      <c r="F1289" s="97"/>
      <c r="G1289" s="97"/>
      <c r="H1289" s="97"/>
      <c r="I1289" s="97"/>
      <c r="J1289" s="97"/>
      <c r="K1289" s="97"/>
      <c r="L1289" s="98"/>
      <c r="M1289" s="99"/>
      <c r="N1289" s="99"/>
      <c r="O1289" s="99"/>
      <c r="P1289" s="1"/>
      <c r="Q1289" s="27"/>
      <c r="R1289" s="30"/>
      <c r="S1289" s="1"/>
    </row>
    <row r="1290" spans="1:19" ht="18" customHeight="1">
      <c r="A1290" s="22"/>
      <c r="B1290" s="27"/>
      <c r="C1290" s="27"/>
      <c r="D1290" s="27"/>
      <c r="E1290" s="27"/>
      <c r="F1290" s="97"/>
      <c r="G1290" s="97"/>
      <c r="H1290" s="97"/>
      <c r="I1290" s="97"/>
      <c r="J1290" s="97"/>
      <c r="K1290" s="97"/>
      <c r="L1290" s="98"/>
      <c r="M1290" s="99"/>
      <c r="N1290" s="99"/>
      <c r="O1290" s="99"/>
      <c r="P1290" s="1"/>
      <c r="Q1290" s="27"/>
      <c r="R1290" s="30"/>
      <c r="S1290" s="1"/>
    </row>
    <row r="1291" spans="1:19" ht="18" customHeight="1">
      <c r="A1291" s="22"/>
      <c r="B1291" s="27"/>
      <c r="C1291" s="27"/>
      <c r="D1291" s="27"/>
      <c r="E1291" s="27"/>
      <c r="F1291" s="97"/>
      <c r="G1291" s="97"/>
      <c r="H1291" s="97"/>
      <c r="I1291" s="97"/>
      <c r="J1291" s="97"/>
      <c r="K1291" s="97"/>
      <c r="L1291" s="98"/>
      <c r="M1291" s="99"/>
      <c r="N1291" s="99"/>
      <c r="O1291" s="99"/>
      <c r="P1291" s="1"/>
      <c r="Q1291" s="27"/>
      <c r="R1291" s="30"/>
      <c r="S1291" s="1"/>
    </row>
    <row r="1292" spans="1:19" ht="18" customHeight="1">
      <c r="A1292" s="22"/>
      <c r="B1292" s="27"/>
      <c r="C1292" s="27"/>
      <c r="D1292" s="27"/>
      <c r="E1292" s="27"/>
      <c r="F1292" s="97"/>
      <c r="G1292" s="97"/>
      <c r="H1292" s="97"/>
      <c r="I1292" s="97"/>
      <c r="J1292" s="97"/>
      <c r="K1292" s="97"/>
      <c r="L1292" s="98"/>
      <c r="M1292" s="99"/>
      <c r="N1292" s="99"/>
      <c r="O1292" s="99"/>
      <c r="P1292" s="1"/>
      <c r="Q1292" s="27"/>
      <c r="R1292" s="30"/>
      <c r="S1292" s="1"/>
    </row>
    <row r="1293" spans="1:19" ht="18" customHeight="1">
      <c r="A1293" s="22"/>
      <c r="B1293" s="27"/>
      <c r="C1293" s="27"/>
      <c r="D1293" s="27"/>
      <c r="E1293" s="27"/>
      <c r="F1293" s="97"/>
      <c r="G1293" s="97"/>
      <c r="H1293" s="97"/>
      <c r="I1293" s="97"/>
      <c r="J1293" s="97"/>
      <c r="K1293" s="97"/>
      <c r="L1293" s="98"/>
      <c r="M1293" s="99"/>
      <c r="N1293" s="99"/>
      <c r="O1293" s="99"/>
      <c r="P1293" s="1"/>
      <c r="Q1293" s="27"/>
      <c r="R1293" s="30"/>
      <c r="S1293" s="1"/>
    </row>
    <row r="1294" spans="1:19" ht="18" customHeight="1">
      <c r="A1294" s="22"/>
      <c r="B1294" s="27"/>
      <c r="C1294" s="27"/>
      <c r="D1294" s="27"/>
      <c r="E1294" s="27"/>
      <c r="F1294" s="97"/>
      <c r="G1294" s="97"/>
      <c r="H1294" s="97"/>
      <c r="I1294" s="97"/>
      <c r="J1294" s="97"/>
      <c r="K1294" s="97"/>
      <c r="L1294" s="98"/>
      <c r="M1294" s="99"/>
      <c r="N1294" s="99"/>
      <c r="O1294" s="99"/>
      <c r="P1294" s="1"/>
      <c r="Q1294" s="27"/>
      <c r="R1294" s="30"/>
      <c r="S1294" s="1"/>
    </row>
    <row r="1295" spans="1:19" ht="18" customHeight="1">
      <c r="A1295" s="22"/>
      <c r="B1295" s="27"/>
      <c r="C1295" s="27"/>
      <c r="D1295" s="27"/>
      <c r="E1295" s="27"/>
      <c r="F1295" s="97"/>
      <c r="G1295" s="97"/>
      <c r="H1295" s="97"/>
      <c r="I1295" s="97"/>
      <c r="J1295" s="97"/>
      <c r="K1295" s="97"/>
      <c r="L1295" s="98"/>
      <c r="M1295" s="99"/>
      <c r="N1295" s="99"/>
      <c r="O1295" s="99"/>
      <c r="P1295" s="1"/>
      <c r="Q1295" s="27"/>
      <c r="R1295" s="30"/>
      <c r="S1295" s="1"/>
    </row>
    <row r="1296" spans="1:19" ht="18" customHeight="1">
      <c r="A1296" s="22"/>
      <c r="B1296" s="27"/>
      <c r="C1296" s="27"/>
      <c r="D1296" s="27"/>
      <c r="E1296" s="27"/>
      <c r="F1296" s="97"/>
      <c r="G1296" s="97"/>
      <c r="H1296" s="97"/>
      <c r="I1296" s="97"/>
      <c r="J1296" s="97"/>
      <c r="K1296" s="97"/>
      <c r="L1296" s="98"/>
      <c r="M1296" s="99"/>
      <c r="N1296" s="99"/>
      <c r="O1296" s="99"/>
      <c r="P1296" s="1"/>
      <c r="Q1296" s="27"/>
      <c r="R1296" s="30"/>
      <c r="S1296" s="1"/>
    </row>
    <row r="1297" spans="1:19" ht="18" customHeight="1">
      <c r="A1297" s="22"/>
      <c r="B1297" s="27"/>
      <c r="C1297" s="27"/>
      <c r="D1297" s="27"/>
      <c r="E1297" s="27"/>
      <c r="F1297" s="97"/>
      <c r="G1297" s="97"/>
      <c r="H1297" s="97"/>
      <c r="I1297" s="97"/>
      <c r="J1297" s="97"/>
      <c r="K1297" s="97"/>
      <c r="L1297" s="98"/>
      <c r="M1297" s="99"/>
      <c r="N1297" s="99"/>
      <c r="O1297" s="99"/>
      <c r="P1297" s="1"/>
      <c r="Q1297" s="27"/>
      <c r="R1297" s="30"/>
      <c r="S1297" s="1"/>
    </row>
    <row r="1298" spans="1:19" ht="18" customHeight="1">
      <c r="A1298" s="22"/>
      <c r="B1298" s="27"/>
      <c r="C1298" s="27"/>
      <c r="D1298" s="27"/>
      <c r="E1298" s="27"/>
      <c r="F1298" s="97"/>
      <c r="G1298" s="97"/>
      <c r="H1298" s="97"/>
      <c r="I1298" s="97"/>
      <c r="J1298" s="97"/>
      <c r="K1298" s="97"/>
      <c r="L1298" s="98"/>
      <c r="M1298" s="99"/>
      <c r="N1298" s="99"/>
      <c r="O1298" s="99"/>
      <c r="P1298" s="1"/>
      <c r="Q1298" s="27"/>
      <c r="R1298" s="30"/>
      <c r="S1298" s="1"/>
    </row>
    <row r="1299" spans="1:19" ht="18" customHeight="1">
      <c r="A1299" s="22"/>
      <c r="B1299" s="27"/>
      <c r="C1299" s="27"/>
      <c r="D1299" s="27"/>
      <c r="E1299" s="27"/>
      <c r="F1299" s="97"/>
      <c r="G1299" s="97"/>
      <c r="H1299" s="97"/>
      <c r="I1299" s="97"/>
      <c r="J1299" s="97"/>
      <c r="K1299" s="97"/>
      <c r="L1299" s="98"/>
      <c r="M1299" s="99"/>
      <c r="N1299" s="99"/>
      <c r="O1299" s="99"/>
      <c r="P1299" s="1"/>
      <c r="Q1299" s="27"/>
      <c r="R1299" s="30"/>
      <c r="S1299" s="1"/>
    </row>
    <row r="1300" spans="1:19" ht="18" customHeight="1">
      <c r="A1300" s="22"/>
      <c r="B1300" s="27"/>
      <c r="C1300" s="27"/>
      <c r="D1300" s="27"/>
      <c r="E1300" s="27"/>
      <c r="F1300" s="97"/>
      <c r="G1300" s="97"/>
      <c r="H1300" s="97"/>
      <c r="I1300" s="97"/>
      <c r="J1300" s="97"/>
      <c r="K1300" s="97"/>
      <c r="L1300" s="98"/>
      <c r="M1300" s="99"/>
      <c r="N1300" s="99"/>
      <c r="O1300" s="99"/>
      <c r="P1300" s="1"/>
      <c r="Q1300" s="27"/>
      <c r="R1300" s="30"/>
      <c r="S1300" s="1"/>
    </row>
    <row r="1301" spans="1:19" ht="18" customHeight="1">
      <c r="A1301" s="22"/>
      <c r="B1301" s="27"/>
      <c r="C1301" s="27"/>
      <c r="D1301" s="27"/>
      <c r="E1301" s="27"/>
      <c r="F1301" s="97"/>
      <c r="G1301" s="97"/>
      <c r="H1301" s="97"/>
      <c r="I1301" s="97"/>
      <c r="J1301" s="97"/>
      <c r="K1301" s="97"/>
      <c r="L1301" s="98"/>
      <c r="M1301" s="99"/>
      <c r="N1301" s="99"/>
      <c r="O1301" s="99"/>
      <c r="P1301" s="1"/>
      <c r="Q1301" s="27"/>
      <c r="R1301" s="30"/>
      <c r="S1301" s="1"/>
    </row>
    <row r="1302" spans="1:19" ht="18" customHeight="1">
      <c r="A1302" s="22"/>
      <c r="B1302" s="27"/>
      <c r="C1302" s="27"/>
      <c r="D1302" s="27"/>
      <c r="E1302" s="27"/>
      <c r="F1302" s="97"/>
      <c r="G1302" s="97"/>
      <c r="H1302" s="97"/>
      <c r="I1302" s="97"/>
      <c r="J1302" s="97"/>
      <c r="K1302" s="97"/>
      <c r="L1302" s="98"/>
      <c r="M1302" s="99"/>
      <c r="N1302" s="99"/>
      <c r="O1302" s="99"/>
      <c r="P1302" s="1"/>
      <c r="Q1302" s="27"/>
      <c r="R1302" s="30"/>
      <c r="S1302" s="1"/>
    </row>
    <row r="1303" spans="1:19" ht="18" customHeight="1">
      <c r="A1303" s="22"/>
      <c r="B1303" s="27"/>
      <c r="C1303" s="27"/>
      <c r="D1303" s="27"/>
      <c r="E1303" s="27"/>
      <c r="F1303" s="97"/>
      <c r="G1303" s="97"/>
      <c r="H1303" s="97"/>
      <c r="I1303" s="97"/>
      <c r="J1303" s="97"/>
      <c r="K1303" s="97"/>
      <c r="L1303" s="98"/>
      <c r="M1303" s="99"/>
      <c r="N1303" s="99"/>
      <c r="O1303" s="99"/>
      <c r="P1303" s="1"/>
      <c r="Q1303" s="27"/>
      <c r="R1303" s="30"/>
      <c r="S1303" s="1"/>
    </row>
    <row r="1304" spans="1:19" ht="18" customHeight="1">
      <c r="A1304" s="22"/>
      <c r="B1304" s="27"/>
      <c r="C1304" s="27"/>
      <c r="D1304" s="27"/>
      <c r="E1304" s="27"/>
      <c r="F1304" s="97"/>
      <c r="G1304" s="97"/>
      <c r="H1304" s="97"/>
      <c r="I1304" s="97"/>
      <c r="J1304" s="97"/>
      <c r="K1304" s="97"/>
      <c r="L1304" s="98"/>
      <c r="M1304" s="99"/>
      <c r="N1304" s="99"/>
      <c r="O1304" s="99"/>
      <c r="P1304" s="1"/>
      <c r="Q1304" s="27"/>
      <c r="R1304" s="30"/>
      <c r="S1304" s="1"/>
    </row>
    <row r="1305" spans="1:19" ht="18" customHeight="1">
      <c r="A1305" s="22"/>
      <c r="B1305" s="27"/>
      <c r="C1305" s="27"/>
      <c r="D1305" s="27"/>
      <c r="E1305" s="27"/>
      <c r="F1305" s="97"/>
      <c r="G1305" s="97"/>
      <c r="H1305" s="97"/>
      <c r="I1305" s="97"/>
      <c r="J1305" s="97"/>
      <c r="K1305" s="97"/>
      <c r="L1305" s="98"/>
      <c r="M1305" s="99"/>
      <c r="N1305" s="99"/>
      <c r="O1305" s="99"/>
      <c r="P1305" s="1"/>
      <c r="Q1305" s="27"/>
      <c r="R1305" s="30"/>
      <c r="S1305" s="1"/>
    </row>
    <row r="1306" spans="1:19" ht="18" customHeight="1">
      <c r="A1306" s="22"/>
      <c r="B1306" s="27"/>
      <c r="C1306" s="27"/>
      <c r="D1306" s="27"/>
      <c r="E1306" s="27"/>
      <c r="F1306" s="97"/>
      <c r="G1306" s="97"/>
      <c r="H1306" s="97"/>
      <c r="I1306" s="97"/>
      <c r="J1306" s="97"/>
      <c r="K1306" s="97"/>
      <c r="L1306" s="98"/>
      <c r="M1306" s="99"/>
      <c r="N1306" s="99"/>
      <c r="O1306" s="99"/>
      <c r="P1306" s="1"/>
      <c r="Q1306" s="27"/>
      <c r="R1306" s="30"/>
      <c r="S1306" s="1"/>
    </row>
    <row r="1307" spans="1:19" ht="18" customHeight="1">
      <c r="A1307" s="22"/>
      <c r="B1307" s="27"/>
      <c r="C1307" s="27"/>
      <c r="D1307" s="27"/>
      <c r="E1307" s="27"/>
      <c r="F1307" s="97"/>
      <c r="G1307" s="97"/>
      <c r="H1307" s="97"/>
      <c r="I1307" s="97"/>
      <c r="J1307" s="97"/>
      <c r="K1307" s="97"/>
      <c r="L1307" s="98"/>
      <c r="M1307" s="99"/>
      <c r="N1307" s="99"/>
      <c r="O1307" s="99"/>
      <c r="P1307" s="1"/>
      <c r="Q1307" s="27"/>
      <c r="R1307" s="30"/>
      <c r="S1307" s="1"/>
    </row>
    <row r="1308" spans="1:19" ht="18" customHeight="1">
      <c r="A1308" s="22"/>
      <c r="B1308" s="27"/>
      <c r="C1308" s="27"/>
      <c r="D1308" s="27"/>
      <c r="E1308" s="27"/>
      <c r="F1308" s="97"/>
      <c r="G1308" s="97"/>
      <c r="H1308" s="97"/>
      <c r="I1308" s="97"/>
      <c r="J1308" s="97"/>
      <c r="K1308" s="97"/>
      <c r="L1308" s="98"/>
      <c r="M1308" s="99"/>
      <c r="N1308" s="99"/>
      <c r="O1308" s="99"/>
      <c r="P1308" s="1"/>
      <c r="Q1308" s="27"/>
      <c r="R1308" s="30"/>
      <c r="S1308" s="1"/>
    </row>
    <row r="1309" spans="1:19" ht="18" customHeight="1">
      <c r="A1309" s="22"/>
      <c r="B1309" s="27"/>
      <c r="C1309" s="27"/>
      <c r="D1309" s="27"/>
      <c r="E1309" s="27"/>
      <c r="F1309" s="97"/>
      <c r="G1309" s="97"/>
      <c r="H1309" s="97"/>
      <c r="I1309" s="97"/>
      <c r="J1309" s="97"/>
      <c r="K1309" s="97"/>
      <c r="L1309" s="98"/>
      <c r="M1309" s="99"/>
      <c r="N1309" s="99"/>
      <c r="O1309" s="99"/>
      <c r="P1309" s="1"/>
      <c r="Q1309" s="27"/>
      <c r="R1309" s="30"/>
      <c r="S1309" s="1"/>
    </row>
    <row r="1310" spans="1:19" ht="18" customHeight="1">
      <c r="A1310" s="22"/>
      <c r="B1310" s="27"/>
      <c r="C1310" s="27"/>
      <c r="D1310" s="27"/>
      <c r="E1310" s="27"/>
      <c r="F1310" s="97"/>
      <c r="G1310" s="97"/>
      <c r="H1310" s="97"/>
      <c r="I1310" s="97"/>
      <c r="J1310" s="97"/>
      <c r="K1310" s="97"/>
      <c r="L1310" s="98"/>
      <c r="M1310" s="99"/>
      <c r="N1310" s="99"/>
      <c r="O1310" s="99"/>
      <c r="P1310" s="1"/>
      <c r="Q1310" s="27"/>
      <c r="R1310" s="30"/>
      <c r="S1310" s="1"/>
    </row>
    <row r="1311" spans="1:19" ht="18" customHeight="1">
      <c r="A1311" s="22"/>
      <c r="B1311" s="27"/>
      <c r="C1311" s="27"/>
      <c r="D1311" s="27"/>
      <c r="E1311" s="27"/>
      <c r="F1311" s="97"/>
      <c r="G1311" s="97"/>
      <c r="H1311" s="97"/>
      <c r="I1311" s="97"/>
      <c r="J1311" s="97"/>
      <c r="K1311" s="97"/>
      <c r="L1311" s="98"/>
      <c r="M1311" s="99"/>
      <c r="N1311" s="99"/>
      <c r="O1311" s="99"/>
      <c r="P1311" s="1"/>
      <c r="Q1311" s="27"/>
      <c r="R1311" s="30"/>
      <c r="S1311" s="1"/>
    </row>
    <row r="1312" spans="1:19" ht="18" customHeight="1">
      <c r="A1312" s="22"/>
      <c r="B1312" s="27"/>
      <c r="C1312" s="27"/>
      <c r="D1312" s="27"/>
      <c r="E1312" s="27"/>
      <c r="F1312" s="97"/>
      <c r="G1312" s="97"/>
      <c r="H1312" s="97"/>
      <c r="I1312" s="97"/>
      <c r="J1312" s="97"/>
      <c r="K1312" s="97"/>
      <c r="L1312" s="98"/>
      <c r="M1312" s="99"/>
      <c r="N1312" s="99"/>
      <c r="O1312" s="99"/>
      <c r="P1312" s="1"/>
      <c r="Q1312" s="27"/>
      <c r="R1312" s="30"/>
      <c r="S1312" s="1"/>
    </row>
    <row r="1313" spans="1:19" ht="18" customHeight="1">
      <c r="A1313" s="22"/>
      <c r="B1313" s="27"/>
      <c r="C1313" s="27"/>
      <c r="D1313" s="27"/>
      <c r="E1313" s="27"/>
      <c r="F1313" s="97"/>
      <c r="G1313" s="97"/>
      <c r="H1313" s="97"/>
      <c r="I1313" s="97"/>
      <c r="J1313" s="97"/>
      <c r="K1313" s="97"/>
      <c r="L1313" s="98"/>
      <c r="M1313" s="99"/>
      <c r="N1313" s="99"/>
      <c r="O1313" s="99"/>
      <c r="P1313" s="1"/>
      <c r="Q1313" s="27"/>
      <c r="R1313" s="30"/>
      <c r="S1313" s="1"/>
    </row>
    <row r="1314" spans="1:19" ht="18" customHeight="1">
      <c r="A1314" s="22"/>
      <c r="B1314" s="27"/>
      <c r="C1314" s="27"/>
      <c r="D1314" s="27"/>
      <c r="E1314" s="27"/>
      <c r="F1314" s="97"/>
      <c r="G1314" s="97"/>
      <c r="H1314" s="97"/>
      <c r="I1314" s="97"/>
      <c r="J1314" s="97"/>
      <c r="K1314" s="97"/>
      <c r="L1314" s="98"/>
      <c r="M1314" s="99"/>
      <c r="N1314" s="99"/>
      <c r="O1314" s="99"/>
      <c r="P1314" s="1"/>
      <c r="Q1314" s="27"/>
      <c r="R1314" s="30"/>
      <c r="S1314" s="1"/>
    </row>
    <row r="1315" spans="1:19" ht="18" customHeight="1">
      <c r="A1315" s="22"/>
      <c r="B1315" s="27"/>
      <c r="C1315" s="27"/>
      <c r="D1315" s="27"/>
      <c r="E1315" s="27"/>
      <c r="F1315" s="97"/>
      <c r="G1315" s="97"/>
      <c r="H1315" s="97"/>
      <c r="I1315" s="97"/>
      <c r="J1315" s="97"/>
      <c r="K1315" s="97"/>
      <c r="L1315" s="98"/>
      <c r="M1315" s="99"/>
      <c r="N1315" s="99"/>
      <c r="O1315" s="99"/>
      <c r="P1315" s="1"/>
      <c r="Q1315" s="27"/>
      <c r="R1315" s="30"/>
      <c r="S1315" s="1"/>
    </row>
    <row r="1316" spans="1:19" ht="18" customHeight="1">
      <c r="A1316" s="22"/>
      <c r="B1316" s="27"/>
      <c r="C1316" s="27"/>
      <c r="D1316" s="27"/>
      <c r="E1316" s="27"/>
      <c r="F1316" s="97"/>
      <c r="G1316" s="97"/>
      <c r="H1316" s="97"/>
      <c r="I1316" s="97"/>
      <c r="J1316" s="97"/>
      <c r="K1316" s="97"/>
      <c r="L1316" s="98"/>
      <c r="M1316" s="99"/>
      <c r="N1316" s="99"/>
      <c r="O1316" s="99"/>
      <c r="P1316" s="1"/>
      <c r="Q1316" s="27"/>
      <c r="R1316" s="30"/>
      <c r="S1316" s="1"/>
    </row>
    <row r="1317" spans="1:19" ht="18" customHeight="1">
      <c r="A1317" s="22"/>
      <c r="B1317" s="27"/>
      <c r="C1317" s="27"/>
      <c r="D1317" s="27"/>
      <c r="E1317" s="27"/>
      <c r="F1317" s="97"/>
      <c r="G1317" s="97"/>
      <c r="H1317" s="97"/>
      <c r="I1317" s="97"/>
      <c r="J1317" s="97"/>
      <c r="K1317" s="97"/>
      <c r="L1317" s="98"/>
      <c r="M1317" s="99"/>
      <c r="N1317" s="99"/>
      <c r="O1317" s="99"/>
      <c r="P1317" s="1"/>
      <c r="Q1317" s="27"/>
      <c r="R1317" s="30"/>
      <c r="S1317" s="1"/>
    </row>
    <row r="1318" spans="1:19" ht="18" customHeight="1">
      <c r="A1318" s="22"/>
      <c r="B1318" s="27"/>
      <c r="C1318" s="27"/>
      <c r="D1318" s="27"/>
      <c r="E1318" s="27"/>
      <c r="F1318" s="97"/>
      <c r="G1318" s="97"/>
      <c r="H1318" s="97"/>
      <c r="I1318" s="97"/>
      <c r="J1318" s="97"/>
      <c r="K1318" s="97"/>
      <c r="L1318" s="98"/>
      <c r="M1318" s="99"/>
      <c r="N1318" s="99"/>
      <c r="O1318" s="99"/>
      <c r="P1318" s="1"/>
      <c r="Q1318" s="27"/>
      <c r="R1318" s="30"/>
      <c r="S1318" s="1"/>
    </row>
    <row r="1319" spans="1:19" ht="18" customHeight="1">
      <c r="A1319" s="22"/>
      <c r="B1319" s="27"/>
      <c r="C1319" s="27"/>
      <c r="D1319" s="27"/>
      <c r="E1319" s="27"/>
      <c r="F1319" s="97"/>
      <c r="G1319" s="97"/>
      <c r="H1319" s="97"/>
      <c r="I1319" s="97"/>
      <c r="J1319" s="97"/>
      <c r="K1319" s="97"/>
      <c r="L1319" s="98"/>
      <c r="M1319" s="99"/>
      <c r="N1319" s="99"/>
      <c r="O1319" s="99"/>
      <c r="P1319" s="1"/>
      <c r="Q1319" s="27"/>
      <c r="R1319" s="30"/>
      <c r="S1319" s="1"/>
    </row>
    <row r="1320" spans="1:19" ht="18" customHeight="1">
      <c r="A1320" s="22"/>
      <c r="B1320" s="27"/>
      <c r="C1320" s="27"/>
      <c r="D1320" s="27"/>
      <c r="E1320" s="27"/>
      <c r="F1320" s="97"/>
      <c r="G1320" s="97"/>
      <c r="H1320" s="97"/>
      <c r="I1320" s="97"/>
      <c r="J1320" s="97"/>
      <c r="K1320" s="97"/>
      <c r="L1320" s="98"/>
      <c r="M1320" s="99"/>
      <c r="N1320" s="99"/>
      <c r="O1320" s="99"/>
      <c r="P1320" s="1"/>
      <c r="Q1320" s="27"/>
      <c r="R1320" s="30"/>
      <c r="S1320" s="1"/>
    </row>
    <row r="1321" spans="1:19" ht="18" customHeight="1">
      <c r="A1321" s="22"/>
      <c r="B1321" s="27"/>
      <c r="C1321" s="27"/>
      <c r="D1321" s="27"/>
      <c r="E1321" s="27"/>
      <c r="F1321" s="97"/>
      <c r="G1321" s="97"/>
      <c r="H1321" s="97"/>
      <c r="I1321" s="97"/>
      <c r="J1321" s="97"/>
      <c r="K1321" s="97"/>
      <c r="L1321" s="98"/>
      <c r="M1321" s="99"/>
      <c r="N1321" s="99"/>
      <c r="O1321" s="99"/>
      <c r="P1321" s="1"/>
      <c r="Q1321" s="27"/>
      <c r="R1321" s="30"/>
      <c r="S1321" s="1"/>
    </row>
    <row r="1322" spans="1:19" ht="18" customHeight="1">
      <c r="A1322" s="22"/>
      <c r="B1322" s="27"/>
      <c r="C1322" s="27"/>
      <c r="D1322" s="27"/>
      <c r="E1322" s="27"/>
      <c r="F1322" s="97"/>
      <c r="G1322" s="97"/>
      <c r="H1322" s="97"/>
      <c r="I1322" s="97"/>
      <c r="J1322" s="97"/>
      <c r="K1322" s="97"/>
      <c r="L1322" s="98"/>
      <c r="M1322" s="99"/>
      <c r="N1322" s="99"/>
      <c r="O1322" s="99"/>
      <c r="P1322" s="1"/>
      <c r="Q1322" s="27"/>
      <c r="R1322" s="30"/>
      <c r="S1322" s="1"/>
    </row>
    <row r="1323" spans="1:19" ht="18" customHeight="1">
      <c r="A1323" s="22"/>
      <c r="B1323" s="27"/>
      <c r="C1323" s="27"/>
      <c r="D1323" s="27"/>
      <c r="E1323" s="27"/>
      <c r="F1323" s="97"/>
      <c r="G1323" s="97"/>
      <c r="H1323" s="97"/>
      <c r="I1323" s="97"/>
      <c r="J1323" s="97"/>
      <c r="K1323" s="97"/>
      <c r="L1323" s="98"/>
      <c r="M1323" s="99"/>
      <c r="N1323" s="99"/>
      <c r="O1323" s="99"/>
      <c r="P1323" s="1"/>
      <c r="Q1323" s="27"/>
      <c r="R1323" s="30"/>
      <c r="S1323" s="1"/>
    </row>
    <row r="1324" spans="1:19" ht="18" customHeight="1">
      <c r="A1324" s="22"/>
      <c r="B1324" s="27"/>
      <c r="C1324" s="27"/>
      <c r="D1324" s="27"/>
      <c r="E1324" s="27"/>
      <c r="F1324" s="97"/>
      <c r="G1324" s="97"/>
      <c r="H1324" s="97"/>
      <c r="I1324" s="97"/>
      <c r="J1324" s="97"/>
      <c r="K1324" s="97"/>
      <c r="L1324" s="98"/>
      <c r="M1324" s="99"/>
      <c r="N1324" s="99"/>
      <c r="O1324" s="99"/>
      <c r="P1324" s="1"/>
      <c r="Q1324" s="27"/>
      <c r="R1324" s="30"/>
      <c r="S1324" s="1"/>
    </row>
    <row r="1325" spans="1:19" ht="18" customHeight="1">
      <c r="A1325" s="22"/>
      <c r="B1325" s="27"/>
      <c r="C1325" s="27"/>
      <c r="D1325" s="27"/>
      <c r="E1325" s="27"/>
      <c r="F1325" s="97"/>
      <c r="G1325" s="97"/>
      <c r="H1325" s="97"/>
      <c r="I1325" s="97"/>
      <c r="J1325" s="97"/>
      <c r="K1325" s="97"/>
      <c r="L1325" s="98"/>
      <c r="M1325" s="99"/>
      <c r="N1325" s="99"/>
      <c r="O1325" s="99"/>
      <c r="P1325" s="1"/>
      <c r="Q1325" s="27"/>
      <c r="R1325" s="30"/>
      <c r="S1325" s="1"/>
    </row>
    <row r="1326" spans="1:19" ht="18" customHeight="1">
      <c r="A1326" s="22"/>
      <c r="B1326" s="27"/>
      <c r="C1326" s="27"/>
      <c r="D1326" s="27"/>
      <c r="E1326" s="27"/>
      <c r="F1326" s="97"/>
      <c r="G1326" s="97"/>
      <c r="H1326" s="97"/>
      <c r="I1326" s="97"/>
      <c r="J1326" s="97"/>
      <c r="K1326" s="97"/>
      <c r="L1326" s="98"/>
      <c r="M1326" s="99"/>
      <c r="N1326" s="99"/>
      <c r="O1326" s="99"/>
      <c r="P1326" s="1"/>
      <c r="Q1326" s="27"/>
      <c r="R1326" s="30"/>
      <c r="S1326" s="1"/>
    </row>
    <row r="1327" spans="1:19" ht="18" customHeight="1">
      <c r="A1327" s="22"/>
      <c r="B1327" s="27"/>
      <c r="C1327" s="27"/>
      <c r="D1327" s="27"/>
      <c r="E1327" s="27"/>
      <c r="F1327" s="97"/>
      <c r="G1327" s="97"/>
      <c r="H1327" s="97"/>
      <c r="I1327" s="97"/>
      <c r="J1327" s="97"/>
      <c r="K1327" s="97"/>
      <c r="L1327" s="98"/>
      <c r="M1327" s="99"/>
      <c r="N1327" s="99"/>
      <c r="O1327" s="99"/>
      <c r="P1327" s="1"/>
      <c r="Q1327" s="27"/>
      <c r="R1327" s="30"/>
      <c r="S1327" s="1"/>
    </row>
    <row r="1328" spans="1:19" ht="18" customHeight="1">
      <c r="A1328" s="22"/>
      <c r="B1328" s="27"/>
      <c r="C1328" s="27"/>
      <c r="D1328" s="27"/>
      <c r="E1328" s="27"/>
      <c r="F1328" s="97"/>
      <c r="G1328" s="97"/>
      <c r="H1328" s="97"/>
      <c r="I1328" s="97"/>
      <c r="J1328" s="97"/>
      <c r="K1328" s="97"/>
      <c r="L1328" s="98"/>
      <c r="M1328" s="99"/>
      <c r="N1328" s="99"/>
      <c r="O1328" s="99"/>
      <c r="P1328" s="1"/>
      <c r="Q1328" s="27"/>
      <c r="R1328" s="30"/>
      <c r="S1328" s="1"/>
    </row>
    <row r="1329" spans="1:19" ht="18" customHeight="1">
      <c r="A1329" s="22"/>
      <c r="B1329" s="27"/>
      <c r="C1329" s="27"/>
      <c r="D1329" s="27"/>
      <c r="E1329" s="27"/>
      <c r="F1329" s="97"/>
      <c r="G1329" s="97"/>
      <c r="H1329" s="97"/>
      <c r="I1329" s="97"/>
      <c r="J1329" s="97"/>
      <c r="K1329" s="97"/>
      <c r="L1329" s="98"/>
      <c r="M1329" s="99"/>
      <c r="N1329" s="99"/>
      <c r="O1329" s="99"/>
      <c r="P1329" s="1"/>
      <c r="Q1329" s="27"/>
      <c r="R1329" s="30"/>
      <c r="S1329" s="1"/>
    </row>
    <row r="1330" spans="1:19" ht="18" customHeight="1">
      <c r="A1330" s="22"/>
      <c r="B1330" s="27"/>
      <c r="C1330" s="27"/>
      <c r="D1330" s="27"/>
      <c r="E1330" s="27"/>
      <c r="F1330" s="97"/>
      <c r="G1330" s="97"/>
      <c r="H1330" s="97"/>
      <c r="I1330" s="97"/>
      <c r="J1330" s="97"/>
      <c r="K1330" s="97"/>
      <c r="L1330" s="98"/>
      <c r="M1330" s="99"/>
      <c r="N1330" s="99"/>
      <c r="O1330" s="99"/>
      <c r="P1330" s="1"/>
      <c r="Q1330" s="27"/>
      <c r="R1330" s="30"/>
      <c r="S1330" s="1"/>
    </row>
    <row r="1331" spans="1:19" ht="18" customHeight="1">
      <c r="A1331" s="22"/>
      <c r="B1331" s="27"/>
      <c r="C1331" s="27"/>
      <c r="D1331" s="27"/>
      <c r="E1331" s="27"/>
      <c r="F1331" s="97"/>
      <c r="G1331" s="97"/>
      <c r="H1331" s="97"/>
      <c r="I1331" s="97"/>
      <c r="J1331" s="97"/>
      <c r="K1331" s="97"/>
      <c r="L1331" s="98"/>
      <c r="M1331" s="99"/>
      <c r="N1331" s="99"/>
      <c r="O1331" s="99"/>
      <c r="P1331" s="1"/>
      <c r="Q1331" s="27"/>
      <c r="R1331" s="30"/>
      <c r="S1331" s="1"/>
    </row>
    <row r="1332" spans="1:19" ht="18" customHeight="1">
      <c r="A1332" s="22"/>
      <c r="B1332" s="27"/>
      <c r="C1332" s="27"/>
      <c r="D1332" s="27"/>
      <c r="E1332" s="27"/>
      <c r="F1332" s="97"/>
      <c r="G1332" s="97"/>
      <c r="H1332" s="97"/>
      <c r="I1332" s="97"/>
      <c r="J1332" s="97"/>
      <c r="K1332" s="97"/>
      <c r="L1332" s="98"/>
      <c r="M1332" s="99"/>
      <c r="N1332" s="99"/>
      <c r="O1332" s="99"/>
      <c r="P1332" s="1"/>
      <c r="Q1332" s="27"/>
      <c r="R1332" s="30"/>
      <c r="S1332" s="1"/>
    </row>
    <row r="1333" spans="1:19" ht="18" customHeight="1">
      <c r="A1333" s="22"/>
      <c r="B1333" s="27"/>
      <c r="C1333" s="27"/>
      <c r="D1333" s="27"/>
      <c r="E1333" s="27"/>
      <c r="F1333" s="97"/>
      <c r="G1333" s="97"/>
      <c r="H1333" s="97"/>
      <c r="I1333" s="97"/>
      <c r="J1333" s="97"/>
      <c r="K1333" s="97"/>
      <c r="L1333" s="98"/>
      <c r="M1333" s="99"/>
      <c r="N1333" s="99"/>
      <c r="O1333" s="99"/>
      <c r="P1333" s="1"/>
      <c r="Q1333" s="27"/>
      <c r="R1333" s="30"/>
      <c r="S1333" s="1"/>
    </row>
    <row r="1334" spans="1:19" ht="18" customHeight="1">
      <c r="A1334" s="22"/>
      <c r="B1334" s="27"/>
      <c r="C1334" s="27"/>
      <c r="D1334" s="27"/>
      <c r="E1334" s="27"/>
      <c r="F1334" s="97"/>
      <c r="G1334" s="97"/>
      <c r="H1334" s="97"/>
      <c r="I1334" s="97"/>
      <c r="J1334" s="97"/>
      <c r="K1334" s="97"/>
      <c r="L1334" s="98"/>
      <c r="M1334" s="99"/>
      <c r="N1334" s="99"/>
      <c r="O1334" s="99"/>
      <c r="P1334" s="1"/>
      <c r="Q1334" s="27"/>
      <c r="R1334" s="30"/>
      <c r="S1334" s="1"/>
    </row>
    <row r="1335" spans="1:19" ht="18" customHeight="1">
      <c r="A1335" s="22"/>
      <c r="B1335" s="27"/>
      <c r="C1335" s="27"/>
      <c r="D1335" s="27"/>
      <c r="E1335" s="27"/>
      <c r="F1335" s="97"/>
      <c r="G1335" s="97"/>
      <c r="H1335" s="97"/>
      <c r="I1335" s="97"/>
      <c r="J1335" s="97"/>
      <c r="K1335" s="97"/>
      <c r="L1335" s="98"/>
      <c r="M1335" s="99"/>
      <c r="N1335" s="99"/>
      <c r="O1335" s="99"/>
      <c r="P1335" s="1"/>
      <c r="Q1335" s="27"/>
      <c r="R1335" s="30"/>
      <c r="S1335" s="1"/>
    </row>
    <row r="1336" spans="1:19" ht="18" customHeight="1">
      <c r="A1336" s="22"/>
      <c r="B1336" s="27"/>
      <c r="C1336" s="27"/>
      <c r="D1336" s="27"/>
      <c r="E1336" s="27"/>
      <c r="F1336" s="97"/>
      <c r="G1336" s="97"/>
      <c r="H1336" s="97"/>
      <c r="I1336" s="97"/>
      <c r="J1336" s="97"/>
      <c r="K1336" s="97"/>
      <c r="L1336" s="98"/>
      <c r="M1336" s="99"/>
      <c r="N1336" s="99"/>
      <c r="O1336" s="99"/>
      <c r="P1336" s="1"/>
      <c r="Q1336" s="27"/>
      <c r="R1336" s="30"/>
      <c r="S1336" s="1"/>
    </row>
    <row r="1337" spans="1:19" ht="18" customHeight="1">
      <c r="A1337" s="22"/>
      <c r="B1337" s="27"/>
      <c r="C1337" s="27"/>
      <c r="D1337" s="27"/>
      <c r="E1337" s="27"/>
      <c r="F1337" s="97"/>
      <c r="G1337" s="97"/>
      <c r="H1337" s="97"/>
      <c r="I1337" s="97"/>
      <c r="J1337" s="97"/>
      <c r="K1337" s="97"/>
      <c r="L1337" s="98"/>
      <c r="M1337" s="99"/>
      <c r="N1337" s="99"/>
      <c r="O1337" s="99"/>
      <c r="P1337" s="1"/>
      <c r="Q1337" s="27"/>
      <c r="R1337" s="30"/>
      <c r="S1337" s="1"/>
    </row>
    <row r="1338" spans="1:19" ht="18" customHeight="1">
      <c r="A1338" s="22"/>
      <c r="B1338" s="27"/>
      <c r="C1338" s="27"/>
      <c r="D1338" s="27"/>
      <c r="E1338" s="27"/>
      <c r="F1338" s="97"/>
      <c r="G1338" s="97"/>
      <c r="H1338" s="97"/>
      <c r="I1338" s="97"/>
      <c r="J1338" s="97"/>
      <c r="K1338" s="97"/>
      <c r="L1338" s="98"/>
      <c r="M1338" s="99"/>
      <c r="N1338" s="99"/>
      <c r="O1338" s="99"/>
      <c r="P1338" s="1"/>
      <c r="Q1338" s="27"/>
      <c r="R1338" s="30"/>
      <c r="S1338" s="1"/>
    </row>
    <row r="1339" spans="1:19" ht="18" customHeight="1">
      <c r="A1339" s="22"/>
      <c r="B1339" s="27"/>
      <c r="C1339" s="27"/>
      <c r="D1339" s="27"/>
      <c r="E1339" s="27"/>
      <c r="F1339" s="97"/>
      <c r="G1339" s="97"/>
      <c r="H1339" s="97"/>
      <c r="I1339" s="97"/>
      <c r="J1339" s="97"/>
      <c r="K1339" s="97"/>
      <c r="L1339" s="98"/>
      <c r="M1339" s="99"/>
      <c r="N1339" s="99"/>
      <c r="O1339" s="99"/>
      <c r="P1339" s="1"/>
      <c r="Q1339" s="27"/>
      <c r="R1339" s="30"/>
      <c r="S1339" s="1"/>
    </row>
    <row r="1340" spans="1:19" ht="18" customHeight="1">
      <c r="A1340" s="22"/>
      <c r="B1340" s="27"/>
      <c r="C1340" s="27"/>
      <c r="D1340" s="27"/>
      <c r="E1340" s="27"/>
      <c r="F1340" s="97"/>
      <c r="G1340" s="97"/>
      <c r="H1340" s="97"/>
      <c r="I1340" s="97"/>
      <c r="J1340" s="97"/>
      <c r="K1340" s="97"/>
      <c r="L1340" s="98"/>
      <c r="M1340" s="99"/>
      <c r="N1340" s="99"/>
      <c r="O1340" s="99"/>
      <c r="P1340" s="1"/>
      <c r="Q1340" s="27"/>
      <c r="R1340" s="30"/>
      <c r="S1340" s="1"/>
    </row>
    <row r="1341" spans="1:19" ht="18" customHeight="1">
      <c r="A1341" s="22"/>
      <c r="B1341" s="27"/>
      <c r="C1341" s="27"/>
      <c r="D1341" s="27"/>
      <c r="E1341" s="27"/>
      <c r="F1341" s="97"/>
      <c r="G1341" s="97"/>
      <c r="H1341" s="97"/>
      <c r="I1341" s="97"/>
      <c r="J1341" s="97"/>
      <c r="K1341" s="97"/>
      <c r="L1341" s="98"/>
      <c r="M1341" s="99"/>
      <c r="N1341" s="99"/>
      <c r="O1341" s="99"/>
      <c r="P1341" s="1"/>
      <c r="Q1341" s="27"/>
      <c r="R1341" s="30"/>
      <c r="S1341" s="1"/>
    </row>
    <row r="1342" spans="1:19" ht="18" customHeight="1">
      <c r="A1342" s="22"/>
      <c r="B1342" s="27"/>
      <c r="C1342" s="27"/>
      <c r="D1342" s="27"/>
      <c r="E1342" s="27"/>
      <c r="F1342" s="97"/>
      <c r="G1342" s="97"/>
      <c r="H1342" s="97"/>
      <c r="I1342" s="97"/>
      <c r="J1342" s="97"/>
      <c r="K1342" s="97"/>
      <c r="L1342" s="98"/>
      <c r="M1342" s="99"/>
      <c r="N1342" s="99"/>
      <c r="O1342" s="99"/>
      <c r="P1342" s="1"/>
      <c r="Q1342" s="27"/>
      <c r="R1342" s="30"/>
      <c r="S1342" s="1"/>
    </row>
    <row r="1343" spans="1:19" ht="18" customHeight="1">
      <c r="A1343" s="22"/>
      <c r="B1343" s="27"/>
      <c r="C1343" s="27"/>
      <c r="D1343" s="27"/>
      <c r="E1343" s="27"/>
      <c r="F1343" s="97"/>
      <c r="G1343" s="97"/>
      <c r="H1343" s="97"/>
      <c r="I1343" s="97"/>
      <c r="J1343" s="97"/>
      <c r="K1343" s="97"/>
      <c r="L1343" s="98"/>
      <c r="M1343" s="99"/>
      <c r="N1343" s="99"/>
      <c r="O1343" s="99"/>
      <c r="P1343" s="1"/>
      <c r="Q1343" s="27"/>
      <c r="R1343" s="30"/>
      <c r="S1343" s="1"/>
    </row>
    <row r="1344" spans="1:19" ht="18" customHeight="1">
      <c r="A1344" s="22"/>
      <c r="B1344" s="27"/>
      <c r="C1344" s="27"/>
      <c r="D1344" s="27"/>
      <c r="E1344" s="27"/>
      <c r="F1344" s="97"/>
      <c r="G1344" s="97"/>
      <c r="H1344" s="97"/>
      <c r="I1344" s="97"/>
      <c r="J1344" s="97"/>
      <c r="K1344" s="97"/>
      <c r="L1344" s="98"/>
      <c r="M1344" s="99"/>
      <c r="N1344" s="99"/>
      <c r="O1344" s="99"/>
      <c r="P1344" s="1"/>
      <c r="Q1344" s="27"/>
      <c r="R1344" s="30"/>
      <c r="S1344" s="1"/>
    </row>
    <row r="1345" spans="1:19" ht="18" customHeight="1">
      <c r="A1345" s="22"/>
      <c r="B1345" s="27"/>
      <c r="C1345" s="27"/>
      <c r="D1345" s="27"/>
      <c r="E1345" s="27"/>
      <c r="F1345" s="97"/>
      <c r="G1345" s="97"/>
      <c r="H1345" s="97"/>
      <c r="I1345" s="97"/>
      <c r="J1345" s="97"/>
      <c r="K1345" s="97"/>
      <c r="L1345" s="98"/>
      <c r="M1345" s="99"/>
      <c r="N1345" s="99"/>
      <c r="O1345" s="99"/>
      <c r="P1345" s="1"/>
      <c r="Q1345" s="27"/>
      <c r="R1345" s="30"/>
      <c r="S1345" s="1"/>
    </row>
    <row r="1346" spans="1:19" ht="18" customHeight="1">
      <c r="A1346" s="22"/>
      <c r="B1346" s="27"/>
      <c r="C1346" s="27"/>
      <c r="D1346" s="27"/>
      <c r="E1346" s="27"/>
      <c r="F1346" s="97"/>
      <c r="G1346" s="97"/>
      <c r="H1346" s="97"/>
      <c r="I1346" s="97"/>
      <c r="J1346" s="97"/>
      <c r="K1346" s="97"/>
      <c r="L1346" s="98"/>
      <c r="M1346" s="99"/>
      <c r="N1346" s="99"/>
      <c r="O1346" s="99"/>
      <c r="P1346" s="1"/>
      <c r="Q1346" s="27"/>
      <c r="R1346" s="30"/>
      <c r="S1346" s="1"/>
    </row>
    <row r="1347" spans="1:19" ht="18" customHeight="1">
      <c r="A1347" s="22"/>
      <c r="B1347" s="27"/>
      <c r="C1347" s="27"/>
      <c r="D1347" s="27"/>
      <c r="E1347" s="27"/>
      <c r="F1347" s="97"/>
      <c r="G1347" s="97"/>
      <c r="H1347" s="97"/>
      <c r="I1347" s="97"/>
      <c r="J1347" s="97"/>
      <c r="K1347" s="97"/>
      <c r="L1347" s="98"/>
      <c r="M1347" s="99"/>
      <c r="N1347" s="99"/>
      <c r="O1347" s="99"/>
      <c r="P1347" s="1"/>
      <c r="Q1347" s="27"/>
      <c r="R1347" s="30"/>
      <c r="S1347" s="1"/>
    </row>
    <row r="1348" spans="1:19" ht="18" customHeight="1">
      <c r="A1348" s="22"/>
      <c r="B1348" s="27"/>
      <c r="C1348" s="27"/>
      <c r="D1348" s="27"/>
      <c r="E1348" s="27"/>
      <c r="F1348" s="97"/>
      <c r="G1348" s="97"/>
      <c r="H1348" s="97"/>
      <c r="I1348" s="97"/>
      <c r="J1348" s="97"/>
      <c r="K1348" s="97"/>
      <c r="L1348" s="98"/>
      <c r="M1348" s="99"/>
      <c r="N1348" s="99"/>
      <c r="O1348" s="99"/>
      <c r="P1348" s="1"/>
      <c r="Q1348" s="27"/>
      <c r="R1348" s="30"/>
      <c r="S1348" s="1"/>
    </row>
    <row r="1349" spans="1:19" ht="18" customHeight="1">
      <c r="A1349" s="22"/>
      <c r="B1349" s="27"/>
      <c r="C1349" s="27"/>
      <c r="D1349" s="27"/>
      <c r="E1349" s="27"/>
      <c r="F1349" s="97"/>
      <c r="G1349" s="97"/>
      <c r="H1349" s="97"/>
      <c r="I1349" s="97"/>
      <c r="J1349" s="97"/>
      <c r="K1349" s="97"/>
      <c r="L1349" s="98"/>
      <c r="M1349" s="99"/>
      <c r="N1349" s="99"/>
      <c r="O1349" s="99"/>
      <c r="P1349" s="1"/>
      <c r="Q1349" s="27"/>
      <c r="R1349" s="30"/>
      <c r="S1349" s="1"/>
    </row>
    <row r="1350" spans="1:19" ht="18" customHeight="1">
      <c r="A1350" s="22"/>
      <c r="B1350" s="27"/>
      <c r="C1350" s="27"/>
      <c r="D1350" s="27"/>
      <c r="E1350" s="27"/>
      <c r="F1350" s="97"/>
      <c r="G1350" s="97"/>
      <c r="H1350" s="97"/>
      <c r="I1350" s="97"/>
      <c r="J1350" s="97"/>
      <c r="K1350" s="97"/>
      <c r="L1350" s="98"/>
      <c r="M1350" s="99"/>
      <c r="N1350" s="99"/>
      <c r="O1350" s="99"/>
      <c r="P1350" s="1"/>
      <c r="Q1350" s="27"/>
      <c r="R1350" s="30"/>
      <c r="S1350" s="1"/>
    </row>
    <row r="1351" spans="1:19" ht="18" customHeight="1">
      <c r="A1351" s="22"/>
      <c r="B1351" s="27"/>
      <c r="C1351" s="27"/>
      <c r="D1351" s="27"/>
      <c r="E1351" s="27"/>
      <c r="F1351" s="97"/>
      <c r="G1351" s="97"/>
      <c r="H1351" s="97"/>
      <c r="I1351" s="97"/>
      <c r="J1351" s="97"/>
      <c r="K1351" s="97"/>
      <c r="L1351" s="98"/>
      <c r="M1351" s="99"/>
      <c r="N1351" s="99"/>
      <c r="O1351" s="99"/>
      <c r="P1351" s="1"/>
      <c r="Q1351" s="27"/>
      <c r="R1351" s="30"/>
      <c r="S1351" s="1"/>
    </row>
    <row r="1352" spans="1:19" ht="18" customHeight="1">
      <c r="A1352" s="22"/>
      <c r="B1352" s="27"/>
      <c r="C1352" s="27"/>
      <c r="D1352" s="27"/>
      <c r="E1352" s="27"/>
      <c r="F1352" s="97"/>
      <c r="G1352" s="97"/>
      <c r="H1352" s="97"/>
      <c r="I1352" s="97"/>
      <c r="J1352" s="97"/>
      <c r="K1352" s="97"/>
      <c r="L1352" s="98"/>
      <c r="M1352" s="99"/>
      <c r="N1352" s="99"/>
      <c r="O1352" s="99"/>
      <c r="P1352" s="1"/>
      <c r="Q1352" s="27"/>
      <c r="R1352" s="30"/>
      <c r="S1352" s="1"/>
    </row>
    <row r="1353" spans="1:19" ht="18" customHeight="1">
      <c r="A1353" s="22"/>
      <c r="B1353" s="27"/>
      <c r="C1353" s="27"/>
      <c r="D1353" s="27"/>
      <c r="E1353" s="27"/>
      <c r="F1353" s="97"/>
      <c r="G1353" s="97"/>
      <c r="H1353" s="97"/>
      <c r="I1353" s="97"/>
      <c r="J1353" s="97"/>
      <c r="K1353" s="97"/>
      <c r="L1353" s="98"/>
      <c r="M1353" s="99"/>
      <c r="N1353" s="99"/>
      <c r="O1353" s="99"/>
      <c r="P1353" s="1"/>
      <c r="Q1353" s="27"/>
      <c r="R1353" s="30"/>
      <c r="S1353" s="1"/>
    </row>
    <row r="1354" spans="1:19" ht="18" customHeight="1">
      <c r="A1354" s="22"/>
      <c r="B1354" s="27"/>
      <c r="C1354" s="27"/>
      <c r="D1354" s="27"/>
      <c r="E1354" s="27"/>
      <c r="F1354" s="97"/>
      <c r="G1354" s="97"/>
      <c r="H1354" s="97"/>
      <c r="I1354" s="97"/>
      <c r="J1354" s="97"/>
      <c r="K1354" s="97"/>
      <c r="L1354" s="98"/>
      <c r="M1354" s="99"/>
      <c r="N1354" s="99"/>
      <c r="O1354" s="99"/>
      <c r="P1354" s="1"/>
      <c r="Q1354" s="27"/>
      <c r="R1354" s="30"/>
      <c r="S1354" s="1"/>
    </row>
    <row r="1355" spans="1:19" ht="18" customHeight="1">
      <c r="A1355" s="22"/>
      <c r="B1355" s="27"/>
      <c r="C1355" s="27"/>
      <c r="D1355" s="27"/>
      <c r="E1355" s="27"/>
      <c r="F1355" s="97"/>
      <c r="G1355" s="97"/>
      <c r="H1355" s="97"/>
      <c r="I1355" s="97"/>
      <c r="J1355" s="97"/>
      <c r="K1355" s="97"/>
      <c r="L1355" s="98"/>
      <c r="M1355" s="99"/>
      <c r="N1355" s="99"/>
      <c r="O1355" s="99"/>
      <c r="P1355" s="1"/>
      <c r="Q1355" s="27"/>
      <c r="R1355" s="30"/>
      <c r="S1355" s="1"/>
    </row>
    <row r="1356" spans="1:19" ht="18" customHeight="1">
      <c r="A1356" s="22"/>
      <c r="B1356" s="27"/>
      <c r="C1356" s="27"/>
      <c r="D1356" s="27"/>
      <c r="E1356" s="27"/>
      <c r="F1356" s="97"/>
      <c r="G1356" s="97"/>
      <c r="H1356" s="97"/>
      <c r="I1356" s="97"/>
      <c r="J1356" s="97"/>
      <c r="K1356" s="97"/>
      <c r="L1356" s="98"/>
      <c r="M1356" s="99"/>
      <c r="N1356" s="99"/>
      <c r="O1356" s="99"/>
      <c r="P1356" s="1"/>
      <c r="Q1356" s="27"/>
      <c r="R1356" s="30"/>
      <c r="S1356" s="1"/>
    </row>
    <row r="1357" spans="1:19" ht="18" customHeight="1">
      <c r="A1357" s="22"/>
      <c r="B1357" s="27"/>
      <c r="C1357" s="27"/>
      <c r="D1357" s="27"/>
      <c r="E1357" s="27"/>
      <c r="F1357" s="97"/>
      <c r="G1357" s="97"/>
      <c r="H1357" s="97"/>
      <c r="I1357" s="97"/>
      <c r="J1357" s="97"/>
      <c r="K1357" s="97"/>
      <c r="L1357" s="98"/>
      <c r="M1357" s="99"/>
      <c r="N1357" s="99"/>
      <c r="O1357" s="99"/>
      <c r="P1357" s="1"/>
      <c r="Q1357" s="27"/>
      <c r="R1357" s="30"/>
      <c r="S1357" s="1"/>
    </row>
    <row r="1358" spans="1:19" ht="18" customHeight="1">
      <c r="A1358" s="22"/>
      <c r="B1358" s="27"/>
      <c r="C1358" s="27"/>
      <c r="D1358" s="27"/>
      <c r="E1358" s="27"/>
      <c r="F1358" s="97"/>
      <c r="G1358" s="97"/>
      <c r="H1358" s="97"/>
      <c r="I1358" s="97"/>
      <c r="J1358" s="97"/>
      <c r="K1358" s="97"/>
      <c r="L1358" s="98"/>
      <c r="M1358" s="99"/>
      <c r="N1358" s="99"/>
      <c r="O1358" s="99"/>
      <c r="P1358" s="1"/>
      <c r="Q1358" s="27"/>
      <c r="R1358" s="30"/>
      <c r="S1358" s="1"/>
    </row>
    <row r="1359" spans="1:19" ht="18" customHeight="1">
      <c r="A1359" s="22"/>
      <c r="B1359" s="27"/>
      <c r="C1359" s="27"/>
      <c r="D1359" s="27"/>
      <c r="E1359" s="27"/>
      <c r="F1359" s="97"/>
      <c r="G1359" s="97"/>
      <c r="H1359" s="97"/>
      <c r="I1359" s="97"/>
      <c r="J1359" s="97"/>
      <c r="K1359" s="97"/>
      <c r="L1359" s="98"/>
      <c r="M1359" s="99"/>
      <c r="N1359" s="99"/>
      <c r="O1359" s="99"/>
      <c r="P1359" s="1"/>
      <c r="Q1359" s="27"/>
      <c r="R1359" s="30"/>
      <c r="S1359" s="1"/>
    </row>
    <row r="1360" spans="1:19" ht="18" customHeight="1">
      <c r="A1360" s="22"/>
      <c r="B1360" s="27"/>
      <c r="C1360" s="27"/>
      <c r="D1360" s="27"/>
      <c r="E1360" s="27"/>
      <c r="F1360" s="97"/>
      <c r="G1360" s="97"/>
      <c r="H1360" s="97"/>
      <c r="I1360" s="97"/>
      <c r="J1360" s="97"/>
      <c r="K1360" s="97"/>
      <c r="L1360" s="98"/>
      <c r="M1360" s="99"/>
      <c r="N1360" s="99"/>
      <c r="O1360" s="99"/>
      <c r="P1360" s="1"/>
      <c r="Q1360" s="27"/>
      <c r="R1360" s="30"/>
      <c r="S1360" s="1"/>
    </row>
    <row r="1361" spans="1:19" ht="18" customHeight="1">
      <c r="A1361" s="22"/>
      <c r="B1361" s="27"/>
      <c r="C1361" s="27"/>
      <c r="D1361" s="27"/>
      <c r="E1361" s="27"/>
      <c r="F1361" s="97"/>
      <c r="G1361" s="97"/>
      <c r="H1361" s="97"/>
      <c r="I1361" s="97"/>
      <c r="J1361" s="97"/>
      <c r="K1361" s="97"/>
      <c r="L1361" s="98"/>
      <c r="M1361" s="99"/>
      <c r="N1361" s="99"/>
      <c r="O1361" s="99"/>
      <c r="P1361" s="1"/>
      <c r="Q1361" s="27"/>
      <c r="R1361" s="30"/>
      <c r="S1361" s="1"/>
    </row>
    <row r="1362" spans="1:19" ht="18" customHeight="1">
      <c r="A1362" s="22"/>
      <c r="B1362" s="27"/>
      <c r="C1362" s="27"/>
      <c r="D1362" s="27"/>
      <c r="E1362" s="27"/>
      <c r="F1362" s="97"/>
      <c r="G1362" s="97"/>
      <c r="H1362" s="97"/>
      <c r="I1362" s="97"/>
      <c r="J1362" s="97"/>
      <c r="K1362" s="97"/>
      <c r="L1362" s="98"/>
      <c r="M1362" s="99"/>
      <c r="N1362" s="99"/>
      <c r="O1362" s="99"/>
      <c r="P1362" s="1"/>
      <c r="Q1362" s="27"/>
      <c r="R1362" s="30"/>
      <c r="S1362" s="1"/>
    </row>
    <row r="1363" spans="1:19" ht="18" customHeight="1">
      <c r="A1363" s="22"/>
      <c r="B1363" s="27"/>
      <c r="C1363" s="27"/>
      <c r="D1363" s="27"/>
      <c r="E1363" s="27"/>
      <c r="F1363" s="97"/>
      <c r="G1363" s="97"/>
      <c r="H1363" s="97"/>
      <c r="I1363" s="97"/>
      <c r="J1363" s="97"/>
      <c r="K1363" s="97"/>
      <c r="L1363" s="98"/>
      <c r="M1363" s="99"/>
      <c r="N1363" s="99"/>
      <c r="O1363" s="99"/>
      <c r="P1363" s="1"/>
      <c r="Q1363" s="27"/>
      <c r="R1363" s="30"/>
      <c r="S1363" s="1"/>
    </row>
    <row r="1364" spans="1:19" ht="18" customHeight="1">
      <c r="A1364" s="22"/>
      <c r="B1364" s="27"/>
      <c r="C1364" s="27"/>
      <c r="D1364" s="27"/>
      <c r="E1364" s="27"/>
      <c r="F1364" s="97"/>
      <c r="G1364" s="97"/>
      <c r="H1364" s="97"/>
      <c r="I1364" s="97"/>
      <c r="J1364" s="97"/>
      <c r="K1364" s="97"/>
      <c r="L1364" s="98"/>
      <c r="M1364" s="99"/>
      <c r="N1364" s="99"/>
      <c r="O1364" s="99"/>
      <c r="P1364" s="1"/>
      <c r="Q1364" s="27"/>
      <c r="R1364" s="30"/>
      <c r="S1364" s="1"/>
    </row>
    <row r="1365" spans="1:19" ht="18" customHeight="1">
      <c r="A1365" s="22"/>
      <c r="B1365" s="27"/>
      <c r="C1365" s="27"/>
      <c r="D1365" s="27"/>
      <c r="E1365" s="27"/>
      <c r="F1365" s="97"/>
      <c r="G1365" s="97"/>
      <c r="H1365" s="97"/>
      <c r="I1365" s="97"/>
      <c r="J1365" s="97"/>
      <c r="K1365" s="97"/>
      <c r="L1365" s="98"/>
      <c r="M1365" s="99"/>
      <c r="N1365" s="99"/>
      <c r="O1365" s="99"/>
      <c r="P1365" s="1"/>
      <c r="Q1365" s="27"/>
      <c r="R1365" s="30"/>
      <c r="S1365" s="1"/>
    </row>
    <row r="1366" spans="1:19" ht="18" customHeight="1">
      <c r="A1366" s="22"/>
      <c r="B1366" s="27"/>
      <c r="C1366" s="27"/>
      <c r="D1366" s="27"/>
      <c r="E1366" s="27"/>
      <c r="F1366" s="97"/>
      <c r="G1366" s="97"/>
      <c r="H1366" s="97"/>
      <c r="I1366" s="97"/>
      <c r="J1366" s="97"/>
      <c r="K1366" s="97"/>
      <c r="L1366" s="98"/>
      <c r="M1366" s="99"/>
      <c r="N1366" s="99"/>
      <c r="O1366" s="99"/>
      <c r="P1366" s="1"/>
      <c r="Q1366" s="27"/>
      <c r="R1366" s="30"/>
      <c r="S1366" s="1"/>
    </row>
    <row r="1367" spans="1:19" ht="18" customHeight="1">
      <c r="A1367" s="22"/>
      <c r="B1367" s="27"/>
      <c r="C1367" s="27"/>
      <c r="D1367" s="27"/>
      <c r="E1367" s="27"/>
      <c r="F1367" s="97"/>
      <c r="G1367" s="97"/>
      <c r="H1367" s="97"/>
      <c r="I1367" s="97"/>
      <c r="J1367" s="97"/>
      <c r="K1367" s="97"/>
      <c r="L1367" s="98"/>
      <c r="M1367" s="99"/>
      <c r="N1367" s="99"/>
      <c r="O1367" s="99"/>
      <c r="P1367" s="1"/>
      <c r="Q1367" s="27"/>
      <c r="R1367" s="30"/>
      <c r="S1367" s="1"/>
    </row>
    <row r="1368" spans="1:19" ht="18" customHeight="1">
      <c r="A1368" s="22"/>
      <c r="B1368" s="27"/>
      <c r="C1368" s="27"/>
      <c r="D1368" s="27"/>
      <c r="E1368" s="27"/>
      <c r="F1368" s="97"/>
      <c r="G1368" s="97"/>
      <c r="H1368" s="97"/>
      <c r="I1368" s="97"/>
      <c r="J1368" s="97"/>
      <c r="K1368" s="97"/>
      <c r="L1368" s="98"/>
      <c r="M1368" s="99"/>
      <c r="N1368" s="99"/>
      <c r="O1368" s="99"/>
      <c r="P1368" s="1"/>
      <c r="Q1368" s="27"/>
      <c r="R1368" s="30"/>
      <c r="S1368" s="1"/>
    </row>
    <row r="1369" spans="1:19" ht="18" customHeight="1">
      <c r="A1369" s="22"/>
      <c r="B1369" s="27"/>
      <c r="C1369" s="27"/>
      <c r="D1369" s="27"/>
      <c r="E1369" s="27"/>
      <c r="F1369" s="97"/>
      <c r="G1369" s="97"/>
      <c r="H1369" s="97"/>
      <c r="I1369" s="97"/>
      <c r="J1369" s="97"/>
      <c r="K1369" s="97"/>
      <c r="L1369" s="98"/>
      <c r="M1369" s="99"/>
      <c r="N1369" s="99"/>
      <c r="O1369" s="99"/>
      <c r="P1369" s="1"/>
      <c r="Q1369" s="27"/>
      <c r="R1369" s="30"/>
      <c r="S1369" s="1"/>
    </row>
    <row r="1370" spans="1:19" ht="18" customHeight="1">
      <c r="A1370" s="22"/>
      <c r="B1370" s="27"/>
      <c r="C1370" s="27"/>
      <c r="D1370" s="27"/>
      <c r="E1370" s="27"/>
      <c r="F1370" s="97"/>
      <c r="G1370" s="97"/>
      <c r="H1370" s="97"/>
      <c r="I1370" s="97"/>
      <c r="J1370" s="97"/>
      <c r="K1370" s="97"/>
      <c r="L1370" s="98"/>
      <c r="M1370" s="99"/>
      <c r="N1370" s="99"/>
      <c r="O1370" s="99"/>
      <c r="P1370" s="1"/>
      <c r="Q1370" s="27"/>
      <c r="R1370" s="30"/>
      <c r="S1370" s="1"/>
    </row>
    <row r="1371" spans="1:19" ht="18" customHeight="1">
      <c r="A1371" s="22"/>
      <c r="B1371" s="27"/>
      <c r="C1371" s="27"/>
      <c r="D1371" s="27"/>
      <c r="E1371" s="27"/>
      <c r="F1371" s="97"/>
      <c r="G1371" s="97"/>
      <c r="H1371" s="97"/>
      <c r="I1371" s="97"/>
      <c r="J1371" s="97"/>
      <c r="K1371" s="97"/>
      <c r="L1371" s="98"/>
      <c r="M1371" s="99"/>
      <c r="N1371" s="99"/>
      <c r="O1371" s="99"/>
      <c r="P1371" s="1"/>
      <c r="Q1371" s="27"/>
      <c r="R1371" s="30"/>
      <c r="S1371" s="1"/>
    </row>
    <row r="1372" spans="1:19" ht="18" customHeight="1">
      <c r="A1372" s="22"/>
      <c r="B1372" s="27"/>
      <c r="C1372" s="27"/>
      <c r="D1372" s="27"/>
      <c r="E1372" s="27"/>
      <c r="F1372" s="97"/>
      <c r="G1372" s="97"/>
      <c r="H1372" s="97"/>
      <c r="I1372" s="97"/>
      <c r="J1372" s="97"/>
      <c r="K1372" s="97"/>
      <c r="L1372" s="98"/>
      <c r="M1372" s="99"/>
      <c r="N1372" s="99"/>
      <c r="O1372" s="99"/>
      <c r="P1372" s="1"/>
      <c r="Q1372" s="27"/>
      <c r="R1372" s="30"/>
      <c r="S1372" s="1"/>
    </row>
    <row r="1373" spans="1:19" ht="18" customHeight="1">
      <c r="A1373" s="22"/>
      <c r="B1373" s="27"/>
      <c r="C1373" s="27"/>
      <c r="D1373" s="27"/>
      <c r="E1373" s="27"/>
      <c r="F1373" s="97"/>
      <c r="G1373" s="97"/>
      <c r="H1373" s="97"/>
      <c r="I1373" s="97"/>
      <c r="J1373" s="97"/>
      <c r="K1373" s="97"/>
      <c r="L1373" s="98"/>
      <c r="M1373" s="99"/>
      <c r="N1373" s="99"/>
      <c r="O1373" s="99"/>
      <c r="P1373" s="1"/>
      <c r="Q1373" s="27"/>
      <c r="R1373" s="30"/>
      <c r="S1373" s="1"/>
    </row>
    <row r="1374" spans="1:19" ht="18" customHeight="1">
      <c r="A1374" s="22"/>
      <c r="B1374" s="27"/>
      <c r="C1374" s="27"/>
      <c r="D1374" s="27"/>
      <c r="E1374" s="27"/>
      <c r="F1374" s="97"/>
      <c r="G1374" s="97"/>
      <c r="H1374" s="97"/>
      <c r="I1374" s="97"/>
      <c r="J1374" s="97"/>
      <c r="K1374" s="97"/>
      <c r="L1374" s="98"/>
      <c r="M1374" s="99"/>
      <c r="N1374" s="99"/>
      <c r="O1374" s="99"/>
      <c r="P1374" s="1"/>
      <c r="Q1374" s="27"/>
      <c r="R1374" s="30"/>
      <c r="S1374" s="1"/>
    </row>
    <row r="1375" spans="1:19" ht="18" customHeight="1">
      <c r="A1375" s="22"/>
      <c r="B1375" s="27"/>
      <c r="C1375" s="27"/>
      <c r="D1375" s="27"/>
      <c r="E1375" s="27"/>
      <c r="F1375" s="97"/>
      <c r="G1375" s="97"/>
      <c r="H1375" s="97"/>
      <c r="I1375" s="97"/>
      <c r="J1375" s="97"/>
      <c r="K1375" s="97"/>
      <c r="L1375" s="98"/>
      <c r="M1375" s="99"/>
      <c r="N1375" s="99"/>
      <c r="O1375" s="99"/>
      <c r="P1375" s="1"/>
      <c r="Q1375" s="27"/>
      <c r="R1375" s="30"/>
      <c r="S1375" s="1"/>
    </row>
    <row r="1376" spans="1:19" ht="18" customHeight="1">
      <c r="A1376" s="22"/>
      <c r="B1376" s="27"/>
      <c r="C1376" s="27"/>
      <c r="D1376" s="27"/>
      <c r="E1376" s="27"/>
      <c r="F1376" s="97"/>
      <c r="G1376" s="97"/>
      <c r="H1376" s="97"/>
      <c r="I1376" s="97"/>
      <c r="J1376" s="97"/>
      <c r="K1376" s="97"/>
      <c r="L1376" s="98"/>
      <c r="M1376" s="99"/>
      <c r="N1376" s="99"/>
      <c r="O1376" s="99"/>
      <c r="P1376" s="1"/>
      <c r="Q1376" s="27"/>
      <c r="R1376" s="30"/>
      <c r="S1376" s="1"/>
    </row>
    <row r="1377" spans="1:19" ht="18" customHeight="1">
      <c r="A1377" s="22"/>
      <c r="B1377" s="27"/>
      <c r="C1377" s="27"/>
      <c r="D1377" s="27"/>
      <c r="E1377" s="27"/>
      <c r="F1377" s="97"/>
      <c r="G1377" s="97"/>
      <c r="H1377" s="97"/>
      <c r="I1377" s="97"/>
      <c r="J1377" s="97"/>
      <c r="K1377" s="97"/>
      <c r="L1377" s="98"/>
      <c r="M1377" s="99"/>
      <c r="N1377" s="99"/>
      <c r="O1377" s="99"/>
      <c r="P1377" s="1"/>
      <c r="Q1377" s="27"/>
      <c r="R1377" s="30"/>
      <c r="S1377" s="1"/>
    </row>
    <row r="1378" spans="1:19" ht="18" customHeight="1">
      <c r="A1378" s="22"/>
      <c r="B1378" s="27"/>
      <c r="C1378" s="27"/>
      <c r="D1378" s="27"/>
      <c r="E1378" s="27"/>
      <c r="F1378" s="97"/>
      <c r="G1378" s="97"/>
      <c r="H1378" s="97"/>
      <c r="I1378" s="97"/>
      <c r="J1378" s="97"/>
      <c r="K1378" s="97"/>
      <c r="L1378" s="98"/>
      <c r="M1378" s="99"/>
      <c r="N1378" s="99"/>
      <c r="O1378" s="99"/>
      <c r="P1378" s="1"/>
      <c r="Q1378" s="27"/>
      <c r="R1378" s="30"/>
      <c r="S1378" s="1"/>
    </row>
    <row r="1379" spans="1:19" ht="18" customHeight="1">
      <c r="A1379" s="22"/>
      <c r="B1379" s="27"/>
      <c r="C1379" s="27"/>
      <c r="D1379" s="27"/>
      <c r="E1379" s="27"/>
      <c r="F1379" s="97"/>
      <c r="G1379" s="97"/>
      <c r="H1379" s="97"/>
      <c r="I1379" s="97"/>
      <c r="J1379" s="97"/>
      <c r="K1379" s="97"/>
      <c r="L1379" s="98"/>
      <c r="M1379" s="99"/>
      <c r="N1379" s="99"/>
      <c r="O1379" s="99"/>
      <c r="P1379" s="1"/>
      <c r="Q1379" s="27"/>
      <c r="R1379" s="30"/>
      <c r="S1379" s="1"/>
    </row>
    <row r="1380" spans="1:19" ht="18" customHeight="1">
      <c r="A1380" s="22"/>
      <c r="B1380" s="27"/>
      <c r="C1380" s="27"/>
      <c r="D1380" s="27"/>
      <c r="E1380" s="27"/>
      <c r="F1380" s="97"/>
      <c r="G1380" s="97"/>
      <c r="H1380" s="97"/>
      <c r="I1380" s="97"/>
      <c r="J1380" s="97"/>
      <c r="K1380" s="97"/>
      <c r="L1380" s="98"/>
      <c r="M1380" s="99"/>
      <c r="N1380" s="99"/>
      <c r="O1380" s="99"/>
      <c r="P1380" s="1"/>
      <c r="Q1380" s="27"/>
      <c r="R1380" s="30"/>
      <c r="S1380" s="1"/>
    </row>
    <row r="1381" spans="1:19" ht="18" customHeight="1">
      <c r="A1381" s="22"/>
      <c r="B1381" s="27"/>
      <c r="C1381" s="27"/>
      <c r="D1381" s="27"/>
      <c r="E1381" s="27"/>
      <c r="F1381" s="97"/>
      <c r="G1381" s="97"/>
      <c r="H1381" s="97"/>
      <c r="I1381" s="97"/>
      <c r="J1381" s="97"/>
      <c r="K1381" s="97"/>
      <c r="L1381" s="98"/>
      <c r="M1381" s="99"/>
      <c r="N1381" s="99"/>
      <c r="O1381" s="99"/>
      <c r="P1381" s="1"/>
      <c r="Q1381" s="27"/>
      <c r="R1381" s="30"/>
      <c r="S1381" s="1"/>
    </row>
    <row r="1382" spans="1:19" ht="18" customHeight="1">
      <c r="A1382" s="22"/>
      <c r="B1382" s="27"/>
      <c r="C1382" s="27"/>
      <c r="D1382" s="27"/>
      <c r="E1382" s="27"/>
      <c r="F1382" s="97"/>
      <c r="G1382" s="97"/>
      <c r="H1382" s="97"/>
      <c r="I1382" s="97"/>
      <c r="J1382" s="97"/>
      <c r="K1382" s="97"/>
      <c r="L1382" s="98"/>
      <c r="M1382" s="99"/>
      <c r="N1382" s="99"/>
      <c r="O1382" s="99"/>
      <c r="P1382" s="1"/>
      <c r="Q1382" s="27"/>
      <c r="R1382" s="30"/>
      <c r="S1382" s="1"/>
    </row>
    <row r="1383" spans="1:19" ht="18" customHeight="1">
      <c r="A1383" s="22"/>
      <c r="B1383" s="27"/>
      <c r="C1383" s="27"/>
      <c r="D1383" s="27"/>
      <c r="E1383" s="27"/>
      <c r="F1383" s="97"/>
      <c r="G1383" s="97"/>
      <c r="H1383" s="97"/>
      <c r="I1383" s="97"/>
      <c r="J1383" s="97"/>
      <c r="K1383" s="97"/>
      <c r="L1383" s="98"/>
      <c r="M1383" s="99"/>
      <c r="N1383" s="99"/>
      <c r="O1383" s="99"/>
      <c r="P1383" s="1"/>
      <c r="Q1383" s="27"/>
      <c r="R1383" s="30"/>
      <c r="S1383" s="1"/>
    </row>
    <row r="1384" spans="1:19" ht="18" customHeight="1">
      <c r="A1384" s="22"/>
      <c r="B1384" s="27"/>
      <c r="C1384" s="27"/>
      <c r="D1384" s="27"/>
      <c r="E1384" s="27"/>
      <c r="F1384" s="97"/>
      <c r="G1384" s="97"/>
      <c r="H1384" s="97"/>
      <c r="I1384" s="97"/>
      <c r="J1384" s="97"/>
      <c r="K1384" s="97"/>
      <c r="L1384" s="98"/>
      <c r="M1384" s="99"/>
      <c r="N1384" s="99"/>
      <c r="O1384" s="99"/>
      <c r="P1384" s="1"/>
      <c r="Q1384" s="27"/>
      <c r="R1384" s="30"/>
      <c r="S1384" s="1"/>
    </row>
    <row r="1385" spans="1:19" ht="18" customHeight="1">
      <c r="A1385" s="22"/>
      <c r="B1385" s="27"/>
      <c r="C1385" s="27"/>
      <c r="D1385" s="27"/>
      <c r="E1385" s="27"/>
      <c r="F1385" s="97"/>
      <c r="G1385" s="97"/>
      <c r="H1385" s="97"/>
      <c r="I1385" s="97"/>
      <c r="J1385" s="97"/>
      <c r="K1385" s="97"/>
      <c r="L1385" s="98"/>
      <c r="M1385" s="99"/>
      <c r="N1385" s="99"/>
      <c r="O1385" s="99"/>
      <c r="P1385" s="1"/>
      <c r="Q1385" s="27"/>
      <c r="R1385" s="30"/>
      <c r="S1385" s="1"/>
    </row>
    <row r="1386" spans="1:19" ht="18" customHeight="1">
      <c r="A1386" s="22"/>
      <c r="B1386" s="27"/>
      <c r="C1386" s="27"/>
      <c r="D1386" s="27"/>
      <c r="E1386" s="27"/>
      <c r="F1386" s="97"/>
      <c r="G1386" s="97"/>
      <c r="H1386" s="97"/>
      <c r="I1386" s="97"/>
      <c r="J1386" s="97"/>
      <c r="K1386" s="97"/>
      <c r="L1386" s="98"/>
      <c r="M1386" s="99"/>
      <c r="N1386" s="99"/>
      <c r="O1386" s="99"/>
      <c r="P1386" s="1"/>
      <c r="Q1386" s="27"/>
      <c r="R1386" s="30"/>
      <c r="S1386" s="1"/>
    </row>
    <row r="1387" spans="1:19" ht="18" customHeight="1">
      <c r="A1387" s="22"/>
      <c r="B1387" s="27"/>
      <c r="C1387" s="27"/>
      <c r="D1387" s="27"/>
      <c r="E1387" s="27"/>
      <c r="F1387" s="97"/>
      <c r="G1387" s="97"/>
      <c r="H1387" s="97"/>
      <c r="I1387" s="97"/>
      <c r="J1387" s="97"/>
      <c r="K1387" s="97"/>
      <c r="L1387" s="98"/>
      <c r="M1387" s="99"/>
      <c r="N1387" s="99"/>
      <c r="O1387" s="99"/>
      <c r="P1387" s="1"/>
      <c r="Q1387" s="27"/>
      <c r="R1387" s="30"/>
      <c r="S1387" s="1"/>
    </row>
    <row r="1388" spans="1:19" ht="18" customHeight="1">
      <c r="A1388" s="22"/>
      <c r="B1388" s="27"/>
      <c r="C1388" s="27"/>
      <c r="D1388" s="27"/>
      <c r="E1388" s="27"/>
      <c r="F1388" s="97"/>
      <c r="G1388" s="97"/>
      <c r="H1388" s="97"/>
      <c r="I1388" s="97"/>
      <c r="J1388" s="97"/>
      <c r="K1388" s="97"/>
      <c r="L1388" s="98"/>
      <c r="M1388" s="99"/>
      <c r="N1388" s="99"/>
      <c r="O1388" s="99"/>
      <c r="P1388" s="1"/>
      <c r="Q1388" s="27"/>
      <c r="R1388" s="30"/>
      <c r="S1388" s="1"/>
    </row>
    <row r="1389" spans="1:19" ht="18" customHeight="1">
      <c r="A1389" s="22"/>
      <c r="B1389" s="27"/>
      <c r="C1389" s="27"/>
      <c r="D1389" s="27"/>
      <c r="E1389" s="27"/>
      <c r="F1389" s="97"/>
      <c r="G1389" s="97"/>
      <c r="H1389" s="97"/>
      <c r="I1389" s="97"/>
      <c r="J1389" s="97"/>
      <c r="K1389" s="97"/>
      <c r="L1389" s="98"/>
      <c r="M1389" s="99"/>
      <c r="N1389" s="99"/>
      <c r="O1389" s="99"/>
      <c r="P1389" s="1"/>
      <c r="Q1389" s="27"/>
      <c r="R1389" s="30"/>
      <c r="S1389" s="1"/>
    </row>
    <row r="1390" spans="1:19" ht="18" customHeight="1">
      <c r="A1390" s="22"/>
      <c r="B1390" s="27"/>
      <c r="C1390" s="27"/>
      <c r="D1390" s="27"/>
      <c r="E1390" s="27"/>
      <c r="F1390" s="97"/>
      <c r="G1390" s="97"/>
      <c r="H1390" s="97"/>
      <c r="I1390" s="97"/>
      <c r="J1390" s="97"/>
      <c r="K1390" s="97"/>
      <c r="L1390" s="98"/>
      <c r="M1390" s="99"/>
      <c r="N1390" s="99"/>
      <c r="O1390" s="99"/>
      <c r="P1390" s="1"/>
      <c r="Q1390" s="27"/>
      <c r="R1390" s="30"/>
      <c r="S1390" s="1"/>
    </row>
    <row r="1391" spans="1:19" ht="18" customHeight="1">
      <c r="A1391" s="22"/>
      <c r="B1391" s="27"/>
      <c r="C1391" s="27"/>
      <c r="D1391" s="27"/>
      <c r="E1391" s="27"/>
      <c r="F1391" s="97"/>
      <c r="G1391" s="97"/>
      <c r="H1391" s="97"/>
      <c r="I1391" s="97"/>
      <c r="J1391" s="97"/>
      <c r="K1391" s="97"/>
      <c r="L1391" s="98"/>
      <c r="M1391" s="99"/>
      <c r="N1391" s="99"/>
      <c r="O1391" s="99"/>
      <c r="P1391" s="1"/>
      <c r="Q1391" s="27"/>
      <c r="R1391" s="30"/>
      <c r="S1391" s="1"/>
    </row>
    <row r="1392" spans="1:19" ht="18" customHeight="1">
      <c r="A1392" s="22"/>
      <c r="B1392" s="27"/>
      <c r="C1392" s="27"/>
      <c r="D1392" s="27"/>
      <c r="E1392" s="27"/>
      <c r="F1392" s="97"/>
      <c r="G1392" s="97"/>
      <c r="H1392" s="97"/>
      <c r="I1392" s="97"/>
      <c r="J1392" s="97"/>
      <c r="K1392" s="97"/>
      <c r="L1392" s="98"/>
      <c r="M1392" s="99"/>
      <c r="N1392" s="99"/>
      <c r="O1392" s="99"/>
      <c r="P1392" s="1"/>
      <c r="Q1392" s="27"/>
      <c r="R1392" s="30"/>
      <c r="S1392" s="1"/>
    </row>
    <row r="1393" spans="1:19" ht="18" customHeight="1">
      <c r="A1393" s="22"/>
      <c r="B1393" s="27"/>
      <c r="C1393" s="27"/>
      <c r="D1393" s="27"/>
      <c r="E1393" s="27"/>
      <c r="F1393" s="97"/>
      <c r="G1393" s="97"/>
      <c r="H1393" s="97"/>
      <c r="I1393" s="97"/>
      <c r="J1393" s="97"/>
      <c r="K1393" s="97"/>
      <c r="L1393" s="98"/>
      <c r="M1393" s="99"/>
      <c r="N1393" s="99"/>
      <c r="O1393" s="99"/>
      <c r="P1393" s="1"/>
      <c r="Q1393" s="27"/>
      <c r="R1393" s="30"/>
      <c r="S1393" s="1"/>
    </row>
    <row r="1394" spans="1:19" ht="18" customHeight="1">
      <c r="A1394" s="22"/>
      <c r="B1394" s="27"/>
      <c r="C1394" s="27"/>
      <c r="D1394" s="27"/>
      <c r="E1394" s="27"/>
      <c r="F1394" s="97"/>
      <c r="G1394" s="97"/>
      <c r="H1394" s="97"/>
      <c r="I1394" s="97"/>
      <c r="J1394" s="97"/>
      <c r="K1394" s="97"/>
      <c r="L1394" s="98"/>
      <c r="M1394" s="99"/>
      <c r="N1394" s="99"/>
      <c r="O1394" s="99"/>
      <c r="P1394" s="1"/>
      <c r="Q1394" s="27"/>
      <c r="R1394" s="30"/>
      <c r="S1394" s="1"/>
    </row>
    <row r="1395" spans="1:19" ht="18" customHeight="1">
      <c r="A1395" s="22"/>
      <c r="B1395" s="27"/>
      <c r="C1395" s="27"/>
      <c r="D1395" s="27"/>
      <c r="E1395" s="27"/>
      <c r="F1395" s="97"/>
      <c r="G1395" s="97"/>
      <c r="H1395" s="97"/>
      <c r="I1395" s="97"/>
      <c r="J1395" s="97"/>
      <c r="K1395" s="97"/>
      <c r="L1395" s="98"/>
      <c r="M1395" s="99"/>
      <c r="N1395" s="99"/>
      <c r="O1395" s="99"/>
      <c r="P1395" s="1"/>
      <c r="Q1395" s="27"/>
      <c r="R1395" s="30"/>
      <c r="S1395" s="1"/>
    </row>
    <row r="1396" spans="1:19" ht="18" customHeight="1">
      <c r="A1396" s="22"/>
      <c r="B1396" s="27"/>
      <c r="C1396" s="27"/>
      <c r="D1396" s="27"/>
      <c r="E1396" s="27"/>
      <c r="F1396" s="97"/>
      <c r="G1396" s="97"/>
      <c r="H1396" s="97"/>
      <c r="I1396" s="97"/>
      <c r="J1396" s="97"/>
      <c r="K1396" s="97"/>
      <c r="L1396" s="98"/>
      <c r="M1396" s="99"/>
      <c r="N1396" s="99"/>
      <c r="O1396" s="99"/>
      <c r="P1396" s="1"/>
      <c r="Q1396" s="27"/>
      <c r="R1396" s="30"/>
      <c r="S1396" s="1"/>
    </row>
    <row r="1397" spans="1:19" ht="18" customHeight="1">
      <c r="A1397" s="22"/>
      <c r="B1397" s="27"/>
      <c r="C1397" s="27"/>
      <c r="D1397" s="27"/>
      <c r="E1397" s="27"/>
      <c r="F1397" s="97"/>
      <c r="G1397" s="97"/>
      <c r="H1397" s="97"/>
      <c r="I1397" s="97"/>
      <c r="J1397" s="97"/>
      <c r="K1397" s="97"/>
      <c r="L1397" s="98"/>
      <c r="M1397" s="99"/>
      <c r="N1397" s="99"/>
      <c r="O1397" s="99"/>
      <c r="P1397" s="1"/>
      <c r="Q1397" s="27"/>
      <c r="R1397" s="30"/>
      <c r="S1397" s="1"/>
    </row>
    <row r="1398" spans="1:19" ht="18" customHeight="1">
      <c r="A1398" s="22"/>
      <c r="B1398" s="27"/>
      <c r="C1398" s="27"/>
      <c r="D1398" s="27"/>
      <c r="E1398" s="27"/>
      <c r="F1398" s="97"/>
      <c r="G1398" s="97"/>
      <c r="H1398" s="97"/>
      <c r="I1398" s="97"/>
      <c r="J1398" s="97"/>
      <c r="K1398" s="97"/>
      <c r="L1398" s="98"/>
      <c r="M1398" s="99"/>
      <c r="N1398" s="99"/>
      <c r="O1398" s="99"/>
      <c r="P1398" s="1"/>
      <c r="Q1398" s="27"/>
      <c r="R1398" s="30"/>
      <c r="S1398" s="1"/>
    </row>
    <row r="1399" spans="1:19" ht="18" customHeight="1">
      <c r="A1399" s="22"/>
      <c r="B1399" s="27"/>
      <c r="C1399" s="27"/>
      <c r="D1399" s="27"/>
      <c r="E1399" s="27"/>
      <c r="F1399" s="97"/>
      <c r="G1399" s="97"/>
      <c r="H1399" s="97"/>
      <c r="I1399" s="97"/>
      <c r="J1399" s="97"/>
      <c r="K1399" s="97"/>
      <c r="L1399" s="98"/>
      <c r="M1399" s="99"/>
      <c r="N1399" s="99"/>
      <c r="O1399" s="99"/>
      <c r="P1399" s="1"/>
      <c r="Q1399" s="27"/>
      <c r="R1399" s="30"/>
      <c r="S1399" s="1"/>
    </row>
    <row r="1400" spans="1:19" ht="18" customHeight="1">
      <c r="A1400" s="22"/>
      <c r="B1400" s="27"/>
      <c r="C1400" s="27"/>
      <c r="D1400" s="27"/>
      <c r="E1400" s="27"/>
      <c r="F1400" s="97"/>
      <c r="G1400" s="97"/>
      <c r="H1400" s="97"/>
      <c r="I1400" s="97"/>
      <c r="J1400" s="97"/>
      <c r="K1400" s="97"/>
      <c r="L1400" s="98"/>
      <c r="M1400" s="99"/>
      <c r="N1400" s="99"/>
      <c r="O1400" s="99"/>
      <c r="P1400" s="1"/>
      <c r="Q1400" s="27"/>
      <c r="R1400" s="30"/>
      <c r="S1400" s="1"/>
    </row>
    <row r="1401" spans="1:19" ht="18" customHeight="1">
      <c r="A1401" s="22"/>
      <c r="B1401" s="27"/>
      <c r="C1401" s="27"/>
      <c r="D1401" s="27"/>
      <c r="E1401" s="27"/>
      <c r="F1401" s="97"/>
      <c r="G1401" s="97"/>
      <c r="H1401" s="97"/>
      <c r="I1401" s="97"/>
      <c r="J1401" s="97"/>
      <c r="K1401" s="97"/>
      <c r="L1401" s="98"/>
      <c r="M1401" s="99"/>
      <c r="N1401" s="99"/>
      <c r="O1401" s="99"/>
      <c r="P1401" s="1"/>
      <c r="Q1401" s="27"/>
      <c r="R1401" s="30"/>
      <c r="S1401" s="1"/>
    </row>
    <row r="1402" spans="1:19" ht="18" customHeight="1">
      <c r="A1402" s="22"/>
      <c r="B1402" s="27"/>
      <c r="C1402" s="27"/>
      <c r="D1402" s="27"/>
      <c r="E1402" s="27"/>
      <c r="F1402" s="97"/>
      <c r="G1402" s="97"/>
      <c r="H1402" s="97"/>
      <c r="I1402" s="97"/>
      <c r="J1402" s="97"/>
      <c r="K1402" s="97"/>
      <c r="L1402" s="98"/>
      <c r="M1402" s="99"/>
      <c r="N1402" s="99"/>
      <c r="O1402" s="99"/>
      <c r="P1402" s="1"/>
      <c r="Q1402" s="27"/>
      <c r="R1402" s="30"/>
      <c r="S1402" s="1"/>
    </row>
    <row r="1403" spans="1:19" ht="18" customHeight="1">
      <c r="A1403" s="22"/>
      <c r="B1403" s="27"/>
      <c r="C1403" s="27"/>
      <c r="D1403" s="27"/>
      <c r="E1403" s="27"/>
      <c r="F1403" s="97"/>
      <c r="G1403" s="97"/>
      <c r="H1403" s="97"/>
      <c r="I1403" s="97"/>
      <c r="J1403" s="97"/>
      <c r="K1403" s="97"/>
      <c r="L1403" s="98"/>
      <c r="M1403" s="99"/>
      <c r="N1403" s="99"/>
      <c r="O1403" s="99"/>
      <c r="P1403" s="1"/>
      <c r="Q1403" s="27"/>
      <c r="R1403" s="30"/>
      <c r="S1403" s="1"/>
    </row>
    <row r="1404" spans="1:19" ht="18" customHeight="1">
      <c r="A1404" s="22"/>
      <c r="B1404" s="27"/>
      <c r="C1404" s="27"/>
      <c r="D1404" s="27"/>
      <c r="E1404" s="27"/>
      <c r="F1404" s="97"/>
      <c r="G1404" s="97"/>
      <c r="H1404" s="97"/>
      <c r="I1404" s="97"/>
      <c r="J1404" s="97"/>
      <c r="K1404" s="97"/>
      <c r="L1404" s="98"/>
      <c r="M1404" s="99"/>
      <c r="N1404" s="99"/>
      <c r="O1404" s="99"/>
      <c r="P1404" s="1"/>
      <c r="Q1404" s="27"/>
      <c r="R1404" s="30"/>
      <c r="S1404" s="1"/>
    </row>
    <row r="1405" spans="1:19" ht="18" customHeight="1">
      <c r="A1405" s="22"/>
      <c r="B1405" s="27"/>
      <c r="C1405" s="27"/>
      <c r="D1405" s="27"/>
      <c r="E1405" s="27"/>
      <c r="F1405" s="97"/>
      <c r="G1405" s="97"/>
      <c r="H1405" s="97"/>
      <c r="I1405" s="97"/>
      <c r="J1405" s="97"/>
      <c r="K1405" s="97"/>
      <c r="L1405" s="98"/>
      <c r="M1405" s="99"/>
      <c r="N1405" s="99"/>
      <c r="O1405" s="99"/>
      <c r="P1405" s="1"/>
      <c r="Q1405" s="27"/>
      <c r="R1405" s="30"/>
      <c r="S1405" s="1"/>
    </row>
    <row r="1406" spans="1:19" ht="18" customHeight="1">
      <c r="A1406" s="22"/>
      <c r="B1406" s="27"/>
      <c r="C1406" s="27"/>
      <c r="D1406" s="27"/>
      <c r="E1406" s="27"/>
      <c r="F1406" s="97"/>
      <c r="G1406" s="97"/>
      <c r="H1406" s="97"/>
      <c r="I1406" s="97"/>
      <c r="J1406" s="97"/>
      <c r="K1406" s="97"/>
      <c r="L1406" s="98"/>
      <c r="M1406" s="99"/>
      <c r="N1406" s="99"/>
      <c r="O1406" s="99"/>
      <c r="P1406" s="1"/>
      <c r="Q1406" s="27"/>
      <c r="R1406" s="30"/>
      <c r="S1406" s="1"/>
    </row>
    <row r="1407" spans="1:19" ht="18" customHeight="1">
      <c r="A1407" s="22"/>
      <c r="B1407" s="27"/>
      <c r="C1407" s="27"/>
      <c r="D1407" s="27"/>
      <c r="E1407" s="27"/>
      <c r="F1407" s="97"/>
      <c r="G1407" s="97"/>
      <c r="H1407" s="97"/>
      <c r="I1407" s="97"/>
      <c r="J1407" s="97"/>
      <c r="K1407" s="97"/>
      <c r="L1407" s="98"/>
      <c r="M1407" s="99"/>
      <c r="N1407" s="99"/>
      <c r="O1407" s="99"/>
      <c r="P1407" s="1"/>
      <c r="Q1407" s="27"/>
      <c r="R1407" s="30"/>
      <c r="S1407" s="1"/>
    </row>
    <row r="1408" spans="1:19" ht="18" customHeight="1">
      <c r="A1408" s="22"/>
      <c r="B1408" s="27"/>
      <c r="C1408" s="27"/>
      <c r="D1408" s="27"/>
      <c r="E1408" s="27"/>
      <c r="F1408" s="97"/>
      <c r="G1408" s="97"/>
      <c r="H1408" s="97"/>
      <c r="I1408" s="97"/>
      <c r="J1408" s="97"/>
      <c r="K1408" s="97"/>
      <c r="L1408" s="98"/>
      <c r="M1408" s="99"/>
      <c r="N1408" s="99"/>
      <c r="O1408" s="99"/>
      <c r="P1408" s="1"/>
      <c r="Q1408" s="27"/>
      <c r="R1408" s="30"/>
      <c r="S1408" s="1"/>
    </row>
    <row r="1409" spans="1:19" ht="18" customHeight="1">
      <c r="A1409" s="22"/>
      <c r="B1409" s="27"/>
      <c r="C1409" s="27"/>
      <c r="D1409" s="27"/>
      <c r="E1409" s="27"/>
      <c r="F1409" s="97"/>
      <c r="G1409" s="97"/>
      <c r="H1409" s="97"/>
      <c r="I1409" s="97"/>
      <c r="J1409" s="97"/>
      <c r="K1409" s="97"/>
      <c r="L1409" s="98"/>
      <c r="M1409" s="99"/>
      <c r="N1409" s="99"/>
      <c r="O1409" s="99"/>
      <c r="P1409" s="1"/>
      <c r="Q1409" s="27"/>
      <c r="R1409" s="30"/>
      <c r="S1409" s="1"/>
    </row>
    <row r="1410" spans="1:19" ht="18" customHeight="1">
      <c r="A1410" s="22"/>
      <c r="B1410" s="27"/>
      <c r="C1410" s="27"/>
      <c r="D1410" s="27"/>
      <c r="E1410" s="27"/>
      <c r="F1410" s="97"/>
      <c r="G1410" s="97"/>
      <c r="H1410" s="97"/>
      <c r="I1410" s="97"/>
      <c r="J1410" s="97"/>
      <c r="K1410" s="97"/>
      <c r="L1410" s="98"/>
      <c r="M1410" s="99"/>
      <c r="N1410" s="99"/>
      <c r="O1410" s="99"/>
      <c r="P1410" s="1"/>
      <c r="Q1410" s="27"/>
      <c r="R1410" s="30"/>
      <c r="S1410" s="1"/>
    </row>
    <row r="1411" spans="1:19" ht="18" customHeight="1">
      <c r="A1411" s="22"/>
      <c r="B1411" s="27"/>
      <c r="C1411" s="27"/>
      <c r="D1411" s="27"/>
      <c r="E1411" s="27"/>
      <c r="F1411" s="97"/>
      <c r="G1411" s="97"/>
      <c r="H1411" s="97"/>
      <c r="I1411" s="97"/>
      <c r="J1411" s="97"/>
      <c r="K1411" s="97"/>
      <c r="L1411" s="98"/>
      <c r="M1411" s="99"/>
      <c r="N1411" s="99"/>
      <c r="O1411" s="99"/>
      <c r="P1411" s="1"/>
      <c r="Q1411" s="27"/>
      <c r="R1411" s="30"/>
      <c r="S1411" s="1"/>
    </row>
    <row r="1412" spans="1:19" ht="18" customHeight="1">
      <c r="A1412" s="22"/>
      <c r="B1412" s="27"/>
      <c r="C1412" s="27"/>
      <c r="D1412" s="27"/>
      <c r="E1412" s="27"/>
      <c r="F1412" s="97"/>
      <c r="G1412" s="97"/>
      <c r="H1412" s="97"/>
      <c r="I1412" s="97"/>
      <c r="J1412" s="97"/>
      <c r="K1412" s="97"/>
      <c r="L1412" s="98"/>
      <c r="M1412" s="99"/>
      <c r="N1412" s="99"/>
      <c r="O1412" s="99"/>
      <c r="P1412" s="1"/>
      <c r="Q1412" s="27"/>
      <c r="R1412" s="30"/>
      <c r="S1412" s="1"/>
    </row>
    <row r="1413" spans="1:19" ht="18" customHeight="1">
      <c r="A1413" s="22"/>
      <c r="B1413" s="27"/>
      <c r="C1413" s="27"/>
      <c r="D1413" s="27"/>
      <c r="E1413" s="27"/>
      <c r="F1413" s="97"/>
      <c r="G1413" s="97"/>
      <c r="H1413" s="97"/>
      <c r="I1413" s="97"/>
      <c r="J1413" s="97"/>
      <c r="K1413" s="97"/>
      <c r="L1413" s="98"/>
      <c r="M1413" s="99"/>
      <c r="N1413" s="99"/>
      <c r="O1413" s="99"/>
      <c r="P1413" s="1"/>
      <c r="Q1413" s="27"/>
      <c r="R1413" s="30"/>
      <c r="S1413" s="1"/>
    </row>
    <row r="1414" spans="1:19" ht="18" customHeight="1">
      <c r="A1414" s="22"/>
      <c r="B1414" s="27"/>
      <c r="C1414" s="27"/>
      <c r="D1414" s="27"/>
      <c r="E1414" s="27"/>
      <c r="F1414" s="97"/>
      <c r="G1414" s="97"/>
      <c r="H1414" s="97"/>
      <c r="I1414" s="97"/>
      <c r="J1414" s="97"/>
      <c r="K1414" s="97"/>
      <c r="L1414" s="98"/>
      <c r="M1414" s="99"/>
      <c r="N1414" s="99"/>
      <c r="O1414" s="99"/>
      <c r="P1414" s="1"/>
      <c r="Q1414" s="27"/>
      <c r="R1414" s="30"/>
      <c r="S1414" s="1"/>
    </row>
    <row r="1415" spans="1:19" ht="18" customHeight="1">
      <c r="A1415" s="22"/>
      <c r="B1415" s="27"/>
      <c r="C1415" s="27"/>
      <c r="D1415" s="27"/>
      <c r="E1415" s="27"/>
      <c r="F1415" s="97"/>
      <c r="G1415" s="97"/>
      <c r="H1415" s="97"/>
      <c r="I1415" s="97"/>
      <c r="J1415" s="97"/>
      <c r="K1415" s="97"/>
      <c r="L1415" s="98"/>
      <c r="M1415" s="99"/>
      <c r="N1415" s="99"/>
      <c r="O1415" s="99"/>
      <c r="P1415" s="1"/>
      <c r="Q1415" s="27"/>
      <c r="R1415" s="30"/>
      <c r="S1415" s="1"/>
    </row>
    <row r="1416" spans="1:19" ht="18" customHeight="1">
      <c r="A1416" s="22"/>
      <c r="B1416" s="27"/>
      <c r="C1416" s="27"/>
      <c r="D1416" s="27"/>
      <c r="E1416" s="27"/>
      <c r="F1416" s="97"/>
      <c r="G1416" s="97"/>
      <c r="H1416" s="97"/>
      <c r="I1416" s="97"/>
      <c r="J1416" s="97"/>
      <c r="K1416" s="97"/>
      <c r="L1416" s="98"/>
      <c r="M1416" s="99"/>
      <c r="N1416" s="99"/>
      <c r="O1416" s="99"/>
      <c r="P1416" s="1"/>
      <c r="Q1416" s="27"/>
      <c r="R1416" s="30"/>
      <c r="S1416" s="1"/>
    </row>
    <row r="1417" spans="1:19" ht="18" customHeight="1">
      <c r="A1417" s="22"/>
      <c r="B1417" s="27"/>
      <c r="C1417" s="27"/>
      <c r="D1417" s="27"/>
      <c r="E1417" s="27"/>
      <c r="F1417" s="97"/>
      <c r="G1417" s="97"/>
      <c r="H1417" s="97"/>
      <c r="I1417" s="97"/>
      <c r="J1417" s="97"/>
      <c r="K1417" s="97"/>
      <c r="L1417" s="98"/>
      <c r="M1417" s="99"/>
      <c r="N1417" s="99"/>
      <c r="O1417" s="99"/>
      <c r="P1417" s="1"/>
      <c r="Q1417" s="27"/>
      <c r="R1417" s="30"/>
      <c r="S1417" s="1"/>
    </row>
    <row r="1418" spans="1:19" ht="18" customHeight="1">
      <c r="A1418" s="22"/>
      <c r="B1418" s="27"/>
      <c r="C1418" s="27"/>
      <c r="D1418" s="27"/>
      <c r="E1418" s="27"/>
      <c r="F1418" s="97"/>
      <c r="G1418" s="97"/>
      <c r="H1418" s="97"/>
      <c r="I1418" s="97"/>
      <c r="J1418" s="97"/>
      <c r="K1418" s="97"/>
      <c r="L1418" s="98"/>
      <c r="M1418" s="99"/>
      <c r="N1418" s="99"/>
      <c r="O1418" s="99"/>
      <c r="P1418" s="1"/>
      <c r="Q1418" s="27"/>
      <c r="R1418" s="30"/>
      <c r="S1418" s="1"/>
    </row>
    <row r="1419" spans="1:19" ht="18" customHeight="1">
      <c r="A1419" s="22"/>
      <c r="B1419" s="27"/>
      <c r="C1419" s="27"/>
      <c r="D1419" s="27"/>
      <c r="E1419" s="27"/>
      <c r="F1419" s="97"/>
      <c r="G1419" s="97"/>
      <c r="H1419" s="97"/>
      <c r="I1419" s="97"/>
      <c r="J1419" s="97"/>
      <c r="K1419" s="97"/>
      <c r="L1419" s="98"/>
      <c r="M1419" s="99"/>
      <c r="N1419" s="99"/>
      <c r="O1419" s="99"/>
      <c r="P1419" s="1"/>
      <c r="Q1419" s="27"/>
      <c r="R1419" s="30"/>
      <c r="S1419" s="1"/>
    </row>
    <row r="1420" spans="1:19" ht="18" customHeight="1">
      <c r="A1420" s="22"/>
      <c r="B1420" s="27"/>
      <c r="C1420" s="27"/>
      <c r="D1420" s="27"/>
      <c r="E1420" s="27"/>
      <c r="F1420" s="97"/>
      <c r="G1420" s="97"/>
      <c r="H1420" s="97"/>
      <c r="I1420" s="97"/>
      <c r="J1420" s="97"/>
      <c r="K1420" s="97"/>
      <c r="L1420" s="98"/>
      <c r="M1420" s="99"/>
      <c r="N1420" s="99"/>
      <c r="O1420" s="99"/>
      <c r="P1420" s="1"/>
      <c r="Q1420" s="27"/>
      <c r="R1420" s="30"/>
      <c r="S1420" s="1"/>
    </row>
    <row r="1421" spans="1:19" ht="18" customHeight="1">
      <c r="A1421" s="22"/>
      <c r="B1421" s="27"/>
      <c r="C1421" s="27"/>
      <c r="D1421" s="27"/>
      <c r="E1421" s="27"/>
      <c r="F1421" s="97"/>
      <c r="G1421" s="97"/>
      <c r="H1421" s="97"/>
      <c r="I1421" s="97"/>
      <c r="J1421" s="97"/>
      <c r="K1421" s="97"/>
      <c r="L1421" s="98"/>
      <c r="M1421" s="99"/>
      <c r="N1421" s="99"/>
      <c r="O1421" s="99"/>
      <c r="P1421" s="1"/>
      <c r="Q1421" s="27"/>
      <c r="R1421" s="30"/>
      <c r="S1421" s="1"/>
    </row>
    <row r="1422" spans="1:19" ht="18" customHeight="1">
      <c r="A1422" s="22"/>
      <c r="B1422" s="27"/>
      <c r="C1422" s="27"/>
      <c r="D1422" s="27"/>
      <c r="E1422" s="27"/>
      <c r="F1422" s="97"/>
      <c r="G1422" s="97"/>
      <c r="H1422" s="97"/>
      <c r="I1422" s="97"/>
      <c r="J1422" s="97"/>
      <c r="K1422" s="97"/>
      <c r="L1422" s="98"/>
      <c r="M1422" s="99"/>
      <c r="N1422" s="99"/>
      <c r="O1422" s="99"/>
      <c r="P1422" s="1"/>
      <c r="Q1422" s="27"/>
      <c r="R1422" s="30"/>
      <c r="S1422" s="1"/>
    </row>
    <row r="1423" spans="1:19" ht="18" customHeight="1">
      <c r="A1423" s="22"/>
      <c r="B1423" s="27"/>
      <c r="C1423" s="27"/>
      <c r="D1423" s="27"/>
      <c r="E1423" s="27"/>
      <c r="F1423" s="97"/>
      <c r="G1423" s="97"/>
      <c r="H1423" s="97"/>
      <c r="I1423" s="97"/>
      <c r="J1423" s="97"/>
      <c r="K1423" s="97"/>
      <c r="L1423" s="98"/>
      <c r="M1423" s="99"/>
      <c r="N1423" s="99"/>
      <c r="O1423" s="99"/>
      <c r="P1423" s="1"/>
      <c r="Q1423" s="27"/>
      <c r="R1423" s="30"/>
      <c r="S1423" s="1"/>
    </row>
    <row r="1424" spans="1:19" ht="18" customHeight="1">
      <c r="A1424" s="22"/>
      <c r="B1424" s="27"/>
      <c r="C1424" s="27"/>
      <c r="D1424" s="27"/>
      <c r="E1424" s="27"/>
      <c r="F1424" s="97"/>
      <c r="G1424" s="97"/>
      <c r="H1424" s="97"/>
      <c r="I1424" s="97"/>
      <c r="J1424" s="97"/>
      <c r="K1424" s="97"/>
      <c r="L1424" s="98"/>
      <c r="M1424" s="99"/>
      <c r="N1424" s="99"/>
      <c r="O1424" s="99"/>
      <c r="P1424" s="1"/>
      <c r="Q1424" s="27"/>
      <c r="R1424" s="30"/>
      <c r="S1424" s="1"/>
    </row>
    <row r="1425" spans="1:19" ht="18" customHeight="1">
      <c r="A1425" s="22"/>
      <c r="B1425" s="27"/>
      <c r="C1425" s="27"/>
      <c r="D1425" s="27"/>
      <c r="E1425" s="27"/>
      <c r="F1425" s="97"/>
      <c r="G1425" s="97"/>
      <c r="H1425" s="97"/>
      <c r="I1425" s="97"/>
      <c r="J1425" s="97"/>
      <c r="K1425" s="97"/>
      <c r="L1425" s="98"/>
      <c r="M1425" s="99"/>
      <c r="N1425" s="99"/>
      <c r="O1425" s="99"/>
      <c r="P1425" s="1"/>
      <c r="Q1425" s="27"/>
      <c r="R1425" s="30"/>
      <c r="S1425" s="1"/>
    </row>
    <row r="1426" spans="1:19" ht="18" customHeight="1">
      <c r="A1426" s="22"/>
      <c r="B1426" s="27"/>
      <c r="C1426" s="27"/>
      <c r="D1426" s="27"/>
      <c r="E1426" s="27"/>
      <c r="F1426" s="97"/>
      <c r="G1426" s="97"/>
      <c r="H1426" s="97"/>
      <c r="I1426" s="97"/>
      <c r="J1426" s="97"/>
      <c r="K1426" s="97"/>
      <c r="L1426" s="98"/>
      <c r="M1426" s="99"/>
      <c r="N1426" s="99"/>
      <c r="O1426" s="99"/>
      <c r="P1426" s="1"/>
      <c r="Q1426" s="27"/>
      <c r="R1426" s="30"/>
      <c r="S1426" s="1"/>
    </row>
    <row r="1427" spans="1:19" ht="18" customHeight="1">
      <c r="A1427" s="22"/>
      <c r="B1427" s="27"/>
      <c r="C1427" s="27"/>
      <c r="D1427" s="27"/>
      <c r="E1427" s="27"/>
      <c r="F1427" s="97"/>
      <c r="G1427" s="97"/>
      <c r="H1427" s="97"/>
      <c r="I1427" s="97"/>
      <c r="J1427" s="97"/>
      <c r="K1427" s="97"/>
      <c r="L1427" s="98"/>
      <c r="M1427" s="99"/>
      <c r="N1427" s="99"/>
      <c r="O1427" s="99"/>
      <c r="P1427" s="1"/>
      <c r="Q1427" s="27"/>
      <c r="R1427" s="30"/>
      <c r="S1427" s="1"/>
    </row>
    <row r="1428" spans="1:19" ht="18" customHeight="1">
      <c r="A1428" s="22"/>
      <c r="B1428" s="27"/>
      <c r="C1428" s="27"/>
      <c r="D1428" s="27"/>
      <c r="E1428" s="27"/>
      <c r="F1428" s="97"/>
      <c r="G1428" s="97"/>
      <c r="H1428" s="97"/>
      <c r="I1428" s="97"/>
      <c r="J1428" s="97"/>
      <c r="K1428" s="97"/>
      <c r="L1428" s="98"/>
      <c r="M1428" s="99"/>
      <c r="N1428" s="99"/>
      <c r="O1428" s="99"/>
      <c r="P1428" s="1"/>
      <c r="Q1428" s="27"/>
      <c r="R1428" s="30"/>
      <c r="S1428" s="1"/>
    </row>
    <row r="1429" spans="1:19" ht="18" customHeight="1">
      <c r="A1429" s="22"/>
      <c r="B1429" s="27"/>
      <c r="C1429" s="27"/>
      <c r="D1429" s="27"/>
      <c r="E1429" s="27"/>
      <c r="F1429" s="97"/>
      <c r="G1429" s="97"/>
      <c r="H1429" s="97"/>
      <c r="I1429" s="97"/>
      <c r="J1429" s="97"/>
      <c r="K1429" s="97"/>
      <c r="L1429" s="98"/>
      <c r="M1429" s="99"/>
      <c r="N1429" s="99"/>
      <c r="O1429" s="99"/>
      <c r="P1429" s="1"/>
      <c r="Q1429" s="27"/>
      <c r="R1429" s="30"/>
      <c r="S1429" s="1"/>
    </row>
    <row r="1430" spans="1:19" ht="18" customHeight="1">
      <c r="A1430" s="22"/>
      <c r="B1430" s="27"/>
      <c r="C1430" s="27"/>
      <c r="D1430" s="27"/>
      <c r="E1430" s="27"/>
      <c r="F1430" s="97"/>
      <c r="G1430" s="97"/>
      <c r="H1430" s="97"/>
      <c r="I1430" s="97"/>
      <c r="J1430" s="97"/>
      <c r="K1430" s="97"/>
      <c r="L1430" s="98"/>
      <c r="M1430" s="99"/>
      <c r="N1430" s="99"/>
      <c r="O1430" s="99"/>
      <c r="P1430" s="1"/>
      <c r="Q1430" s="27"/>
      <c r="R1430" s="30"/>
      <c r="S1430" s="1"/>
    </row>
    <row r="1431" spans="1:19" ht="18" customHeight="1">
      <c r="A1431" s="22"/>
      <c r="B1431" s="27"/>
      <c r="C1431" s="27"/>
      <c r="D1431" s="27"/>
      <c r="E1431" s="27"/>
      <c r="F1431" s="97"/>
      <c r="G1431" s="97"/>
      <c r="H1431" s="97"/>
      <c r="I1431" s="97"/>
      <c r="J1431" s="97"/>
      <c r="K1431" s="97"/>
      <c r="L1431" s="98"/>
      <c r="M1431" s="99"/>
      <c r="N1431" s="99"/>
      <c r="O1431" s="99"/>
      <c r="P1431" s="1"/>
      <c r="Q1431" s="27"/>
      <c r="R1431" s="30"/>
      <c r="S1431" s="1"/>
    </row>
    <row r="1432" spans="1:19" ht="18" customHeight="1">
      <c r="A1432" s="22"/>
      <c r="B1432" s="27"/>
      <c r="C1432" s="27"/>
      <c r="D1432" s="27"/>
      <c r="E1432" s="27"/>
      <c r="F1432" s="97"/>
      <c r="G1432" s="97"/>
      <c r="H1432" s="97"/>
      <c r="I1432" s="97"/>
      <c r="J1432" s="97"/>
      <c r="K1432" s="97"/>
      <c r="L1432" s="98"/>
      <c r="M1432" s="99"/>
      <c r="N1432" s="99"/>
      <c r="O1432" s="99"/>
      <c r="P1432" s="1"/>
      <c r="Q1432" s="27"/>
      <c r="R1432" s="30"/>
      <c r="S1432" s="1"/>
    </row>
    <row r="1433" spans="1:19" ht="18" customHeight="1">
      <c r="A1433" s="22"/>
      <c r="B1433" s="27"/>
      <c r="C1433" s="27"/>
      <c r="D1433" s="27"/>
      <c r="E1433" s="27"/>
      <c r="F1433" s="97"/>
      <c r="G1433" s="97"/>
      <c r="H1433" s="97"/>
      <c r="I1433" s="97"/>
      <c r="J1433" s="97"/>
      <c r="K1433" s="97"/>
      <c r="L1433" s="98"/>
      <c r="M1433" s="99"/>
      <c r="N1433" s="99"/>
      <c r="O1433" s="99"/>
      <c r="P1433" s="1"/>
      <c r="Q1433" s="27"/>
      <c r="R1433" s="30"/>
      <c r="S1433" s="1"/>
    </row>
    <row r="1434" spans="1:19" ht="18" customHeight="1">
      <c r="A1434" s="22"/>
      <c r="B1434" s="27"/>
      <c r="C1434" s="27"/>
      <c r="D1434" s="27"/>
      <c r="E1434" s="27"/>
      <c r="F1434" s="97"/>
      <c r="G1434" s="97"/>
      <c r="H1434" s="97"/>
      <c r="I1434" s="97"/>
      <c r="J1434" s="97"/>
      <c r="K1434" s="97"/>
      <c r="L1434" s="98"/>
      <c r="M1434" s="99"/>
      <c r="N1434" s="99"/>
      <c r="O1434" s="99"/>
      <c r="P1434" s="1"/>
      <c r="Q1434" s="27"/>
      <c r="R1434" s="30"/>
      <c r="S1434" s="1"/>
    </row>
    <row r="1435" spans="1:19" ht="18" customHeight="1">
      <c r="A1435" s="22"/>
      <c r="B1435" s="27"/>
      <c r="C1435" s="27"/>
      <c r="D1435" s="27"/>
      <c r="E1435" s="27"/>
      <c r="F1435" s="97"/>
      <c r="G1435" s="97"/>
      <c r="H1435" s="97"/>
      <c r="I1435" s="97"/>
      <c r="J1435" s="97"/>
      <c r="K1435" s="97"/>
      <c r="L1435" s="98"/>
      <c r="M1435" s="99"/>
      <c r="N1435" s="99"/>
      <c r="O1435" s="99"/>
      <c r="P1435" s="1"/>
      <c r="Q1435" s="27"/>
      <c r="R1435" s="30"/>
      <c r="S1435" s="1"/>
    </row>
    <row r="1436" spans="1:19" ht="18" customHeight="1">
      <c r="A1436" s="22"/>
      <c r="B1436" s="27"/>
      <c r="C1436" s="27"/>
      <c r="D1436" s="27"/>
      <c r="E1436" s="27"/>
      <c r="F1436" s="97"/>
      <c r="G1436" s="97"/>
      <c r="H1436" s="97"/>
      <c r="I1436" s="97"/>
      <c r="J1436" s="97"/>
      <c r="K1436" s="97"/>
      <c r="L1436" s="98"/>
      <c r="M1436" s="99"/>
      <c r="N1436" s="99"/>
      <c r="O1436" s="99"/>
      <c r="P1436" s="1"/>
      <c r="Q1436" s="27"/>
      <c r="R1436" s="30"/>
      <c r="S1436" s="1"/>
    </row>
    <row r="1437" spans="1:19" ht="18" customHeight="1">
      <c r="A1437" s="22"/>
      <c r="B1437" s="27"/>
      <c r="C1437" s="27"/>
      <c r="D1437" s="27"/>
      <c r="E1437" s="27"/>
      <c r="F1437" s="97"/>
      <c r="G1437" s="97"/>
      <c r="H1437" s="97"/>
      <c r="I1437" s="97"/>
      <c r="J1437" s="97"/>
      <c r="K1437" s="97"/>
      <c r="L1437" s="98"/>
      <c r="M1437" s="99"/>
      <c r="N1437" s="99"/>
      <c r="O1437" s="99"/>
      <c r="P1437" s="1"/>
      <c r="Q1437" s="27"/>
      <c r="R1437" s="30"/>
      <c r="S1437" s="1"/>
    </row>
    <row r="1438" spans="1:19" ht="18" customHeight="1">
      <c r="A1438" s="22"/>
      <c r="B1438" s="27"/>
      <c r="C1438" s="27"/>
      <c r="D1438" s="27"/>
      <c r="E1438" s="27"/>
      <c r="F1438" s="97"/>
      <c r="G1438" s="97"/>
      <c r="H1438" s="97"/>
      <c r="I1438" s="97"/>
      <c r="J1438" s="97"/>
      <c r="K1438" s="97"/>
      <c r="L1438" s="98"/>
      <c r="M1438" s="99"/>
      <c r="N1438" s="99"/>
      <c r="O1438" s="99"/>
      <c r="P1438" s="1"/>
      <c r="Q1438" s="27"/>
      <c r="R1438" s="30"/>
      <c r="S1438" s="1"/>
    </row>
    <row r="1439" spans="1:19" ht="18" customHeight="1">
      <c r="A1439" s="22"/>
      <c r="B1439" s="27"/>
      <c r="C1439" s="27"/>
      <c r="D1439" s="27"/>
      <c r="E1439" s="27"/>
      <c r="F1439" s="97"/>
      <c r="G1439" s="97"/>
      <c r="H1439" s="97"/>
      <c r="I1439" s="97"/>
      <c r="J1439" s="97"/>
      <c r="K1439" s="97"/>
      <c r="L1439" s="98"/>
      <c r="M1439" s="99"/>
      <c r="N1439" s="99"/>
      <c r="O1439" s="99"/>
      <c r="P1439" s="1"/>
      <c r="Q1439" s="27"/>
      <c r="R1439" s="30"/>
      <c r="S1439" s="1"/>
    </row>
    <row r="1440" spans="1:19" ht="18" customHeight="1">
      <c r="A1440" s="22"/>
      <c r="B1440" s="27"/>
      <c r="C1440" s="27"/>
      <c r="D1440" s="27"/>
      <c r="E1440" s="27"/>
      <c r="F1440" s="97"/>
      <c r="G1440" s="97"/>
      <c r="H1440" s="97"/>
      <c r="I1440" s="97"/>
      <c r="J1440" s="97"/>
      <c r="K1440" s="97"/>
      <c r="L1440" s="98"/>
      <c r="M1440" s="99"/>
      <c r="N1440" s="99"/>
      <c r="O1440" s="99"/>
      <c r="P1440" s="1"/>
      <c r="Q1440" s="27"/>
      <c r="R1440" s="30"/>
      <c r="S1440" s="1"/>
    </row>
    <row r="1441" spans="1:19" ht="18" customHeight="1">
      <c r="A1441" s="22"/>
      <c r="B1441" s="27"/>
      <c r="C1441" s="27"/>
      <c r="D1441" s="27"/>
      <c r="E1441" s="27"/>
      <c r="F1441" s="97"/>
      <c r="G1441" s="97"/>
      <c r="H1441" s="97"/>
      <c r="I1441" s="97"/>
      <c r="J1441" s="97"/>
      <c r="K1441" s="97"/>
      <c r="L1441" s="98"/>
      <c r="M1441" s="99"/>
      <c r="N1441" s="99"/>
      <c r="O1441" s="99"/>
      <c r="P1441" s="1"/>
      <c r="Q1441" s="27"/>
      <c r="R1441" s="30"/>
      <c r="S1441" s="1"/>
    </row>
    <row r="1442" spans="1:19" ht="18" customHeight="1">
      <c r="A1442" s="22"/>
      <c r="B1442" s="27"/>
      <c r="C1442" s="27"/>
      <c r="D1442" s="27"/>
      <c r="E1442" s="27"/>
      <c r="F1442" s="97"/>
      <c r="G1442" s="97"/>
      <c r="H1442" s="97"/>
      <c r="I1442" s="97"/>
      <c r="J1442" s="97"/>
      <c r="K1442" s="97"/>
      <c r="L1442" s="98"/>
      <c r="M1442" s="99"/>
      <c r="N1442" s="99"/>
      <c r="O1442" s="99"/>
      <c r="P1442" s="1"/>
      <c r="Q1442" s="27"/>
      <c r="R1442" s="30"/>
      <c r="S1442" s="1"/>
    </row>
    <row r="1443" spans="1:19" ht="18" customHeight="1">
      <c r="A1443" s="22"/>
      <c r="B1443" s="27"/>
      <c r="C1443" s="27"/>
      <c r="D1443" s="27"/>
      <c r="E1443" s="27"/>
      <c r="F1443" s="97"/>
      <c r="G1443" s="97"/>
      <c r="H1443" s="97"/>
      <c r="I1443" s="97"/>
      <c r="J1443" s="97"/>
      <c r="K1443" s="97"/>
      <c r="L1443" s="98"/>
      <c r="M1443" s="99"/>
      <c r="N1443" s="99"/>
      <c r="O1443" s="99"/>
      <c r="P1443" s="1"/>
      <c r="Q1443" s="27"/>
      <c r="R1443" s="30"/>
      <c r="S1443" s="1"/>
    </row>
    <row r="1444" spans="1:19" ht="18" customHeight="1">
      <c r="A1444" s="22"/>
      <c r="B1444" s="27"/>
      <c r="C1444" s="27"/>
      <c r="D1444" s="27"/>
      <c r="E1444" s="27"/>
      <c r="F1444" s="97"/>
      <c r="G1444" s="97"/>
      <c r="H1444" s="97"/>
      <c r="I1444" s="97"/>
      <c r="J1444" s="97"/>
      <c r="K1444" s="97"/>
      <c r="L1444" s="98"/>
      <c r="M1444" s="99"/>
      <c r="N1444" s="99"/>
      <c r="O1444" s="99"/>
      <c r="P1444" s="1"/>
      <c r="Q1444" s="27"/>
      <c r="R1444" s="30"/>
      <c r="S1444" s="1"/>
    </row>
    <row r="1445" spans="1:19" ht="18" customHeight="1">
      <c r="A1445" s="22"/>
      <c r="B1445" s="27"/>
      <c r="C1445" s="27"/>
      <c r="D1445" s="27"/>
      <c r="E1445" s="27"/>
      <c r="F1445" s="97"/>
      <c r="G1445" s="97"/>
      <c r="H1445" s="97"/>
      <c r="I1445" s="97"/>
      <c r="J1445" s="97"/>
      <c r="K1445" s="97"/>
      <c r="L1445" s="98"/>
      <c r="M1445" s="99"/>
      <c r="N1445" s="99"/>
      <c r="O1445" s="99"/>
      <c r="P1445" s="1"/>
      <c r="Q1445" s="27"/>
      <c r="R1445" s="30"/>
      <c r="S1445" s="1"/>
    </row>
    <row r="1446" spans="1:19" ht="18" customHeight="1">
      <c r="A1446" s="22"/>
      <c r="B1446" s="27"/>
      <c r="C1446" s="27"/>
      <c r="D1446" s="27"/>
      <c r="E1446" s="27"/>
      <c r="F1446" s="97"/>
      <c r="G1446" s="97"/>
      <c r="H1446" s="97"/>
      <c r="I1446" s="97"/>
      <c r="J1446" s="97"/>
      <c r="K1446" s="97"/>
      <c r="L1446" s="98"/>
      <c r="M1446" s="99"/>
      <c r="N1446" s="99"/>
      <c r="O1446" s="99"/>
      <c r="P1446" s="1"/>
      <c r="Q1446" s="27"/>
      <c r="R1446" s="30"/>
      <c r="S1446" s="1"/>
    </row>
    <row r="1447" spans="1:19" ht="18" customHeight="1">
      <c r="A1447" s="22"/>
      <c r="B1447" s="27"/>
      <c r="C1447" s="27"/>
      <c r="D1447" s="27"/>
      <c r="E1447" s="27"/>
      <c r="F1447" s="97"/>
      <c r="G1447" s="97"/>
      <c r="H1447" s="97"/>
      <c r="I1447" s="97"/>
      <c r="J1447" s="97"/>
      <c r="K1447" s="97"/>
      <c r="L1447" s="98"/>
      <c r="M1447" s="99"/>
      <c r="N1447" s="99"/>
      <c r="O1447" s="99"/>
      <c r="P1447" s="1"/>
      <c r="Q1447" s="27"/>
      <c r="R1447" s="30"/>
      <c r="S1447" s="1"/>
    </row>
    <row r="1448" spans="1:19" ht="18" customHeight="1">
      <c r="A1448" s="22"/>
      <c r="B1448" s="27"/>
      <c r="C1448" s="27"/>
      <c r="D1448" s="27"/>
      <c r="E1448" s="27"/>
      <c r="F1448" s="97"/>
      <c r="G1448" s="97"/>
      <c r="H1448" s="97"/>
      <c r="I1448" s="97"/>
      <c r="J1448" s="97"/>
      <c r="K1448" s="97"/>
      <c r="L1448" s="98"/>
      <c r="M1448" s="99"/>
      <c r="N1448" s="99"/>
      <c r="O1448" s="99"/>
      <c r="P1448" s="1"/>
      <c r="Q1448" s="27"/>
      <c r="R1448" s="30"/>
      <c r="S1448" s="1"/>
    </row>
    <row r="1449" spans="1:19" ht="18" customHeight="1">
      <c r="A1449" s="22"/>
      <c r="B1449" s="27"/>
      <c r="C1449" s="27"/>
      <c r="D1449" s="27"/>
      <c r="E1449" s="27"/>
      <c r="F1449" s="97"/>
      <c r="G1449" s="97"/>
      <c r="H1449" s="97"/>
      <c r="I1449" s="97"/>
      <c r="J1449" s="97"/>
      <c r="K1449" s="97"/>
      <c r="L1449" s="98"/>
      <c r="M1449" s="99"/>
      <c r="N1449" s="99"/>
      <c r="O1449" s="99"/>
      <c r="P1449" s="1"/>
      <c r="Q1449" s="27"/>
      <c r="R1449" s="30"/>
      <c r="S1449" s="1"/>
    </row>
    <row r="1450" spans="1:19" ht="18" customHeight="1">
      <c r="A1450" s="22"/>
      <c r="B1450" s="27"/>
      <c r="C1450" s="27"/>
      <c r="D1450" s="27"/>
      <c r="E1450" s="27"/>
      <c r="F1450" s="97"/>
      <c r="G1450" s="97"/>
      <c r="H1450" s="97"/>
      <c r="I1450" s="97"/>
      <c r="J1450" s="97"/>
      <c r="K1450" s="97"/>
      <c r="L1450" s="98"/>
      <c r="M1450" s="99"/>
      <c r="N1450" s="99"/>
      <c r="O1450" s="99"/>
      <c r="P1450" s="1"/>
      <c r="Q1450" s="27"/>
      <c r="R1450" s="30"/>
      <c r="S1450" s="1"/>
    </row>
    <row r="1451" spans="1:19" ht="18" customHeight="1">
      <c r="A1451" s="22"/>
      <c r="B1451" s="27"/>
      <c r="C1451" s="27"/>
      <c r="D1451" s="27"/>
      <c r="E1451" s="27"/>
      <c r="F1451" s="97"/>
      <c r="G1451" s="97"/>
      <c r="H1451" s="97"/>
      <c r="I1451" s="97"/>
      <c r="J1451" s="97"/>
      <c r="K1451" s="97"/>
      <c r="L1451" s="98"/>
      <c r="M1451" s="99"/>
      <c r="N1451" s="99"/>
      <c r="O1451" s="99"/>
      <c r="P1451" s="1"/>
      <c r="Q1451" s="27"/>
      <c r="R1451" s="30"/>
      <c r="S1451" s="1"/>
    </row>
    <row r="1452" spans="1:19" ht="18" customHeight="1">
      <c r="A1452" s="22"/>
      <c r="B1452" s="27"/>
      <c r="C1452" s="27"/>
      <c r="D1452" s="27"/>
      <c r="E1452" s="27"/>
      <c r="F1452" s="97"/>
      <c r="G1452" s="97"/>
      <c r="H1452" s="97"/>
      <c r="I1452" s="97"/>
      <c r="J1452" s="97"/>
      <c r="K1452" s="97"/>
      <c r="L1452" s="98"/>
      <c r="M1452" s="99"/>
      <c r="N1452" s="99"/>
      <c r="O1452" s="99"/>
      <c r="P1452" s="1"/>
      <c r="Q1452" s="27"/>
      <c r="R1452" s="30"/>
      <c r="S1452" s="1"/>
    </row>
    <row r="1453" spans="1:19" ht="18" customHeight="1">
      <c r="A1453" s="22"/>
      <c r="B1453" s="27"/>
      <c r="C1453" s="27"/>
      <c r="D1453" s="27"/>
      <c r="E1453" s="27"/>
      <c r="F1453" s="97"/>
      <c r="G1453" s="97"/>
      <c r="H1453" s="97"/>
      <c r="I1453" s="97"/>
      <c r="J1453" s="97"/>
      <c r="K1453" s="97"/>
      <c r="L1453" s="98"/>
      <c r="M1453" s="99"/>
      <c r="N1453" s="99"/>
      <c r="O1453" s="99"/>
      <c r="P1453" s="1"/>
      <c r="Q1453" s="27"/>
      <c r="R1453" s="30"/>
      <c r="S1453" s="1"/>
    </row>
    <row r="1454" spans="1:19" ht="18" customHeight="1">
      <c r="A1454" s="22"/>
      <c r="B1454" s="27"/>
      <c r="C1454" s="27"/>
      <c r="D1454" s="27"/>
      <c r="E1454" s="27"/>
      <c r="F1454" s="97"/>
      <c r="G1454" s="97"/>
      <c r="H1454" s="97"/>
      <c r="I1454" s="97"/>
      <c r="J1454" s="97"/>
      <c r="K1454" s="97"/>
      <c r="L1454" s="98"/>
      <c r="M1454" s="99"/>
      <c r="N1454" s="99"/>
      <c r="O1454" s="99"/>
      <c r="P1454" s="1"/>
      <c r="Q1454" s="27"/>
      <c r="R1454" s="30"/>
      <c r="S1454" s="1"/>
    </row>
    <row r="1455" spans="1:19" ht="18" customHeight="1">
      <c r="A1455" s="22"/>
      <c r="B1455" s="27"/>
      <c r="C1455" s="27"/>
      <c r="D1455" s="27"/>
      <c r="E1455" s="27"/>
      <c r="F1455" s="97"/>
      <c r="G1455" s="97"/>
      <c r="H1455" s="97"/>
      <c r="I1455" s="97"/>
      <c r="J1455" s="97"/>
      <c r="K1455" s="97"/>
      <c r="L1455" s="98"/>
      <c r="M1455" s="99"/>
      <c r="N1455" s="99"/>
      <c r="O1455" s="99"/>
      <c r="P1455" s="1"/>
      <c r="Q1455" s="27"/>
      <c r="R1455" s="30"/>
      <c r="S1455" s="1"/>
    </row>
    <row r="1456" spans="1:19" ht="18" customHeight="1">
      <c r="A1456" s="22"/>
      <c r="B1456" s="27"/>
      <c r="C1456" s="27"/>
      <c r="D1456" s="27"/>
      <c r="E1456" s="27"/>
      <c r="F1456" s="97"/>
      <c r="G1456" s="97"/>
      <c r="H1456" s="97"/>
      <c r="I1456" s="97"/>
      <c r="J1456" s="97"/>
      <c r="K1456" s="97"/>
      <c r="L1456" s="98"/>
      <c r="M1456" s="99"/>
      <c r="N1456" s="99"/>
      <c r="O1456" s="99"/>
      <c r="P1456" s="1"/>
      <c r="Q1456" s="27"/>
      <c r="R1456" s="30"/>
      <c r="S1456" s="1"/>
    </row>
    <row r="1457" spans="1:19" ht="18" customHeight="1">
      <c r="A1457" s="22"/>
      <c r="B1457" s="27"/>
      <c r="C1457" s="27"/>
      <c r="D1457" s="27"/>
      <c r="E1457" s="27"/>
      <c r="F1457" s="97"/>
      <c r="G1457" s="97"/>
      <c r="H1457" s="97"/>
      <c r="I1457" s="97"/>
      <c r="J1457" s="97"/>
      <c r="K1457" s="97"/>
      <c r="L1457" s="98"/>
      <c r="M1457" s="99"/>
      <c r="N1457" s="99"/>
      <c r="O1457" s="99"/>
      <c r="P1457" s="1"/>
      <c r="Q1457" s="27"/>
      <c r="R1457" s="30"/>
      <c r="S1457" s="1"/>
    </row>
    <row r="1458" spans="1:19" ht="18" customHeight="1">
      <c r="A1458" s="22"/>
      <c r="B1458" s="27"/>
      <c r="C1458" s="27"/>
      <c r="D1458" s="27"/>
      <c r="E1458" s="27"/>
      <c r="F1458" s="97"/>
      <c r="G1458" s="97"/>
      <c r="H1458" s="97"/>
      <c r="I1458" s="97"/>
      <c r="J1458" s="97"/>
      <c r="K1458" s="97"/>
      <c r="L1458" s="98"/>
      <c r="M1458" s="99"/>
      <c r="N1458" s="99"/>
      <c r="O1458" s="99"/>
      <c r="P1458" s="1"/>
      <c r="Q1458" s="27"/>
      <c r="R1458" s="30"/>
      <c r="S1458" s="1"/>
    </row>
    <row r="1459" spans="1:19" ht="18" customHeight="1">
      <c r="A1459" s="22"/>
      <c r="B1459" s="27"/>
      <c r="C1459" s="27"/>
      <c r="D1459" s="27"/>
      <c r="E1459" s="27"/>
      <c r="F1459" s="97"/>
      <c r="G1459" s="97"/>
      <c r="H1459" s="97"/>
      <c r="I1459" s="97"/>
      <c r="J1459" s="97"/>
      <c r="K1459" s="97"/>
      <c r="L1459" s="98"/>
      <c r="M1459" s="99"/>
      <c r="N1459" s="99"/>
      <c r="O1459" s="99"/>
      <c r="P1459" s="1"/>
      <c r="Q1459" s="27"/>
      <c r="R1459" s="30"/>
      <c r="S1459" s="1"/>
    </row>
    <row r="1460" spans="1:19" ht="18" customHeight="1">
      <c r="A1460" s="22"/>
      <c r="B1460" s="27"/>
      <c r="C1460" s="27"/>
      <c r="D1460" s="27"/>
      <c r="E1460" s="27"/>
      <c r="F1460" s="97"/>
      <c r="G1460" s="97"/>
      <c r="H1460" s="97"/>
      <c r="I1460" s="97"/>
      <c r="J1460" s="97"/>
      <c r="K1460" s="97"/>
      <c r="L1460" s="98"/>
      <c r="M1460" s="99"/>
      <c r="N1460" s="99"/>
      <c r="O1460" s="99"/>
      <c r="P1460" s="1"/>
      <c r="Q1460" s="27"/>
      <c r="R1460" s="30"/>
      <c r="S1460" s="1"/>
    </row>
    <row r="1461" spans="1:19" ht="18" customHeight="1">
      <c r="A1461" s="22"/>
      <c r="B1461" s="27"/>
      <c r="C1461" s="27"/>
      <c r="D1461" s="27"/>
      <c r="E1461" s="27"/>
      <c r="F1461" s="97"/>
      <c r="G1461" s="97"/>
      <c r="H1461" s="97"/>
      <c r="I1461" s="97"/>
      <c r="J1461" s="97"/>
      <c r="K1461" s="97"/>
      <c r="L1461" s="98"/>
      <c r="M1461" s="99"/>
      <c r="N1461" s="99"/>
      <c r="O1461" s="99"/>
      <c r="P1461" s="1"/>
      <c r="Q1461" s="27"/>
      <c r="R1461" s="30"/>
      <c r="S1461" s="1"/>
    </row>
    <row r="1462" spans="1:19" ht="18" customHeight="1">
      <c r="A1462" s="22"/>
      <c r="B1462" s="27"/>
      <c r="C1462" s="27"/>
      <c r="D1462" s="27"/>
      <c r="E1462" s="27"/>
      <c r="F1462" s="97"/>
      <c r="G1462" s="97"/>
      <c r="H1462" s="97"/>
      <c r="I1462" s="97"/>
      <c r="J1462" s="97"/>
      <c r="K1462" s="97"/>
      <c r="L1462" s="98"/>
      <c r="M1462" s="99"/>
      <c r="N1462" s="99"/>
      <c r="O1462" s="99"/>
      <c r="P1462" s="1"/>
      <c r="Q1462" s="27"/>
      <c r="R1462" s="30"/>
      <c r="S1462" s="1"/>
    </row>
    <row r="1463" spans="1:19" ht="18" customHeight="1">
      <c r="A1463" s="22"/>
      <c r="B1463" s="27"/>
      <c r="C1463" s="27"/>
      <c r="D1463" s="27"/>
      <c r="E1463" s="27"/>
      <c r="F1463" s="97"/>
      <c r="G1463" s="97"/>
      <c r="H1463" s="97"/>
      <c r="I1463" s="97"/>
      <c r="J1463" s="97"/>
      <c r="K1463" s="97"/>
      <c r="L1463" s="98"/>
      <c r="M1463" s="99"/>
      <c r="N1463" s="99"/>
      <c r="O1463" s="99"/>
      <c r="P1463" s="1"/>
      <c r="Q1463" s="27"/>
      <c r="R1463" s="30"/>
      <c r="S1463" s="1"/>
    </row>
    <row r="1464" spans="1:19" ht="18" customHeight="1">
      <c r="A1464" s="22"/>
      <c r="B1464" s="27"/>
      <c r="C1464" s="27"/>
      <c r="D1464" s="27"/>
      <c r="E1464" s="27"/>
      <c r="F1464" s="97"/>
      <c r="G1464" s="97"/>
      <c r="H1464" s="97"/>
      <c r="I1464" s="97"/>
      <c r="J1464" s="97"/>
      <c r="K1464" s="97"/>
      <c r="L1464" s="98"/>
      <c r="M1464" s="99"/>
      <c r="N1464" s="99"/>
      <c r="O1464" s="99"/>
      <c r="P1464" s="1"/>
      <c r="Q1464" s="27"/>
      <c r="R1464" s="30"/>
      <c r="S1464" s="1"/>
    </row>
    <row r="1465" spans="1:19" ht="18" customHeight="1">
      <c r="A1465" s="22"/>
      <c r="B1465" s="27"/>
      <c r="C1465" s="27"/>
      <c r="D1465" s="27"/>
      <c r="E1465" s="27"/>
      <c r="F1465" s="97"/>
      <c r="G1465" s="97"/>
      <c r="H1465" s="97"/>
      <c r="I1465" s="97"/>
      <c r="J1465" s="97"/>
      <c r="K1465" s="97"/>
      <c r="L1465" s="98"/>
      <c r="M1465" s="99"/>
      <c r="N1465" s="99"/>
      <c r="O1465" s="99"/>
      <c r="P1465" s="1"/>
      <c r="Q1465" s="27"/>
      <c r="R1465" s="30"/>
      <c r="S1465" s="1"/>
    </row>
    <row r="1466" spans="1:19" ht="18" customHeight="1">
      <c r="A1466" s="22"/>
      <c r="B1466" s="27"/>
      <c r="C1466" s="27"/>
      <c r="D1466" s="27"/>
      <c r="E1466" s="27"/>
      <c r="F1466" s="97"/>
      <c r="G1466" s="97"/>
      <c r="H1466" s="97"/>
      <c r="I1466" s="97"/>
      <c r="J1466" s="97"/>
      <c r="K1466" s="97"/>
      <c r="L1466" s="98"/>
      <c r="M1466" s="99"/>
      <c r="N1466" s="99"/>
      <c r="O1466" s="99"/>
      <c r="P1466" s="1"/>
      <c r="Q1466" s="27"/>
      <c r="R1466" s="30"/>
      <c r="S1466" s="1"/>
    </row>
    <row r="1467" spans="1:19" ht="18" customHeight="1">
      <c r="A1467" s="22"/>
      <c r="B1467" s="27"/>
      <c r="C1467" s="27"/>
      <c r="D1467" s="27"/>
      <c r="E1467" s="27"/>
      <c r="F1467" s="97"/>
      <c r="G1467" s="97"/>
      <c r="H1467" s="97"/>
      <c r="I1467" s="97"/>
      <c r="J1467" s="97"/>
      <c r="K1467" s="97"/>
      <c r="L1467" s="98"/>
      <c r="M1467" s="99"/>
      <c r="N1467" s="99"/>
      <c r="O1467" s="99"/>
      <c r="P1467" s="1"/>
      <c r="Q1467" s="27"/>
      <c r="R1467" s="30"/>
      <c r="S1467" s="1"/>
    </row>
    <row r="1468" spans="1:19" ht="18" customHeight="1">
      <c r="A1468" s="22"/>
      <c r="B1468" s="27"/>
      <c r="C1468" s="27"/>
      <c r="D1468" s="27"/>
      <c r="E1468" s="27"/>
      <c r="F1468" s="97"/>
      <c r="G1468" s="97"/>
      <c r="H1468" s="97"/>
      <c r="I1468" s="97"/>
      <c r="J1468" s="97"/>
      <c r="K1468" s="97"/>
      <c r="L1468" s="98"/>
      <c r="M1468" s="99"/>
      <c r="N1468" s="99"/>
      <c r="O1468" s="99"/>
      <c r="P1468" s="1"/>
      <c r="Q1468" s="27"/>
      <c r="R1468" s="30"/>
      <c r="S1468" s="1"/>
    </row>
    <row r="1469" spans="1:19" ht="18" customHeight="1">
      <c r="A1469" s="22"/>
      <c r="B1469" s="27"/>
      <c r="C1469" s="27"/>
      <c r="D1469" s="27"/>
      <c r="E1469" s="27"/>
      <c r="F1469" s="97"/>
      <c r="G1469" s="97"/>
      <c r="H1469" s="97"/>
      <c r="I1469" s="97"/>
      <c r="J1469" s="97"/>
      <c r="K1469" s="97"/>
      <c r="L1469" s="98"/>
      <c r="M1469" s="99"/>
      <c r="N1469" s="99"/>
      <c r="O1469" s="99"/>
      <c r="P1469" s="1"/>
      <c r="Q1469" s="27"/>
      <c r="R1469" s="30"/>
      <c r="S1469" s="1"/>
    </row>
    <row r="1470" spans="1:19" ht="18" customHeight="1">
      <c r="A1470" s="22"/>
      <c r="B1470" s="27"/>
      <c r="C1470" s="27"/>
      <c r="D1470" s="27"/>
      <c r="E1470" s="27"/>
      <c r="F1470" s="97"/>
      <c r="G1470" s="97"/>
      <c r="H1470" s="97"/>
      <c r="I1470" s="97"/>
      <c r="J1470" s="97"/>
      <c r="K1470" s="97"/>
      <c r="L1470" s="98"/>
      <c r="M1470" s="99"/>
      <c r="N1470" s="99"/>
      <c r="O1470" s="99"/>
      <c r="P1470" s="1"/>
      <c r="Q1470" s="27"/>
      <c r="R1470" s="30"/>
      <c r="S1470" s="1"/>
    </row>
    <row r="1471" spans="1:19" ht="18" customHeight="1">
      <c r="A1471" s="22"/>
      <c r="B1471" s="27"/>
      <c r="C1471" s="27"/>
      <c r="D1471" s="27"/>
      <c r="E1471" s="27"/>
      <c r="F1471" s="97"/>
      <c r="G1471" s="97"/>
      <c r="H1471" s="97"/>
      <c r="I1471" s="97"/>
      <c r="J1471" s="97"/>
      <c r="K1471" s="97"/>
      <c r="L1471" s="98"/>
      <c r="M1471" s="99"/>
      <c r="N1471" s="99"/>
      <c r="O1471" s="99"/>
      <c r="P1471" s="1"/>
      <c r="Q1471" s="27"/>
      <c r="R1471" s="30"/>
      <c r="S1471" s="1"/>
    </row>
    <row r="1472" spans="1:19" ht="18" customHeight="1">
      <c r="A1472" s="22"/>
      <c r="B1472" s="27"/>
      <c r="C1472" s="27"/>
      <c r="D1472" s="27"/>
      <c r="E1472" s="27"/>
      <c r="F1472" s="97"/>
      <c r="G1472" s="97"/>
      <c r="H1472" s="97"/>
      <c r="I1472" s="97"/>
      <c r="J1472" s="97"/>
      <c r="K1472" s="97"/>
      <c r="L1472" s="98"/>
      <c r="M1472" s="99"/>
      <c r="N1472" s="99"/>
      <c r="O1472" s="99"/>
      <c r="P1472" s="1"/>
      <c r="Q1472" s="27"/>
      <c r="R1472" s="30"/>
      <c r="S1472" s="1"/>
    </row>
    <row r="1473" spans="1:19" ht="18" customHeight="1">
      <c r="A1473" s="22"/>
      <c r="B1473" s="27"/>
      <c r="C1473" s="27"/>
      <c r="D1473" s="27"/>
      <c r="E1473" s="27"/>
      <c r="F1473" s="97"/>
      <c r="G1473" s="97"/>
      <c r="H1473" s="97"/>
      <c r="I1473" s="97"/>
      <c r="J1473" s="97"/>
      <c r="K1473" s="97"/>
      <c r="L1473" s="98"/>
      <c r="M1473" s="99"/>
      <c r="N1473" s="99"/>
      <c r="O1473" s="99"/>
      <c r="P1473" s="1"/>
      <c r="Q1473" s="27"/>
      <c r="R1473" s="30"/>
      <c r="S1473" s="1"/>
    </row>
    <row r="1474" spans="1:19" ht="18" customHeight="1">
      <c r="A1474" s="22"/>
      <c r="B1474" s="27"/>
      <c r="C1474" s="27"/>
      <c r="D1474" s="27"/>
      <c r="E1474" s="27"/>
      <c r="F1474" s="97"/>
      <c r="G1474" s="97"/>
      <c r="H1474" s="97"/>
      <c r="I1474" s="97"/>
      <c r="J1474" s="97"/>
      <c r="K1474" s="97"/>
      <c r="L1474" s="98"/>
      <c r="M1474" s="99"/>
      <c r="N1474" s="99"/>
      <c r="O1474" s="99"/>
      <c r="P1474" s="1"/>
      <c r="Q1474" s="27"/>
      <c r="R1474" s="30"/>
      <c r="S1474" s="1"/>
    </row>
    <row r="1475" spans="1:19" ht="18" customHeight="1">
      <c r="A1475" s="22"/>
      <c r="B1475" s="27"/>
      <c r="C1475" s="27"/>
      <c r="D1475" s="27"/>
      <c r="E1475" s="27"/>
      <c r="F1475" s="97"/>
      <c r="G1475" s="97"/>
      <c r="H1475" s="97"/>
      <c r="I1475" s="97"/>
      <c r="J1475" s="97"/>
      <c r="K1475" s="97"/>
      <c r="L1475" s="98"/>
      <c r="M1475" s="99"/>
      <c r="N1475" s="99"/>
      <c r="O1475" s="99"/>
      <c r="P1475" s="1"/>
      <c r="Q1475" s="27"/>
      <c r="R1475" s="30"/>
      <c r="S1475" s="1"/>
    </row>
    <row r="1476" spans="1:19" ht="18" customHeight="1">
      <c r="A1476" s="22"/>
      <c r="B1476" s="27"/>
      <c r="C1476" s="27"/>
      <c r="D1476" s="27"/>
      <c r="E1476" s="27"/>
      <c r="F1476" s="97"/>
      <c r="G1476" s="97"/>
      <c r="H1476" s="97"/>
      <c r="I1476" s="97"/>
      <c r="J1476" s="97"/>
      <c r="K1476" s="97"/>
      <c r="L1476" s="98"/>
      <c r="M1476" s="99"/>
      <c r="N1476" s="99"/>
      <c r="O1476" s="99"/>
      <c r="P1476" s="1"/>
      <c r="Q1476" s="27"/>
      <c r="R1476" s="30"/>
      <c r="S1476" s="1"/>
    </row>
    <row r="1477" spans="1:19" ht="18" customHeight="1">
      <c r="A1477" s="22"/>
      <c r="B1477" s="27"/>
      <c r="C1477" s="27"/>
      <c r="D1477" s="27"/>
      <c r="E1477" s="27"/>
      <c r="F1477" s="97"/>
      <c r="G1477" s="97"/>
      <c r="H1477" s="97"/>
      <c r="I1477" s="97"/>
      <c r="J1477" s="97"/>
      <c r="K1477" s="97"/>
      <c r="L1477" s="98"/>
      <c r="M1477" s="99"/>
      <c r="N1477" s="99"/>
      <c r="O1477" s="99"/>
      <c r="P1477" s="1"/>
      <c r="Q1477" s="27"/>
      <c r="R1477" s="30"/>
      <c r="S1477" s="1"/>
    </row>
    <row r="1478" spans="1:19" ht="18" customHeight="1">
      <c r="A1478" s="22"/>
      <c r="B1478" s="27"/>
      <c r="C1478" s="27"/>
      <c r="D1478" s="27"/>
      <c r="E1478" s="27"/>
      <c r="F1478" s="97"/>
      <c r="G1478" s="97"/>
      <c r="H1478" s="97"/>
      <c r="I1478" s="97"/>
      <c r="J1478" s="97"/>
      <c r="K1478" s="97"/>
      <c r="L1478" s="98"/>
      <c r="M1478" s="99"/>
      <c r="N1478" s="99"/>
      <c r="O1478" s="99"/>
      <c r="P1478" s="1"/>
      <c r="Q1478" s="27"/>
      <c r="R1478" s="30"/>
      <c r="S1478" s="1"/>
    </row>
    <row r="1479" spans="1:19" ht="18" customHeight="1">
      <c r="A1479" s="22"/>
      <c r="B1479" s="27"/>
      <c r="C1479" s="27"/>
      <c r="D1479" s="27"/>
      <c r="E1479" s="27"/>
      <c r="F1479" s="97"/>
      <c r="G1479" s="97"/>
      <c r="H1479" s="97"/>
      <c r="I1479" s="97"/>
      <c r="J1479" s="97"/>
      <c r="K1479" s="97"/>
      <c r="L1479" s="98"/>
      <c r="M1479" s="99"/>
      <c r="N1479" s="99"/>
      <c r="O1479" s="99"/>
      <c r="P1479" s="1"/>
      <c r="Q1479" s="27"/>
      <c r="R1479" s="30"/>
      <c r="S1479" s="1"/>
    </row>
    <row r="1480" spans="1:19" ht="18" customHeight="1">
      <c r="A1480" s="22"/>
      <c r="B1480" s="27"/>
      <c r="C1480" s="27"/>
      <c r="D1480" s="27"/>
      <c r="E1480" s="27"/>
      <c r="F1480" s="97"/>
      <c r="G1480" s="97"/>
      <c r="H1480" s="97"/>
      <c r="I1480" s="97"/>
      <c r="J1480" s="97"/>
      <c r="K1480" s="97"/>
      <c r="L1480" s="98"/>
      <c r="M1480" s="99"/>
      <c r="N1480" s="99"/>
      <c r="O1480" s="99"/>
      <c r="P1480" s="1"/>
      <c r="Q1480" s="27"/>
      <c r="R1480" s="30"/>
      <c r="S1480" s="1"/>
    </row>
    <row r="1481" spans="1:19" ht="18" customHeight="1">
      <c r="A1481" s="22"/>
      <c r="B1481" s="27"/>
      <c r="C1481" s="27"/>
      <c r="D1481" s="27"/>
      <c r="E1481" s="27"/>
      <c r="F1481" s="97"/>
      <c r="G1481" s="97"/>
      <c r="H1481" s="97"/>
      <c r="I1481" s="97"/>
      <c r="J1481" s="97"/>
      <c r="K1481" s="97"/>
      <c r="L1481" s="98"/>
      <c r="M1481" s="99"/>
      <c r="N1481" s="99"/>
      <c r="O1481" s="99"/>
      <c r="P1481" s="1"/>
      <c r="Q1481" s="27"/>
      <c r="R1481" s="30"/>
      <c r="S1481" s="1"/>
    </row>
    <row r="1482" spans="1:19" ht="18" customHeight="1">
      <c r="A1482" s="22"/>
      <c r="B1482" s="27"/>
      <c r="C1482" s="27"/>
      <c r="D1482" s="27"/>
      <c r="E1482" s="27"/>
      <c r="F1482" s="97"/>
      <c r="G1482" s="97"/>
      <c r="H1482" s="97"/>
      <c r="I1482" s="97"/>
      <c r="J1482" s="97"/>
      <c r="K1482" s="97"/>
      <c r="L1482" s="98"/>
      <c r="M1482" s="99"/>
      <c r="N1482" s="99"/>
      <c r="O1482" s="99"/>
      <c r="P1482" s="1"/>
      <c r="Q1482" s="27"/>
      <c r="R1482" s="30"/>
      <c r="S1482" s="1"/>
    </row>
    <row r="1483" spans="1:19" ht="18" customHeight="1">
      <c r="A1483" s="22"/>
      <c r="B1483" s="27"/>
      <c r="C1483" s="27"/>
      <c r="D1483" s="27"/>
      <c r="E1483" s="27"/>
      <c r="F1483" s="97"/>
      <c r="G1483" s="97"/>
      <c r="H1483" s="97"/>
      <c r="I1483" s="97"/>
      <c r="J1483" s="97"/>
      <c r="K1483" s="97"/>
      <c r="L1483" s="98"/>
      <c r="M1483" s="99"/>
      <c r="N1483" s="99"/>
      <c r="O1483" s="99"/>
      <c r="P1483" s="1"/>
      <c r="Q1483" s="27"/>
      <c r="R1483" s="30"/>
      <c r="S1483" s="1"/>
    </row>
    <row r="1484" spans="1:19" ht="18" customHeight="1">
      <c r="A1484" s="22"/>
      <c r="B1484" s="27"/>
      <c r="C1484" s="27"/>
      <c r="D1484" s="27"/>
      <c r="E1484" s="27"/>
      <c r="F1484" s="97"/>
      <c r="G1484" s="97"/>
      <c r="H1484" s="97"/>
      <c r="I1484" s="97"/>
      <c r="J1484" s="97"/>
      <c r="K1484" s="97"/>
      <c r="L1484" s="98"/>
      <c r="M1484" s="99"/>
      <c r="N1484" s="99"/>
      <c r="O1484" s="99"/>
      <c r="P1484" s="1"/>
      <c r="Q1484" s="27"/>
      <c r="R1484" s="30"/>
      <c r="S1484" s="1"/>
    </row>
    <row r="1485" spans="1:19" ht="18" customHeight="1">
      <c r="A1485" s="22"/>
      <c r="B1485" s="27"/>
      <c r="C1485" s="27"/>
      <c r="D1485" s="27"/>
      <c r="E1485" s="27"/>
      <c r="F1485" s="97"/>
      <c r="G1485" s="97"/>
      <c r="H1485" s="97"/>
      <c r="I1485" s="97"/>
      <c r="J1485" s="97"/>
      <c r="K1485" s="97"/>
      <c r="L1485" s="98"/>
      <c r="M1485" s="99"/>
      <c r="N1485" s="99"/>
      <c r="O1485" s="99"/>
      <c r="P1485" s="1"/>
      <c r="Q1485" s="27"/>
      <c r="R1485" s="30"/>
      <c r="S1485" s="1"/>
    </row>
    <row r="1486" spans="1:19" ht="18" customHeight="1">
      <c r="A1486" s="22"/>
      <c r="B1486" s="27"/>
      <c r="C1486" s="27"/>
      <c r="D1486" s="27"/>
      <c r="E1486" s="27"/>
      <c r="F1486" s="97"/>
      <c r="G1486" s="97"/>
      <c r="H1486" s="97"/>
      <c r="I1486" s="97"/>
      <c r="J1486" s="97"/>
      <c r="K1486" s="97"/>
      <c r="L1486" s="98"/>
      <c r="M1486" s="99"/>
      <c r="N1486" s="99"/>
      <c r="O1486" s="99"/>
      <c r="P1486" s="1"/>
      <c r="Q1486" s="27"/>
      <c r="R1486" s="30"/>
      <c r="S1486" s="1"/>
    </row>
    <row r="1487" spans="1:19" ht="18" customHeight="1">
      <c r="A1487" s="22"/>
      <c r="B1487" s="27"/>
      <c r="C1487" s="27"/>
      <c r="D1487" s="27"/>
      <c r="E1487" s="27"/>
      <c r="F1487" s="97"/>
      <c r="G1487" s="97"/>
      <c r="H1487" s="97"/>
      <c r="I1487" s="97"/>
      <c r="J1487" s="97"/>
      <c r="K1487" s="97"/>
      <c r="L1487" s="98"/>
      <c r="M1487" s="99"/>
      <c r="N1487" s="99"/>
      <c r="O1487" s="99"/>
      <c r="P1487" s="1"/>
      <c r="Q1487" s="27"/>
      <c r="R1487" s="30"/>
      <c r="S1487" s="1"/>
    </row>
    <row r="1488" spans="1:19" ht="18" customHeight="1">
      <c r="A1488" s="22"/>
      <c r="B1488" s="27"/>
      <c r="C1488" s="27"/>
      <c r="D1488" s="27"/>
      <c r="E1488" s="27"/>
      <c r="F1488" s="97"/>
      <c r="G1488" s="97"/>
      <c r="H1488" s="97"/>
      <c r="I1488" s="97"/>
      <c r="J1488" s="97"/>
      <c r="K1488" s="97"/>
      <c r="L1488" s="98"/>
      <c r="M1488" s="99"/>
      <c r="N1488" s="99"/>
      <c r="O1488" s="99"/>
      <c r="P1488" s="1"/>
      <c r="Q1488" s="27"/>
      <c r="R1488" s="30"/>
      <c r="S1488" s="1"/>
    </row>
    <row r="1489" spans="1:19" ht="18" customHeight="1">
      <c r="A1489" s="22"/>
      <c r="B1489" s="27"/>
      <c r="C1489" s="27"/>
      <c r="D1489" s="27"/>
      <c r="E1489" s="27"/>
      <c r="F1489" s="97"/>
      <c r="G1489" s="97"/>
      <c r="H1489" s="97"/>
      <c r="I1489" s="97"/>
      <c r="J1489" s="97"/>
      <c r="K1489" s="97"/>
      <c r="L1489" s="98"/>
      <c r="M1489" s="99"/>
      <c r="N1489" s="99"/>
      <c r="O1489" s="99"/>
      <c r="P1489" s="1"/>
      <c r="Q1489" s="27"/>
      <c r="R1489" s="30"/>
      <c r="S1489" s="1"/>
    </row>
    <row r="1490" spans="1:19" ht="18" customHeight="1">
      <c r="A1490" s="22"/>
      <c r="B1490" s="27"/>
      <c r="C1490" s="27"/>
      <c r="D1490" s="27"/>
      <c r="E1490" s="27"/>
      <c r="F1490" s="97"/>
      <c r="G1490" s="97"/>
      <c r="H1490" s="97"/>
      <c r="I1490" s="97"/>
      <c r="J1490" s="97"/>
      <c r="K1490" s="97"/>
      <c r="L1490" s="98"/>
      <c r="M1490" s="99"/>
      <c r="N1490" s="99"/>
      <c r="O1490" s="99"/>
      <c r="P1490" s="1"/>
      <c r="Q1490" s="27"/>
      <c r="R1490" s="30"/>
      <c r="S1490" s="1"/>
    </row>
    <row r="1491" spans="1:19" ht="18" customHeight="1">
      <c r="A1491" s="22"/>
      <c r="B1491" s="27"/>
      <c r="C1491" s="27"/>
      <c r="D1491" s="27"/>
      <c r="E1491" s="27"/>
      <c r="F1491" s="97"/>
      <c r="G1491" s="97"/>
      <c r="H1491" s="97"/>
      <c r="I1491" s="97"/>
      <c r="J1491" s="97"/>
      <c r="K1491" s="97"/>
      <c r="L1491" s="98"/>
      <c r="M1491" s="99"/>
      <c r="N1491" s="99"/>
      <c r="O1491" s="99"/>
      <c r="P1491" s="1"/>
      <c r="Q1491" s="27"/>
      <c r="R1491" s="30"/>
      <c r="S1491" s="1"/>
    </row>
    <row r="1492" spans="1:19" ht="18" customHeight="1">
      <c r="A1492" s="22"/>
      <c r="B1492" s="27"/>
      <c r="C1492" s="27"/>
      <c r="D1492" s="27"/>
      <c r="E1492" s="27"/>
      <c r="F1492" s="97"/>
      <c r="G1492" s="97"/>
      <c r="H1492" s="97"/>
      <c r="I1492" s="97"/>
      <c r="J1492" s="97"/>
      <c r="K1492" s="97"/>
      <c r="L1492" s="98"/>
      <c r="M1492" s="99"/>
      <c r="N1492" s="99"/>
      <c r="O1492" s="99"/>
      <c r="P1492" s="1"/>
      <c r="Q1492" s="27"/>
      <c r="R1492" s="30"/>
      <c r="S1492" s="1"/>
    </row>
    <row r="1493" spans="1:19" ht="18" customHeight="1">
      <c r="A1493" s="22"/>
      <c r="B1493" s="27"/>
      <c r="C1493" s="27"/>
      <c r="D1493" s="27"/>
      <c r="E1493" s="27"/>
      <c r="F1493" s="97"/>
      <c r="G1493" s="97"/>
      <c r="H1493" s="97"/>
      <c r="I1493" s="97"/>
      <c r="J1493" s="97"/>
      <c r="K1493" s="97"/>
      <c r="L1493" s="98"/>
      <c r="M1493" s="99"/>
      <c r="N1493" s="99"/>
      <c r="O1493" s="99"/>
      <c r="P1493" s="1"/>
      <c r="Q1493" s="27"/>
      <c r="R1493" s="30"/>
      <c r="S1493" s="1"/>
    </row>
    <row r="1494" spans="1:19" ht="18" customHeight="1">
      <c r="A1494" s="22"/>
      <c r="B1494" s="27"/>
      <c r="C1494" s="27"/>
      <c r="D1494" s="27"/>
      <c r="E1494" s="27"/>
      <c r="F1494" s="97"/>
      <c r="G1494" s="97"/>
      <c r="H1494" s="97"/>
      <c r="I1494" s="97"/>
      <c r="J1494" s="97"/>
      <c r="K1494" s="97"/>
      <c r="L1494" s="98"/>
      <c r="M1494" s="99"/>
      <c r="N1494" s="99"/>
      <c r="O1494" s="99"/>
      <c r="P1494" s="1"/>
      <c r="Q1494" s="27"/>
      <c r="R1494" s="30"/>
      <c r="S1494" s="1"/>
    </row>
    <row r="1495" spans="1:19" ht="18" customHeight="1">
      <c r="A1495" s="22"/>
      <c r="B1495" s="27"/>
      <c r="C1495" s="27"/>
      <c r="D1495" s="27"/>
      <c r="E1495" s="27"/>
      <c r="F1495" s="97"/>
      <c r="G1495" s="97"/>
      <c r="H1495" s="97"/>
      <c r="I1495" s="97"/>
      <c r="J1495" s="97"/>
      <c r="K1495" s="97"/>
      <c r="L1495" s="98"/>
      <c r="M1495" s="99"/>
      <c r="N1495" s="99"/>
      <c r="O1495" s="99"/>
      <c r="P1495" s="1"/>
      <c r="Q1495" s="27"/>
      <c r="R1495" s="30"/>
      <c r="S1495" s="1"/>
    </row>
    <row r="1496" spans="1:19" ht="18" customHeight="1">
      <c r="A1496" s="22"/>
      <c r="B1496" s="27"/>
      <c r="C1496" s="27"/>
      <c r="D1496" s="27"/>
      <c r="E1496" s="27"/>
      <c r="F1496" s="97"/>
      <c r="G1496" s="97"/>
      <c r="H1496" s="97"/>
      <c r="I1496" s="97"/>
      <c r="J1496" s="97"/>
      <c r="K1496" s="97"/>
      <c r="L1496" s="98"/>
      <c r="M1496" s="99"/>
      <c r="N1496" s="99"/>
      <c r="O1496" s="99"/>
      <c r="P1496" s="1"/>
      <c r="Q1496" s="27"/>
      <c r="R1496" s="30"/>
      <c r="S1496" s="1"/>
    </row>
    <row r="1497" spans="1:19" ht="18" customHeight="1">
      <c r="A1497" s="22"/>
      <c r="B1497" s="27"/>
      <c r="C1497" s="27"/>
      <c r="D1497" s="27"/>
      <c r="E1497" s="27"/>
      <c r="F1497" s="97"/>
      <c r="G1497" s="97"/>
      <c r="H1497" s="97"/>
      <c r="I1497" s="97"/>
      <c r="J1497" s="97"/>
      <c r="K1497" s="97"/>
      <c r="L1497" s="98"/>
      <c r="M1497" s="99"/>
      <c r="N1497" s="99"/>
      <c r="O1497" s="99"/>
      <c r="P1497" s="1"/>
      <c r="Q1497" s="27"/>
      <c r="R1497" s="30"/>
      <c r="S1497" s="1"/>
    </row>
    <row r="1498" spans="1:19" ht="18" customHeight="1">
      <c r="A1498" s="22"/>
      <c r="B1498" s="27"/>
      <c r="C1498" s="27"/>
      <c r="D1498" s="27"/>
      <c r="E1498" s="27"/>
      <c r="F1498" s="97"/>
      <c r="G1498" s="97"/>
      <c r="H1498" s="97"/>
      <c r="I1498" s="97"/>
      <c r="J1498" s="97"/>
      <c r="K1498" s="97"/>
      <c r="L1498" s="98"/>
      <c r="M1498" s="99"/>
      <c r="N1498" s="99"/>
      <c r="O1498" s="99"/>
      <c r="P1498" s="1"/>
      <c r="Q1498" s="27"/>
      <c r="R1498" s="30"/>
      <c r="S1498" s="1"/>
    </row>
    <row r="1499" spans="1:19" ht="18" customHeight="1">
      <c r="A1499" s="22"/>
      <c r="B1499" s="27"/>
      <c r="C1499" s="27"/>
      <c r="D1499" s="27"/>
      <c r="E1499" s="27"/>
      <c r="F1499" s="97"/>
      <c r="G1499" s="97"/>
      <c r="H1499" s="97"/>
      <c r="I1499" s="97"/>
      <c r="J1499" s="97"/>
      <c r="K1499" s="97"/>
      <c r="L1499" s="98"/>
      <c r="M1499" s="99"/>
      <c r="N1499" s="99"/>
      <c r="O1499" s="99"/>
      <c r="P1499" s="1"/>
      <c r="Q1499" s="27"/>
      <c r="R1499" s="30"/>
      <c r="S1499" s="1"/>
    </row>
    <row r="1500" spans="1:19" ht="18" customHeight="1">
      <c r="A1500" s="22"/>
      <c r="B1500" s="27"/>
      <c r="C1500" s="27"/>
      <c r="D1500" s="27"/>
      <c r="E1500" s="27"/>
      <c r="F1500" s="97"/>
      <c r="G1500" s="97"/>
      <c r="H1500" s="97"/>
      <c r="I1500" s="97"/>
      <c r="J1500" s="97"/>
      <c r="K1500" s="97"/>
      <c r="L1500" s="98"/>
      <c r="M1500" s="99"/>
      <c r="N1500" s="99"/>
      <c r="O1500" s="99"/>
      <c r="P1500" s="1"/>
      <c r="Q1500" s="27"/>
      <c r="R1500" s="30"/>
      <c r="S1500" s="1"/>
    </row>
    <row r="1501" spans="1:19" ht="18" customHeight="1">
      <c r="A1501" s="22"/>
      <c r="B1501" s="27"/>
      <c r="C1501" s="27"/>
      <c r="D1501" s="27"/>
      <c r="E1501" s="27"/>
      <c r="F1501" s="97"/>
      <c r="G1501" s="97"/>
      <c r="H1501" s="97"/>
      <c r="I1501" s="97"/>
      <c r="J1501" s="97"/>
      <c r="K1501" s="97"/>
      <c r="L1501" s="98"/>
      <c r="M1501" s="99"/>
      <c r="N1501" s="99"/>
      <c r="O1501" s="99"/>
      <c r="P1501" s="1"/>
      <c r="Q1501" s="27"/>
      <c r="R1501" s="30"/>
      <c r="S1501" s="1"/>
    </row>
    <row r="1502" spans="1:19" ht="18" customHeight="1">
      <c r="A1502" s="22"/>
      <c r="B1502" s="27"/>
      <c r="C1502" s="27"/>
      <c r="D1502" s="27"/>
      <c r="E1502" s="27"/>
      <c r="F1502" s="97"/>
      <c r="G1502" s="97"/>
      <c r="H1502" s="97"/>
      <c r="I1502" s="97"/>
      <c r="J1502" s="97"/>
      <c r="K1502" s="97"/>
      <c r="L1502" s="98"/>
      <c r="M1502" s="99"/>
      <c r="N1502" s="99"/>
      <c r="O1502" s="99"/>
      <c r="P1502" s="1"/>
      <c r="Q1502" s="27"/>
      <c r="R1502" s="30"/>
      <c r="S1502" s="1"/>
    </row>
    <row r="1503" spans="1:19" ht="18" customHeight="1">
      <c r="A1503" s="22"/>
      <c r="B1503" s="27"/>
      <c r="C1503" s="27"/>
      <c r="D1503" s="27"/>
      <c r="E1503" s="27"/>
      <c r="F1503" s="97"/>
      <c r="G1503" s="97"/>
      <c r="H1503" s="97"/>
      <c r="I1503" s="97"/>
      <c r="J1503" s="97"/>
      <c r="K1503" s="97"/>
      <c r="L1503" s="98"/>
      <c r="M1503" s="99"/>
      <c r="N1503" s="99"/>
      <c r="O1503" s="99"/>
      <c r="P1503" s="1"/>
      <c r="Q1503" s="27"/>
      <c r="R1503" s="30"/>
      <c r="S1503" s="1"/>
    </row>
    <row r="1504" spans="1:19" ht="18" customHeight="1">
      <c r="A1504" s="22"/>
      <c r="B1504" s="27"/>
      <c r="C1504" s="27"/>
      <c r="D1504" s="27"/>
      <c r="E1504" s="27"/>
      <c r="F1504" s="97"/>
      <c r="G1504" s="97"/>
      <c r="H1504" s="97"/>
      <c r="I1504" s="97"/>
      <c r="J1504" s="97"/>
      <c r="K1504" s="97"/>
      <c r="L1504" s="98"/>
      <c r="M1504" s="99"/>
      <c r="N1504" s="99"/>
      <c r="O1504" s="99"/>
      <c r="P1504" s="1"/>
      <c r="Q1504" s="27"/>
      <c r="R1504" s="30"/>
      <c r="S1504" s="1"/>
    </row>
    <row r="1505" spans="1:19" ht="18" customHeight="1">
      <c r="A1505" s="22"/>
      <c r="B1505" s="27"/>
      <c r="C1505" s="27"/>
      <c r="D1505" s="27"/>
      <c r="E1505" s="27"/>
      <c r="F1505" s="97"/>
      <c r="G1505" s="97"/>
      <c r="H1505" s="97"/>
      <c r="I1505" s="97"/>
      <c r="J1505" s="97"/>
      <c r="K1505" s="97"/>
      <c r="L1505" s="98"/>
      <c r="M1505" s="99"/>
      <c r="N1505" s="99"/>
      <c r="O1505" s="99"/>
      <c r="P1505" s="1"/>
      <c r="Q1505" s="27"/>
      <c r="R1505" s="30"/>
      <c r="S1505" s="1"/>
    </row>
    <row r="1506" spans="1:19" ht="18" customHeight="1">
      <c r="A1506" s="22"/>
      <c r="B1506" s="27"/>
      <c r="C1506" s="27"/>
      <c r="D1506" s="27"/>
      <c r="E1506" s="27"/>
      <c r="F1506" s="97"/>
      <c r="G1506" s="97"/>
      <c r="H1506" s="97"/>
      <c r="I1506" s="97"/>
      <c r="J1506" s="97"/>
      <c r="K1506" s="97"/>
      <c r="L1506" s="98"/>
      <c r="M1506" s="99"/>
      <c r="N1506" s="99"/>
      <c r="O1506" s="99"/>
      <c r="P1506" s="1"/>
      <c r="Q1506" s="27"/>
      <c r="R1506" s="30"/>
      <c r="S1506" s="1"/>
    </row>
    <row r="1507" spans="1:19" ht="18" customHeight="1">
      <c r="A1507" s="22"/>
      <c r="B1507" s="27"/>
      <c r="C1507" s="27"/>
      <c r="D1507" s="27"/>
      <c r="E1507" s="27"/>
      <c r="F1507" s="97"/>
      <c r="G1507" s="97"/>
      <c r="H1507" s="97"/>
      <c r="I1507" s="97"/>
      <c r="J1507" s="97"/>
      <c r="K1507" s="97"/>
      <c r="L1507" s="98"/>
      <c r="M1507" s="99"/>
      <c r="N1507" s="99"/>
      <c r="O1507" s="99"/>
      <c r="P1507" s="1"/>
      <c r="Q1507" s="27"/>
      <c r="R1507" s="30"/>
      <c r="S1507" s="1"/>
    </row>
    <row r="1508" spans="1:19" ht="18" customHeight="1">
      <c r="A1508" s="22"/>
      <c r="B1508" s="27"/>
      <c r="C1508" s="27"/>
      <c r="D1508" s="27"/>
      <c r="E1508" s="27"/>
      <c r="F1508" s="97"/>
      <c r="G1508" s="97"/>
      <c r="H1508" s="97"/>
      <c r="I1508" s="97"/>
      <c r="J1508" s="97"/>
      <c r="K1508" s="97"/>
      <c r="L1508" s="98"/>
      <c r="M1508" s="99"/>
      <c r="N1508" s="99"/>
      <c r="O1508" s="99"/>
      <c r="P1508" s="1"/>
      <c r="Q1508" s="27"/>
      <c r="R1508" s="30"/>
      <c r="S1508" s="1"/>
    </row>
    <row r="1509" spans="1:19" ht="18" customHeight="1">
      <c r="A1509" s="22"/>
      <c r="B1509" s="27"/>
      <c r="C1509" s="27"/>
      <c r="D1509" s="27"/>
      <c r="E1509" s="27"/>
      <c r="F1509" s="97"/>
      <c r="G1509" s="97"/>
      <c r="H1509" s="97"/>
      <c r="I1509" s="97"/>
      <c r="J1509" s="97"/>
      <c r="K1509" s="97"/>
      <c r="L1509" s="98"/>
      <c r="M1509" s="99"/>
      <c r="N1509" s="99"/>
      <c r="O1509" s="99"/>
      <c r="P1509" s="1"/>
      <c r="Q1509" s="27"/>
      <c r="R1509" s="30"/>
      <c r="S1509" s="1"/>
    </row>
    <row r="1510" spans="1:19" ht="18" customHeight="1">
      <c r="A1510" s="22"/>
      <c r="B1510" s="27"/>
      <c r="C1510" s="27"/>
      <c r="D1510" s="27"/>
      <c r="E1510" s="27"/>
      <c r="F1510" s="97"/>
      <c r="G1510" s="97"/>
      <c r="H1510" s="97"/>
      <c r="I1510" s="97"/>
      <c r="J1510" s="97"/>
      <c r="K1510" s="97"/>
      <c r="L1510" s="98"/>
      <c r="M1510" s="99"/>
      <c r="N1510" s="99"/>
      <c r="O1510" s="99"/>
      <c r="P1510" s="1"/>
      <c r="Q1510" s="27"/>
      <c r="R1510" s="30"/>
      <c r="S1510" s="1"/>
    </row>
    <row r="1511" spans="1:19" ht="18" customHeight="1">
      <c r="A1511" s="22"/>
      <c r="B1511" s="27"/>
      <c r="C1511" s="27"/>
      <c r="D1511" s="27"/>
      <c r="E1511" s="27"/>
      <c r="F1511" s="97"/>
      <c r="G1511" s="97"/>
      <c r="H1511" s="97"/>
      <c r="I1511" s="97"/>
      <c r="J1511" s="97"/>
      <c r="K1511" s="97"/>
      <c r="L1511" s="98"/>
      <c r="M1511" s="99"/>
      <c r="N1511" s="99"/>
      <c r="O1511" s="99"/>
      <c r="P1511" s="1"/>
      <c r="Q1511" s="27"/>
      <c r="R1511" s="30"/>
      <c r="S1511" s="1"/>
    </row>
    <row r="1512" spans="1:19" ht="18" customHeight="1">
      <c r="A1512" s="22"/>
      <c r="B1512" s="27"/>
      <c r="C1512" s="27"/>
      <c r="D1512" s="27"/>
      <c r="E1512" s="27"/>
      <c r="F1512" s="97"/>
      <c r="G1512" s="97"/>
      <c r="H1512" s="97"/>
      <c r="I1512" s="97"/>
      <c r="J1512" s="97"/>
      <c r="K1512" s="97"/>
      <c r="L1512" s="98"/>
      <c r="M1512" s="99"/>
      <c r="N1512" s="99"/>
      <c r="O1512" s="99"/>
      <c r="P1512" s="1"/>
      <c r="Q1512" s="27"/>
      <c r="R1512" s="30"/>
      <c r="S1512" s="1"/>
    </row>
    <row r="1513" spans="1:19" ht="18" customHeight="1">
      <c r="A1513" s="22"/>
      <c r="B1513" s="27"/>
      <c r="C1513" s="27"/>
      <c r="D1513" s="27"/>
      <c r="E1513" s="27"/>
      <c r="F1513" s="97"/>
      <c r="G1513" s="97"/>
      <c r="H1513" s="97"/>
      <c r="I1513" s="97"/>
      <c r="J1513" s="97"/>
      <c r="K1513" s="97"/>
      <c r="L1513" s="98"/>
      <c r="M1513" s="99"/>
      <c r="N1513" s="99"/>
      <c r="O1513" s="99"/>
      <c r="P1513" s="1"/>
      <c r="Q1513" s="27"/>
      <c r="R1513" s="30"/>
      <c r="S1513" s="1"/>
    </row>
    <row r="1514" spans="1:19" ht="18" customHeight="1">
      <c r="A1514" s="22"/>
      <c r="B1514" s="27"/>
      <c r="C1514" s="27"/>
      <c r="D1514" s="27"/>
      <c r="E1514" s="27"/>
      <c r="F1514" s="97"/>
      <c r="G1514" s="97"/>
      <c r="H1514" s="97"/>
      <c r="I1514" s="97"/>
      <c r="J1514" s="97"/>
      <c r="K1514" s="97"/>
      <c r="L1514" s="98"/>
      <c r="M1514" s="99"/>
      <c r="N1514" s="99"/>
      <c r="O1514" s="99"/>
      <c r="P1514" s="1"/>
      <c r="Q1514" s="27"/>
      <c r="R1514" s="30"/>
      <c r="S1514" s="1"/>
    </row>
    <row r="1515" spans="1:19" ht="18" customHeight="1">
      <c r="A1515" s="22"/>
      <c r="B1515" s="27"/>
      <c r="C1515" s="27"/>
      <c r="D1515" s="27"/>
      <c r="E1515" s="27"/>
      <c r="F1515" s="97"/>
      <c r="G1515" s="97"/>
      <c r="H1515" s="97"/>
      <c r="I1515" s="97"/>
      <c r="J1515" s="97"/>
      <c r="K1515" s="97"/>
      <c r="L1515" s="98"/>
      <c r="M1515" s="99"/>
      <c r="N1515" s="99"/>
      <c r="O1515" s="99"/>
      <c r="P1515" s="1"/>
      <c r="Q1515" s="27"/>
      <c r="R1515" s="30"/>
      <c r="S1515" s="1"/>
    </row>
    <row r="1516" spans="1:19" ht="18" customHeight="1">
      <c r="A1516" s="22"/>
      <c r="B1516" s="27"/>
      <c r="C1516" s="27"/>
      <c r="D1516" s="27"/>
      <c r="E1516" s="27"/>
      <c r="F1516" s="97"/>
      <c r="G1516" s="97"/>
      <c r="H1516" s="97"/>
      <c r="I1516" s="97"/>
      <c r="J1516" s="97"/>
      <c r="K1516" s="97"/>
      <c r="L1516" s="98"/>
      <c r="M1516" s="99"/>
      <c r="N1516" s="99"/>
      <c r="O1516" s="99"/>
      <c r="P1516" s="1"/>
      <c r="Q1516" s="27"/>
      <c r="R1516" s="30"/>
      <c r="S1516" s="1"/>
    </row>
    <row r="1517" spans="1:19" ht="18" customHeight="1">
      <c r="A1517" s="22"/>
      <c r="B1517" s="27"/>
      <c r="C1517" s="27"/>
      <c r="D1517" s="27"/>
      <c r="E1517" s="27"/>
      <c r="F1517" s="97"/>
      <c r="G1517" s="97"/>
      <c r="H1517" s="97"/>
      <c r="I1517" s="97"/>
      <c r="J1517" s="97"/>
      <c r="K1517" s="97"/>
      <c r="L1517" s="98"/>
      <c r="M1517" s="99"/>
      <c r="N1517" s="99"/>
      <c r="O1517" s="99"/>
      <c r="P1517" s="1"/>
      <c r="Q1517" s="27"/>
      <c r="R1517" s="30"/>
      <c r="S1517" s="1"/>
    </row>
    <row r="1518" spans="1:19" ht="18" customHeight="1">
      <c r="A1518" s="22"/>
      <c r="B1518" s="27"/>
      <c r="C1518" s="27"/>
      <c r="D1518" s="27"/>
      <c r="E1518" s="27"/>
      <c r="F1518" s="97"/>
      <c r="G1518" s="97"/>
      <c r="H1518" s="97"/>
      <c r="I1518" s="97"/>
      <c r="J1518" s="97"/>
      <c r="K1518" s="97"/>
      <c r="L1518" s="98"/>
      <c r="M1518" s="99"/>
      <c r="N1518" s="99"/>
      <c r="O1518" s="99"/>
      <c r="P1518" s="1"/>
      <c r="Q1518" s="27"/>
      <c r="R1518" s="30"/>
      <c r="S1518" s="1"/>
    </row>
    <row r="1519" spans="1:19" ht="18" customHeight="1">
      <c r="A1519" s="22"/>
      <c r="B1519" s="27"/>
      <c r="C1519" s="27"/>
      <c r="D1519" s="27"/>
      <c r="E1519" s="27"/>
      <c r="F1519" s="97"/>
      <c r="G1519" s="97"/>
      <c r="H1519" s="97"/>
      <c r="I1519" s="97"/>
      <c r="J1519" s="97"/>
      <c r="K1519" s="97"/>
      <c r="L1519" s="98"/>
      <c r="M1519" s="99"/>
      <c r="N1519" s="99"/>
      <c r="O1519" s="99"/>
      <c r="P1519" s="1"/>
      <c r="Q1519" s="27"/>
      <c r="R1519" s="30"/>
      <c r="S1519" s="1"/>
    </row>
    <row r="1520" spans="1:19" ht="18" customHeight="1">
      <c r="A1520" s="22"/>
      <c r="B1520" s="27"/>
      <c r="C1520" s="27"/>
      <c r="D1520" s="27"/>
      <c r="E1520" s="27"/>
      <c r="F1520" s="97"/>
      <c r="G1520" s="97"/>
      <c r="H1520" s="97"/>
      <c r="I1520" s="97"/>
      <c r="J1520" s="97"/>
      <c r="K1520" s="97"/>
      <c r="L1520" s="98"/>
      <c r="M1520" s="99"/>
      <c r="N1520" s="99"/>
      <c r="O1520" s="99"/>
      <c r="P1520" s="1"/>
      <c r="Q1520" s="27"/>
      <c r="R1520" s="30"/>
      <c r="S1520" s="1"/>
    </row>
    <row r="1521" spans="1:19" ht="18" customHeight="1">
      <c r="A1521" s="22"/>
      <c r="B1521" s="27"/>
      <c r="C1521" s="27"/>
      <c r="D1521" s="27"/>
      <c r="E1521" s="27"/>
      <c r="F1521" s="97"/>
      <c r="G1521" s="97"/>
      <c r="H1521" s="97"/>
      <c r="I1521" s="97"/>
      <c r="J1521" s="97"/>
      <c r="K1521" s="97"/>
      <c r="L1521" s="98"/>
      <c r="M1521" s="99"/>
      <c r="N1521" s="99"/>
      <c r="O1521" s="99"/>
      <c r="P1521" s="1"/>
      <c r="Q1521" s="27"/>
      <c r="R1521" s="30"/>
      <c r="S1521" s="1"/>
    </row>
    <row r="1522" spans="1:19" ht="18" customHeight="1">
      <c r="A1522" s="22"/>
      <c r="B1522" s="27"/>
      <c r="C1522" s="27"/>
      <c r="D1522" s="27"/>
      <c r="E1522" s="27"/>
      <c r="F1522" s="97"/>
      <c r="G1522" s="97"/>
      <c r="H1522" s="97"/>
      <c r="I1522" s="97"/>
      <c r="J1522" s="97"/>
      <c r="K1522" s="97"/>
      <c r="L1522" s="98"/>
      <c r="M1522" s="99"/>
      <c r="N1522" s="99"/>
      <c r="O1522" s="99"/>
      <c r="P1522" s="1"/>
      <c r="Q1522" s="27"/>
      <c r="R1522" s="30"/>
      <c r="S1522" s="1"/>
    </row>
    <row r="1523" spans="1:19" ht="18" customHeight="1">
      <c r="A1523" s="22"/>
      <c r="B1523" s="27"/>
      <c r="C1523" s="27"/>
      <c r="D1523" s="27"/>
      <c r="E1523" s="27"/>
      <c r="F1523" s="97"/>
      <c r="G1523" s="97"/>
      <c r="H1523" s="97"/>
      <c r="I1523" s="97"/>
      <c r="J1523" s="97"/>
      <c r="K1523" s="97"/>
      <c r="L1523" s="98"/>
      <c r="M1523" s="99"/>
      <c r="N1523" s="99"/>
      <c r="O1523" s="99"/>
      <c r="P1523" s="1"/>
      <c r="Q1523" s="27"/>
      <c r="R1523" s="30"/>
      <c r="S1523" s="1"/>
    </row>
    <row r="1524" spans="1:19" ht="18" customHeight="1">
      <c r="A1524" s="22"/>
      <c r="B1524" s="27"/>
      <c r="C1524" s="27"/>
      <c r="D1524" s="27"/>
      <c r="E1524" s="27"/>
      <c r="F1524" s="97"/>
      <c r="G1524" s="97"/>
      <c r="H1524" s="97"/>
      <c r="I1524" s="97"/>
      <c r="J1524" s="97"/>
      <c r="K1524" s="97"/>
      <c r="L1524" s="98"/>
      <c r="M1524" s="99"/>
      <c r="N1524" s="99"/>
      <c r="O1524" s="99"/>
      <c r="P1524" s="1"/>
      <c r="Q1524" s="27"/>
      <c r="R1524" s="30"/>
      <c r="S1524" s="1"/>
    </row>
    <row r="1525" spans="1:19" ht="18" customHeight="1">
      <c r="A1525" s="22"/>
      <c r="B1525" s="27"/>
      <c r="C1525" s="27"/>
      <c r="D1525" s="27"/>
      <c r="E1525" s="27"/>
      <c r="F1525" s="97"/>
      <c r="G1525" s="97"/>
      <c r="H1525" s="97"/>
      <c r="I1525" s="97"/>
      <c r="J1525" s="97"/>
      <c r="K1525" s="97"/>
      <c r="L1525" s="98"/>
      <c r="M1525" s="99"/>
      <c r="N1525" s="99"/>
      <c r="O1525" s="99"/>
      <c r="P1525" s="1"/>
      <c r="Q1525" s="27"/>
      <c r="R1525" s="30"/>
      <c r="S1525" s="1"/>
    </row>
    <row r="1526" spans="1:19" ht="18" customHeight="1">
      <c r="A1526" s="22"/>
      <c r="B1526" s="27"/>
      <c r="C1526" s="27"/>
      <c r="D1526" s="27"/>
      <c r="E1526" s="27"/>
      <c r="F1526" s="97"/>
      <c r="G1526" s="97"/>
      <c r="H1526" s="97"/>
      <c r="I1526" s="97"/>
      <c r="J1526" s="97"/>
      <c r="K1526" s="97"/>
      <c r="L1526" s="98"/>
      <c r="M1526" s="99"/>
      <c r="N1526" s="99"/>
      <c r="O1526" s="99"/>
      <c r="P1526" s="1"/>
      <c r="Q1526" s="27"/>
      <c r="R1526" s="30"/>
      <c r="S1526" s="1"/>
    </row>
    <row r="1527" spans="1:19" ht="18" customHeight="1">
      <c r="A1527" s="22"/>
      <c r="B1527" s="27"/>
      <c r="C1527" s="27"/>
      <c r="D1527" s="27"/>
      <c r="E1527" s="27"/>
      <c r="F1527" s="97"/>
      <c r="G1527" s="97"/>
      <c r="H1527" s="97"/>
      <c r="I1527" s="97"/>
      <c r="J1527" s="97"/>
      <c r="K1527" s="97"/>
      <c r="L1527" s="98"/>
      <c r="M1527" s="99"/>
      <c r="N1527" s="99"/>
      <c r="O1527" s="99"/>
      <c r="P1527" s="1"/>
      <c r="Q1527" s="27"/>
      <c r="R1527" s="30"/>
      <c r="S1527" s="1"/>
    </row>
    <row r="1528" spans="1:19" ht="18" customHeight="1">
      <c r="A1528" s="22"/>
      <c r="B1528" s="27"/>
      <c r="C1528" s="27"/>
      <c r="D1528" s="27"/>
      <c r="E1528" s="27"/>
      <c r="F1528" s="97"/>
      <c r="G1528" s="97"/>
      <c r="H1528" s="97"/>
      <c r="I1528" s="97"/>
      <c r="J1528" s="97"/>
      <c r="K1528" s="97"/>
      <c r="L1528" s="98"/>
      <c r="M1528" s="99"/>
      <c r="N1528" s="99"/>
      <c r="O1528" s="99"/>
      <c r="P1528" s="1"/>
      <c r="Q1528" s="27"/>
      <c r="R1528" s="30"/>
      <c r="S1528" s="1"/>
    </row>
    <row r="1529" spans="1:19" ht="18" customHeight="1">
      <c r="A1529" s="22"/>
      <c r="B1529" s="27"/>
      <c r="C1529" s="27"/>
      <c r="D1529" s="27"/>
      <c r="E1529" s="27"/>
      <c r="F1529" s="97"/>
      <c r="G1529" s="97"/>
      <c r="H1529" s="97"/>
      <c r="I1529" s="97"/>
      <c r="J1529" s="97"/>
      <c r="K1529" s="97"/>
      <c r="L1529" s="98"/>
      <c r="M1529" s="99"/>
      <c r="N1529" s="99"/>
      <c r="O1529" s="99"/>
      <c r="P1529" s="1"/>
      <c r="Q1529" s="27"/>
      <c r="R1529" s="30"/>
      <c r="S1529" s="1"/>
    </row>
    <row r="1530" spans="1:19" ht="18" customHeight="1">
      <c r="A1530" s="22"/>
      <c r="B1530" s="27"/>
      <c r="C1530" s="27"/>
      <c r="D1530" s="27"/>
      <c r="E1530" s="27"/>
      <c r="F1530" s="97"/>
      <c r="G1530" s="97"/>
      <c r="H1530" s="97"/>
      <c r="I1530" s="97"/>
      <c r="J1530" s="97"/>
      <c r="K1530" s="97"/>
      <c r="L1530" s="98"/>
      <c r="M1530" s="99"/>
      <c r="N1530" s="99"/>
      <c r="O1530" s="99"/>
      <c r="P1530" s="1"/>
      <c r="Q1530" s="27"/>
      <c r="R1530" s="30"/>
      <c r="S1530" s="1"/>
    </row>
    <row r="1531" spans="1:19" ht="18" customHeight="1">
      <c r="A1531" s="22"/>
      <c r="B1531" s="27"/>
      <c r="C1531" s="27"/>
      <c r="D1531" s="27"/>
      <c r="E1531" s="27"/>
      <c r="F1531" s="97"/>
      <c r="G1531" s="97"/>
      <c r="H1531" s="97"/>
      <c r="I1531" s="97"/>
      <c r="J1531" s="97"/>
      <c r="K1531" s="97"/>
      <c r="L1531" s="98"/>
      <c r="M1531" s="99"/>
      <c r="N1531" s="99"/>
      <c r="O1531" s="99"/>
      <c r="P1531" s="1"/>
      <c r="Q1531" s="27"/>
      <c r="R1531" s="30"/>
      <c r="S1531" s="1"/>
    </row>
    <row r="1532" spans="1:19" ht="18" customHeight="1">
      <c r="A1532" s="22"/>
      <c r="B1532" s="27"/>
      <c r="C1532" s="27"/>
      <c r="D1532" s="27"/>
      <c r="E1532" s="27"/>
      <c r="F1532" s="97"/>
      <c r="G1532" s="97"/>
      <c r="H1532" s="97"/>
      <c r="I1532" s="97"/>
      <c r="J1532" s="97"/>
      <c r="K1532" s="97"/>
      <c r="L1532" s="98"/>
      <c r="M1532" s="99"/>
      <c r="N1532" s="99"/>
      <c r="O1532" s="99"/>
      <c r="P1532" s="1"/>
      <c r="Q1532" s="27"/>
      <c r="R1532" s="30"/>
      <c r="S1532" s="1"/>
    </row>
    <row r="1533" spans="1:19" ht="18" customHeight="1">
      <c r="A1533" s="22"/>
      <c r="B1533" s="27"/>
      <c r="C1533" s="27"/>
      <c r="D1533" s="27"/>
      <c r="E1533" s="27"/>
      <c r="F1533" s="97"/>
      <c r="G1533" s="97"/>
      <c r="H1533" s="97"/>
      <c r="I1533" s="97"/>
      <c r="J1533" s="97"/>
      <c r="K1533" s="97"/>
      <c r="L1533" s="98"/>
      <c r="M1533" s="99"/>
      <c r="N1533" s="99"/>
      <c r="O1533" s="99"/>
      <c r="P1533" s="1"/>
      <c r="Q1533" s="27"/>
      <c r="R1533" s="30"/>
      <c r="S1533" s="1"/>
    </row>
    <row r="1534" spans="1:19" ht="18" customHeight="1">
      <c r="A1534" s="22"/>
      <c r="B1534" s="27"/>
      <c r="C1534" s="27"/>
      <c r="D1534" s="27"/>
      <c r="E1534" s="27"/>
      <c r="F1534" s="97"/>
      <c r="G1534" s="97"/>
      <c r="H1534" s="97"/>
      <c r="I1534" s="97"/>
      <c r="J1534" s="97"/>
      <c r="K1534" s="97"/>
      <c r="L1534" s="98"/>
      <c r="M1534" s="99"/>
      <c r="N1534" s="99"/>
      <c r="O1534" s="99"/>
      <c r="P1534" s="1"/>
      <c r="Q1534" s="27"/>
      <c r="R1534" s="30"/>
      <c r="S1534" s="1"/>
    </row>
    <row r="1535" spans="1:19" ht="18" customHeight="1">
      <c r="A1535" s="22"/>
      <c r="B1535" s="27"/>
      <c r="C1535" s="27"/>
      <c r="D1535" s="27"/>
      <c r="E1535" s="27"/>
      <c r="F1535" s="97"/>
      <c r="G1535" s="97"/>
      <c r="H1535" s="97"/>
      <c r="I1535" s="97"/>
      <c r="J1535" s="97"/>
      <c r="K1535" s="97"/>
      <c r="L1535" s="98"/>
      <c r="M1535" s="99"/>
      <c r="N1535" s="99"/>
      <c r="O1535" s="99"/>
      <c r="P1535" s="1"/>
      <c r="Q1535" s="27"/>
      <c r="R1535" s="30"/>
      <c r="S1535" s="1"/>
    </row>
    <row r="1536" spans="1:19" ht="18" customHeight="1">
      <c r="A1536" s="22"/>
      <c r="B1536" s="27"/>
      <c r="C1536" s="27"/>
      <c r="D1536" s="27"/>
      <c r="E1536" s="27"/>
      <c r="F1536" s="97"/>
      <c r="G1536" s="97"/>
      <c r="H1536" s="97"/>
      <c r="I1536" s="97"/>
      <c r="J1536" s="97"/>
      <c r="K1536" s="97"/>
      <c r="L1536" s="98"/>
      <c r="M1536" s="99"/>
      <c r="N1536" s="99"/>
      <c r="O1536" s="99"/>
      <c r="P1536" s="1"/>
      <c r="Q1536" s="27"/>
      <c r="R1536" s="30"/>
      <c r="S1536" s="1"/>
    </row>
    <row r="1537" spans="1:19" ht="18" customHeight="1">
      <c r="A1537" s="22"/>
      <c r="B1537" s="27"/>
      <c r="C1537" s="27"/>
      <c r="D1537" s="27"/>
      <c r="E1537" s="27"/>
      <c r="F1537" s="97"/>
      <c r="G1537" s="97"/>
      <c r="H1537" s="97"/>
      <c r="I1537" s="97"/>
      <c r="J1537" s="97"/>
      <c r="K1537" s="97"/>
      <c r="L1537" s="98"/>
      <c r="M1537" s="99"/>
      <c r="N1537" s="99"/>
      <c r="O1537" s="99"/>
      <c r="P1537" s="1"/>
      <c r="Q1537" s="27"/>
      <c r="R1537" s="30"/>
      <c r="S1537" s="1"/>
    </row>
    <row r="1538" spans="1:19" ht="18" customHeight="1">
      <c r="A1538" s="22"/>
      <c r="B1538" s="27"/>
      <c r="C1538" s="27"/>
      <c r="D1538" s="27"/>
      <c r="E1538" s="27"/>
      <c r="F1538" s="97"/>
      <c r="G1538" s="97"/>
      <c r="H1538" s="97"/>
      <c r="I1538" s="97"/>
      <c r="J1538" s="97"/>
      <c r="K1538" s="97"/>
      <c r="L1538" s="98"/>
      <c r="M1538" s="99"/>
      <c r="N1538" s="99"/>
      <c r="O1538" s="99"/>
      <c r="P1538" s="1"/>
      <c r="Q1538" s="27"/>
      <c r="R1538" s="30"/>
      <c r="S1538" s="1"/>
    </row>
    <row r="1539" spans="1:19" ht="18" customHeight="1">
      <c r="A1539" s="22"/>
      <c r="B1539" s="27"/>
      <c r="C1539" s="27"/>
      <c r="D1539" s="27"/>
      <c r="E1539" s="27"/>
      <c r="F1539" s="97"/>
      <c r="G1539" s="97"/>
      <c r="H1539" s="97"/>
      <c r="I1539" s="97"/>
      <c r="J1539" s="97"/>
      <c r="K1539" s="97"/>
      <c r="L1539" s="98"/>
      <c r="M1539" s="99"/>
      <c r="N1539" s="99"/>
      <c r="O1539" s="99"/>
      <c r="P1539" s="1"/>
      <c r="Q1539" s="27"/>
      <c r="R1539" s="30"/>
      <c r="S1539" s="1"/>
    </row>
    <row r="1540" spans="1:19" ht="18" customHeight="1">
      <c r="A1540" s="22"/>
      <c r="B1540" s="27"/>
      <c r="C1540" s="27"/>
      <c r="D1540" s="27"/>
      <c r="E1540" s="27"/>
      <c r="F1540" s="97"/>
      <c r="G1540" s="97"/>
      <c r="H1540" s="97"/>
      <c r="I1540" s="97"/>
      <c r="J1540" s="97"/>
      <c r="K1540" s="97"/>
      <c r="L1540" s="98"/>
      <c r="M1540" s="99"/>
      <c r="N1540" s="99"/>
      <c r="O1540" s="99"/>
      <c r="P1540" s="1"/>
      <c r="Q1540" s="27"/>
      <c r="R1540" s="30"/>
      <c r="S1540" s="1"/>
    </row>
    <row r="1541" spans="1:19" ht="18" customHeight="1">
      <c r="A1541" s="22"/>
      <c r="B1541" s="27"/>
      <c r="C1541" s="27"/>
      <c r="D1541" s="27"/>
      <c r="E1541" s="27"/>
      <c r="F1541" s="97"/>
      <c r="G1541" s="97"/>
      <c r="H1541" s="97"/>
      <c r="I1541" s="97"/>
      <c r="J1541" s="97"/>
      <c r="K1541" s="97"/>
      <c r="L1541" s="98"/>
      <c r="M1541" s="99"/>
      <c r="N1541" s="99"/>
      <c r="O1541" s="99"/>
      <c r="P1541" s="1"/>
      <c r="Q1541" s="27"/>
      <c r="R1541" s="30"/>
      <c r="S1541" s="1"/>
    </row>
    <row r="1542" spans="1:19" ht="18" customHeight="1">
      <c r="A1542" s="22"/>
      <c r="B1542" s="27"/>
      <c r="C1542" s="27"/>
      <c r="D1542" s="27"/>
      <c r="E1542" s="27"/>
      <c r="F1542" s="97"/>
      <c r="G1542" s="97"/>
      <c r="H1542" s="97"/>
      <c r="I1542" s="97"/>
      <c r="J1542" s="97"/>
      <c r="K1542" s="97"/>
      <c r="L1542" s="98"/>
      <c r="M1542" s="99"/>
      <c r="N1542" s="99"/>
      <c r="O1542" s="99"/>
      <c r="P1542" s="1"/>
      <c r="Q1542" s="27"/>
      <c r="R1542" s="30"/>
      <c r="S1542" s="1"/>
    </row>
    <row r="1543" spans="1:19" ht="18" customHeight="1">
      <c r="A1543" s="22"/>
      <c r="B1543" s="27"/>
      <c r="C1543" s="27"/>
      <c r="D1543" s="27"/>
      <c r="E1543" s="27"/>
      <c r="F1543" s="97"/>
      <c r="G1543" s="97"/>
      <c r="H1543" s="97"/>
      <c r="I1543" s="97"/>
      <c r="J1543" s="97"/>
      <c r="K1543" s="97"/>
      <c r="L1543" s="98"/>
      <c r="M1543" s="99"/>
      <c r="N1543" s="99"/>
      <c r="O1543" s="99"/>
      <c r="P1543" s="1"/>
      <c r="Q1543" s="27"/>
      <c r="R1543" s="30"/>
      <c r="S1543" s="1"/>
    </row>
    <row r="1544" spans="1:19" ht="18" customHeight="1">
      <c r="A1544" s="22"/>
      <c r="B1544" s="27"/>
      <c r="C1544" s="27"/>
      <c r="D1544" s="27"/>
      <c r="E1544" s="27"/>
      <c r="F1544" s="97"/>
      <c r="G1544" s="97"/>
      <c r="H1544" s="97"/>
      <c r="I1544" s="97"/>
      <c r="J1544" s="97"/>
      <c r="K1544" s="97"/>
      <c r="L1544" s="98"/>
      <c r="M1544" s="99"/>
      <c r="N1544" s="99"/>
      <c r="O1544" s="99"/>
      <c r="P1544" s="1"/>
      <c r="Q1544" s="27"/>
      <c r="R1544" s="30"/>
      <c r="S1544" s="1"/>
    </row>
    <row r="1545" spans="1:19" ht="18" customHeight="1">
      <c r="A1545" s="22"/>
      <c r="B1545" s="27"/>
      <c r="C1545" s="27"/>
      <c r="D1545" s="27"/>
      <c r="E1545" s="27"/>
      <c r="F1545" s="97"/>
      <c r="G1545" s="97"/>
      <c r="H1545" s="97"/>
      <c r="I1545" s="97"/>
      <c r="J1545" s="97"/>
      <c r="K1545" s="97"/>
      <c r="L1545" s="98"/>
      <c r="M1545" s="99"/>
      <c r="N1545" s="99"/>
      <c r="O1545" s="99"/>
      <c r="P1545" s="1"/>
      <c r="Q1545" s="27"/>
      <c r="R1545" s="30"/>
      <c r="S1545" s="1"/>
    </row>
    <row r="1546" spans="1:19" ht="18" customHeight="1">
      <c r="A1546" s="22"/>
      <c r="B1546" s="27"/>
      <c r="C1546" s="27"/>
      <c r="D1546" s="27"/>
      <c r="E1546" s="27"/>
      <c r="F1546" s="97"/>
      <c r="G1546" s="97"/>
      <c r="H1546" s="97"/>
      <c r="I1546" s="97"/>
      <c r="J1546" s="97"/>
      <c r="K1546" s="97"/>
      <c r="L1546" s="98"/>
      <c r="M1546" s="99"/>
      <c r="N1546" s="99"/>
      <c r="O1546" s="99"/>
      <c r="P1546" s="1"/>
      <c r="Q1546" s="27"/>
      <c r="R1546" s="30"/>
      <c r="S1546" s="1"/>
    </row>
    <row r="1547" spans="1:19" ht="18" customHeight="1">
      <c r="A1547" s="22"/>
      <c r="B1547" s="27"/>
      <c r="C1547" s="27"/>
      <c r="D1547" s="27"/>
      <c r="E1547" s="27"/>
      <c r="F1547" s="97"/>
      <c r="G1547" s="97"/>
      <c r="H1547" s="97"/>
      <c r="I1547" s="97"/>
      <c r="J1547" s="97"/>
      <c r="K1547" s="97"/>
      <c r="L1547" s="98"/>
      <c r="M1547" s="99"/>
      <c r="N1547" s="99"/>
      <c r="O1547" s="99"/>
      <c r="P1547" s="1"/>
      <c r="Q1547" s="27"/>
      <c r="R1547" s="30"/>
      <c r="S1547" s="1"/>
    </row>
    <row r="1548" spans="1:19" ht="18" customHeight="1">
      <c r="A1548" s="22"/>
      <c r="B1548" s="27"/>
      <c r="C1548" s="27"/>
      <c r="D1548" s="27"/>
      <c r="E1548" s="27"/>
      <c r="F1548" s="97"/>
      <c r="G1548" s="97"/>
      <c r="H1548" s="97"/>
      <c r="I1548" s="97"/>
      <c r="J1548" s="97"/>
      <c r="K1548" s="97"/>
      <c r="L1548" s="98"/>
      <c r="M1548" s="99"/>
      <c r="N1548" s="99"/>
      <c r="O1548" s="99"/>
      <c r="P1548" s="1"/>
      <c r="Q1548" s="27"/>
      <c r="R1548" s="30"/>
      <c r="S1548" s="1"/>
    </row>
    <row r="1549" spans="1:19" ht="18" customHeight="1">
      <c r="A1549" s="22"/>
      <c r="B1549" s="27"/>
      <c r="C1549" s="27"/>
      <c r="D1549" s="27"/>
      <c r="E1549" s="27"/>
      <c r="F1549" s="97"/>
      <c r="G1549" s="97"/>
      <c r="H1549" s="97"/>
      <c r="I1549" s="97"/>
      <c r="J1549" s="97"/>
      <c r="K1549" s="97"/>
      <c r="L1549" s="98"/>
      <c r="M1549" s="99"/>
      <c r="N1549" s="99"/>
      <c r="O1549" s="99"/>
      <c r="P1549" s="1"/>
      <c r="Q1549" s="27"/>
      <c r="R1549" s="30"/>
      <c r="S1549" s="1"/>
    </row>
    <row r="1550" spans="1:19" ht="18" customHeight="1">
      <c r="A1550" s="22"/>
      <c r="B1550" s="27"/>
      <c r="C1550" s="27"/>
      <c r="D1550" s="27"/>
      <c r="E1550" s="27"/>
      <c r="F1550" s="97"/>
      <c r="G1550" s="97"/>
      <c r="H1550" s="97"/>
      <c r="I1550" s="97"/>
      <c r="J1550" s="97"/>
      <c r="K1550" s="97"/>
      <c r="L1550" s="98"/>
      <c r="M1550" s="99"/>
      <c r="N1550" s="99"/>
      <c r="O1550" s="99"/>
      <c r="P1550" s="1"/>
      <c r="Q1550" s="27"/>
      <c r="R1550" s="30"/>
      <c r="S1550" s="1"/>
    </row>
    <row r="1551" spans="1:19" ht="18" customHeight="1">
      <c r="A1551" s="22"/>
      <c r="B1551" s="27"/>
      <c r="C1551" s="27"/>
      <c r="D1551" s="27"/>
      <c r="E1551" s="27"/>
      <c r="F1551" s="97"/>
      <c r="G1551" s="97"/>
      <c r="H1551" s="97"/>
      <c r="I1551" s="97"/>
      <c r="J1551" s="97"/>
      <c r="K1551" s="97"/>
      <c r="L1551" s="98"/>
      <c r="M1551" s="99"/>
      <c r="N1551" s="99"/>
      <c r="O1551" s="99"/>
      <c r="P1551" s="1"/>
      <c r="Q1551" s="27"/>
      <c r="R1551" s="30"/>
      <c r="S1551" s="1"/>
    </row>
    <row r="1552" spans="1:19" ht="18" customHeight="1">
      <c r="A1552" s="22"/>
      <c r="B1552" s="27"/>
      <c r="C1552" s="27"/>
      <c r="D1552" s="27"/>
      <c r="E1552" s="27"/>
      <c r="F1552" s="97"/>
      <c r="G1552" s="97"/>
      <c r="H1552" s="97"/>
      <c r="I1552" s="97"/>
      <c r="J1552" s="97"/>
      <c r="K1552" s="97"/>
      <c r="L1552" s="98"/>
      <c r="M1552" s="99"/>
      <c r="N1552" s="99"/>
      <c r="O1552" s="99"/>
      <c r="P1552" s="1"/>
      <c r="Q1552" s="27"/>
      <c r="R1552" s="30"/>
      <c r="S1552" s="1"/>
    </row>
    <row r="1553" spans="1:19" ht="18" customHeight="1">
      <c r="A1553" s="22"/>
      <c r="B1553" s="27"/>
      <c r="C1553" s="27"/>
      <c r="D1553" s="27"/>
      <c r="E1553" s="27"/>
      <c r="F1553" s="97"/>
      <c r="G1553" s="97"/>
      <c r="H1553" s="97"/>
      <c r="I1553" s="97"/>
      <c r="J1553" s="97"/>
      <c r="K1553" s="97"/>
      <c r="L1553" s="98"/>
      <c r="M1553" s="99"/>
      <c r="N1553" s="99"/>
      <c r="O1553" s="99"/>
      <c r="P1553" s="1"/>
      <c r="Q1553" s="27"/>
      <c r="R1553" s="30"/>
      <c r="S1553" s="1"/>
    </row>
    <row r="1554" spans="1:19" ht="18" customHeight="1">
      <c r="A1554" s="22"/>
      <c r="B1554" s="27"/>
      <c r="C1554" s="27"/>
      <c r="D1554" s="27"/>
      <c r="E1554" s="27"/>
      <c r="F1554" s="97"/>
      <c r="G1554" s="97"/>
      <c r="H1554" s="97"/>
      <c r="I1554" s="97"/>
      <c r="J1554" s="97"/>
      <c r="K1554" s="97"/>
      <c r="L1554" s="98"/>
      <c r="M1554" s="99"/>
      <c r="N1554" s="99"/>
      <c r="O1554" s="99"/>
      <c r="P1554" s="1"/>
      <c r="Q1554" s="27"/>
      <c r="R1554" s="30"/>
      <c r="S1554" s="1"/>
    </row>
    <row r="1555" spans="1:19" ht="18" customHeight="1">
      <c r="A1555" s="22"/>
      <c r="B1555" s="27"/>
      <c r="C1555" s="27"/>
      <c r="D1555" s="27"/>
      <c r="E1555" s="27"/>
      <c r="F1555" s="97"/>
      <c r="G1555" s="97"/>
      <c r="H1555" s="97"/>
      <c r="I1555" s="97"/>
      <c r="J1555" s="97"/>
      <c r="K1555" s="97"/>
      <c r="L1555" s="98"/>
      <c r="M1555" s="99"/>
      <c r="N1555" s="99"/>
      <c r="O1555" s="99"/>
      <c r="P1555" s="1"/>
      <c r="Q1555" s="27"/>
      <c r="R1555" s="30"/>
      <c r="S1555" s="1"/>
    </row>
    <row r="1556" spans="1:19" ht="18" customHeight="1">
      <c r="A1556" s="22"/>
      <c r="B1556" s="27"/>
      <c r="C1556" s="27"/>
      <c r="D1556" s="27"/>
      <c r="E1556" s="27"/>
      <c r="F1556" s="97"/>
      <c r="G1556" s="97"/>
      <c r="H1556" s="97"/>
      <c r="I1556" s="97"/>
      <c r="J1556" s="97"/>
      <c r="K1556" s="97"/>
      <c r="L1556" s="98"/>
      <c r="M1556" s="99"/>
      <c r="N1556" s="99"/>
      <c r="O1556" s="99"/>
      <c r="P1556" s="1"/>
      <c r="Q1556" s="27"/>
      <c r="R1556" s="30"/>
      <c r="S1556" s="1"/>
    </row>
    <row r="1557" spans="1:19" ht="18" customHeight="1">
      <c r="A1557" s="22"/>
      <c r="B1557" s="27"/>
      <c r="C1557" s="27"/>
      <c r="D1557" s="27"/>
      <c r="E1557" s="27"/>
      <c r="F1557" s="97"/>
      <c r="G1557" s="97"/>
      <c r="H1557" s="97"/>
      <c r="I1557" s="97"/>
      <c r="J1557" s="97"/>
      <c r="K1557" s="97"/>
      <c r="L1557" s="98"/>
      <c r="M1557" s="99"/>
      <c r="N1557" s="99"/>
      <c r="O1557" s="99"/>
      <c r="P1557" s="1"/>
      <c r="Q1557" s="27"/>
      <c r="R1557" s="30"/>
      <c r="S1557" s="1"/>
    </row>
    <row r="1558" spans="1:19" ht="18" customHeight="1">
      <c r="A1558" s="22"/>
      <c r="B1558" s="27"/>
      <c r="C1558" s="27"/>
      <c r="D1558" s="27"/>
      <c r="E1558" s="27"/>
      <c r="F1558" s="97"/>
      <c r="G1558" s="97"/>
      <c r="H1558" s="97"/>
      <c r="I1558" s="97"/>
      <c r="J1558" s="97"/>
      <c r="K1558" s="97"/>
      <c r="L1558" s="98"/>
      <c r="M1558" s="99"/>
      <c r="N1558" s="99"/>
      <c r="O1558" s="99"/>
      <c r="P1558" s="1"/>
      <c r="Q1558" s="27"/>
      <c r="R1558" s="30"/>
      <c r="S1558" s="1"/>
    </row>
    <row r="1559" spans="1:19" ht="18" customHeight="1">
      <c r="A1559" s="22"/>
      <c r="B1559" s="27"/>
      <c r="C1559" s="27"/>
      <c r="D1559" s="27"/>
      <c r="E1559" s="27"/>
      <c r="F1559" s="97"/>
      <c r="G1559" s="97"/>
      <c r="H1559" s="97"/>
      <c r="I1559" s="97"/>
      <c r="J1559" s="97"/>
      <c r="K1559" s="97"/>
      <c r="L1559" s="98"/>
      <c r="M1559" s="99"/>
      <c r="N1559" s="99"/>
      <c r="O1559" s="99"/>
      <c r="P1559" s="1"/>
      <c r="Q1559" s="27"/>
      <c r="R1559" s="30"/>
      <c r="S1559" s="1"/>
    </row>
    <row r="1560" spans="1:19" ht="18" customHeight="1">
      <c r="A1560" s="22"/>
      <c r="B1560" s="27"/>
      <c r="C1560" s="27"/>
      <c r="D1560" s="27"/>
      <c r="E1560" s="27"/>
      <c r="F1560" s="97"/>
      <c r="G1560" s="97"/>
      <c r="H1560" s="97"/>
      <c r="I1560" s="97"/>
      <c r="J1560" s="97"/>
      <c r="K1560" s="97"/>
      <c r="L1560" s="98"/>
      <c r="M1560" s="99"/>
      <c r="N1560" s="99"/>
      <c r="O1560" s="99"/>
      <c r="P1560" s="1"/>
      <c r="Q1560" s="27"/>
      <c r="R1560" s="30"/>
      <c r="S1560" s="1"/>
    </row>
    <row r="1561" spans="1:19" ht="18" customHeight="1">
      <c r="A1561" s="22"/>
      <c r="B1561" s="27"/>
      <c r="C1561" s="27"/>
      <c r="D1561" s="27"/>
      <c r="E1561" s="27"/>
      <c r="F1561" s="97"/>
      <c r="G1561" s="97"/>
      <c r="H1561" s="97"/>
      <c r="I1561" s="97"/>
      <c r="J1561" s="97"/>
      <c r="K1561" s="97"/>
      <c r="L1561" s="98"/>
      <c r="M1561" s="99"/>
      <c r="N1561" s="99"/>
      <c r="O1561" s="99"/>
      <c r="P1561" s="1"/>
      <c r="Q1561" s="27"/>
      <c r="R1561" s="30"/>
      <c r="S1561" s="1"/>
    </row>
    <row r="1562" spans="1:19" ht="18" customHeight="1">
      <c r="A1562" s="22"/>
      <c r="B1562" s="27"/>
      <c r="C1562" s="27"/>
      <c r="D1562" s="27"/>
      <c r="E1562" s="27"/>
      <c r="F1562" s="97"/>
      <c r="G1562" s="97"/>
      <c r="H1562" s="97"/>
      <c r="I1562" s="97"/>
      <c r="J1562" s="97"/>
      <c r="K1562" s="97"/>
      <c r="L1562" s="98"/>
      <c r="M1562" s="99"/>
      <c r="N1562" s="99"/>
      <c r="O1562" s="99"/>
      <c r="P1562" s="1"/>
      <c r="Q1562" s="27"/>
      <c r="R1562" s="30"/>
      <c r="S1562" s="1"/>
    </row>
    <row r="1563" spans="1:19" ht="18" customHeight="1">
      <c r="A1563" s="22"/>
      <c r="B1563" s="27"/>
      <c r="C1563" s="27"/>
      <c r="D1563" s="27"/>
      <c r="E1563" s="27"/>
      <c r="F1563" s="97"/>
      <c r="G1563" s="97"/>
      <c r="H1563" s="97"/>
      <c r="I1563" s="97"/>
      <c r="J1563" s="97"/>
      <c r="K1563" s="97"/>
      <c r="L1563" s="98"/>
      <c r="M1563" s="99"/>
      <c r="N1563" s="99"/>
      <c r="O1563" s="99"/>
      <c r="P1563" s="1"/>
      <c r="Q1563" s="27"/>
      <c r="R1563" s="30"/>
      <c r="S1563" s="1"/>
    </row>
    <row r="1564" spans="1:19" ht="18" customHeight="1">
      <c r="A1564" s="22"/>
      <c r="B1564" s="27"/>
      <c r="C1564" s="27"/>
      <c r="D1564" s="27"/>
      <c r="E1564" s="27"/>
      <c r="F1564" s="97"/>
      <c r="G1564" s="97"/>
      <c r="H1564" s="97"/>
      <c r="I1564" s="97"/>
      <c r="J1564" s="97"/>
      <c r="K1564" s="97"/>
      <c r="L1564" s="98"/>
      <c r="M1564" s="99"/>
      <c r="N1564" s="99"/>
      <c r="O1564" s="99"/>
      <c r="P1564" s="1"/>
      <c r="Q1564" s="27"/>
      <c r="R1564" s="30"/>
      <c r="S1564" s="1"/>
    </row>
    <row r="1565" spans="1:19" ht="18" customHeight="1">
      <c r="A1565" s="22"/>
      <c r="B1565" s="27"/>
      <c r="C1565" s="27"/>
      <c r="D1565" s="27"/>
      <c r="E1565" s="27"/>
      <c r="F1565" s="97"/>
      <c r="G1565" s="97"/>
      <c r="H1565" s="97"/>
      <c r="I1565" s="97"/>
      <c r="J1565" s="97"/>
      <c r="K1565" s="97"/>
      <c r="L1565" s="98"/>
      <c r="M1565" s="99"/>
      <c r="N1565" s="99"/>
      <c r="O1565" s="99"/>
      <c r="P1565" s="1"/>
      <c r="Q1565" s="27"/>
      <c r="R1565" s="30"/>
      <c r="S1565" s="1"/>
    </row>
    <row r="1566" spans="1:19" ht="18" customHeight="1">
      <c r="A1566" s="22"/>
      <c r="B1566" s="27"/>
      <c r="C1566" s="27"/>
      <c r="D1566" s="27"/>
      <c r="E1566" s="27"/>
      <c r="F1566" s="97"/>
      <c r="G1566" s="97"/>
      <c r="H1566" s="97"/>
      <c r="I1566" s="97"/>
      <c r="J1566" s="97"/>
      <c r="K1566" s="97"/>
      <c r="L1566" s="98"/>
      <c r="M1566" s="99"/>
      <c r="N1566" s="99"/>
      <c r="O1566" s="99"/>
      <c r="P1566" s="1"/>
      <c r="Q1566" s="27"/>
      <c r="R1566" s="30"/>
      <c r="S1566" s="1"/>
    </row>
    <row r="1567" spans="1:19" ht="18" customHeight="1">
      <c r="A1567" s="22"/>
      <c r="B1567" s="27"/>
      <c r="C1567" s="27"/>
      <c r="D1567" s="27"/>
      <c r="E1567" s="27"/>
      <c r="F1567" s="97"/>
      <c r="G1567" s="97"/>
      <c r="H1567" s="97"/>
      <c r="I1567" s="97"/>
      <c r="J1567" s="97"/>
      <c r="K1567" s="97"/>
      <c r="L1567" s="98"/>
      <c r="M1567" s="99"/>
      <c r="N1567" s="99"/>
      <c r="O1567" s="99"/>
      <c r="P1567" s="1"/>
      <c r="Q1567" s="27"/>
      <c r="R1567" s="30"/>
      <c r="S1567" s="1"/>
    </row>
    <row r="1568" spans="1:19" ht="18" customHeight="1">
      <c r="A1568" s="22"/>
      <c r="B1568" s="27"/>
      <c r="C1568" s="27"/>
      <c r="D1568" s="27"/>
      <c r="E1568" s="27"/>
      <c r="F1568" s="97"/>
      <c r="G1568" s="97"/>
      <c r="H1568" s="97"/>
      <c r="I1568" s="97"/>
      <c r="J1568" s="97"/>
      <c r="K1568" s="97"/>
      <c r="L1568" s="98"/>
      <c r="M1568" s="99"/>
      <c r="N1568" s="99"/>
      <c r="O1568" s="99"/>
      <c r="P1568" s="1"/>
      <c r="Q1568" s="27"/>
      <c r="R1568" s="30"/>
      <c r="S1568" s="1"/>
    </row>
    <row r="1569" spans="1:19" ht="18" customHeight="1">
      <c r="A1569" s="22"/>
      <c r="B1569" s="27"/>
      <c r="C1569" s="27"/>
      <c r="D1569" s="27"/>
      <c r="E1569" s="27"/>
      <c r="F1569" s="97"/>
      <c r="G1569" s="97"/>
      <c r="H1569" s="97"/>
      <c r="I1569" s="97"/>
      <c r="J1569" s="97"/>
      <c r="K1569" s="97"/>
      <c r="L1569" s="98"/>
      <c r="M1569" s="99"/>
      <c r="N1569" s="99"/>
      <c r="O1569" s="99"/>
      <c r="P1569" s="1"/>
      <c r="Q1569" s="27"/>
      <c r="R1569" s="30"/>
      <c r="S1569" s="1"/>
    </row>
    <row r="1570" spans="1:19" ht="18" customHeight="1">
      <c r="A1570" s="22"/>
      <c r="B1570" s="27"/>
      <c r="C1570" s="27"/>
      <c r="D1570" s="27"/>
      <c r="E1570" s="27"/>
      <c r="F1570" s="97"/>
      <c r="G1570" s="97"/>
      <c r="H1570" s="97"/>
      <c r="I1570" s="97"/>
      <c r="J1570" s="97"/>
      <c r="K1570" s="97"/>
      <c r="L1570" s="98"/>
      <c r="M1570" s="99"/>
      <c r="N1570" s="99"/>
      <c r="O1570" s="99"/>
      <c r="P1570" s="1"/>
      <c r="Q1570" s="27"/>
      <c r="R1570" s="30"/>
      <c r="S1570" s="1"/>
    </row>
    <row r="1571" spans="1:19" ht="18" customHeight="1">
      <c r="A1571" s="22"/>
      <c r="B1571" s="27"/>
      <c r="C1571" s="27"/>
      <c r="D1571" s="27"/>
      <c r="E1571" s="27"/>
      <c r="F1571" s="97"/>
      <c r="G1571" s="97"/>
      <c r="H1571" s="97"/>
      <c r="I1571" s="97"/>
      <c r="J1571" s="97"/>
      <c r="K1571" s="97"/>
      <c r="L1571" s="98"/>
      <c r="M1571" s="99"/>
      <c r="N1571" s="99"/>
      <c r="O1571" s="99"/>
      <c r="P1571" s="1"/>
      <c r="Q1571" s="27"/>
      <c r="R1571" s="30"/>
      <c r="S1571" s="1"/>
    </row>
    <row r="1572" spans="1:19" ht="18" customHeight="1">
      <c r="A1572" s="22"/>
      <c r="B1572" s="27"/>
      <c r="C1572" s="27"/>
      <c r="D1572" s="27"/>
      <c r="E1572" s="27"/>
      <c r="F1572" s="97"/>
      <c r="G1572" s="97"/>
      <c r="H1572" s="97"/>
      <c r="I1572" s="97"/>
      <c r="J1572" s="97"/>
      <c r="K1572" s="97"/>
      <c r="L1572" s="98"/>
      <c r="M1572" s="99"/>
      <c r="N1572" s="99"/>
      <c r="O1572" s="99"/>
      <c r="P1572" s="1"/>
      <c r="Q1572" s="27"/>
      <c r="R1572" s="30"/>
      <c r="S1572" s="1"/>
    </row>
    <row r="1573" spans="1:19" ht="18" customHeight="1">
      <c r="A1573" s="22"/>
      <c r="B1573" s="27"/>
      <c r="C1573" s="27"/>
      <c r="D1573" s="27"/>
      <c r="E1573" s="27"/>
      <c r="F1573" s="97"/>
      <c r="G1573" s="97"/>
      <c r="H1573" s="97"/>
      <c r="I1573" s="97"/>
      <c r="J1573" s="97"/>
      <c r="K1573" s="97"/>
      <c r="L1573" s="98"/>
      <c r="M1573" s="99"/>
      <c r="N1573" s="99"/>
      <c r="O1573" s="99"/>
      <c r="P1573" s="1"/>
      <c r="Q1573" s="27"/>
      <c r="R1573" s="30"/>
      <c r="S1573" s="1"/>
    </row>
    <row r="1574" spans="1:19" ht="18" customHeight="1">
      <c r="A1574" s="22"/>
      <c r="B1574" s="27"/>
      <c r="C1574" s="27"/>
      <c r="D1574" s="27"/>
      <c r="E1574" s="27"/>
      <c r="F1574" s="97"/>
      <c r="G1574" s="97"/>
      <c r="H1574" s="97"/>
      <c r="I1574" s="97"/>
      <c r="J1574" s="97"/>
      <c r="K1574" s="97"/>
      <c r="L1574" s="98"/>
      <c r="M1574" s="99"/>
      <c r="N1574" s="99"/>
      <c r="O1574" s="99"/>
      <c r="P1574" s="1"/>
      <c r="Q1574" s="27"/>
      <c r="R1574" s="30"/>
      <c r="S1574" s="1"/>
    </row>
    <row r="1575" spans="1:19" ht="18" customHeight="1">
      <c r="A1575" s="22"/>
      <c r="B1575" s="27"/>
      <c r="C1575" s="27"/>
      <c r="D1575" s="27"/>
      <c r="E1575" s="27"/>
      <c r="F1575" s="97"/>
      <c r="G1575" s="97"/>
      <c r="H1575" s="97"/>
      <c r="I1575" s="97"/>
      <c r="J1575" s="97"/>
      <c r="K1575" s="97"/>
      <c r="L1575" s="98"/>
      <c r="M1575" s="99"/>
      <c r="N1575" s="99"/>
      <c r="O1575" s="99"/>
      <c r="P1575" s="1"/>
      <c r="Q1575" s="27"/>
      <c r="R1575" s="30"/>
      <c r="S1575" s="1"/>
    </row>
    <row r="1576" spans="1:19" ht="18" customHeight="1">
      <c r="A1576" s="22"/>
      <c r="B1576" s="27"/>
      <c r="C1576" s="27"/>
      <c r="D1576" s="27"/>
      <c r="E1576" s="27"/>
      <c r="F1576" s="97"/>
      <c r="G1576" s="97"/>
      <c r="H1576" s="97"/>
      <c r="I1576" s="97"/>
      <c r="J1576" s="97"/>
      <c r="K1576" s="97"/>
      <c r="L1576" s="98"/>
      <c r="M1576" s="99"/>
      <c r="N1576" s="99"/>
      <c r="O1576" s="99"/>
      <c r="P1576" s="1"/>
      <c r="Q1576" s="27"/>
      <c r="R1576" s="30"/>
      <c r="S1576" s="1"/>
    </row>
    <row r="1577" spans="1:19" ht="18" customHeight="1">
      <c r="A1577" s="22"/>
      <c r="B1577" s="27"/>
      <c r="C1577" s="27"/>
      <c r="D1577" s="27"/>
      <c r="E1577" s="27"/>
      <c r="F1577" s="97"/>
      <c r="G1577" s="97"/>
      <c r="H1577" s="97"/>
      <c r="I1577" s="97"/>
      <c r="J1577" s="97"/>
      <c r="K1577" s="97"/>
      <c r="L1577" s="98"/>
      <c r="M1577" s="99"/>
      <c r="N1577" s="99"/>
      <c r="O1577" s="99"/>
      <c r="P1577" s="1"/>
      <c r="Q1577" s="27"/>
      <c r="R1577" s="30"/>
      <c r="S1577" s="1"/>
    </row>
    <row r="1578" spans="1:19" ht="18" customHeight="1">
      <c r="A1578" s="22"/>
      <c r="B1578" s="27"/>
      <c r="C1578" s="27"/>
      <c r="D1578" s="27"/>
      <c r="E1578" s="27"/>
      <c r="F1578" s="97"/>
      <c r="G1578" s="97"/>
      <c r="H1578" s="97"/>
      <c r="I1578" s="97"/>
      <c r="J1578" s="97"/>
      <c r="K1578" s="97"/>
      <c r="L1578" s="98"/>
      <c r="M1578" s="99"/>
      <c r="N1578" s="99"/>
      <c r="O1578" s="99"/>
      <c r="P1578" s="1"/>
      <c r="Q1578" s="27"/>
      <c r="R1578" s="30"/>
      <c r="S1578" s="1"/>
    </row>
    <row r="1579" spans="1:19" ht="18" customHeight="1">
      <c r="A1579" s="22"/>
      <c r="B1579" s="27"/>
      <c r="C1579" s="27"/>
      <c r="D1579" s="27"/>
      <c r="E1579" s="27"/>
      <c r="F1579" s="97"/>
      <c r="G1579" s="97"/>
      <c r="H1579" s="97"/>
      <c r="I1579" s="97"/>
      <c r="J1579" s="97"/>
      <c r="K1579" s="97"/>
      <c r="L1579" s="98"/>
      <c r="M1579" s="99"/>
      <c r="N1579" s="99"/>
      <c r="O1579" s="99"/>
      <c r="P1579" s="1"/>
      <c r="Q1579" s="27"/>
      <c r="R1579" s="30"/>
      <c r="S1579" s="1"/>
    </row>
    <row r="1580" spans="1:19" ht="18" customHeight="1">
      <c r="A1580" s="22"/>
      <c r="B1580" s="27"/>
      <c r="C1580" s="27"/>
      <c r="D1580" s="27"/>
      <c r="E1580" s="27"/>
      <c r="F1580" s="97"/>
      <c r="G1580" s="97"/>
      <c r="H1580" s="97"/>
      <c r="I1580" s="97"/>
      <c r="J1580" s="97"/>
      <c r="K1580" s="97"/>
      <c r="L1580" s="98"/>
      <c r="M1580" s="99"/>
      <c r="N1580" s="99"/>
      <c r="O1580" s="99"/>
      <c r="P1580" s="1"/>
      <c r="Q1580" s="27"/>
      <c r="R1580" s="30"/>
      <c r="S1580" s="1"/>
    </row>
    <row r="1581" spans="1:19" ht="18" customHeight="1">
      <c r="A1581" s="22"/>
      <c r="B1581" s="27"/>
      <c r="C1581" s="27"/>
      <c r="D1581" s="27"/>
      <c r="E1581" s="27"/>
      <c r="F1581" s="97"/>
      <c r="G1581" s="97"/>
      <c r="H1581" s="97"/>
      <c r="I1581" s="97"/>
      <c r="J1581" s="97"/>
      <c r="K1581" s="97"/>
      <c r="L1581" s="98"/>
      <c r="M1581" s="99"/>
      <c r="N1581" s="99"/>
      <c r="O1581" s="99"/>
      <c r="P1581" s="1"/>
      <c r="Q1581" s="27"/>
      <c r="R1581" s="30"/>
      <c r="S1581" s="1"/>
    </row>
    <row r="1582" spans="1:19" ht="18" customHeight="1">
      <c r="A1582" s="22"/>
      <c r="B1582" s="27"/>
      <c r="C1582" s="27"/>
      <c r="D1582" s="27"/>
      <c r="E1582" s="27"/>
      <c r="F1582" s="97"/>
      <c r="G1582" s="97"/>
      <c r="H1582" s="97"/>
      <c r="I1582" s="97"/>
      <c r="J1582" s="97"/>
      <c r="K1582" s="97"/>
      <c r="L1582" s="98"/>
      <c r="M1582" s="99"/>
      <c r="N1582" s="99"/>
      <c r="O1582" s="99"/>
      <c r="P1582" s="1"/>
      <c r="Q1582" s="27"/>
      <c r="R1582" s="30"/>
      <c r="S1582" s="1"/>
    </row>
    <row r="1583" spans="1:19" ht="18" customHeight="1">
      <c r="A1583" s="22"/>
      <c r="B1583" s="27"/>
      <c r="C1583" s="27"/>
      <c r="D1583" s="27"/>
      <c r="E1583" s="27"/>
      <c r="F1583" s="97"/>
      <c r="G1583" s="97"/>
      <c r="H1583" s="97"/>
      <c r="I1583" s="97"/>
      <c r="J1583" s="97"/>
      <c r="K1583" s="97"/>
      <c r="L1583" s="98"/>
      <c r="M1583" s="99"/>
      <c r="N1583" s="99"/>
      <c r="O1583" s="99"/>
      <c r="P1583" s="1"/>
      <c r="Q1583" s="27"/>
      <c r="R1583" s="30"/>
      <c r="S1583" s="1"/>
    </row>
    <row r="1584" spans="1:19" ht="18" customHeight="1">
      <c r="A1584" s="22"/>
      <c r="B1584" s="27"/>
      <c r="C1584" s="27"/>
      <c r="D1584" s="27"/>
      <c r="E1584" s="27"/>
      <c r="F1584" s="97"/>
      <c r="G1584" s="97"/>
      <c r="H1584" s="97"/>
      <c r="I1584" s="97"/>
      <c r="J1584" s="97"/>
      <c r="K1584" s="97"/>
      <c r="L1584" s="98"/>
      <c r="M1584" s="99"/>
      <c r="N1584" s="99"/>
      <c r="O1584" s="99"/>
      <c r="P1584" s="1"/>
      <c r="Q1584" s="27"/>
      <c r="R1584" s="30"/>
      <c r="S1584" s="1"/>
    </row>
    <row r="1585" spans="1:19" ht="18" customHeight="1">
      <c r="A1585" s="22"/>
      <c r="B1585" s="27"/>
      <c r="C1585" s="27"/>
      <c r="D1585" s="27"/>
      <c r="E1585" s="27"/>
      <c r="F1585" s="97"/>
      <c r="G1585" s="97"/>
      <c r="H1585" s="97"/>
      <c r="I1585" s="97"/>
      <c r="J1585" s="97"/>
      <c r="K1585" s="97"/>
      <c r="L1585" s="98"/>
      <c r="M1585" s="99"/>
      <c r="N1585" s="99"/>
      <c r="O1585" s="99"/>
      <c r="P1585" s="1"/>
      <c r="Q1585" s="27"/>
      <c r="R1585" s="30"/>
      <c r="S1585" s="1"/>
    </row>
    <row r="1586" spans="1:19" ht="18" customHeight="1">
      <c r="A1586" s="22"/>
      <c r="B1586" s="27"/>
      <c r="C1586" s="27"/>
      <c r="D1586" s="27"/>
      <c r="E1586" s="27"/>
      <c r="F1586" s="97"/>
      <c r="G1586" s="97"/>
      <c r="H1586" s="97"/>
      <c r="I1586" s="97"/>
      <c r="J1586" s="97"/>
      <c r="K1586" s="97"/>
      <c r="L1586" s="98"/>
      <c r="M1586" s="99"/>
      <c r="N1586" s="99"/>
      <c r="O1586" s="99"/>
      <c r="P1586" s="1"/>
      <c r="Q1586" s="27"/>
      <c r="R1586" s="30"/>
      <c r="S1586" s="1"/>
    </row>
    <row r="1587" spans="1:19" ht="18" customHeight="1">
      <c r="A1587" s="22"/>
      <c r="B1587" s="27"/>
      <c r="C1587" s="27"/>
      <c r="D1587" s="27"/>
      <c r="E1587" s="27"/>
      <c r="F1587" s="97"/>
      <c r="G1587" s="97"/>
      <c r="H1587" s="97"/>
      <c r="I1587" s="97"/>
      <c r="J1587" s="97"/>
      <c r="K1587" s="97"/>
      <c r="L1587" s="98"/>
      <c r="M1587" s="99"/>
      <c r="N1587" s="99"/>
      <c r="O1587" s="99"/>
      <c r="P1587" s="1"/>
      <c r="Q1587" s="27"/>
      <c r="R1587" s="30"/>
      <c r="S1587" s="1"/>
    </row>
    <row r="1588" spans="1:19" ht="18" customHeight="1">
      <c r="A1588" s="22"/>
      <c r="B1588" s="27"/>
      <c r="C1588" s="27"/>
      <c r="D1588" s="27"/>
      <c r="E1588" s="27"/>
      <c r="F1588" s="97"/>
      <c r="G1588" s="97"/>
      <c r="H1588" s="97"/>
      <c r="I1588" s="97"/>
      <c r="J1588" s="97"/>
      <c r="K1588" s="97"/>
      <c r="L1588" s="98"/>
      <c r="M1588" s="99"/>
      <c r="N1588" s="99"/>
      <c r="O1588" s="99"/>
      <c r="P1588" s="1"/>
      <c r="Q1588" s="27"/>
      <c r="R1588" s="30"/>
      <c r="S1588" s="1"/>
    </row>
    <row r="1589" spans="1:19" ht="18" customHeight="1">
      <c r="A1589" s="22"/>
      <c r="B1589" s="27"/>
      <c r="C1589" s="27"/>
      <c r="D1589" s="27"/>
      <c r="E1589" s="27"/>
      <c r="F1589" s="97"/>
      <c r="G1589" s="97"/>
      <c r="H1589" s="97"/>
      <c r="I1589" s="97"/>
      <c r="J1589" s="97"/>
      <c r="K1589" s="97"/>
      <c r="L1589" s="98"/>
      <c r="M1589" s="99"/>
      <c r="N1589" s="99"/>
      <c r="O1589" s="99"/>
      <c r="P1589" s="1"/>
      <c r="Q1589" s="27"/>
      <c r="R1589" s="30"/>
      <c r="S1589" s="1"/>
    </row>
    <row r="1590" spans="1:19" ht="18" customHeight="1">
      <c r="A1590" s="22"/>
      <c r="B1590" s="27"/>
      <c r="C1590" s="27"/>
      <c r="D1590" s="27"/>
      <c r="E1590" s="27"/>
      <c r="F1590" s="97"/>
      <c r="G1590" s="97"/>
      <c r="H1590" s="97"/>
      <c r="I1590" s="97"/>
      <c r="J1590" s="97"/>
      <c r="K1590" s="97"/>
      <c r="L1590" s="98"/>
      <c r="M1590" s="99"/>
      <c r="N1590" s="99"/>
      <c r="O1590" s="99"/>
      <c r="P1590" s="1"/>
      <c r="Q1590" s="27"/>
      <c r="R1590" s="30"/>
      <c r="S1590" s="1"/>
    </row>
    <row r="1591" spans="1:19" ht="18" customHeight="1">
      <c r="A1591" s="22"/>
      <c r="B1591" s="27"/>
      <c r="C1591" s="27"/>
      <c r="D1591" s="27"/>
      <c r="E1591" s="27"/>
      <c r="F1591" s="97"/>
      <c r="G1591" s="97"/>
      <c r="H1591" s="97"/>
      <c r="I1591" s="97"/>
      <c r="J1591" s="97"/>
      <c r="K1591" s="97"/>
      <c r="L1591" s="98"/>
      <c r="M1591" s="99"/>
      <c r="N1591" s="99"/>
      <c r="O1591" s="99"/>
      <c r="P1591" s="1"/>
      <c r="Q1591" s="27"/>
      <c r="R1591" s="30"/>
      <c r="S1591" s="1"/>
    </row>
    <row r="1592" spans="1:19" ht="18" customHeight="1">
      <c r="A1592" s="22"/>
      <c r="B1592" s="27"/>
      <c r="C1592" s="27"/>
      <c r="D1592" s="27"/>
      <c r="E1592" s="27"/>
      <c r="F1592" s="97"/>
      <c r="G1592" s="97"/>
      <c r="H1592" s="97"/>
      <c r="I1592" s="97"/>
      <c r="J1592" s="97"/>
      <c r="K1592" s="97"/>
      <c r="L1592" s="98"/>
      <c r="M1592" s="99"/>
      <c r="N1592" s="99"/>
      <c r="O1592" s="99"/>
      <c r="P1592" s="1"/>
      <c r="Q1592" s="27"/>
      <c r="R1592" s="30"/>
      <c r="S1592" s="1"/>
    </row>
    <row r="1593" spans="1:19" ht="18" customHeight="1">
      <c r="A1593" s="22"/>
      <c r="B1593" s="27"/>
      <c r="C1593" s="27"/>
      <c r="D1593" s="27"/>
      <c r="E1593" s="27"/>
      <c r="F1593" s="97"/>
      <c r="G1593" s="97"/>
      <c r="H1593" s="97"/>
      <c r="I1593" s="97"/>
      <c r="J1593" s="97"/>
      <c r="K1593" s="97"/>
      <c r="L1593" s="98"/>
      <c r="M1593" s="99"/>
      <c r="N1593" s="99"/>
      <c r="O1593" s="99"/>
      <c r="P1593" s="1"/>
      <c r="Q1593" s="27"/>
      <c r="R1593" s="30"/>
      <c r="S1593" s="1"/>
    </row>
    <row r="1594" spans="1:19" ht="18" customHeight="1">
      <c r="A1594" s="22"/>
      <c r="B1594" s="27"/>
      <c r="C1594" s="27"/>
      <c r="D1594" s="27"/>
      <c r="E1594" s="27"/>
      <c r="F1594" s="97"/>
      <c r="G1594" s="97"/>
      <c r="H1594" s="97"/>
      <c r="I1594" s="97"/>
      <c r="J1594" s="97"/>
      <c r="K1594" s="97"/>
      <c r="L1594" s="98"/>
      <c r="M1594" s="99"/>
      <c r="N1594" s="99"/>
      <c r="O1594" s="99"/>
      <c r="P1594" s="1"/>
      <c r="Q1594" s="27"/>
      <c r="R1594" s="30"/>
      <c r="S1594" s="1"/>
    </row>
    <row r="1595" spans="1:19" ht="18" customHeight="1">
      <c r="A1595" s="22"/>
      <c r="B1595" s="27"/>
      <c r="C1595" s="27"/>
      <c r="D1595" s="27"/>
      <c r="E1595" s="27"/>
      <c r="F1595" s="97"/>
      <c r="G1595" s="97"/>
      <c r="H1595" s="97"/>
      <c r="I1595" s="97"/>
      <c r="J1595" s="97"/>
      <c r="K1595" s="97"/>
      <c r="L1595" s="98"/>
      <c r="M1595" s="99"/>
      <c r="N1595" s="99"/>
      <c r="O1595" s="99"/>
      <c r="P1595" s="1"/>
      <c r="Q1595" s="27"/>
      <c r="R1595" s="30"/>
      <c r="S1595" s="1"/>
    </row>
    <row r="1596" spans="1:19" ht="18" customHeight="1">
      <c r="A1596" s="22"/>
      <c r="B1596" s="27"/>
      <c r="C1596" s="27"/>
      <c r="D1596" s="27"/>
      <c r="E1596" s="27"/>
      <c r="F1596" s="97"/>
      <c r="G1596" s="97"/>
      <c r="H1596" s="97"/>
      <c r="I1596" s="97"/>
      <c r="J1596" s="97"/>
      <c r="K1596" s="97"/>
      <c r="L1596" s="98"/>
      <c r="M1596" s="99"/>
      <c r="N1596" s="99"/>
      <c r="O1596" s="99"/>
      <c r="P1596" s="1"/>
      <c r="Q1596" s="27"/>
      <c r="R1596" s="30"/>
      <c r="S1596" s="1"/>
    </row>
    <row r="1597" spans="1:19" ht="18" customHeight="1">
      <c r="A1597" s="22"/>
      <c r="B1597" s="27"/>
      <c r="C1597" s="27"/>
      <c r="D1597" s="27"/>
      <c r="E1597" s="27"/>
      <c r="F1597" s="97"/>
      <c r="G1597" s="97"/>
      <c r="H1597" s="97"/>
      <c r="I1597" s="97"/>
      <c r="J1597" s="97"/>
      <c r="K1597" s="97"/>
      <c r="L1597" s="98"/>
      <c r="M1597" s="99"/>
      <c r="N1597" s="99"/>
      <c r="O1597" s="99"/>
      <c r="P1597" s="1"/>
      <c r="Q1597" s="27"/>
      <c r="R1597" s="30"/>
      <c r="S1597" s="1"/>
    </row>
    <row r="1598" spans="1:19" ht="18" customHeight="1">
      <c r="A1598" s="22"/>
      <c r="B1598" s="27"/>
      <c r="C1598" s="27"/>
      <c r="D1598" s="27"/>
      <c r="E1598" s="27"/>
      <c r="F1598" s="97"/>
      <c r="G1598" s="97"/>
      <c r="H1598" s="97"/>
      <c r="I1598" s="97"/>
      <c r="J1598" s="97"/>
      <c r="K1598" s="97"/>
      <c r="L1598" s="98"/>
      <c r="M1598" s="99"/>
      <c r="N1598" s="99"/>
      <c r="O1598" s="99"/>
      <c r="P1598" s="1"/>
      <c r="Q1598" s="27"/>
      <c r="R1598" s="30"/>
      <c r="S1598" s="1"/>
    </row>
    <row r="1599" spans="1:19" ht="18" customHeight="1">
      <c r="A1599" s="22"/>
      <c r="B1599" s="27"/>
      <c r="C1599" s="27"/>
      <c r="D1599" s="27"/>
      <c r="E1599" s="27"/>
      <c r="F1599" s="97"/>
      <c r="G1599" s="97"/>
      <c r="H1599" s="97"/>
      <c r="I1599" s="97"/>
      <c r="J1599" s="97"/>
      <c r="K1599" s="97"/>
      <c r="L1599" s="98"/>
      <c r="M1599" s="99"/>
      <c r="N1599" s="99"/>
      <c r="O1599" s="99"/>
      <c r="P1599" s="1"/>
      <c r="Q1599" s="27"/>
      <c r="R1599" s="30"/>
      <c r="S1599" s="1"/>
    </row>
    <row r="1600" spans="1:19" ht="18" customHeight="1">
      <c r="A1600" s="22"/>
      <c r="B1600" s="27"/>
      <c r="C1600" s="27"/>
      <c r="D1600" s="27"/>
      <c r="E1600" s="27"/>
      <c r="F1600" s="97"/>
      <c r="G1600" s="97"/>
      <c r="H1600" s="97"/>
      <c r="I1600" s="97"/>
      <c r="J1600" s="97"/>
      <c r="K1600" s="97"/>
      <c r="L1600" s="98"/>
      <c r="M1600" s="99"/>
      <c r="N1600" s="99"/>
      <c r="O1600" s="99"/>
      <c r="P1600" s="1"/>
      <c r="Q1600" s="27"/>
      <c r="R1600" s="30"/>
      <c r="S1600" s="1"/>
    </row>
    <row r="1601" spans="1:19" ht="18" customHeight="1">
      <c r="A1601" s="22"/>
      <c r="B1601" s="27"/>
      <c r="C1601" s="27"/>
      <c r="D1601" s="27"/>
      <c r="E1601" s="27"/>
      <c r="F1601" s="97"/>
      <c r="G1601" s="97"/>
      <c r="H1601" s="97"/>
      <c r="I1601" s="97"/>
      <c r="J1601" s="97"/>
      <c r="K1601" s="97"/>
      <c r="L1601" s="98"/>
      <c r="M1601" s="99"/>
      <c r="N1601" s="99"/>
      <c r="O1601" s="99"/>
      <c r="P1601" s="1"/>
      <c r="Q1601" s="27"/>
      <c r="R1601" s="30"/>
      <c r="S1601" s="1"/>
    </row>
    <row r="1602" spans="1:19" ht="18" customHeight="1">
      <c r="A1602" s="22"/>
      <c r="B1602" s="27"/>
      <c r="C1602" s="27"/>
      <c r="D1602" s="27"/>
      <c r="E1602" s="27"/>
      <c r="F1602" s="97"/>
      <c r="G1602" s="97"/>
      <c r="H1602" s="97"/>
      <c r="I1602" s="97"/>
      <c r="J1602" s="97"/>
      <c r="K1602" s="97"/>
      <c r="L1602" s="98"/>
      <c r="M1602" s="99"/>
      <c r="N1602" s="99"/>
      <c r="O1602" s="99"/>
      <c r="P1602" s="1"/>
      <c r="Q1602" s="27"/>
      <c r="R1602" s="30"/>
      <c r="S1602" s="1"/>
    </row>
    <row r="1603" spans="1:19" ht="18" customHeight="1">
      <c r="A1603" s="22"/>
      <c r="B1603" s="27"/>
      <c r="C1603" s="27"/>
      <c r="D1603" s="27"/>
      <c r="E1603" s="27"/>
      <c r="F1603" s="97"/>
      <c r="G1603" s="97"/>
      <c r="H1603" s="97"/>
      <c r="I1603" s="97"/>
      <c r="J1603" s="97"/>
      <c r="K1603" s="97"/>
      <c r="L1603" s="98"/>
      <c r="M1603" s="99"/>
      <c r="N1603" s="99"/>
      <c r="O1603" s="99"/>
      <c r="P1603" s="1"/>
      <c r="Q1603" s="27"/>
      <c r="R1603" s="30"/>
      <c r="S1603" s="1"/>
    </row>
    <row r="1604" spans="1:19" ht="18" customHeight="1">
      <c r="A1604" s="22"/>
      <c r="B1604" s="27"/>
      <c r="C1604" s="27"/>
      <c r="D1604" s="27"/>
      <c r="E1604" s="27"/>
      <c r="F1604" s="97"/>
      <c r="G1604" s="97"/>
      <c r="H1604" s="97"/>
      <c r="I1604" s="97"/>
      <c r="J1604" s="97"/>
      <c r="K1604" s="97"/>
      <c r="L1604" s="98"/>
      <c r="M1604" s="99"/>
      <c r="N1604" s="99"/>
      <c r="O1604" s="99"/>
      <c r="P1604" s="1"/>
      <c r="Q1604" s="27"/>
      <c r="R1604" s="30"/>
      <c r="S1604" s="1"/>
    </row>
    <row r="1605" spans="1:19" ht="18" customHeight="1">
      <c r="A1605" s="22"/>
      <c r="B1605" s="27"/>
      <c r="C1605" s="27"/>
      <c r="D1605" s="27"/>
      <c r="E1605" s="27"/>
      <c r="F1605" s="97"/>
      <c r="G1605" s="97"/>
      <c r="H1605" s="97"/>
      <c r="I1605" s="97"/>
      <c r="J1605" s="97"/>
      <c r="K1605" s="97"/>
      <c r="L1605" s="98"/>
      <c r="M1605" s="99"/>
      <c r="N1605" s="99"/>
      <c r="O1605" s="99"/>
      <c r="P1605" s="1"/>
      <c r="Q1605" s="27"/>
      <c r="R1605" s="30"/>
      <c r="S1605" s="1"/>
    </row>
    <row r="1606" spans="1:19" ht="18" customHeight="1">
      <c r="A1606" s="22"/>
      <c r="B1606" s="27"/>
      <c r="C1606" s="27"/>
      <c r="D1606" s="27"/>
      <c r="E1606" s="27"/>
      <c r="F1606" s="97"/>
      <c r="G1606" s="97"/>
      <c r="H1606" s="97"/>
      <c r="I1606" s="97"/>
      <c r="J1606" s="97"/>
      <c r="K1606" s="97"/>
      <c r="L1606" s="98"/>
      <c r="M1606" s="99"/>
      <c r="N1606" s="99"/>
      <c r="O1606" s="99"/>
      <c r="P1606" s="1"/>
      <c r="Q1606" s="27"/>
      <c r="R1606" s="30"/>
      <c r="S1606" s="1"/>
    </row>
    <row r="1607" spans="1:19" ht="18" customHeight="1">
      <c r="A1607" s="22"/>
      <c r="B1607" s="27"/>
      <c r="C1607" s="27"/>
      <c r="D1607" s="27"/>
      <c r="E1607" s="27"/>
      <c r="F1607" s="97"/>
      <c r="G1607" s="97"/>
      <c r="H1607" s="97"/>
      <c r="I1607" s="97"/>
      <c r="J1607" s="97"/>
      <c r="K1607" s="97"/>
      <c r="L1607" s="98"/>
      <c r="M1607" s="99"/>
      <c r="N1607" s="99"/>
      <c r="O1607" s="99"/>
      <c r="P1607" s="1"/>
      <c r="Q1607" s="27"/>
      <c r="R1607" s="30"/>
      <c r="S1607" s="1"/>
    </row>
    <row r="1608" spans="1:19" ht="18" customHeight="1">
      <c r="A1608" s="22"/>
      <c r="B1608" s="27"/>
      <c r="C1608" s="27"/>
      <c r="D1608" s="27"/>
      <c r="E1608" s="27"/>
      <c r="F1608" s="97"/>
      <c r="G1608" s="97"/>
      <c r="H1608" s="97"/>
      <c r="I1608" s="97"/>
      <c r="J1608" s="97"/>
      <c r="K1608" s="97"/>
      <c r="L1608" s="98"/>
      <c r="M1608" s="99"/>
      <c r="N1608" s="99"/>
      <c r="O1608" s="99"/>
      <c r="P1608" s="1"/>
      <c r="Q1608" s="27"/>
      <c r="R1608" s="30"/>
      <c r="S1608" s="1"/>
    </row>
    <row r="1609" spans="1:19" ht="18" customHeight="1">
      <c r="A1609" s="22"/>
      <c r="B1609" s="27"/>
      <c r="C1609" s="27"/>
      <c r="D1609" s="27"/>
      <c r="E1609" s="27"/>
      <c r="F1609" s="97"/>
      <c r="G1609" s="97"/>
      <c r="H1609" s="97"/>
      <c r="I1609" s="97"/>
      <c r="J1609" s="97"/>
      <c r="K1609" s="97"/>
      <c r="L1609" s="98"/>
      <c r="M1609" s="99"/>
      <c r="N1609" s="99"/>
      <c r="O1609" s="99"/>
      <c r="P1609" s="1"/>
      <c r="Q1609" s="27"/>
      <c r="R1609" s="30"/>
      <c r="S1609" s="1"/>
    </row>
    <row r="1610" spans="1:19" ht="18" customHeight="1">
      <c r="A1610" s="22"/>
      <c r="B1610" s="27"/>
      <c r="C1610" s="27"/>
      <c r="D1610" s="27"/>
      <c r="E1610" s="27"/>
      <c r="F1610" s="97"/>
      <c r="G1610" s="97"/>
      <c r="H1610" s="97"/>
      <c r="I1610" s="97"/>
      <c r="J1610" s="97"/>
      <c r="K1610" s="97"/>
      <c r="L1610" s="98"/>
      <c r="M1610" s="99"/>
      <c r="N1610" s="99"/>
      <c r="O1610" s="99"/>
      <c r="P1610" s="1"/>
      <c r="Q1610" s="27"/>
      <c r="R1610" s="30"/>
      <c r="S1610" s="1"/>
    </row>
    <row r="1611" spans="1:19" ht="18" customHeight="1">
      <c r="A1611" s="22"/>
      <c r="B1611" s="27"/>
      <c r="C1611" s="27"/>
      <c r="D1611" s="27"/>
      <c r="E1611" s="27"/>
      <c r="F1611" s="97"/>
      <c r="G1611" s="97"/>
      <c r="H1611" s="97"/>
      <c r="I1611" s="97"/>
      <c r="J1611" s="97"/>
      <c r="K1611" s="97"/>
      <c r="L1611" s="98"/>
      <c r="M1611" s="99"/>
      <c r="N1611" s="99"/>
      <c r="O1611" s="99"/>
      <c r="P1611" s="1"/>
      <c r="Q1611" s="27"/>
      <c r="R1611" s="30"/>
      <c r="S1611" s="1"/>
    </row>
    <row r="1612" spans="1:19" ht="18" customHeight="1">
      <c r="A1612" s="22"/>
      <c r="B1612" s="27"/>
      <c r="C1612" s="27"/>
      <c r="D1612" s="27"/>
      <c r="E1612" s="27"/>
      <c r="F1612" s="97"/>
      <c r="G1612" s="97"/>
      <c r="H1612" s="97"/>
      <c r="I1612" s="97"/>
      <c r="J1612" s="97"/>
      <c r="K1612" s="97"/>
      <c r="L1612" s="98"/>
      <c r="M1612" s="99"/>
      <c r="N1612" s="99"/>
      <c r="O1612" s="99"/>
      <c r="P1612" s="1"/>
      <c r="Q1612" s="27"/>
      <c r="R1612" s="30"/>
      <c r="S1612" s="1"/>
    </row>
    <row r="1613" spans="1:19" ht="18" customHeight="1">
      <c r="A1613" s="22"/>
      <c r="B1613" s="27"/>
      <c r="C1613" s="27"/>
      <c r="D1613" s="27"/>
      <c r="E1613" s="27"/>
      <c r="F1613" s="97"/>
      <c r="G1613" s="97"/>
      <c r="H1613" s="97"/>
      <c r="I1613" s="97"/>
      <c r="J1613" s="97"/>
      <c r="K1613" s="97"/>
      <c r="L1613" s="98"/>
      <c r="M1613" s="99"/>
      <c r="N1613" s="99"/>
      <c r="O1613" s="99"/>
      <c r="P1613" s="1"/>
      <c r="Q1613" s="27"/>
      <c r="R1613" s="30"/>
      <c r="S1613" s="1"/>
    </row>
    <row r="1614" spans="1:19" ht="18" customHeight="1">
      <c r="A1614" s="22"/>
      <c r="B1614" s="27"/>
      <c r="C1614" s="27"/>
      <c r="D1614" s="27"/>
      <c r="E1614" s="27"/>
      <c r="F1614" s="97"/>
      <c r="G1614" s="97"/>
      <c r="H1614" s="97"/>
      <c r="I1614" s="97"/>
      <c r="J1614" s="97"/>
      <c r="K1614" s="97"/>
      <c r="L1614" s="98"/>
      <c r="M1614" s="99"/>
      <c r="N1614" s="99"/>
      <c r="O1614" s="99"/>
      <c r="P1614" s="1"/>
      <c r="Q1614" s="27"/>
      <c r="R1614" s="30"/>
      <c r="S1614" s="1"/>
    </row>
    <row r="1615" spans="1:19" ht="18" customHeight="1">
      <c r="A1615" s="22"/>
      <c r="B1615" s="27"/>
      <c r="C1615" s="27"/>
      <c r="D1615" s="27"/>
      <c r="E1615" s="27"/>
      <c r="F1615" s="97"/>
      <c r="G1615" s="97"/>
      <c r="H1615" s="97"/>
      <c r="I1615" s="97"/>
      <c r="J1615" s="97"/>
      <c r="K1615" s="97"/>
      <c r="L1615" s="98"/>
      <c r="M1615" s="99"/>
      <c r="N1615" s="99"/>
      <c r="O1615" s="99"/>
      <c r="P1615" s="1"/>
      <c r="Q1615" s="27"/>
      <c r="R1615" s="30"/>
      <c r="S1615" s="1"/>
    </row>
    <row r="1616" spans="1:19" ht="18" customHeight="1">
      <c r="A1616" s="22"/>
      <c r="B1616" s="27"/>
      <c r="C1616" s="27"/>
      <c r="D1616" s="27"/>
      <c r="E1616" s="27"/>
      <c r="F1616" s="97"/>
      <c r="G1616" s="97"/>
      <c r="H1616" s="97"/>
      <c r="I1616" s="97"/>
      <c r="J1616" s="97"/>
      <c r="K1616" s="97"/>
      <c r="L1616" s="98"/>
      <c r="M1616" s="99"/>
      <c r="N1616" s="99"/>
      <c r="O1616" s="99"/>
      <c r="P1616" s="1"/>
      <c r="Q1616" s="27"/>
      <c r="R1616" s="30"/>
      <c r="S1616" s="1"/>
    </row>
    <row r="1617" spans="1:19" ht="18" customHeight="1">
      <c r="A1617" s="22"/>
      <c r="B1617" s="27"/>
      <c r="C1617" s="27"/>
      <c r="D1617" s="27"/>
      <c r="E1617" s="27"/>
      <c r="F1617" s="97"/>
      <c r="G1617" s="97"/>
      <c r="H1617" s="97"/>
      <c r="I1617" s="97"/>
      <c r="J1617" s="97"/>
      <c r="K1617" s="97"/>
      <c r="L1617" s="98"/>
      <c r="M1617" s="99"/>
      <c r="N1617" s="99"/>
      <c r="O1617" s="99"/>
      <c r="P1617" s="1"/>
      <c r="Q1617" s="27"/>
      <c r="R1617" s="30"/>
      <c r="S1617" s="1"/>
    </row>
    <row r="1618" spans="1:19" ht="18" customHeight="1">
      <c r="A1618" s="22"/>
      <c r="B1618" s="27"/>
      <c r="C1618" s="27"/>
      <c r="D1618" s="27"/>
      <c r="E1618" s="27"/>
      <c r="F1618" s="97"/>
      <c r="G1618" s="97"/>
      <c r="H1618" s="97"/>
      <c r="I1618" s="97"/>
      <c r="J1618" s="97"/>
      <c r="K1618" s="97"/>
      <c r="L1618" s="98"/>
      <c r="M1618" s="99"/>
      <c r="N1618" s="99"/>
      <c r="O1618" s="99"/>
      <c r="P1618" s="1"/>
      <c r="Q1618" s="27"/>
      <c r="R1618" s="30"/>
      <c r="S1618" s="1"/>
    </row>
    <row r="1619" spans="1:19" ht="18" customHeight="1">
      <c r="A1619" s="22"/>
      <c r="B1619" s="27"/>
      <c r="C1619" s="27"/>
      <c r="D1619" s="27"/>
      <c r="E1619" s="27"/>
      <c r="F1619" s="97"/>
      <c r="G1619" s="97"/>
      <c r="H1619" s="97"/>
      <c r="I1619" s="97"/>
      <c r="J1619" s="97"/>
      <c r="K1619" s="97"/>
      <c r="L1619" s="98"/>
      <c r="M1619" s="99"/>
      <c r="N1619" s="99"/>
      <c r="O1619" s="99"/>
      <c r="P1619" s="1"/>
      <c r="Q1619" s="27"/>
      <c r="R1619" s="30"/>
      <c r="S1619" s="1"/>
    </row>
    <row r="1620" spans="1:19" ht="18" customHeight="1">
      <c r="A1620" s="22"/>
      <c r="B1620" s="27"/>
      <c r="C1620" s="27"/>
      <c r="D1620" s="27"/>
      <c r="E1620" s="27"/>
      <c r="F1620" s="97"/>
      <c r="G1620" s="97"/>
      <c r="H1620" s="97"/>
      <c r="I1620" s="97"/>
      <c r="J1620" s="97"/>
      <c r="K1620" s="97"/>
      <c r="L1620" s="98"/>
      <c r="M1620" s="99"/>
      <c r="N1620" s="99"/>
      <c r="O1620" s="99"/>
      <c r="P1620" s="1"/>
      <c r="Q1620" s="27"/>
      <c r="R1620" s="30"/>
      <c r="S1620" s="1"/>
    </row>
    <row r="1621" spans="1:19" ht="18" customHeight="1">
      <c r="A1621" s="22"/>
      <c r="B1621" s="27"/>
      <c r="C1621" s="27"/>
      <c r="D1621" s="27"/>
      <c r="E1621" s="27"/>
      <c r="F1621" s="97"/>
      <c r="G1621" s="97"/>
      <c r="H1621" s="97"/>
      <c r="I1621" s="97"/>
      <c r="J1621" s="97"/>
      <c r="K1621" s="97"/>
      <c r="L1621" s="98"/>
      <c r="M1621" s="99"/>
      <c r="N1621" s="99"/>
      <c r="O1621" s="99"/>
      <c r="P1621" s="1"/>
      <c r="Q1621" s="27"/>
      <c r="R1621" s="30"/>
      <c r="S1621" s="1"/>
    </row>
    <row r="1622" spans="1:19" ht="18" customHeight="1">
      <c r="A1622" s="22"/>
      <c r="B1622" s="27"/>
      <c r="C1622" s="27"/>
      <c r="D1622" s="27"/>
      <c r="E1622" s="27"/>
      <c r="F1622" s="97"/>
      <c r="G1622" s="97"/>
      <c r="H1622" s="97"/>
      <c r="I1622" s="97"/>
      <c r="J1622" s="97"/>
      <c r="K1622" s="97"/>
      <c r="L1622" s="98"/>
      <c r="M1622" s="99"/>
      <c r="N1622" s="99"/>
      <c r="O1622" s="99"/>
      <c r="P1622" s="1"/>
      <c r="Q1622" s="27"/>
      <c r="R1622" s="30"/>
      <c r="S1622" s="1"/>
    </row>
    <row r="1623" spans="1:19" ht="18" customHeight="1">
      <c r="A1623" s="22"/>
      <c r="B1623" s="27"/>
      <c r="C1623" s="27"/>
      <c r="D1623" s="27"/>
      <c r="E1623" s="27"/>
      <c r="F1623" s="97"/>
      <c r="G1623" s="97"/>
      <c r="H1623" s="97"/>
      <c r="I1623" s="97"/>
      <c r="J1623" s="97"/>
      <c r="K1623" s="97"/>
      <c r="L1623" s="98"/>
      <c r="M1623" s="99"/>
      <c r="N1623" s="99"/>
      <c r="O1623" s="99"/>
      <c r="P1623" s="1"/>
      <c r="Q1623" s="27"/>
      <c r="R1623" s="30"/>
      <c r="S1623" s="1"/>
    </row>
    <row r="1624" spans="1:19" ht="18" customHeight="1">
      <c r="A1624" s="22"/>
      <c r="B1624" s="27"/>
      <c r="C1624" s="27"/>
      <c r="D1624" s="27"/>
      <c r="E1624" s="27"/>
      <c r="F1624" s="97"/>
      <c r="G1624" s="97"/>
      <c r="H1624" s="97"/>
      <c r="I1624" s="97"/>
      <c r="J1624" s="97"/>
      <c r="K1624" s="97"/>
      <c r="L1624" s="98"/>
      <c r="M1624" s="99"/>
      <c r="N1624" s="99"/>
      <c r="O1624" s="99"/>
      <c r="P1624" s="1"/>
      <c r="Q1624" s="27"/>
      <c r="R1624" s="30"/>
      <c r="S1624" s="1"/>
    </row>
    <row r="1625" spans="1:19" ht="18" customHeight="1">
      <c r="A1625" s="22"/>
      <c r="B1625" s="27"/>
      <c r="C1625" s="27"/>
      <c r="D1625" s="27"/>
      <c r="E1625" s="27"/>
      <c r="F1625" s="97"/>
      <c r="G1625" s="97"/>
      <c r="H1625" s="97"/>
      <c r="I1625" s="97"/>
      <c r="J1625" s="97"/>
      <c r="K1625" s="97"/>
      <c r="L1625" s="98"/>
      <c r="M1625" s="99"/>
      <c r="N1625" s="99"/>
      <c r="O1625" s="99"/>
      <c r="P1625" s="1"/>
      <c r="Q1625" s="27"/>
      <c r="R1625" s="30"/>
      <c r="S1625" s="1"/>
    </row>
    <row r="1626" spans="1:19" ht="18" customHeight="1">
      <c r="A1626" s="22"/>
      <c r="B1626" s="27"/>
      <c r="C1626" s="27"/>
      <c r="D1626" s="27"/>
      <c r="E1626" s="27"/>
      <c r="F1626" s="97"/>
      <c r="G1626" s="97"/>
      <c r="H1626" s="97"/>
      <c r="I1626" s="97"/>
      <c r="J1626" s="97"/>
      <c r="K1626" s="97"/>
      <c r="L1626" s="98"/>
      <c r="M1626" s="99"/>
      <c r="N1626" s="99"/>
      <c r="O1626" s="99"/>
      <c r="P1626" s="1"/>
      <c r="Q1626" s="27"/>
      <c r="R1626" s="30"/>
      <c r="S1626" s="1"/>
    </row>
    <row r="1627" spans="1:19" ht="18" customHeight="1">
      <c r="A1627" s="22"/>
      <c r="B1627" s="27"/>
      <c r="C1627" s="27"/>
      <c r="D1627" s="27"/>
      <c r="E1627" s="27"/>
      <c r="F1627" s="97"/>
      <c r="G1627" s="97"/>
      <c r="H1627" s="97"/>
      <c r="I1627" s="97"/>
      <c r="J1627" s="97"/>
      <c r="K1627" s="97"/>
      <c r="L1627" s="98"/>
      <c r="M1627" s="99"/>
      <c r="N1627" s="99"/>
      <c r="O1627" s="99"/>
      <c r="P1627" s="1"/>
      <c r="Q1627" s="27"/>
      <c r="R1627" s="30"/>
      <c r="S1627" s="1"/>
    </row>
    <row r="1628" spans="1:19" ht="18" customHeight="1">
      <c r="A1628" s="22"/>
      <c r="B1628" s="27"/>
      <c r="C1628" s="27"/>
      <c r="D1628" s="27"/>
      <c r="E1628" s="27"/>
      <c r="F1628" s="97"/>
      <c r="G1628" s="97"/>
      <c r="H1628" s="97"/>
      <c r="I1628" s="97"/>
      <c r="J1628" s="97"/>
      <c r="K1628" s="97"/>
      <c r="L1628" s="98"/>
      <c r="M1628" s="99"/>
      <c r="N1628" s="99"/>
      <c r="O1628" s="99"/>
      <c r="P1628" s="1"/>
      <c r="Q1628" s="27"/>
      <c r="R1628" s="30"/>
      <c r="S1628" s="1"/>
    </row>
    <row r="1629" spans="1:19" ht="18" customHeight="1">
      <c r="A1629" s="22"/>
      <c r="B1629" s="27"/>
      <c r="C1629" s="27"/>
      <c r="D1629" s="27"/>
      <c r="E1629" s="27"/>
      <c r="F1629" s="97"/>
      <c r="G1629" s="97"/>
      <c r="H1629" s="97"/>
      <c r="I1629" s="97"/>
      <c r="J1629" s="97"/>
      <c r="K1629" s="97"/>
      <c r="L1629" s="98"/>
      <c r="M1629" s="99"/>
      <c r="N1629" s="99"/>
      <c r="O1629" s="99"/>
      <c r="P1629" s="1"/>
      <c r="Q1629" s="27"/>
      <c r="R1629" s="30"/>
      <c r="S1629" s="1"/>
    </row>
    <row r="1630" spans="1:19" ht="18" customHeight="1">
      <c r="A1630" s="22"/>
      <c r="B1630" s="27"/>
      <c r="C1630" s="27"/>
      <c r="D1630" s="27"/>
      <c r="E1630" s="27"/>
      <c r="F1630" s="97"/>
      <c r="G1630" s="97"/>
      <c r="H1630" s="97"/>
      <c r="I1630" s="97"/>
      <c r="J1630" s="97"/>
      <c r="K1630" s="97"/>
      <c r="L1630" s="98"/>
      <c r="M1630" s="99"/>
      <c r="N1630" s="99"/>
      <c r="O1630" s="99"/>
      <c r="P1630" s="1"/>
      <c r="Q1630" s="27"/>
      <c r="R1630" s="30"/>
      <c r="S1630" s="1"/>
    </row>
    <row r="1631" spans="1:19" ht="18" customHeight="1">
      <c r="A1631" s="22"/>
      <c r="B1631" s="27"/>
      <c r="C1631" s="27"/>
      <c r="D1631" s="27"/>
      <c r="E1631" s="27"/>
      <c r="F1631" s="97"/>
      <c r="G1631" s="97"/>
      <c r="H1631" s="97"/>
      <c r="I1631" s="97"/>
      <c r="J1631" s="97"/>
      <c r="K1631" s="97"/>
      <c r="L1631" s="98"/>
      <c r="M1631" s="99"/>
      <c r="N1631" s="99"/>
      <c r="O1631" s="99"/>
      <c r="P1631" s="1"/>
      <c r="Q1631" s="27"/>
      <c r="R1631" s="30"/>
      <c r="S1631" s="1"/>
    </row>
    <row r="1632" spans="1:19" ht="18" customHeight="1">
      <c r="A1632" s="22"/>
      <c r="B1632" s="27"/>
      <c r="C1632" s="27"/>
      <c r="D1632" s="27"/>
      <c r="E1632" s="27"/>
      <c r="F1632" s="97"/>
      <c r="G1632" s="97"/>
      <c r="H1632" s="97"/>
      <c r="I1632" s="97"/>
      <c r="J1632" s="97"/>
      <c r="K1632" s="97"/>
      <c r="L1632" s="98"/>
      <c r="M1632" s="99"/>
      <c r="N1632" s="99"/>
      <c r="O1632" s="99"/>
      <c r="P1632" s="1"/>
      <c r="Q1632" s="27"/>
      <c r="R1632" s="30"/>
      <c r="S1632" s="1"/>
    </row>
    <row r="1633" spans="1:19" ht="18" customHeight="1">
      <c r="A1633" s="22"/>
      <c r="B1633" s="27"/>
      <c r="C1633" s="27"/>
      <c r="D1633" s="27"/>
      <c r="E1633" s="27"/>
      <c r="F1633" s="97"/>
      <c r="G1633" s="97"/>
      <c r="H1633" s="97"/>
      <c r="I1633" s="97"/>
      <c r="J1633" s="97"/>
      <c r="K1633" s="97"/>
      <c r="L1633" s="98"/>
      <c r="M1633" s="99"/>
      <c r="N1633" s="99"/>
      <c r="O1633" s="99"/>
      <c r="P1633" s="1"/>
      <c r="Q1633" s="27"/>
      <c r="R1633" s="30"/>
      <c r="S1633" s="1"/>
    </row>
    <row r="1634" spans="1:19" ht="18" customHeight="1">
      <c r="A1634" s="22"/>
      <c r="B1634" s="27"/>
      <c r="C1634" s="27"/>
      <c r="D1634" s="27"/>
      <c r="E1634" s="27"/>
      <c r="F1634" s="97"/>
      <c r="G1634" s="97"/>
      <c r="H1634" s="97"/>
      <c r="I1634" s="97"/>
      <c r="J1634" s="97"/>
      <c r="K1634" s="97"/>
      <c r="L1634" s="98"/>
      <c r="M1634" s="99"/>
      <c r="N1634" s="99"/>
      <c r="O1634" s="99"/>
      <c r="P1634" s="1"/>
      <c r="Q1634" s="27"/>
      <c r="R1634" s="30"/>
      <c r="S1634" s="1"/>
    </row>
    <row r="1635" spans="1:19" ht="18" customHeight="1">
      <c r="A1635" s="22"/>
      <c r="B1635" s="27"/>
      <c r="C1635" s="27"/>
      <c r="D1635" s="27"/>
      <c r="E1635" s="27"/>
      <c r="F1635" s="97"/>
      <c r="G1635" s="97"/>
      <c r="H1635" s="97"/>
      <c r="I1635" s="97"/>
      <c r="J1635" s="97"/>
      <c r="K1635" s="97"/>
      <c r="L1635" s="98"/>
      <c r="M1635" s="99"/>
      <c r="N1635" s="99"/>
      <c r="O1635" s="99"/>
      <c r="P1635" s="1"/>
      <c r="Q1635" s="27"/>
      <c r="R1635" s="30"/>
      <c r="S1635" s="1"/>
    </row>
    <row r="1636" spans="1:19" ht="18" customHeight="1">
      <c r="A1636" s="22"/>
      <c r="B1636" s="27"/>
      <c r="C1636" s="27"/>
      <c r="D1636" s="27"/>
      <c r="E1636" s="27"/>
      <c r="F1636" s="97"/>
      <c r="G1636" s="97"/>
      <c r="H1636" s="97"/>
      <c r="I1636" s="97"/>
      <c r="J1636" s="97"/>
      <c r="K1636" s="97"/>
      <c r="L1636" s="98"/>
      <c r="M1636" s="99"/>
      <c r="N1636" s="99"/>
      <c r="O1636" s="99"/>
      <c r="P1636" s="1"/>
      <c r="Q1636" s="27"/>
      <c r="R1636" s="30"/>
      <c r="S1636" s="1"/>
    </row>
    <row r="1637" spans="1:19" ht="18" customHeight="1">
      <c r="A1637" s="22"/>
      <c r="B1637" s="27"/>
      <c r="C1637" s="27"/>
      <c r="D1637" s="27"/>
      <c r="E1637" s="27"/>
      <c r="F1637" s="97"/>
      <c r="G1637" s="97"/>
      <c r="H1637" s="97"/>
      <c r="I1637" s="97"/>
      <c r="J1637" s="97"/>
      <c r="K1637" s="97"/>
      <c r="L1637" s="98"/>
      <c r="M1637" s="99"/>
      <c r="N1637" s="99"/>
      <c r="O1637" s="99"/>
      <c r="P1637" s="1"/>
      <c r="Q1637" s="27"/>
      <c r="R1637" s="30"/>
      <c r="S1637" s="1"/>
    </row>
    <row r="1638" spans="1:19" ht="18" customHeight="1">
      <c r="A1638" s="22"/>
      <c r="B1638" s="27"/>
      <c r="C1638" s="27"/>
      <c r="D1638" s="27"/>
      <c r="E1638" s="27"/>
      <c r="F1638" s="97"/>
      <c r="G1638" s="97"/>
      <c r="H1638" s="97"/>
      <c r="I1638" s="97"/>
      <c r="J1638" s="97"/>
      <c r="K1638" s="97"/>
      <c r="L1638" s="98"/>
      <c r="M1638" s="99"/>
      <c r="N1638" s="99"/>
      <c r="O1638" s="99"/>
      <c r="P1638" s="1"/>
      <c r="Q1638" s="27"/>
      <c r="R1638" s="30"/>
      <c r="S1638" s="1"/>
    </row>
    <row r="1639" spans="1:19" ht="18" customHeight="1">
      <c r="A1639" s="22"/>
      <c r="B1639" s="27"/>
      <c r="C1639" s="27"/>
      <c r="D1639" s="27"/>
      <c r="E1639" s="27"/>
      <c r="F1639" s="97"/>
      <c r="G1639" s="97"/>
      <c r="H1639" s="97"/>
      <c r="I1639" s="97"/>
      <c r="J1639" s="97"/>
      <c r="K1639" s="97"/>
      <c r="L1639" s="98"/>
      <c r="M1639" s="99"/>
      <c r="N1639" s="99"/>
      <c r="O1639" s="99"/>
      <c r="P1639" s="1"/>
      <c r="Q1639" s="27"/>
      <c r="R1639" s="30"/>
      <c r="S1639" s="1"/>
    </row>
    <row r="1640" spans="1:19" ht="18" customHeight="1">
      <c r="A1640" s="22"/>
      <c r="B1640" s="27"/>
      <c r="C1640" s="27"/>
      <c r="D1640" s="27"/>
      <c r="E1640" s="27"/>
      <c r="F1640" s="97"/>
      <c r="G1640" s="97"/>
      <c r="H1640" s="97"/>
      <c r="I1640" s="97"/>
      <c r="J1640" s="97"/>
      <c r="K1640" s="97"/>
      <c r="L1640" s="98"/>
      <c r="M1640" s="99"/>
      <c r="N1640" s="99"/>
      <c r="O1640" s="99"/>
      <c r="P1640" s="1"/>
      <c r="Q1640" s="27"/>
      <c r="R1640" s="30"/>
      <c r="S1640" s="1"/>
    </row>
    <row r="1641" spans="1:19" ht="18" customHeight="1">
      <c r="A1641" s="22"/>
      <c r="B1641" s="27"/>
      <c r="C1641" s="27"/>
      <c r="D1641" s="27"/>
      <c r="E1641" s="27"/>
      <c r="F1641" s="97"/>
      <c r="G1641" s="97"/>
      <c r="H1641" s="97"/>
      <c r="I1641" s="97"/>
      <c r="J1641" s="97"/>
      <c r="K1641" s="97"/>
      <c r="L1641" s="98"/>
      <c r="M1641" s="99"/>
      <c r="N1641" s="99"/>
      <c r="O1641" s="99"/>
      <c r="P1641" s="1"/>
      <c r="Q1641" s="27"/>
      <c r="R1641" s="30"/>
      <c r="S1641" s="1"/>
    </row>
    <row r="1642" spans="1:19" ht="18" customHeight="1">
      <c r="A1642" s="22"/>
      <c r="B1642" s="27"/>
      <c r="C1642" s="27"/>
      <c r="D1642" s="27"/>
      <c r="E1642" s="27"/>
      <c r="F1642" s="97"/>
      <c r="G1642" s="97"/>
      <c r="H1642" s="97"/>
      <c r="I1642" s="97"/>
      <c r="J1642" s="97"/>
      <c r="K1642" s="97"/>
      <c r="L1642" s="98"/>
      <c r="M1642" s="99"/>
      <c r="N1642" s="99"/>
      <c r="O1642" s="99"/>
      <c r="P1642" s="1"/>
      <c r="Q1642" s="27"/>
      <c r="R1642" s="30"/>
      <c r="S1642" s="1"/>
    </row>
    <row r="1643" spans="1:19" ht="18" customHeight="1">
      <c r="A1643" s="22"/>
      <c r="B1643" s="27"/>
      <c r="C1643" s="27"/>
      <c r="D1643" s="27"/>
      <c r="E1643" s="27"/>
      <c r="F1643" s="97"/>
      <c r="G1643" s="97"/>
      <c r="H1643" s="97"/>
      <c r="I1643" s="97"/>
      <c r="J1643" s="97"/>
      <c r="K1643" s="97"/>
      <c r="L1643" s="98"/>
      <c r="M1643" s="99"/>
      <c r="N1643" s="99"/>
      <c r="O1643" s="99"/>
      <c r="P1643" s="1"/>
      <c r="Q1643" s="27"/>
      <c r="R1643" s="30"/>
      <c r="S1643" s="1"/>
    </row>
    <row r="1644" spans="1:19" ht="18" customHeight="1">
      <c r="A1644" s="22"/>
      <c r="B1644" s="27"/>
      <c r="C1644" s="27"/>
      <c r="D1644" s="27"/>
      <c r="E1644" s="27"/>
      <c r="F1644" s="97"/>
      <c r="G1644" s="97"/>
      <c r="H1644" s="97"/>
      <c r="I1644" s="97"/>
      <c r="J1644" s="97"/>
      <c r="K1644" s="97"/>
      <c r="L1644" s="98"/>
      <c r="M1644" s="99"/>
      <c r="N1644" s="99"/>
      <c r="O1644" s="99"/>
      <c r="P1644" s="1"/>
      <c r="Q1644" s="27"/>
      <c r="R1644" s="30"/>
      <c r="S1644" s="1"/>
    </row>
    <row r="1645" spans="1:19" ht="18" customHeight="1">
      <c r="A1645" s="22"/>
      <c r="B1645" s="27"/>
      <c r="C1645" s="27"/>
      <c r="D1645" s="27"/>
      <c r="E1645" s="27"/>
      <c r="F1645" s="97"/>
      <c r="G1645" s="97"/>
      <c r="H1645" s="97"/>
      <c r="I1645" s="97"/>
      <c r="J1645" s="97"/>
      <c r="K1645" s="97"/>
      <c r="L1645" s="98"/>
      <c r="M1645" s="99"/>
      <c r="N1645" s="99"/>
      <c r="O1645" s="99"/>
      <c r="P1645" s="1"/>
      <c r="Q1645" s="27"/>
      <c r="R1645" s="30"/>
      <c r="S1645" s="1"/>
    </row>
    <row r="1646" spans="1:19" ht="18" customHeight="1">
      <c r="A1646" s="22"/>
      <c r="B1646" s="27"/>
      <c r="C1646" s="27"/>
      <c r="D1646" s="27"/>
      <c r="E1646" s="27"/>
      <c r="F1646" s="97"/>
      <c r="G1646" s="97"/>
      <c r="H1646" s="97"/>
      <c r="I1646" s="97"/>
      <c r="J1646" s="97"/>
      <c r="K1646" s="97"/>
      <c r="L1646" s="98"/>
      <c r="M1646" s="99"/>
      <c r="N1646" s="99"/>
      <c r="O1646" s="99"/>
      <c r="P1646" s="1"/>
      <c r="Q1646" s="27"/>
      <c r="R1646" s="30"/>
      <c r="S1646" s="1"/>
    </row>
    <row r="1647" spans="1:19" ht="18" customHeight="1">
      <c r="A1647" s="22"/>
      <c r="B1647" s="27"/>
      <c r="C1647" s="27"/>
      <c r="D1647" s="27"/>
      <c r="E1647" s="27"/>
      <c r="F1647" s="97"/>
      <c r="G1647" s="97"/>
      <c r="H1647" s="97"/>
      <c r="I1647" s="97"/>
      <c r="J1647" s="97"/>
      <c r="K1647" s="97"/>
      <c r="L1647" s="98"/>
      <c r="M1647" s="99"/>
      <c r="N1647" s="99"/>
      <c r="O1647" s="99"/>
      <c r="P1647" s="1"/>
      <c r="Q1647" s="27"/>
      <c r="R1647" s="30"/>
      <c r="S1647" s="1"/>
    </row>
    <row r="1648" spans="1:19" ht="18" customHeight="1">
      <c r="A1648" s="22"/>
      <c r="B1648" s="27"/>
      <c r="C1648" s="27"/>
      <c r="D1648" s="27"/>
      <c r="E1648" s="27"/>
      <c r="F1648" s="97"/>
      <c r="G1648" s="97"/>
      <c r="H1648" s="97"/>
      <c r="I1648" s="97"/>
      <c r="J1648" s="97"/>
      <c r="K1648" s="97"/>
      <c r="L1648" s="98"/>
      <c r="M1648" s="99"/>
      <c r="N1648" s="99"/>
      <c r="O1648" s="99"/>
      <c r="P1648" s="1"/>
      <c r="Q1648" s="27"/>
      <c r="R1648" s="30"/>
      <c r="S1648" s="1"/>
    </row>
    <row r="1649" spans="1:19" ht="18" customHeight="1">
      <c r="A1649" s="22"/>
      <c r="B1649" s="27"/>
      <c r="C1649" s="27"/>
      <c r="D1649" s="27"/>
      <c r="E1649" s="27"/>
      <c r="F1649" s="97"/>
      <c r="G1649" s="97"/>
      <c r="H1649" s="97"/>
      <c r="I1649" s="97"/>
      <c r="J1649" s="97"/>
      <c r="K1649" s="97"/>
      <c r="L1649" s="98"/>
      <c r="M1649" s="99"/>
      <c r="N1649" s="99"/>
      <c r="O1649" s="99"/>
      <c r="P1649" s="1"/>
      <c r="Q1649" s="27"/>
      <c r="R1649" s="30"/>
      <c r="S1649" s="1"/>
    </row>
    <row r="1650" spans="1:19" ht="18" customHeight="1">
      <c r="A1650" s="22"/>
      <c r="B1650" s="27"/>
      <c r="C1650" s="27"/>
      <c r="D1650" s="27"/>
      <c r="E1650" s="27"/>
      <c r="F1650" s="97"/>
      <c r="G1650" s="97"/>
      <c r="H1650" s="97"/>
      <c r="I1650" s="97"/>
      <c r="J1650" s="97"/>
      <c r="K1650" s="97"/>
      <c r="L1650" s="98"/>
      <c r="M1650" s="99"/>
      <c r="N1650" s="99"/>
      <c r="O1650" s="99"/>
      <c r="P1650" s="1"/>
      <c r="Q1650" s="27"/>
      <c r="R1650" s="30"/>
      <c r="S1650" s="1"/>
    </row>
    <row r="1651" spans="1:19" ht="18" customHeight="1">
      <c r="A1651" s="22"/>
      <c r="B1651" s="27"/>
      <c r="C1651" s="27"/>
      <c r="D1651" s="27"/>
      <c r="E1651" s="27"/>
      <c r="F1651" s="97"/>
      <c r="G1651" s="97"/>
      <c r="H1651" s="97"/>
      <c r="I1651" s="97"/>
      <c r="J1651" s="97"/>
      <c r="K1651" s="97"/>
      <c r="L1651" s="98"/>
      <c r="M1651" s="99"/>
      <c r="N1651" s="99"/>
      <c r="O1651" s="99"/>
      <c r="P1651" s="1"/>
      <c r="Q1651" s="27"/>
      <c r="R1651" s="30"/>
      <c r="S1651" s="1"/>
    </row>
    <row r="1652" spans="1:19" ht="18" customHeight="1">
      <c r="A1652" s="22"/>
      <c r="B1652" s="27"/>
      <c r="C1652" s="27"/>
      <c r="D1652" s="27"/>
      <c r="E1652" s="27"/>
      <c r="F1652" s="97"/>
      <c r="G1652" s="97"/>
      <c r="H1652" s="97"/>
      <c r="I1652" s="97"/>
      <c r="J1652" s="97"/>
      <c r="K1652" s="97"/>
      <c r="L1652" s="98"/>
      <c r="M1652" s="99"/>
      <c r="N1652" s="99"/>
      <c r="O1652" s="99"/>
      <c r="P1652" s="1"/>
      <c r="Q1652" s="27"/>
      <c r="R1652" s="30"/>
      <c r="S1652" s="1"/>
    </row>
    <row r="1653" spans="1:19" ht="18" customHeight="1">
      <c r="A1653" s="22"/>
      <c r="B1653" s="27"/>
      <c r="C1653" s="27"/>
      <c r="D1653" s="27"/>
      <c r="E1653" s="27"/>
      <c r="F1653" s="97"/>
      <c r="G1653" s="97"/>
      <c r="H1653" s="97"/>
      <c r="I1653" s="97"/>
      <c r="J1653" s="97"/>
      <c r="K1653" s="97"/>
      <c r="L1653" s="98"/>
      <c r="M1653" s="99"/>
      <c r="N1653" s="99"/>
      <c r="O1653" s="99"/>
      <c r="P1653" s="1"/>
      <c r="Q1653" s="27"/>
      <c r="R1653" s="30"/>
      <c r="S1653" s="1"/>
    </row>
    <row r="1654" spans="1:19" ht="18" customHeight="1">
      <c r="A1654" s="22"/>
      <c r="B1654" s="27"/>
      <c r="C1654" s="27"/>
      <c r="D1654" s="27"/>
      <c r="E1654" s="27"/>
      <c r="F1654" s="97"/>
      <c r="G1654" s="97"/>
      <c r="H1654" s="97"/>
      <c r="I1654" s="97"/>
      <c r="J1654" s="97"/>
      <c r="K1654" s="97"/>
      <c r="L1654" s="98"/>
      <c r="M1654" s="99"/>
      <c r="N1654" s="99"/>
      <c r="O1654" s="99"/>
      <c r="P1654" s="1"/>
      <c r="Q1654" s="27"/>
      <c r="R1654" s="30"/>
      <c r="S1654" s="1"/>
    </row>
    <row r="1655" spans="1:19" ht="18" customHeight="1">
      <c r="A1655" s="22"/>
      <c r="B1655" s="27"/>
      <c r="C1655" s="27"/>
      <c r="D1655" s="27"/>
      <c r="E1655" s="27"/>
      <c r="F1655" s="97"/>
      <c r="G1655" s="97"/>
      <c r="H1655" s="97"/>
      <c r="I1655" s="97"/>
      <c r="J1655" s="97"/>
      <c r="K1655" s="97"/>
      <c r="L1655" s="98"/>
      <c r="M1655" s="99"/>
      <c r="N1655" s="99"/>
      <c r="O1655" s="99"/>
      <c r="P1655" s="1"/>
      <c r="Q1655" s="27"/>
      <c r="R1655" s="30"/>
      <c r="S1655" s="1"/>
    </row>
    <row r="1656" spans="1:19" ht="18" customHeight="1">
      <c r="A1656" s="22"/>
      <c r="B1656" s="27"/>
      <c r="C1656" s="27"/>
      <c r="D1656" s="27"/>
      <c r="E1656" s="27"/>
      <c r="F1656" s="97"/>
      <c r="G1656" s="97"/>
      <c r="H1656" s="97"/>
      <c r="I1656" s="97"/>
      <c r="J1656" s="97"/>
      <c r="K1656" s="97"/>
      <c r="L1656" s="98"/>
      <c r="M1656" s="99"/>
      <c r="N1656" s="99"/>
      <c r="O1656" s="99"/>
      <c r="P1656" s="1"/>
      <c r="Q1656" s="27"/>
      <c r="R1656" s="30"/>
      <c r="S1656" s="1"/>
    </row>
    <row r="1657" spans="1:19" ht="18" customHeight="1">
      <c r="A1657" s="22"/>
      <c r="B1657" s="27"/>
      <c r="C1657" s="27"/>
      <c r="D1657" s="27"/>
      <c r="E1657" s="27"/>
      <c r="F1657" s="97"/>
      <c r="G1657" s="97"/>
      <c r="H1657" s="97"/>
      <c r="I1657" s="97"/>
      <c r="J1657" s="97"/>
      <c r="K1657" s="97"/>
      <c r="L1657" s="98"/>
      <c r="M1657" s="99"/>
      <c r="N1657" s="99"/>
      <c r="O1657" s="99"/>
      <c r="P1657" s="1"/>
      <c r="Q1657" s="27"/>
      <c r="R1657" s="30"/>
      <c r="S1657" s="1"/>
    </row>
    <row r="1658" spans="1:19" ht="18" customHeight="1">
      <c r="A1658" s="22"/>
      <c r="B1658" s="27"/>
      <c r="C1658" s="27"/>
      <c r="D1658" s="27"/>
      <c r="E1658" s="27"/>
      <c r="F1658" s="97"/>
      <c r="G1658" s="97"/>
      <c r="H1658" s="97"/>
      <c r="I1658" s="97"/>
      <c r="J1658" s="97"/>
      <c r="K1658" s="97"/>
      <c r="L1658" s="98"/>
      <c r="M1658" s="99"/>
      <c r="N1658" s="99"/>
      <c r="O1658" s="99"/>
      <c r="P1658" s="1"/>
      <c r="Q1658" s="27"/>
      <c r="R1658" s="30"/>
      <c r="S1658" s="1"/>
    </row>
    <row r="1659" spans="1:19" ht="18" customHeight="1">
      <c r="A1659" s="22"/>
      <c r="B1659" s="27"/>
      <c r="C1659" s="27"/>
      <c r="D1659" s="27"/>
      <c r="E1659" s="27"/>
      <c r="F1659" s="97"/>
      <c r="G1659" s="97"/>
      <c r="H1659" s="97"/>
      <c r="I1659" s="97"/>
      <c r="J1659" s="97"/>
      <c r="K1659" s="97"/>
      <c r="L1659" s="98"/>
      <c r="M1659" s="99"/>
      <c r="N1659" s="99"/>
      <c r="O1659" s="99"/>
      <c r="P1659" s="1"/>
      <c r="Q1659" s="27"/>
      <c r="R1659" s="30"/>
      <c r="S1659" s="1"/>
    </row>
    <row r="1660" spans="1:19" ht="18" customHeight="1">
      <c r="A1660" s="22"/>
      <c r="B1660" s="27"/>
      <c r="C1660" s="27"/>
      <c r="D1660" s="27"/>
      <c r="E1660" s="27"/>
      <c r="F1660" s="97"/>
      <c r="G1660" s="97"/>
      <c r="H1660" s="97"/>
      <c r="I1660" s="97"/>
      <c r="J1660" s="97"/>
      <c r="K1660" s="97"/>
      <c r="L1660" s="98"/>
      <c r="M1660" s="99"/>
      <c r="N1660" s="99"/>
      <c r="O1660" s="99"/>
      <c r="P1660" s="1"/>
      <c r="Q1660" s="27"/>
      <c r="R1660" s="30"/>
      <c r="S1660" s="1"/>
    </row>
    <row r="1661" spans="1:19" ht="18" customHeight="1">
      <c r="A1661" s="22"/>
      <c r="B1661" s="27"/>
      <c r="C1661" s="27"/>
      <c r="D1661" s="27"/>
      <c r="E1661" s="27"/>
      <c r="F1661" s="97"/>
      <c r="G1661" s="97"/>
      <c r="H1661" s="97"/>
      <c r="I1661" s="97"/>
      <c r="J1661" s="97"/>
      <c r="K1661" s="97"/>
      <c r="L1661" s="98"/>
      <c r="M1661" s="99"/>
      <c r="N1661" s="99"/>
      <c r="O1661" s="99"/>
      <c r="P1661" s="1"/>
      <c r="Q1661" s="27"/>
      <c r="R1661" s="30"/>
      <c r="S1661" s="1"/>
    </row>
    <row r="1662" spans="1:19" ht="18" customHeight="1">
      <c r="A1662" s="22"/>
      <c r="B1662" s="27"/>
      <c r="C1662" s="27"/>
      <c r="D1662" s="27"/>
      <c r="E1662" s="27"/>
      <c r="F1662" s="97"/>
      <c r="G1662" s="97"/>
      <c r="H1662" s="97"/>
      <c r="I1662" s="97"/>
      <c r="J1662" s="97"/>
      <c r="K1662" s="97"/>
      <c r="L1662" s="98"/>
      <c r="M1662" s="99"/>
      <c r="N1662" s="99"/>
      <c r="O1662" s="99"/>
      <c r="P1662" s="1"/>
      <c r="Q1662" s="27"/>
      <c r="R1662" s="30"/>
      <c r="S1662" s="1"/>
    </row>
    <row r="1663" spans="1:19" ht="18" customHeight="1">
      <c r="A1663" s="22"/>
      <c r="B1663" s="27"/>
      <c r="C1663" s="27"/>
      <c r="D1663" s="27"/>
      <c r="E1663" s="27"/>
      <c r="F1663" s="97"/>
      <c r="G1663" s="97"/>
      <c r="H1663" s="97"/>
      <c r="I1663" s="97"/>
      <c r="J1663" s="97"/>
      <c r="K1663" s="97"/>
      <c r="L1663" s="98"/>
      <c r="M1663" s="99"/>
      <c r="N1663" s="99"/>
      <c r="O1663" s="99"/>
      <c r="P1663" s="1"/>
      <c r="Q1663" s="27"/>
      <c r="R1663" s="30"/>
      <c r="S1663" s="1"/>
    </row>
    <row r="1664" spans="1:19" ht="18" customHeight="1">
      <c r="A1664" s="22"/>
      <c r="B1664" s="27"/>
      <c r="C1664" s="27"/>
      <c r="D1664" s="27"/>
      <c r="E1664" s="27"/>
      <c r="F1664" s="97"/>
      <c r="G1664" s="97"/>
      <c r="H1664" s="97"/>
      <c r="I1664" s="97"/>
      <c r="J1664" s="97"/>
      <c r="K1664" s="97"/>
      <c r="L1664" s="98"/>
      <c r="M1664" s="99"/>
      <c r="N1664" s="99"/>
      <c r="O1664" s="99"/>
      <c r="P1664" s="1"/>
      <c r="Q1664" s="27"/>
      <c r="R1664" s="30"/>
      <c r="S1664" s="1"/>
    </row>
    <row r="1665" spans="1:19" ht="18" customHeight="1">
      <c r="A1665" s="22"/>
      <c r="B1665" s="27"/>
      <c r="C1665" s="27"/>
      <c r="D1665" s="27"/>
      <c r="E1665" s="27"/>
      <c r="F1665" s="97"/>
      <c r="G1665" s="97"/>
      <c r="H1665" s="97"/>
      <c r="I1665" s="97"/>
      <c r="J1665" s="97"/>
      <c r="K1665" s="97"/>
      <c r="L1665" s="98"/>
      <c r="M1665" s="99"/>
      <c r="N1665" s="99"/>
      <c r="O1665" s="99"/>
      <c r="P1665" s="1"/>
      <c r="Q1665" s="27"/>
      <c r="R1665" s="30"/>
      <c r="S1665" s="1"/>
    </row>
    <row r="1666" spans="1:19" ht="18" customHeight="1">
      <c r="A1666" s="22"/>
      <c r="B1666" s="27"/>
      <c r="C1666" s="27"/>
      <c r="D1666" s="27"/>
      <c r="E1666" s="27"/>
      <c r="F1666" s="97"/>
      <c r="G1666" s="97"/>
      <c r="H1666" s="97"/>
      <c r="I1666" s="97"/>
      <c r="J1666" s="97"/>
      <c r="K1666" s="97"/>
      <c r="L1666" s="98"/>
      <c r="M1666" s="99"/>
      <c r="N1666" s="99"/>
      <c r="O1666" s="99"/>
      <c r="P1666" s="1"/>
      <c r="Q1666" s="27"/>
      <c r="R1666" s="30"/>
      <c r="S1666" s="1"/>
    </row>
    <row r="1667" spans="1:19" ht="18" customHeight="1">
      <c r="A1667" s="22"/>
      <c r="B1667" s="27"/>
      <c r="C1667" s="27"/>
      <c r="D1667" s="27"/>
      <c r="E1667" s="27"/>
      <c r="F1667" s="97"/>
      <c r="G1667" s="97"/>
      <c r="H1667" s="97"/>
      <c r="I1667" s="97"/>
      <c r="J1667" s="97"/>
      <c r="K1667" s="97"/>
      <c r="L1667" s="98"/>
      <c r="M1667" s="99"/>
      <c r="N1667" s="99"/>
      <c r="O1667" s="99"/>
      <c r="P1667" s="1"/>
      <c r="Q1667" s="27"/>
      <c r="R1667" s="30"/>
      <c r="S1667" s="1"/>
    </row>
    <row r="1668" spans="1:19" ht="18" customHeight="1">
      <c r="A1668" s="22"/>
      <c r="B1668" s="27"/>
      <c r="C1668" s="27"/>
      <c r="D1668" s="27"/>
      <c r="E1668" s="27"/>
      <c r="F1668" s="97"/>
      <c r="G1668" s="97"/>
      <c r="H1668" s="97"/>
      <c r="I1668" s="97"/>
      <c r="J1668" s="97"/>
      <c r="K1668" s="97"/>
      <c r="L1668" s="98"/>
      <c r="M1668" s="99"/>
      <c r="N1668" s="99"/>
      <c r="O1668" s="99"/>
      <c r="P1668" s="1"/>
      <c r="Q1668" s="27"/>
      <c r="R1668" s="30"/>
      <c r="S1668" s="1"/>
    </row>
    <row r="1669" spans="1:19" ht="18" customHeight="1">
      <c r="A1669" s="22"/>
      <c r="B1669" s="27"/>
      <c r="C1669" s="27"/>
      <c r="D1669" s="27"/>
      <c r="E1669" s="27"/>
      <c r="F1669" s="97"/>
      <c r="G1669" s="97"/>
      <c r="H1669" s="97"/>
      <c r="I1669" s="97"/>
      <c r="J1669" s="97"/>
      <c r="K1669" s="97"/>
      <c r="L1669" s="98"/>
      <c r="M1669" s="99"/>
      <c r="N1669" s="99"/>
      <c r="O1669" s="99"/>
      <c r="P1669" s="1"/>
      <c r="Q1669" s="27"/>
      <c r="R1669" s="30"/>
      <c r="S1669" s="1"/>
    </row>
    <row r="1670" spans="1:19" ht="18" customHeight="1">
      <c r="A1670" s="22"/>
      <c r="B1670" s="27"/>
      <c r="C1670" s="27"/>
      <c r="D1670" s="27"/>
      <c r="E1670" s="27"/>
      <c r="F1670" s="97"/>
      <c r="G1670" s="97"/>
      <c r="H1670" s="97"/>
      <c r="I1670" s="97"/>
      <c r="J1670" s="97"/>
      <c r="K1670" s="97"/>
      <c r="L1670" s="98"/>
      <c r="M1670" s="99"/>
      <c r="N1670" s="99"/>
      <c r="O1670" s="99"/>
      <c r="P1670" s="1"/>
      <c r="Q1670" s="27"/>
      <c r="R1670" s="30"/>
      <c r="S1670" s="1"/>
    </row>
    <row r="1671" spans="1:19" ht="18" customHeight="1">
      <c r="A1671" s="22"/>
      <c r="B1671" s="27"/>
      <c r="C1671" s="27"/>
      <c r="D1671" s="27"/>
      <c r="E1671" s="27"/>
      <c r="F1671" s="97"/>
      <c r="G1671" s="97"/>
      <c r="H1671" s="97"/>
      <c r="I1671" s="97"/>
      <c r="J1671" s="97"/>
      <c r="K1671" s="97"/>
      <c r="L1671" s="98"/>
      <c r="M1671" s="99"/>
      <c r="N1671" s="99"/>
      <c r="O1671" s="99"/>
      <c r="P1671" s="1"/>
      <c r="Q1671" s="27"/>
      <c r="R1671" s="30"/>
      <c r="S1671" s="1"/>
    </row>
    <row r="1672" spans="1:19" ht="18" customHeight="1">
      <c r="A1672" s="22"/>
      <c r="B1672" s="27"/>
      <c r="C1672" s="27"/>
      <c r="D1672" s="27"/>
      <c r="E1672" s="27"/>
      <c r="F1672" s="97"/>
      <c r="G1672" s="97"/>
      <c r="H1672" s="97"/>
      <c r="I1672" s="97"/>
      <c r="J1672" s="97"/>
      <c r="K1672" s="97"/>
      <c r="L1672" s="98"/>
      <c r="M1672" s="99"/>
      <c r="N1672" s="99"/>
      <c r="O1672" s="99"/>
      <c r="P1672" s="1"/>
      <c r="Q1672" s="27"/>
      <c r="R1672" s="30"/>
      <c r="S1672" s="1"/>
    </row>
    <row r="1673" spans="1:19" ht="18" customHeight="1">
      <c r="A1673" s="22"/>
      <c r="B1673" s="27"/>
      <c r="C1673" s="27"/>
      <c r="D1673" s="27"/>
      <c r="E1673" s="27"/>
      <c r="F1673" s="97"/>
      <c r="G1673" s="97"/>
      <c r="H1673" s="97"/>
      <c r="I1673" s="97"/>
      <c r="J1673" s="97"/>
      <c r="K1673" s="97"/>
      <c r="L1673" s="98"/>
      <c r="M1673" s="99"/>
      <c r="N1673" s="99"/>
      <c r="O1673" s="99"/>
      <c r="P1673" s="1"/>
      <c r="Q1673" s="27"/>
      <c r="R1673" s="30"/>
      <c r="S1673" s="1"/>
    </row>
    <row r="1674" spans="1:19" ht="18" customHeight="1">
      <c r="A1674" s="22"/>
      <c r="B1674" s="27"/>
      <c r="C1674" s="27"/>
      <c r="D1674" s="27"/>
      <c r="E1674" s="27"/>
      <c r="F1674" s="97"/>
      <c r="G1674" s="97"/>
      <c r="H1674" s="97"/>
      <c r="I1674" s="97"/>
      <c r="J1674" s="97"/>
      <c r="K1674" s="97"/>
      <c r="L1674" s="98"/>
      <c r="M1674" s="99"/>
      <c r="N1674" s="99"/>
      <c r="O1674" s="99"/>
      <c r="P1674" s="1"/>
      <c r="Q1674" s="27"/>
      <c r="R1674" s="30"/>
      <c r="S1674" s="1"/>
    </row>
    <row r="1675" spans="1:19" ht="18" customHeight="1">
      <c r="A1675" s="22"/>
      <c r="B1675" s="27"/>
      <c r="C1675" s="27"/>
      <c r="D1675" s="27"/>
      <c r="E1675" s="27"/>
      <c r="F1675" s="97"/>
      <c r="G1675" s="97"/>
      <c r="H1675" s="97"/>
      <c r="I1675" s="97"/>
      <c r="J1675" s="97"/>
      <c r="K1675" s="97"/>
      <c r="L1675" s="98"/>
      <c r="M1675" s="99"/>
      <c r="N1675" s="99"/>
      <c r="O1675" s="99"/>
      <c r="P1675" s="1"/>
      <c r="Q1675" s="27"/>
      <c r="R1675" s="30"/>
      <c r="S1675" s="1"/>
    </row>
    <row r="1676" spans="1:19" ht="18" customHeight="1">
      <c r="A1676" s="22"/>
      <c r="B1676" s="27"/>
      <c r="C1676" s="27"/>
      <c r="D1676" s="27"/>
      <c r="E1676" s="27"/>
      <c r="F1676" s="97"/>
      <c r="G1676" s="97"/>
      <c r="H1676" s="97"/>
      <c r="I1676" s="97"/>
      <c r="J1676" s="97"/>
      <c r="K1676" s="97"/>
      <c r="L1676" s="98"/>
      <c r="M1676" s="99"/>
      <c r="N1676" s="99"/>
      <c r="O1676" s="99"/>
      <c r="P1676" s="1"/>
      <c r="Q1676" s="27"/>
      <c r="R1676" s="30"/>
      <c r="S1676" s="1"/>
    </row>
    <row r="1677" spans="1:19" ht="18" customHeight="1">
      <c r="A1677" s="22"/>
      <c r="B1677" s="27"/>
      <c r="C1677" s="27"/>
      <c r="D1677" s="27"/>
      <c r="E1677" s="27"/>
      <c r="F1677" s="97"/>
      <c r="G1677" s="97"/>
      <c r="H1677" s="97"/>
      <c r="I1677" s="97"/>
      <c r="J1677" s="97"/>
      <c r="K1677" s="97"/>
      <c r="L1677" s="98"/>
      <c r="M1677" s="99"/>
      <c r="N1677" s="99"/>
      <c r="O1677" s="99"/>
      <c r="P1677" s="1"/>
      <c r="Q1677" s="27"/>
      <c r="R1677" s="30"/>
      <c r="S1677" s="1"/>
    </row>
    <row r="1678" spans="1:19" ht="18" customHeight="1">
      <c r="A1678" s="22"/>
      <c r="B1678" s="27"/>
      <c r="C1678" s="27"/>
      <c r="D1678" s="27"/>
      <c r="E1678" s="27"/>
      <c r="F1678" s="97"/>
      <c r="G1678" s="97"/>
      <c r="H1678" s="97"/>
      <c r="I1678" s="97"/>
      <c r="J1678" s="97"/>
      <c r="K1678" s="97"/>
      <c r="L1678" s="98"/>
      <c r="M1678" s="99"/>
      <c r="N1678" s="99"/>
      <c r="O1678" s="99"/>
      <c r="P1678" s="1"/>
      <c r="Q1678" s="27"/>
      <c r="R1678" s="30"/>
      <c r="S1678" s="1"/>
    </row>
    <row r="1679" spans="1:19" ht="18" customHeight="1">
      <c r="A1679" s="22"/>
      <c r="B1679" s="27"/>
      <c r="C1679" s="27"/>
      <c r="D1679" s="27"/>
      <c r="E1679" s="27"/>
      <c r="F1679" s="97"/>
      <c r="G1679" s="97"/>
      <c r="H1679" s="97"/>
      <c r="I1679" s="97"/>
      <c r="J1679" s="97"/>
      <c r="K1679" s="97"/>
      <c r="L1679" s="98"/>
      <c r="M1679" s="99"/>
      <c r="N1679" s="99"/>
      <c r="O1679" s="99"/>
      <c r="P1679" s="1"/>
      <c r="Q1679" s="27"/>
      <c r="R1679" s="30"/>
      <c r="S1679" s="1"/>
    </row>
    <row r="1680" spans="1:19" ht="18" customHeight="1">
      <c r="A1680" s="22"/>
      <c r="B1680" s="27"/>
      <c r="C1680" s="27"/>
      <c r="D1680" s="27"/>
      <c r="E1680" s="27"/>
      <c r="F1680" s="97"/>
      <c r="G1680" s="97"/>
      <c r="H1680" s="97"/>
      <c r="I1680" s="97"/>
      <c r="J1680" s="97"/>
      <c r="K1680" s="97"/>
      <c r="L1680" s="98"/>
      <c r="M1680" s="99"/>
      <c r="N1680" s="99"/>
      <c r="O1680" s="99"/>
      <c r="P1680" s="1"/>
      <c r="Q1680" s="27"/>
      <c r="R1680" s="30"/>
      <c r="S1680" s="1"/>
    </row>
    <row r="1681" spans="1:19" ht="18" customHeight="1">
      <c r="A1681" s="22"/>
      <c r="B1681" s="27"/>
      <c r="C1681" s="27"/>
      <c r="D1681" s="27"/>
      <c r="E1681" s="27"/>
      <c r="F1681" s="97"/>
      <c r="G1681" s="97"/>
      <c r="H1681" s="97"/>
      <c r="I1681" s="97"/>
      <c r="J1681" s="97"/>
      <c r="K1681" s="97"/>
      <c r="L1681" s="98"/>
      <c r="M1681" s="99"/>
      <c r="N1681" s="99"/>
      <c r="O1681" s="99"/>
      <c r="P1681" s="1"/>
      <c r="Q1681" s="27"/>
      <c r="R1681" s="30"/>
      <c r="S1681" s="1"/>
    </row>
    <row r="1682" spans="1:19" ht="18" customHeight="1">
      <c r="A1682" s="22"/>
      <c r="B1682" s="27"/>
      <c r="C1682" s="27"/>
      <c r="D1682" s="27"/>
      <c r="E1682" s="27"/>
      <c r="F1682" s="97"/>
      <c r="G1682" s="97"/>
      <c r="H1682" s="97"/>
      <c r="I1682" s="97"/>
      <c r="J1682" s="97"/>
      <c r="K1682" s="97"/>
      <c r="L1682" s="98"/>
      <c r="M1682" s="99"/>
      <c r="N1682" s="99"/>
      <c r="O1682" s="99"/>
      <c r="P1682" s="1"/>
      <c r="Q1682" s="27"/>
      <c r="R1682" s="30"/>
      <c r="S1682" s="1"/>
    </row>
    <row r="1683" spans="1:19" ht="18" customHeight="1">
      <c r="A1683" s="22"/>
      <c r="B1683" s="27"/>
      <c r="C1683" s="27"/>
      <c r="D1683" s="27"/>
      <c r="E1683" s="27"/>
      <c r="F1683" s="97"/>
      <c r="G1683" s="97"/>
      <c r="H1683" s="97"/>
      <c r="I1683" s="97"/>
      <c r="J1683" s="97"/>
      <c r="K1683" s="97"/>
      <c r="L1683" s="98"/>
      <c r="M1683" s="99"/>
      <c r="N1683" s="99"/>
      <c r="O1683" s="99"/>
      <c r="P1683" s="1"/>
      <c r="Q1683" s="27"/>
      <c r="R1683" s="30"/>
      <c r="S1683" s="1"/>
    </row>
    <row r="1684" spans="1:19" ht="18" customHeight="1">
      <c r="A1684" s="22"/>
      <c r="B1684" s="27"/>
      <c r="C1684" s="27"/>
      <c r="D1684" s="27"/>
      <c r="E1684" s="27"/>
      <c r="F1684" s="97"/>
      <c r="G1684" s="97"/>
      <c r="H1684" s="97"/>
      <c r="I1684" s="97"/>
      <c r="J1684" s="97"/>
      <c r="K1684" s="97"/>
      <c r="L1684" s="98"/>
      <c r="M1684" s="99"/>
      <c r="N1684" s="99"/>
      <c r="O1684" s="99"/>
      <c r="P1684" s="1"/>
      <c r="Q1684" s="27"/>
      <c r="R1684" s="30"/>
      <c r="S1684" s="1"/>
    </row>
    <row r="1685" spans="1:19" ht="18" customHeight="1">
      <c r="A1685" s="22"/>
      <c r="B1685" s="27"/>
      <c r="C1685" s="27"/>
      <c r="D1685" s="27"/>
      <c r="E1685" s="27"/>
      <c r="F1685" s="97"/>
      <c r="G1685" s="97"/>
      <c r="H1685" s="97"/>
      <c r="I1685" s="97"/>
      <c r="J1685" s="97"/>
      <c r="K1685" s="97"/>
      <c r="L1685" s="98"/>
      <c r="M1685" s="99"/>
      <c r="N1685" s="99"/>
      <c r="O1685" s="99"/>
      <c r="P1685" s="1"/>
      <c r="Q1685" s="27"/>
      <c r="R1685" s="30"/>
      <c r="S1685" s="1"/>
    </row>
    <row r="1686" spans="1:19" ht="18" customHeight="1">
      <c r="A1686" s="22"/>
      <c r="B1686" s="27"/>
      <c r="C1686" s="27"/>
      <c r="D1686" s="27"/>
      <c r="E1686" s="27"/>
      <c r="F1686" s="97"/>
      <c r="G1686" s="97"/>
      <c r="H1686" s="97"/>
      <c r="I1686" s="97"/>
      <c r="J1686" s="97"/>
      <c r="K1686" s="97"/>
      <c r="L1686" s="98"/>
      <c r="M1686" s="99"/>
      <c r="N1686" s="99"/>
      <c r="O1686" s="99"/>
      <c r="P1686" s="1"/>
      <c r="Q1686" s="27"/>
      <c r="R1686" s="30"/>
      <c r="S1686" s="1"/>
    </row>
    <row r="1687" spans="1:19" ht="18" customHeight="1">
      <c r="A1687" s="22"/>
      <c r="B1687" s="27"/>
      <c r="C1687" s="27"/>
      <c r="D1687" s="27"/>
      <c r="E1687" s="27"/>
      <c r="F1687" s="97"/>
      <c r="G1687" s="97"/>
      <c r="H1687" s="97"/>
      <c r="I1687" s="97"/>
      <c r="J1687" s="97"/>
      <c r="K1687" s="97"/>
      <c r="L1687" s="98"/>
      <c r="M1687" s="99"/>
      <c r="N1687" s="99"/>
      <c r="O1687" s="99"/>
      <c r="P1687" s="1"/>
      <c r="Q1687" s="27"/>
      <c r="R1687" s="30"/>
      <c r="S1687" s="1"/>
    </row>
    <row r="1688" spans="1:19" ht="18" customHeight="1">
      <c r="A1688" s="22"/>
      <c r="B1688" s="27"/>
      <c r="C1688" s="27"/>
      <c r="D1688" s="27"/>
      <c r="E1688" s="27"/>
      <c r="F1688" s="97"/>
      <c r="G1688" s="97"/>
      <c r="H1688" s="97"/>
      <c r="I1688" s="97"/>
      <c r="J1688" s="97"/>
      <c r="K1688" s="97"/>
      <c r="L1688" s="98"/>
      <c r="M1688" s="99"/>
      <c r="N1688" s="99"/>
      <c r="O1688" s="99"/>
      <c r="P1688" s="1"/>
      <c r="Q1688" s="27"/>
      <c r="R1688" s="30"/>
      <c r="S1688" s="1"/>
    </row>
    <row r="1689" spans="1:19" ht="18" customHeight="1">
      <c r="A1689" s="22"/>
      <c r="B1689" s="27"/>
      <c r="C1689" s="27"/>
      <c r="D1689" s="27"/>
      <c r="E1689" s="27"/>
      <c r="F1689" s="97"/>
      <c r="G1689" s="97"/>
      <c r="H1689" s="97"/>
      <c r="I1689" s="97"/>
      <c r="J1689" s="97"/>
      <c r="K1689" s="97"/>
      <c r="L1689" s="98"/>
      <c r="M1689" s="99"/>
      <c r="N1689" s="99"/>
      <c r="O1689" s="99"/>
      <c r="P1689" s="1"/>
      <c r="Q1689" s="27"/>
      <c r="R1689" s="30"/>
      <c r="S1689" s="1"/>
    </row>
    <row r="1690" spans="1:19" ht="18" customHeight="1">
      <c r="A1690" s="22"/>
      <c r="B1690" s="27"/>
      <c r="C1690" s="27"/>
      <c r="D1690" s="27"/>
      <c r="E1690" s="27"/>
      <c r="F1690" s="97"/>
      <c r="G1690" s="97"/>
      <c r="H1690" s="97"/>
      <c r="I1690" s="97"/>
      <c r="J1690" s="97"/>
      <c r="K1690" s="97"/>
      <c r="L1690" s="98"/>
      <c r="M1690" s="99"/>
      <c r="N1690" s="99"/>
      <c r="O1690" s="99"/>
      <c r="P1690" s="1"/>
      <c r="Q1690" s="27"/>
      <c r="R1690" s="30"/>
      <c r="S1690" s="1"/>
    </row>
    <row r="1691" spans="1:19" ht="18" customHeight="1">
      <c r="A1691" s="22"/>
      <c r="B1691" s="27"/>
      <c r="C1691" s="27"/>
      <c r="D1691" s="27"/>
      <c r="E1691" s="27"/>
      <c r="F1691" s="97"/>
      <c r="G1691" s="97"/>
      <c r="H1691" s="97"/>
      <c r="I1691" s="97"/>
      <c r="J1691" s="97"/>
      <c r="K1691" s="97"/>
      <c r="L1691" s="98"/>
      <c r="M1691" s="99"/>
      <c r="N1691" s="99"/>
      <c r="O1691" s="99"/>
      <c r="P1691" s="1"/>
      <c r="Q1691" s="27"/>
      <c r="R1691" s="30"/>
      <c r="S1691" s="1"/>
    </row>
    <row r="1692" spans="1:19" ht="18" customHeight="1">
      <c r="A1692" s="22"/>
      <c r="B1692" s="27"/>
      <c r="C1692" s="27"/>
      <c r="D1692" s="27"/>
      <c r="E1692" s="27"/>
      <c r="F1692" s="97"/>
      <c r="G1692" s="97"/>
      <c r="H1692" s="97"/>
      <c r="I1692" s="97"/>
      <c r="J1692" s="97"/>
      <c r="K1692" s="97"/>
      <c r="L1692" s="98"/>
      <c r="M1692" s="99"/>
      <c r="N1692" s="99"/>
      <c r="O1692" s="99"/>
      <c r="P1692" s="1"/>
      <c r="Q1692" s="27"/>
      <c r="R1692" s="30"/>
      <c r="S1692" s="1"/>
    </row>
    <row r="1693" spans="1:19" ht="18" customHeight="1">
      <c r="A1693" s="22"/>
      <c r="B1693" s="27"/>
      <c r="C1693" s="27"/>
      <c r="D1693" s="27"/>
      <c r="E1693" s="27"/>
      <c r="F1693" s="97"/>
      <c r="G1693" s="97"/>
      <c r="H1693" s="97"/>
      <c r="I1693" s="97"/>
      <c r="J1693" s="97"/>
      <c r="K1693" s="97"/>
      <c r="L1693" s="98"/>
      <c r="M1693" s="99"/>
      <c r="N1693" s="99"/>
      <c r="O1693" s="99"/>
      <c r="P1693" s="1"/>
      <c r="Q1693" s="27"/>
      <c r="R1693" s="30"/>
      <c r="S1693" s="1"/>
    </row>
    <row r="1694" spans="1:19" ht="18" customHeight="1">
      <c r="A1694" s="22"/>
      <c r="B1694" s="27"/>
      <c r="C1694" s="27"/>
      <c r="D1694" s="27"/>
      <c r="E1694" s="27"/>
      <c r="F1694" s="97"/>
      <c r="G1694" s="97"/>
      <c r="H1694" s="97"/>
      <c r="I1694" s="97"/>
      <c r="J1694" s="97"/>
      <c r="K1694" s="97"/>
      <c r="L1694" s="98"/>
      <c r="M1694" s="99"/>
      <c r="N1694" s="99"/>
      <c r="O1694" s="99"/>
      <c r="P1694" s="1"/>
      <c r="Q1694" s="27"/>
      <c r="R1694" s="30"/>
      <c r="S1694" s="1"/>
    </row>
    <row r="1695" spans="1:19" ht="18" customHeight="1">
      <c r="A1695" s="22"/>
      <c r="B1695" s="27"/>
      <c r="C1695" s="27"/>
      <c r="D1695" s="27"/>
      <c r="E1695" s="27"/>
      <c r="F1695" s="97"/>
      <c r="G1695" s="97"/>
      <c r="H1695" s="97"/>
      <c r="I1695" s="97"/>
      <c r="J1695" s="97"/>
      <c r="K1695" s="97"/>
      <c r="L1695" s="98"/>
      <c r="M1695" s="99"/>
      <c r="N1695" s="99"/>
      <c r="O1695" s="99"/>
      <c r="P1695" s="1"/>
      <c r="Q1695" s="27"/>
      <c r="R1695" s="30"/>
      <c r="S1695" s="1"/>
    </row>
    <row r="1696" spans="1:19" ht="18" customHeight="1">
      <c r="A1696" s="22"/>
      <c r="B1696" s="27"/>
      <c r="C1696" s="27"/>
      <c r="D1696" s="27"/>
      <c r="E1696" s="27"/>
      <c r="F1696" s="97"/>
      <c r="G1696" s="97"/>
      <c r="H1696" s="97"/>
      <c r="I1696" s="97"/>
      <c r="J1696" s="97"/>
      <c r="K1696" s="97"/>
      <c r="L1696" s="98"/>
      <c r="M1696" s="99"/>
      <c r="N1696" s="99"/>
      <c r="O1696" s="99"/>
      <c r="P1696" s="1"/>
      <c r="Q1696" s="27"/>
      <c r="R1696" s="30"/>
      <c r="S1696" s="1"/>
    </row>
    <row r="1697" spans="1:19" ht="18" customHeight="1">
      <c r="A1697" s="22"/>
      <c r="B1697" s="27"/>
      <c r="C1697" s="27"/>
      <c r="D1697" s="27"/>
      <c r="E1697" s="27"/>
      <c r="F1697" s="97"/>
      <c r="G1697" s="97"/>
      <c r="H1697" s="97"/>
      <c r="I1697" s="97"/>
      <c r="J1697" s="97"/>
      <c r="K1697" s="97"/>
      <c r="L1697" s="98"/>
      <c r="M1697" s="99"/>
      <c r="N1697" s="99"/>
      <c r="O1697" s="99"/>
      <c r="P1697" s="1"/>
      <c r="Q1697" s="27"/>
      <c r="R1697" s="30"/>
      <c r="S1697" s="1"/>
    </row>
    <row r="1698" spans="1:19" ht="18" customHeight="1">
      <c r="A1698" s="22"/>
      <c r="B1698" s="27"/>
      <c r="C1698" s="27"/>
      <c r="D1698" s="27"/>
      <c r="E1698" s="27"/>
      <c r="F1698" s="97"/>
      <c r="G1698" s="97"/>
      <c r="H1698" s="97"/>
      <c r="I1698" s="97"/>
      <c r="J1698" s="97"/>
      <c r="K1698" s="97"/>
      <c r="L1698" s="98"/>
      <c r="M1698" s="99"/>
      <c r="N1698" s="99"/>
      <c r="O1698" s="99"/>
      <c r="P1698" s="1"/>
      <c r="Q1698" s="27"/>
      <c r="R1698" s="30"/>
      <c r="S1698" s="1"/>
    </row>
    <row r="1699" spans="1:19" ht="18" customHeight="1">
      <c r="A1699" s="22"/>
      <c r="B1699" s="27"/>
      <c r="C1699" s="27"/>
      <c r="D1699" s="27"/>
      <c r="E1699" s="27"/>
      <c r="F1699" s="97"/>
      <c r="G1699" s="97"/>
      <c r="H1699" s="97"/>
      <c r="I1699" s="97"/>
      <c r="J1699" s="97"/>
      <c r="K1699" s="97"/>
      <c r="L1699" s="98"/>
      <c r="M1699" s="99"/>
      <c r="N1699" s="99"/>
      <c r="O1699" s="99"/>
      <c r="P1699" s="1"/>
      <c r="Q1699" s="27"/>
      <c r="R1699" s="30"/>
      <c r="S1699" s="1"/>
    </row>
    <row r="1700" spans="1:19" ht="18" customHeight="1">
      <c r="A1700" s="22"/>
      <c r="B1700" s="27"/>
      <c r="C1700" s="27"/>
      <c r="D1700" s="27"/>
      <c r="E1700" s="27"/>
      <c r="F1700" s="97"/>
      <c r="G1700" s="97"/>
      <c r="H1700" s="97"/>
      <c r="I1700" s="97"/>
      <c r="J1700" s="97"/>
      <c r="K1700" s="97"/>
      <c r="L1700" s="98"/>
      <c r="M1700" s="99"/>
      <c r="N1700" s="99"/>
      <c r="O1700" s="99"/>
      <c r="P1700" s="1"/>
      <c r="Q1700" s="27"/>
      <c r="R1700" s="30"/>
      <c r="S1700" s="1"/>
    </row>
    <row r="1701" spans="1:19" ht="18" customHeight="1">
      <c r="A1701" s="22"/>
      <c r="B1701" s="27"/>
      <c r="C1701" s="27"/>
      <c r="D1701" s="27"/>
      <c r="E1701" s="27"/>
      <c r="F1701" s="97"/>
      <c r="G1701" s="97"/>
      <c r="H1701" s="97"/>
      <c r="I1701" s="97"/>
      <c r="J1701" s="97"/>
      <c r="K1701" s="97"/>
      <c r="L1701" s="98"/>
      <c r="M1701" s="99"/>
      <c r="N1701" s="99"/>
      <c r="O1701" s="99"/>
      <c r="P1701" s="1"/>
      <c r="Q1701" s="27"/>
      <c r="R1701" s="30"/>
      <c r="S1701" s="1"/>
    </row>
    <row r="1702" spans="1:19" ht="18" customHeight="1">
      <c r="A1702" s="22"/>
      <c r="B1702" s="27"/>
      <c r="C1702" s="27"/>
      <c r="D1702" s="27"/>
      <c r="E1702" s="27"/>
      <c r="F1702" s="97"/>
      <c r="G1702" s="97"/>
      <c r="H1702" s="97"/>
      <c r="I1702" s="97"/>
      <c r="J1702" s="97"/>
      <c r="K1702" s="97"/>
      <c r="L1702" s="98"/>
      <c r="M1702" s="99"/>
      <c r="N1702" s="99"/>
      <c r="O1702" s="99"/>
      <c r="P1702" s="1"/>
      <c r="Q1702" s="27"/>
      <c r="R1702" s="30"/>
      <c r="S1702" s="1"/>
    </row>
    <row r="1703" spans="1:19" ht="18" customHeight="1">
      <c r="A1703" s="22"/>
      <c r="B1703" s="27"/>
      <c r="C1703" s="27"/>
      <c r="D1703" s="27"/>
      <c r="E1703" s="27"/>
      <c r="F1703" s="97"/>
      <c r="G1703" s="97"/>
      <c r="H1703" s="97"/>
      <c r="I1703" s="97"/>
      <c r="J1703" s="97"/>
      <c r="K1703" s="97"/>
      <c r="L1703" s="98"/>
      <c r="M1703" s="99"/>
      <c r="N1703" s="99"/>
      <c r="O1703" s="99"/>
      <c r="P1703" s="1"/>
      <c r="Q1703" s="27"/>
      <c r="R1703" s="30"/>
      <c r="S1703" s="1"/>
    </row>
    <row r="1704" spans="1:19" ht="18" customHeight="1">
      <c r="A1704" s="22"/>
      <c r="B1704" s="27"/>
      <c r="C1704" s="27"/>
      <c r="D1704" s="27"/>
      <c r="E1704" s="27"/>
      <c r="F1704" s="97"/>
      <c r="G1704" s="97"/>
      <c r="H1704" s="97"/>
      <c r="I1704" s="97"/>
      <c r="J1704" s="97"/>
      <c r="K1704" s="97"/>
      <c r="L1704" s="98"/>
      <c r="M1704" s="99"/>
      <c r="N1704" s="99"/>
      <c r="O1704" s="99"/>
      <c r="P1704" s="1"/>
      <c r="Q1704" s="27"/>
      <c r="R1704" s="30"/>
      <c r="S1704" s="1"/>
    </row>
    <row r="1705" spans="1:19" ht="18" customHeight="1">
      <c r="A1705" s="22"/>
      <c r="B1705" s="27"/>
      <c r="C1705" s="27"/>
      <c r="D1705" s="27"/>
      <c r="E1705" s="27"/>
      <c r="F1705" s="97"/>
      <c r="G1705" s="97"/>
      <c r="H1705" s="97"/>
      <c r="I1705" s="97"/>
      <c r="J1705" s="97"/>
      <c r="K1705" s="97"/>
      <c r="L1705" s="98"/>
      <c r="M1705" s="99"/>
      <c r="N1705" s="99"/>
      <c r="O1705" s="99"/>
      <c r="P1705" s="1"/>
      <c r="Q1705" s="27"/>
      <c r="R1705" s="30"/>
      <c r="S1705" s="1"/>
    </row>
    <row r="1706" spans="1:19" ht="18" customHeight="1">
      <c r="A1706" s="22"/>
      <c r="B1706" s="27"/>
      <c r="C1706" s="27"/>
      <c r="D1706" s="27"/>
      <c r="E1706" s="27"/>
      <c r="F1706" s="97"/>
      <c r="G1706" s="97"/>
      <c r="H1706" s="97"/>
      <c r="I1706" s="97"/>
      <c r="J1706" s="97"/>
      <c r="K1706" s="97"/>
      <c r="L1706" s="98"/>
      <c r="M1706" s="99"/>
      <c r="N1706" s="99"/>
      <c r="O1706" s="99"/>
      <c r="P1706" s="1"/>
      <c r="Q1706" s="27"/>
      <c r="R1706" s="30"/>
      <c r="S1706" s="1"/>
    </row>
    <row r="1707" spans="1:19" ht="18" customHeight="1">
      <c r="A1707" s="22"/>
      <c r="B1707" s="27"/>
      <c r="C1707" s="27"/>
      <c r="D1707" s="27"/>
      <c r="E1707" s="27"/>
      <c r="F1707" s="97"/>
      <c r="G1707" s="97"/>
      <c r="H1707" s="97"/>
      <c r="I1707" s="97"/>
      <c r="J1707" s="97"/>
      <c r="K1707" s="97"/>
      <c r="L1707" s="98"/>
      <c r="M1707" s="99"/>
      <c r="N1707" s="99"/>
      <c r="O1707" s="99"/>
      <c r="P1707" s="1"/>
      <c r="Q1707" s="27"/>
      <c r="R1707" s="30"/>
      <c r="S1707" s="1"/>
    </row>
    <row r="1708" spans="1:19" ht="18" customHeight="1">
      <c r="A1708" s="22"/>
      <c r="B1708" s="27"/>
      <c r="C1708" s="27"/>
      <c r="D1708" s="27"/>
      <c r="E1708" s="27"/>
      <c r="F1708" s="97"/>
      <c r="G1708" s="97"/>
      <c r="H1708" s="97"/>
      <c r="I1708" s="97"/>
      <c r="J1708" s="97"/>
      <c r="K1708" s="97"/>
      <c r="L1708" s="98"/>
      <c r="M1708" s="99"/>
      <c r="N1708" s="99"/>
      <c r="O1708" s="99"/>
      <c r="P1708" s="1"/>
      <c r="Q1708" s="27"/>
      <c r="R1708" s="30"/>
      <c r="S1708" s="1"/>
    </row>
    <row r="1709" spans="1:19" ht="18" customHeight="1">
      <c r="A1709" s="22"/>
      <c r="B1709" s="27"/>
      <c r="C1709" s="27"/>
      <c r="D1709" s="27"/>
      <c r="E1709" s="27"/>
      <c r="F1709" s="97"/>
      <c r="G1709" s="97"/>
      <c r="H1709" s="97"/>
      <c r="I1709" s="97"/>
      <c r="J1709" s="97"/>
      <c r="K1709" s="97"/>
      <c r="L1709" s="98"/>
      <c r="M1709" s="99"/>
      <c r="N1709" s="99"/>
      <c r="O1709" s="99"/>
      <c r="P1709" s="1"/>
      <c r="Q1709" s="27"/>
      <c r="R1709" s="30"/>
      <c r="S1709" s="1"/>
    </row>
    <row r="1710" spans="1:19" ht="18" customHeight="1">
      <c r="A1710" s="22"/>
      <c r="B1710" s="27"/>
      <c r="C1710" s="27"/>
      <c r="D1710" s="27"/>
      <c r="E1710" s="27"/>
      <c r="F1710" s="97"/>
      <c r="G1710" s="97"/>
      <c r="H1710" s="97"/>
      <c r="I1710" s="97"/>
      <c r="J1710" s="97"/>
      <c r="K1710" s="97"/>
      <c r="L1710" s="98"/>
      <c r="M1710" s="99"/>
      <c r="N1710" s="99"/>
      <c r="O1710" s="99"/>
      <c r="P1710" s="1"/>
      <c r="Q1710" s="27"/>
      <c r="R1710" s="30"/>
      <c r="S1710" s="1"/>
    </row>
    <row r="1711" spans="1:19" ht="18" customHeight="1">
      <c r="A1711" s="22"/>
      <c r="B1711" s="27"/>
      <c r="C1711" s="27"/>
      <c r="D1711" s="27"/>
      <c r="E1711" s="27"/>
      <c r="F1711" s="97"/>
      <c r="G1711" s="97"/>
      <c r="H1711" s="97"/>
      <c r="I1711" s="97"/>
      <c r="J1711" s="97"/>
      <c r="K1711" s="97"/>
      <c r="L1711" s="98"/>
      <c r="M1711" s="99"/>
      <c r="N1711" s="99"/>
      <c r="O1711" s="99"/>
      <c r="P1711" s="1"/>
      <c r="Q1711" s="27"/>
      <c r="R1711" s="30"/>
      <c r="S1711" s="1"/>
    </row>
    <row r="1712" spans="1:19" ht="18" customHeight="1">
      <c r="A1712" s="22"/>
      <c r="B1712" s="27"/>
      <c r="C1712" s="27"/>
      <c r="D1712" s="27"/>
      <c r="E1712" s="27"/>
      <c r="F1712" s="97"/>
      <c r="G1712" s="97"/>
      <c r="H1712" s="97"/>
      <c r="I1712" s="97"/>
      <c r="J1712" s="97"/>
      <c r="K1712" s="97"/>
      <c r="L1712" s="98"/>
      <c r="M1712" s="99"/>
      <c r="N1712" s="99"/>
      <c r="O1712" s="99"/>
      <c r="P1712" s="1"/>
      <c r="Q1712" s="27"/>
      <c r="R1712" s="30"/>
      <c r="S1712" s="1"/>
    </row>
    <row r="1713" spans="1:19" ht="18" customHeight="1">
      <c r="A1713" s="22"/>
      <c r="B1713" s="27"/>
      <c r="C1713" s="27"/>
      <c r="D1713" s="27"/>
      <c r="E1713" s="27"/>
      <c r="F1713" s="97"/>
      <c r="G1713" s="97"/>
      <c r="H1713" s="97"/>
      <c r="I1713" s="97"/>
      <c r="J1713" s="97"/>
      <c r="K1713" s="97"/>
      <c r="L1713" s="98"/>
      <c r="M1713" s="99"/>
      <c r="N1713" s="99"/>
      <c r="O1713" s="99"/>
      <c r="P1713" s="1"/>
      <c r="Q1713" s="27"/>
      <c r="R1713" s="30"/>
      <c r="S1713" s="1"/>
    </row>
    <row r="1714" spans="1:19" ht="18" customHeight="1">
      <c r="A1714" s="22"/>
      <c r="B1714" s="27"/>
      <c r="C1714" s="27"/>
      <c r="D1714" s="27"/>
      <c r="E1714" s="27"/>
      <c r="F1714" s="97"/>
      <c r="G1714" s="97"/>
      <c r="H1714" s="97"/>
      <c r="I1714" s="97"/>
      <c r="J1714" s="97"/>
      <c r="K1714" s="97"/>
      <c r="L1714" s="98"/>
      <c r="M1714" s="99"/>
      <c r="N1714" s="99"/>
      <c r="O1714" s="99"/>
      <c r="P1714" s="1"/>
      <c r="Q1714" s="27"/>
      <c r="R1714" s="30"/>
      <c r="S1714" s="1"/>
    </row>
    <row r="1715" spans="1:19" ht="18" customHeight="1">
      <c r="A1715" s="22"/>
      <c r="B1715" s="27"/>
      <c r="C1715" s="27"/>
      <c r="D1715" s="27"/>
      <c r="E1715" s="27"/>
      <c r="F1715" s="97"/>
      <c r="G1715" s="97"/>
      <c r="H1715" s="97"/>
      <c r="I1715" s="97"/>
      <c r="J1715" s="97"/>
      <c r="K1715" s="97"/>
      <c r="L1715" s="98"/>
      <c r="M1715" s="99"/>
      <c r="N1715" s="99"/>
      <c r="O1715" s="99"/>
      <c r="P1715" s="1"/>
      <c r="Q1715" s="27"/>
      <c r="R1715" s="30"/>
      <c r="S1715" s="1"/>
    </row>
    <row r="1716" spans="1:19" ht="18" customHeight="1">
      <c r="A1716" s="22"/>
      <c r="B1716" s="27"/>
      <c r="C1716" s="27"/>
      <c r="D1716" s="27"/>
      <c r="E1716" s="27"/>
      <c r="F1716" s="97"/>
      <c r="G1716" s="97"/>
      <c r="H1716" s="97"/>
      <c r="I1716" s="97"/>
      <c r="J1716" s="97"/>
      <c r="K1716" s="97"/>
      <c r="L1716" s="98"/>
      <c r="M1716" s="99"/>
      <c r="N1716" s="99"/>
      <c r="O1716" s="99"/>
      <c r="P1716" s="1"/>
      <c r="Q1716" s="27"/>
      <c r="R1716" s="30"/>
      <c r="S1716" s="1"/>
    </row>
    <row r="1717" spans="1:19" ht="18" customHeight="1">
      <c r="A1717" s="22"/>
      <c r="B1717" s="27"/>
      <c r="C1717" s="27"/>
      <c r="D1717" s="27"/>
      <c r="E1717" s="27"/>
      <c r="F1717" s="97"/>
      <c r="G1717" s="97"/>
      <c r="H1717" s="97"/>
      <c r="I1717" s="97"/>
      <c r="J1717" s="97"/>
      <c r="K1717" s="97"/>
      <c r="L1717" s="98"/>
      <c r="M1717" s="99"/>
      <c r="N1717" s="99"/>
      <c r="O1717" s="99"/>
      <c r="P1717" s="1"/>
      <c r="Q1717" s="27"/>
      <c r="R1717" s="30"/>
      <c r="S1717" s="1"/>
    </row>
    <row r="1718" spans="1:19" ht="18" customHeight="1">
      <c r="A1718" s="22"/>
      <c r="B1718" s="27"/>
      <c r="C1718" s="27"/>
      <c r="D1718" s="27"/>
      <c r="E1718" s="27"/>
      <c r="F1718" s="97"/>
      <c r="G1718" s="97"/>
      <c r="H1718" s="97"/>
      <c r="I1718" s="97"/>
      <c r="J1718" s="97"/>
      <c r="K1718" s="97"/>
      <c r="L1718" s="98"/>
      <c r="M1718" s="99"/>
      <c r="N1718" s="99"/>
      <c r="O1718" s="99"/>
      <c r="P1718" s="1"/>
      <c r="Q1718" s="27"/>
      <c r="R1718" s="30"/>
      <c r="S1718" s="1"/>
    </row>
    <row r="1719" spans="1:19" ht="18" customHeight="1">
      <c r="A1719" s="22"/>
      <c r="B1719" s="27"/>
      <c r="C1719" s="27"/>
      <c r="D1719" s="27"/>
      <c r="E1719" s="27"/>
      <c r="F1719" s="97"/>
      <c r="G1719" s="97"/>
      <c r="H1719" s="97"/>
      <c r="I1719" s="97"/>
      <c r="J1719" s="97"/>
      <c r="K1719" s="97"/>
      <c r="L1719" s="98"/>
      <c r="M1719" s="99"/>
      <c r="N1719" s="99"/>
      <c r="O1719" s="99"/>
      <c r="P1719" s="1"/>
      <c r="Q1719" s="27"/>
      <c r="R1719" s="30"/>
      <c r="S1719" s="1"/>
    </row>
    <row r="1720" spans="1:19" ht="18" customHeight="1">
      <c r="A1720" s="22"/>
      <c r="B1720" s="27"/>
      <c r="C1720" s="27"/>
      <c r="D1720" s="27"/>
      <c r="E1720" s="27"/>
      <c r="F1720" s="97"/>
      <c r="G1720" s="97"/>
      <c r="H1720" s="97"/>
      <c r="I1720" s="97"/>
      <c r="J1720" s="97"/>
      <c r="K1720" s="97"/>
      <c r="L1720" s="98"/>
      <c r="M1720" s="99"/>
      <c r="N1720" s="99"/>
      <c r="O1720" s="99"/>
      <c r="P1720" s="1"/>
      <c r="Q1720" s="27"/>
      <c r="R1720" s="30"/>
      <c r="S1720" s="1"/>
    </row>
    <row r="1721" spans="1:19" ht="18" customHeight="1">
      <c r="A1721" s="22"/>
      <c r="B1721" s="27"/>
      <c r="C1721" s="27"/>
      <c r="D1721" s="27"/>
      <c r="E1721" s="27"/>
      <c r="F1721" s="97"/>
      <c r="G1721" s="97"/>
      <c r="H1721" s="97"/>
      <c r="I1721" s="97"/>
      <c r="J1721" s="97"/>
      <c r="K1721" s="97"/>
      <c r="L1721" s="98"/>
      <c r="M1721" s="99"/>
      <c r="N1721" s="99"/>
      <c r="O1721" s="99"/>
      <c r="P1721" s="1"/>
      <c r="Q1721" s="27"/>
      <c r="R1721" s="30"/>
      <c r="S1721" s="1"/>
    </row>
    <row r="1722" spans="1:19" ht="18" customHeight="1">
      <c r="A1722" s="22"/>
      <c r="B1722" s="27"/>
      <c r="C1722" s="27"/>
      <c r="D1722" s="27"/>
      <c r="E1722" s="27"/>
      <c r="F1722" s="97"/>
      <c r="G1722" s="97"/>
      <c r="H1722" s="97"/>
      <c r="I1722" s="97"/>
      <c r="J1722" s="97"/>
      <c r="K1722" s="97"/>
      <c r="L1722" s="98"/>
      <c r="M1722" s="99"/>
      <c r="N1722" s="99"/>
      <c r="O1722" s="99"/>
      <c r="P1722" s="1"/>
      <c r="Q1722" s="27"/>
      <c r="R1722" s="30"/>
      <c r="S1722" s="1"/>
    </row>
    <row r="1723" spans="1:19" ht="18" customHeight="1">
      <c r="A1723" s="22"/>
      <c r="B1723" s="27"/>
      <c r="C1723" s="27"/>
      <c r="D1723" s="27"/>
      <c r="E1723" s="27"/>
      <c r="F1723" s="97"/>
      <c r="G1723" s="97"/>
      <c r="H1723" s="97"/>
      <c r="I1723" s="97"/>
      <c r="J1723" s="97"/>
      <c r="K1723" s="97"/>
      <c r="L1723" s="98"/>
      <c r="M1723" s="99"/>
      <c r="N1723" s="99"/>
      <c r="O1723" s="99"/>
      <c r="P1723" s="1"/>
      <c r="Q1723" s="27"/>
      <c r="R1723" s="30"/>
      <c r="S1723" s="1"/>
    </row>
    <row r="1724" spans="1:19" ht="18" customHeight="1">
      <c r="A1724" s="22"/>
      <c r="B1724" s="27"/>
      <c r="C1724" s="27"/>
      <c r="D1724" s="27"/>
      <c r="E1724" s="27"/>
      <c r="F1724" s="97"/>
      <c r="G1724" s="97"/>
      <c r="H1724" s="97"/>
      <c r="I1724" s="97"/>
      <c r="J1724" s="97"/>
      <c r="K1724" s="97"/>
      <c r="L1724" s="98"/>
      <c r="M1724" s="99"/>
      <c r="N1724" s="99"/>
      <c r="O1724" s="99"/>
      <c r="P1724" s="1"/>
      <c r="Q1724" s="27"/>
      <c r="R1724" s="30"/>
      <c r="S1724" s="1"/>
    </row>
    <row r="1725" spans="1:19" ht="18" customHeight="1">
      <c r="A1725" s="22"/>
      <c r="B1725" s="27"/>
      <c r="C1725" s="27"/>
      <c r="D1725" s="27"/>
      <c r="E1725" s="27"/>
      <c r="F1725" s="97"/>
      <c r="G1725" s="97"/>
      <c r="H1725" s="97"/>
      <c r="I1725" s="97"/>
      <c r="J1725" s="97"/>
      <c r="K1725" s="97"/>
      <c r="L1725" s="98"/>
      <c r="M1725" s="99"/>
      <c r="N1725" s="99"/>
      <c r="O1725" s="99"/>
      <c r="P1725" s="1"/>
      <c r="Q1725" s="27"/>
      <c r="R1725" s="30"/>
      <c r="S1725" s="1"/>
    </row>
    <row r="1726" spans="1:19" ht="18" customHeight="1">
      <c r="A1726" s="22"/>
      <c r="B1726" s="27"/>
      <c r="C1726" s="27"/>
      <c r="D1726" s="27"/>
      <c r="E1726" s="27"/>
      <c r="F1726" s="97"/>
      <c r="G1726" s="97"/>
      <c r="H1726" s="97"/>
      <c r="I1726" s="97"/>
      <c r="J1726" s="97"/>
      <c r="K1726" s="97"/>
      <c r="L1726" s="98"/>
      <c r="M1726" s="99"/>
      <c r="N1726" s="99"/>
      <c r="O1726" s="99"/>
      <c r="P1726" s="1"/>
      <c r="Q1726" s="27"/>
      <c r="R1726" s="30"/>
      <c r="S1726" s="1"/>
    </row>
    <row r="1727" spans="1:19" ht="18" customHeight="1">
      <c r="A1727" s="22"/>
      <c r="B1727" s="27"/>
      <c r="C1727" s="27"/>
      <c r="D1727" s="27"/>
      <c r="E1727" s="27"/>
      <c r="F1727" s="97"/>
      <c r="G1727" s="97"/>
      <c r="H1727" s="97"/>
      <c r="I1727" s="97"/>
      <c r="J1727" s="97"/>
      <c r="K1727" s="97"/>
      <c r="L1727" s="98"/>
      <c r="M1727" s="99"/>
      <c r="N1727" s="99"/>
      <c r="O1727" s="99"/>
      <c r="P1727" s="1"/>
      <c r="Q1727" s="27"/>
      <c r="R1727" s="30"/>
      <c r="S1727" s="1"/>
    </row>
    <row r="1728" spans="1:19" ht="18" customHeight="1">
      <c r="A1728" s="22"/>
      <c r="B1728" s="27"/>
      <c r="C1728" s="27"/>
      <c r="D1728" s="27"/>
      <c r="E1728" s="27"/>
      <c r="F1728" s="97"/>
      <c r="G1728" s="97"/>
      <c r="H1728" s="97"/>
      <c r="I1728" s="97"/>
      <c r="J1728" s="97"/>
      <c r="K1728" s="97"/>
      <c r="L1728" s="98"/>
      <c r="M1728" s="99"/>
      <c r="N1728" s="99"/>
      <c r="O1728" s="99"/>
      <c r="P1728" s="1"/>
      <c r="Q1728" s="27"/>
      <c r="R1728" s="30"/>
      <c r="S1728" s="1"/>
    </row>
    <row r="1729" spans="1:19" ht="18" customHeight="1">
      <c r="A1729" s="22"/>
      <c r="B1729" s="27"/>
      <c r="C1729" s="27"/>
      <c r="D1729" s="27"/>
      <c r="E1729" s="27"/>
      <c r="F1729" s="97"/>
      <c r="G1729" s="97"/>
      <c r="H1729" s="97"/>
      <c r="I1729" s="97"/>
      <c r="J1729" s="97"/>
      <c r="K1729" s="97"/>
      <c r="L1729" s="98"/>
      <c r="M1729" s="99"/>
      <c r="N1729" s="99"/>
      <c r="O1729" s="99"/>
      <c r="P1729" s="1"/>
      <c r="Q1729" s="27"/>
      <c r="R1729" s="30"/>
      <c r="S1729" s="1"/>
    </row>
    <row r="1730" spans="1:19" ht="18" customHeight="1">
      <c r="A1730" s="22"/>
      <c r="B1730" s="27"/>
      <c r="C1730" s="27"/>
      <c r="D1730" s="27"/>
      <c r="E1730" s="27"/>
      <c r="F1730" s="97"/>
      <c r="G1730" s="97"/>
      <c r="H1730" s="97"/>
      <c r="I1730" s="97"/>
      <c r="J1730" s="97"/>
      <c r="K1730" s="97"/>
      <c r="L1730" s="98"/>
      <c r="M1730" s="99"/>
      <c r="N1730" s="99"/>
      <c r="O1730" s="99"/>
      <c r="P1730" s="1"/>
      <c r="Q1730" s="27"/>
      <c r="R1730" s="30"/>
      <c r="S1730" s="1"/>
    </row>
    <row r="1731" spans="1:19" ht="18" customHeight="1">
      <c r="A1731" s="22"/>
      <c r="B1731" s="27"/>
      <c r="C1731" s="27"/>
      <c r="D1731" s="27"/>
      <c r="E1731" s="27"/>
      <c r="F1731" s="97"/>
      <c r="G1731" s="97"/>
      <c r="H1731" s="97"/>
      <c r="I1731" s="97"/>
      <c r="J1731" s="97"/>
      <c r="K1731" s="97"/>
      <c r="L1731" s="98"/>
      <c r="M1731" s="99"/>
      <c r="N1731" s="99"/>
      <c r="O1731" s="99"/>
      <c r="P1731" s="1"/>
      <c r="Q1731" s="27"/>
      <c r="R1731" s="30"/>
      <c r="S1731" s="1"/>
    </row>
    <row r="1732" spans="1:19" ht="18" customHeight="1">
      <c r="A1732" s="22"/>
      <c r="B1732" s="27"/>
      <c r="C1732" s="27"/>
      <c r="D1732" s="27"/>
      <c r="E1732" s="27"/>
      <c r="F1732" s="97"/>
      <c r="G1732" s="97"/>
      <c r="H1732" s="97"/>
      <c r="I1732" s="97"/>
      <c r="J1732" s="97"/>
      <c r="K1732" s="97"/>
      <c r="L1732" s="98"/>
      <c r="M1732" s="99"/>
      <c r="N1732" s="99"/>
      <c r="O1732" s="99"/>
      <c r="P1732" s="1"/>
      <c r="Q1732" s="27"/>
      <c r="R1732" s="30"/>
      <c r="S1732" s="1"/>
    </row>
    <row r="1733" spans="1:19" ht="18" customHeight="1">
      <c r="A1733" s="22"/>
      <c r="B1733" s="27"/>
      <c r="C1733" s="27"/>
      <c r="D1733" s="27"/>
      <c r="E1733" s="27"/>
      <c r="F1733" s="97"/>
      <c r="G1733" s="97"/>
      <c r="H1733" s="97"/>
      <c r="I1733" s="97"/>
      <c r="J1733" s="97"/>
      <c r="K1733" s="97"/>
      <c r="L1733" s="98"/>
      <c r="M1733" s="99"/>
      <c r="N1733" s="99"/>
      <c r="O1733" s="99"/>
      <c r="P1733" s="1"/>
      <c r="Q1733" s="27"/>
      <c r="R1733" s="30"/>
      <c r="S1733" s="1"/>
    </row>
    <row r="1734" spans="1:19" ht="18" customHeight="1">
      <c r="A1734" s="22"/>
      <c r="B1734" s="27"/>
      <c r="C1734" s="27"/>
      <c r="D1734" s="27"/>
      <c r="E1734" s="27"/>
      <c r="F1734" s="97"/>
      <c r="G1734" s="97"/>
      <c r="H1734" s="97"/>
      <c r="I1734" s="97"/>
      <c r="J1734" s="97"/>
      <c r="K1734" s="97"/>
      <c r="L1734" s="98"/>
      <c r="M1734" s="99"/>
      <c r="N1734" s="99"/>
      <c r="O1734" s="99"/>
      <c r="P1734" s="1"/>
      <c r="Q1734" s="27"/>
      <c r="R1734" s="30"/>
      <c r="S1734" s="1"/>
    </row>
    <row r="1735" spans="1:19" ht="18" customHeight="1">
      <c r="A1735" s="22"/>
      <c r="B1735" s="27"/>
      <c r="C1735" s="27"/>
      <c r="D1735" s="27"/>
      <c r="E1735" s="27"/>
      <c r="F1735" s="97"/>
      <c r="G1735" s="97"/>
      <c r="H1735" s="97"/>
      <c r="I1735" s="97"/>
      <c r="J1735" s="97"/>
      <c r="K1735" s="97"/>
      <c r="L1735" s="98"/>
      <c r="M1735" s="99"/>
      <c r="N1735" s="99"/>
      <c r="O1735" s="99"/>
      <c r="P1735" s="1"/>
      <c r="Q1735" s="27"/>
      <c r="R1735" s="30"/>
      <c r="S1735" s="1"/>
    </row>
    <row r="1736" spans="1:19" ht="18" customHeight="1">
      <c r="A1736" s="22"/>
      <c r="B1736" s="27"/>
      <c r="C1736" s="27"/>
      <c r="D1736" s="27"/>
      <c r="E1736" s="27"/>
      <c r="F1736" s="97"/>
      <c r="G1736" s="97"/>
      <c r="H1736" s="97"/>
      <c r="I1736" s="97"/>
      <c r="J1736" s="97"/>
      <c r="K1736" s="97"/>
      <c r="L1736" s="98"/>
      <c r="M1736" s="99"/>
      <c r="N1736" s="99"/>
      <c r="O1736" s="99"/>
      <c r="P1736" s="1"/>
      <c r="Q1736" s="27"/>
      <c r="R1736" s="30"/>
      <c r="S1736" s="1"/>
    </row>
    <row r="1737" spans="1:19" ht="18" customHeight="1">
      <c r="A1737" s="22"/>
      <c r="B1737" s="27"/>
      <c r="C1737" s="27"/>
      <c r="D1737" s="27"/>
      <c r="E1737" s="27"/>
      <c r="F1737" s="97"/>
      <c r="G1737" s="97"/>
      <c r="H1737" s="97"/>
      <c r="I1737" s="97"/>
      <c r="J1737" s="97"/>
      <c r="K1737" s="97"/>
      <c r="L1737" s="98"/>
      <c r="M1737" s="99"/>
      <c r="N1737" s="99"/>
      <c r="O1737" s="99"/>
      <c r="P1737" s="1"/>
      <c r="Q1737" s="27"/>
      <c r="R1737" s="30"/>
      <c r="S1737" s="1"/>
    </row>
    <row r="1738" spans="1:19" ht="18" customHeight="1">
      <c r="A1738" s="22"/>
      <c r="B1738" s="27"/>
      <c r="C1738" s="27"/>
      <c r="D1738" s="27"/>
      <c r="E1738" s="27"/>
      <c r="F1738" s="97"/>
      <c r="G1738" s="97"/>
      <c r="H1738" s="97"/>
      <c r="I1738" s="97"/>
      <c r="J1738" s="97"/>
      <c r="K1738" s="97"/>
      <c r="L1738" s="98"/>
      <c r="M1738" s="99"/>
      <c r="N1738" s="99"/>
      <c r="O1738" s="99"/>
      <c r="P1738" s="1"/>
      <c r="Q1738" s="27"/>
      <c r="R1738" s="30"/>
      <c r="S1738" s="1"/>
    </row>
    <row r="1739" spans="1:19" ht="18" customHeight="1">
      <c r="A1739" s="22"/>
      <c r="B1739" s="27"/>
      <c r="C1739" s="27"/>
      <c r="D1739" s="27"/>
      <c r="E1739" s="27"/>
      <c r="F1739" s="97"/>
      <c r="G1739" s="97"/>
      <c r="H1739" s="97"/>
      <c r="I1739" s="97"/>
      <c r="J1739" s="97"/>
      <c r="K1739" s="97"/>
      <c r="L1739" s="98"/>
      <c r="M1739" s="99"/>
      <c r="N1739" s="99"/>
      <c r="O1739" s="99"/>
      <c r="P1739" s="1"/>
      <c r="Q1739" s="27"/>
      <c r="R1739" s="30"/>
      <c r="S1739" s="1"/>
    </row>
    <row r="1740" spans="1:19" ht="18" customHeight="1">
      <c r="A1740" s="22"/>
      <c r="B1740" s="27"/>
      <c r="C1740" s="27"/>
      <c r="D1740" s="27"/>
      <c r="E1740" s="27"/>
      <c r="F1740" s="97"/>
      <c r="G1740" s="97"/>
      <c r="H1740" s="97"/>
      <c r="I1740" s="97"/>
      <c r="J1740" s="97"/>
      <c r="K1740" s="97"/>
      <c r="L1740" s="98"/>
      <c r="M1740" s="99"/>
      <c r="N1740" s="99"/>
      <c r="O1740" s="99"/>
      <c r="P1740" s="1"/>
      <c r="Q1740" s="27"/>
      <c r="R1740" s="30"/>
      <c r="S1740" s="1"/>
    </row>
    <row r="1741" spans="1:19" ht="18" customHeight="1">
      <c r="A1741" s="22"/>
      <c r="B1741" s="27"/>
      <c r="C1741" s="27"/>
      <c r="D1741" s="27"/>
      <c r="E1741" s="27"/>
      <c r="F1741" s="97"/>
      <c r="G1741" s="97"/>
      <c r="H1741" s="97"/>
      <c r="I1741" s="97"/>
      <c r="J1741" s="97"/>
      <c r="K1741" s="97"/>
      <c r="L1741" s="98"/>
      <c r="M1741" s="99"/>
      <c r="N1741" s="99"/>
      <c r="O1741" s="99"/>
      <c r="P1741" s="1"/>
      <c r="Q1741" s="27"/>
      <c r="R1741" s="30"/>
      <c r="S1741" s="1"/>
    </row>
    <row r="1742" spans="1:19" ht="18" customHeight="1">
      <c r="A1742" s="22"/>
      <c r="B1742" s="27"/>
      <c r="C1742" s="27"/>
      <c r="D1742" s="27"/>
      <c r="E1742" s="27"/>
      <c r="F1742" s="97"/>
      <c r="G1742" s="97"/>
      <c r="H1742" s="97"/>
      <c r="I1742" s="97"/>
      <c r="J1742" s="97"/>
      <c r="K1742" s="97"/>
      <c r="L1742" s="98"/>
      <c r="M1742" s="99"/>
      <c r="N1742" s="99"/>
      <c r="O1742" s="99"/>
      <c r="P1742" s="1"/>
      <c r="Q1742" s="27"/>
      <c r="R1742" s="30"/>
      <c r="S1742" s="1"/>
    </row>
    <row r="1743" spans="1:19" ht="18" customHeight="1">
      <c r="A1743" s="22"/>
      <c r="B1743" s="27"/>
      <c r="C1743" s="27"/>
      <c r="D1743" s="27"/>
      <c r="E1743" s="27"/>
      <c r="F1743" s="97"/>
      <c r="G1743" s="97"/>
      <c r="H1743" s="97"/>
      <c r="I1743" s="97"/>
      <c r="J1743" s="97"/>
      <c r="K1743" s="97"/>
      <c r="L1743" s="98"/>
      <c r="M1743" s="99"/>
      <c r="N1743" s="99"/>
      <c r="O1743" s="99"/>
      <c r="P1743" s="1"/>
      <c r="Q1743" s="27"/>
      <c r="R1743" s="30"/>
      <c r="S1743" s="1"/>
    </row>
    <row r="1744" spans="1:19" ht="18" customHeight="1">
      <c r="A1744" s="22"/>
      <c r="B1744" s="27"/>
      <c r="C1744" s="27"/>
      <c r="D1744" s="27"/>
      <c r="E1744" s="27"/>
      <c r="F1744" s="97"/>
      <c r="G1744" s="97"/>
      <c r="H1744" s="97"/>
      <c r="I1744" s="97"/>
      <c r="J1744" s="97"/>
      <c r="K1744" s="97"/>
      <c r="L1744" s="98"/>
      <c r="M1744" s="99"/>
      <c r="N1744" s="99"/>
      <c r="O1744" s="99"/>
      <c r="P1744" s="1"/>
      <c r="Q1744" s="27"/>
      <c r="R1744" s="30"/>
      <c r="S1744" s="1"/>
    </row>
    <row r="1745" spans="1:19" ht="18" customHeight="1">
      <c r="A1745" s="22"/>
      <c r="B1745" s="27"/>
      <c r="C1745" s="27"/>
      <c r="D1745" s="27"/>
      <c r="E1745" s="27"/>
      <c r="F1745" s="97"/>
      <c r="G1745" s="97"/>
      <c r="H1745" s="97"/>
      <c r="I1745" s="97"/>
      <c r="J1745" s="97"/>
      <c r="K1745" s="97"/>
      <c r="L1745" s="98"/>
      <c r="M1745" s="99"/>
      <c r="N1745" s="99"/>
      <c r="O1745" s="99"/>
      <c r="P1745" s="1"/>
      <c r="Q1745" s="27"/>
      <c r="R1745" s="30"/>
      <c r="S1745" s="1"/>
    </row>
    <row r="1746" spans="1:19" ht="18" customHeight="1">
      <c r="A1746" s="22"/>
      <c r="B1746" s="27"/>
      <c r="C1746" s="27"/>
      <c r="D1746" s="27"/>
      <c r="E1746" s="27"/>
      <c r="F1746" s="97"/>
      <c r="G1746" s="97"/>
      <c r="H1746" s="97"/>
      <c r="I1746" s="97"/>
      <c r="J1746" s="97"/>
      <c r="K1746" s="97"/>
      <c r="L1746" s="98"/>
      <c r="M1746" s="99"/>
      <c r="N1746" s="99"/>
      <c r="O1746" s="99"/>
      <c r="P1746" s="1"/>
      <c r="Q1746" s="27"/>
      <c r="R1746" s="30"/>
      <c r="S1746" s="1"/>
    </row>
    <row r="1747" spans="1:19" ht="18" customHeight="1">
      <c r="A1747" s="22"/>
      <c r="B1747" s="27"/>
      <c r="C1747" s="27"/>
      <c r="D1747" s="27"/>
      <c r="E1747" s="27"/>
      <c r="F1747" s="97"/>
      <c r="G1747" s="97"/>
      <c r="H1747" s="97"/>
      <c r="I1747" s="97"/>
      <c r="J1747" s="97"/>
      <c r="K1747" s="97"/>
      <c r="L1747" s="98"/>
      <c r="M1747" s="99"/>
      <c r="N1747" s="99"/>
      <c r="O1747" s="99"/>
      <c r="P1747" s="1"/>
      <c r="Q1747" s="27"/>
      <c r="R1747" s="30"/>
      <c r="S1747" s="1"/>
    </row>
    <row r="1748" spans="1:19" ht="18" customHeight="1">
      <c r="A1748" s="22"/>
      <c r="B1748" s="27"/>
      <c r="C1748" s="27"/>
      <c r="D1748" s="27"/>
      <c r="E1748" s="27"/>
      <c r="F1748" s="97"/>
      <c r="G1748" s="97"/>
      <c r="H1748" s="97"/>
      <c r="I1748" s="97"/>
      <c r="J1748" s="97"/>
      <c r="K1748" s="97"/>
      <c r="L1748" s="98"/>
      <c r="M1748" s="99"/>
      <c r="N1748" s="99"/>
      <c r="O1748" s="99"/>
      <c r="P1748" s="1"/>
      <c r="Q1748" s="27"/>
      <c r="R1748" s="30"/>
      <c r="S1748" s="1"/>
    </row>
    <row r="1749" spans="1:19" ht="18" customHeight="1">
      <c r="A1749" s="22"/>
      <c r="B1749" s="27"/>
      <c r="C1749" s="27"/>
      <c r="D1749" s="27"/>
      <c r="E1749" s="27"/>
      <c r="F1749" s="97"/>
      <c r="G1749" s="97"/>
      <c r="H1749" s="97"/>
      <c r="I1749" s="97"/>
      <c r="J1749" s="97"/>
      <c r="K1749" s="97"/>
      <c r="L1749" s="98"/>
      <c r="M1749" s="99"/>
      <c r="N1749" s="99"/>
      <c r="O1749" s="99"/>
      <c r="P1749" s="1"/>
      <c r="Q1749" s="27"/>
      <c r="R1749" s="30"/>
      <c r="S1749" s="1"/>
    </row>
    <row r="1750" spans="1:19" ht="18" customHeight="1">
      <c r="A1750" s="22"/>
      <c r="B1750" s="27"/>
      <c r="C1750" s="27"/>
      <c r="D1750" s="27"/>
      <c r="E1750" s="27"/>
      <c r="F1750" s="97"/>
      <c r="G1750" s="97"/>
      <c r="H1750" s="97"/>
      <c r="I1750" s="97"/>
      <c r="J1750" s="97"/>
      <c r="K1750" s="97"/>
      <c r="L1750" s="98"/>
      <c r="M1750" s="99"/>
      <c r="N1750" s="99"/>
      <c r="O1750" s="99"/>
      <c r="P1750" s="1"/>
      <c r="Q1750" s="27"/>
      <c r="R1750" s="30"/>
      <c r="S1750" s="1"/>
    </row>
    <row r="1751" spans="1:19" ht="18" customHeight="1">
      <c r="A1751" s="22"/>
      <c r="B1751" s="27"/>
      <c r="C1751" s="27"/>
      <c r="D1751" s="27"/>
      <c r="E1751" s="27"/>
      <c r="F1751" s="97"/>
      <c r="G1751" s="97"/>
      <c r="H1751" s="97"/>
      <c r="I1751" s="97"/>
      <c r="J1751" s="97"/>
      <c r="K1751" s="97"/>
      <c r="L1751" s="98"/>
      <c r="M1751" s="99"/>
      <c r="N1751" s="99"/>
      <c r="O1751" s="99"/>
      <c r="P1751" s="1"/>
      <c r="Q1751" s="27"/>
      <c r="R1751" s="30"/>
      <c r="S1751" s="1"/>
    </row>
    <row r="1752" spans="1:19" ht="18" customHeight="1">
      <c r="A1752" s="22"/>
      <c r="B1752" s="27"/>
      <c r="C1752" s="27"/>
      <c r="D1752" s="27"/>
      <c r="E1752" s="27"/>
      <c r="F1752" s="97"/>
      <c r="G1752" s="97"/>
      <c r="H1752" s="97"/>
      <c r="I1752" s="97"/>
      <c r="J1752" s="97"/>
      <c r="K1752" s="97"/>
      <c r="L1752" s="98"/>
      <c r="M1752" s="99"/>
      <c r="N1752" s="99"/>
      <c r="O1752" s="99"/>
      <c r="P1752" s="1"/>
      <c r="Q1752" s="27"/>
      <c r="R1752" s="30"/>
      <c r="S1752" s="1"/>
    </row>
    <row r="1753" spans="1:19" ht="18" customHeight="1">
      <c r="A1753" s="22"/>
      <c r="B1753" s="27"/>
      <c r="C1753" s="27"/>
      <c r="D1753" s="27"/>
      <c r="E1753" s="27"/>
      <c r="F1753" s="97"/>
      <c r="G1753" s="97"/>
      <c r="H1753" s="97"/>
      <c r="I1753" s="97"/>
      <c r="J1753" s="97"/>
      <c r="K1753" s="97"/>
      <c r="L1753" s="98"/>
      <c r="M1753" s="99"/>
      <c r="N1753" s="99"/>
      <c r="O1753" s="99"/>
      <c r="P1753" s="1"/>
      <c r="Q1753" s="27"/>
      <c r="R1753" s="30"/>
      <c r="S1753" s="1"/>
    </row>
    <row r="1754" spans="1:19" ht="18" customHeight="1">
      <c r="A1754" s="22"/>
      <c r="B1754" s="27"/>
      <c r="C1754" s="27"/>
      <c r="D1754" s="27"/>
      <c r="E1754" s="27"/>
      <c r="F1754" s="97"/>
      <c r="G1754" s="97"/>
      <c r="H1754" s="97"/>
      <c r="I1754" s="97"/>
      <c r="J1754" s="97"/>
      <c r="K1754" s="97"/>
      <c r="L1754" s="98"/>
      <c r="M1754" s="99"/>
      <c r="N1754" s="99"/>
      <c r="O1754" s="99"/>
      <c r="P1754" s="1"/>
      <c r="Q1754" s="27"/>
      <c r="R1754" s="30"/>
      <c r="S1754" s="1"/>
    </row>
    <row r="1755" spans="1:19" ht="18" customHeight="1">
      <c r="A1755" s="22"/>
      <c r="B1755" s="27"/>
      <c r="C1755" s="27"/>
      <c r="D1755" s="27"/>
      <c r="E1755" s="27"/>
      <c r="F1755" s="97"/>
      <c r="G1755" s="97"/>
      <c r="H1755" s="97"/>
      <c r="I1755" s="97"/>
      <c r="J1755" s="97"/>
      <c r="K1755" s="97"/>
      <c r="L1755" s="98"/>
      <c r="M1755" s="99"/>
      <c r="N1755" s="99"/>
      <c r="O1755" s="99"/>
      <c r="P1755" s="1"/>
      <c r="Q1755" s="27"/>
      <c r="R1755" s="30"/>
      <c r="S1755" s="1"/>
    </row>
    <row r="1756" spans="1:19" ht="18" customHeight="1">
      <c r="A1756" s="22"/>
      <c r="B1756" s="27"/>
      <c r="C1756" s="27"/>
      <c r="D1756" s="27"/>
      <c r="E1756" s="27"/>
      <c r="F1756" s="97"/>
      <c r="G1756" s="97"/>
      <c r="H1756" s="97"/>
      <c r="I1756" s="97"/>
      <c r="J1756" s="97"/>
      <c r="K1756" s="97"/>
      <c r="L1756" s="98"/>
      <c r="M1756" s="99"/>
      <c r="N1756" s="99"/>
      <c r="O1756" s="99"/>
      <c r="P1756" s="1"/>
      <c r="Q1756" s="27"/>
      <c r="R1756" s="30"/>
      <c r="S1756" s="1"/>
    </row>
    <row r="1757" spans="1:19" ht="18" customHeight="1">
      <c r="A1757" s="22"/>
      <c r="B1757" s="27"/>
      <c r="C1757" s="27"/>
      <c r="D1757" s="27"/>
      <c r="E1757" s="27"/>
      <c r="F1757" s="97"/>
      <c r="G1757" s="97"/>
      <c r="H1757" s="97"/>
      <c r="I1757" s="97"/>
      <c r="J1757" s="97"/>
      <c r="K1757" s="97"/>
      <c r="L1757" s="98"/>
      <c r="M1757" s="99"/>
      <c r="N1757" s="99"/>
      <c r="O1757" s="99"/>
      <c r="P1757" s="1"/>
      <c r="Q1757" s="27"/>
      <c r="R1757" s="30"/>
      <c r="S1757" s="1"/>
    </row>
    <row r="1758" spans="1:19" ht="18" customHeight="1">
      <c r="A1758" s="22"/>
      <c r="B1758" s="27"/>
      <c r="C1758" s="27"/>
      <c r="D1758" s="27"/>
      <c r="E1758" s="27"/>
      <c r="F1758" s="97"/>
      <c r="G1758" s="97"/>
      <c r="H1758" s="97"/>
      <c r="I1758" s="97"/>
      <c r="J1758" s="97"/>
      <c r="K1758" s="97"/>
      <c r="L1758" s="98"/>
      <c r="M1758" s="99"/>
      <c r="N1758" s="99"/>
      <c r="O1758" s="99"/>
      <c r="P1758" s="1"/>
      <c r="Q1758" s="27"/>
      <c r="R1758" s="30"/>
      <c r="S1758" s="1"/>
    </row>
    <row r="1759" spans="1:19" ht="18" customHeight="1">
      <c r="A1759" s="22"/>
      <c r="B1759" s="27"/>
      <c r="C1759" s="27"/>
      <c r="D1759" s="27"/>
      <c r="E1759" s="27"/>
      <c r="F1759" s="97"/>
      <c r="G1759" s="97"/>
      <c r="H1759" s="97"/>
      <c r="I1759" s="97"/>
      <c r="J1759" s="97"/>
      <c r="K1759" s="97"/>
      <c r="L1759" s="98"/>
      <c r="M1759" s="99"/>
      <c r="N1759" s="99"/>
      <c r="O1759" s="99"/>
      <c r="P1759" s="1"/>
      <c r="Q1759" s="27"/>
      <c r="R1759" s="30"/>
      <c r="S1759" s="1"/>
    </row>
    <row r="1760" spans="1:19" ht="18" customHeight="1">
      <c r="A1760" s="22"/>
      <c r="B1760" s="27"/>
      <c r="C1760" s="27"/>
      <c r="D1760" s="27"/>
      <c r="E1760" s="27"/>
      <c r="F1760" s="97"/>
      <c r="G1760" s="97"/>
      <c r="H1760" s="97"/>
      <c r="I1760" s="97"/>
      <c r="J1760" s="97"/>
      <c r="K1760" s="97"/>
      <c r="L1760" s="98"/>
      <c r="M1760" s="99"/>
      <c r="N1760" s="99"/>
      <c r="O1760" s="99"/>
      <c r="P1760" s="1"/>
      <c r="Q1760" s="27"/>
      <c r="R1760" s="30"/>
      <c r="S1760" s="1"/>
    </row>
    <row r="1761" spans="1:19" ht="18" customHeight="1">
      <c r="A1761" s="22"/>
      <c r="B1761" s="27"/>
      <c r="C1761" s="27"/>
      <c r="D1761" s="27"/>
      <c r="E1761" s="27"/>
      <c r="F1761" s="97"/>
      <c r="G1761" s="97"/>
      <c r="H1761" s="97"/>
      <c r="I1761" s="97"/>
      <c r="J1761" s="97"/>
      <c r="K1761" s="97"/>
      <c r="L1761" s="98"/>
      <c r="M1761" s="99"/>
      <c r="N1761" s="99"/>
      <c r="O1761" s="99"/>
      <c r="P1761" s="1"/>
      <c r="Q1761" s="27"/>
      <c r="R1761" s="30"/>
      <c r="S1761" s="1"/>
    </row>
    <row r="1762" spans="1:19" ht="18" customHeight="1">
      <c r="A1762" s="22"/>
      <c r="B1762" s="27"/>
      <c r="C1762" s="27"/>
      <c r="D1762" s="27"/>
      <c r="E1762" s="27"/>
      <c r="F1762" s="97"/>
      <c r="G1762" s="97"/>
      <c r="H1762" s="97"/>
      <c r="I1762" s="97"/>
      <c r="J1762" s="97"/>
      <c r="K1762" s="97"/>
      <c r="L1762" s="98"/>
      <c r="M1762" s="99"/>
      <c r="N1762" s="99"/>
      <c r="O1762" s="99"/>
      <c r="P1762" s="1"/>
      <c r="Q1762" s="27"/>
      <c r="R1762" s="30"/>
      <c r="S1762" s="1"/>
    </row>
    <row r="1763" spans="1:19" ht="18" customHeight="1">
      <c r="A1763" s="22"/>
      <c r="B1763" s="27"/>
      <c r="C1763" s="27"/>
      <c r="D1763" s="27"/>
      <c r="E1763" s="27"/>
      <c r="F1763" s="97"/>
      <c r="G1763" s="97"/>
      <c r="H1763" s="97"/>
      <c r="I1763" s="97"/>
      <c r="J1763" s="97"/>
      <c r="K1763" s="97"/>
      <c r="L1763" s="98"/>
      <c r="M1763" s="99"/>
      <c r="N1763" s="99"/>
      <c r="O1763" s="99"/>
      <c r="P1763" s="1"/>
      <c r="Q1763" s="27"/>
      <c r="R1763" s="30"/>
      <c r="S1763" s="1"/>
    </row>
    <row r="1764" spans="1:19" ht="18" customHeight="1">
      <c r="A1764" s="22"/>
      <c r="B1764" s="27"/>
      <c r="C1764" s="27"/>
      <c r="D1764" s="27"/>
      <c r="E1764" s="27"/>
      <c r="F1764" s="97"/>
      <c r="G1764" s="97"/>
      <c r="H1764" s="97"/>
      <c r="I1764" s="97"/>
      <c r="J1764" s="97"/>
      <c r="K1764" s="97"/>
      <c r="L1764" s="98"/>
      <c r="M1764" s="99"/>
      <c r="N1764" s="99"/>
      <c r="O1764" s="99"/>
      <c r="P1764" s="1"/>
      <c r="Q1764" s="27"/>
      <c r="R1764" s="30"/>
      <c r="S1764" s="1"/>
    </row>
    <row r="1765" spans="1:19" ht="18" customHeight="1">
      <c r="A1765" s="22"/>
      <c r="B1765" s="27"/>
      <c r="C1765" s="27"/>
      <c r="D1765" s="27"/>
      <c r="E1765" s="27"/>
      <c r="F1765" s="97"/>
      <c r="G1765" s="97"/>
      <c r="H1765" s="97"/>
      <c r="I1765" s="97"/>
      <c r="J1765" s="97"/>
      <c r="K1765" s="97"/>
      <c r="L1765" s="98"/>
      <c r="M1765" s="99"/>
      <c r="N1765" s="99"/>
      <c r="O1765" s="99"/>
      <c r="P1765" s="1"/>
      <c r="Q1765" s="27"/>
      <c r="R1765" s="30"/>
      <c r="S1765" s="1"/>
    </row>
    <row r="1766" spans="1:19" ht="18" customHeight="1">
      <c r="A1766" s="22"/>
      <c r="B1766" s="27"/>
      <c r="C1766" s="27"/>
      <c r="D1766" s="27"/>
      <c r="E1766" s="27"/>
      <c r="F1766" s="97"/>
      <c r="G1766" s="97"/>
      <c r="H1766" s="97"/>
      <c r="I1766" s="97"/>
      <c r="J1766" s="97"/>
      <c r="K1766" s="97"/>
      <c r="L1766" s="98"/>
      <c r="M1766" s="99"/>
      <c r="N1766" s="99"/>
      <c r="O1766" s="99"/>
      <c r="P1766" s="1"/>
      <c r="Q1766" s="27"/>
      <c r="R1766" s="30"/>
      <c r="S1766" s="1"/>
    </row>
    <row r="1767" spans="1:19" ht="18" customHeight="1">
      <c r="A1767" s="22"/>
      <c r="B1767" s="27"/>
      <c r="C1767" s="27"/>
      <c r="D1767" s="27"/>
      <c r="E1767" s="27"/>
      <c r="F1767" s="97"/>
      <c r="G1767" s="97"/>
      <c r="H1767" s="97"/>
      <c r="I1767" s="97"/>
      <c r="J1767" s="97"/>
      <c r="K1767" s="97"/>
      <c r="L1767" s="98"/>
      <c r="M1767" s="99"/>
      <c r="N1767" s="99"/>
      <c r="O1767" s="99"/>
      <c r="P1767" s="1"/>
      <c r="Q1767" s="27"/>
      <c r="R1767" s="30"/>
      <c r="S1767" s="1"/>
    </row>
    <row r="1768" spans="1:19" ht="18" customHeight="1">
      <c r="A1768" s="22"/>
      <c r="B1768" s="27"/>
      <c r="C1768" s="27"/>
      <c r="D1768" s="27"/>
      <c r="E1768" s="27"/>
      <c r="F1768" s="97"/>
      <c r="G1768" s="97"/>
      <c r="H1768" s="97"/>
      <c r="I1768" s="97"/>
      <c r="J1768" s="97"/>
      <c r="K1768" s="97"/>
      <c r="L1768" s="98"/>
      <c r="M1768" s="99"/>
      <c r="N1768" s="99"/>
      <c r="O1768" s="99"/>
      <c r="P1768" s="1"/>
      <c r="Q1768" s="27"/>
      <c r="R1768" s="30"/>
      <c r="S1768" s="1"/>
    </row>
    <row r="1769" spans="1:19" ht="18" customHeight="1">
      <c r="A1769" s="22"/>
      <c r="B1769" s="27"/>
      <c r="C1769" s="27"/>
      <c r="D1769" s="27"/>
      <c r="E1769" s="27"/>
      <c r="F1769" s="97"/>
      <c r="G1769" s="97"/>
      <c r="H1769" s="97"/>
      <c r="I1769" s="97"/>
      <c r="J1769" s="97"/>
      <c r="K1769" s="97"/>
      <c r="L1769" s="98"/>
      <c r="M1769" s="99"/>
      <c r="N1769" s="99"/>
      <c r="O1769" s="99"/>
      <c r="P1769" s="1"/>
      <c r="Q1769" s="27"/>
      <c r="R1769" s="30"/>
      <c r="S1769" s="1"/>
    </row>
    <row r="1770" spans="1:19" ht="18" customHeight="1">
      <c r="A1770" s="22"/>
      <c r="B1770" s="27"/>
      <c r="C1770" s="27"/>
      <c r="D1770" s="27"/>
      <c r="E1770" s="27"/>
      <c r="F1770" s="97"/>
      <c r="G1770" s="97"/>
      <c r="H1770" s="97"/>
      <c r="I1770" s="97"/>
      <c r="J1770" s="97"/>
      <c r="K1770" s="97"/>
      <c r="L1770" s="98"/>
      <c r="M1770" s="99"/>
      <c r="N1770" s="99"/>
      <c r="O1770" s="99"/>
      <c r="P1770" s="1"/>
      <c r="Q1770" s="27"/>
      <c r="R1770" s="30"/>
      <c r="S1770" s="1"/>
    </row>
    <row r="1771" spans="1:19" ht="18" customHeight="1">
      <c r="A1771" s="22"/>
      <c r="B1771" s="27"/>
      <c r="C1771" s="27"/>
      <c r="D1771" s="27"/>
      <c r="E1771" s="27"/>
      <c r="F1771" s="97"/>
      <c r="G1771" s="97"/>
      <c r="H1771" s="97"/>
      <c r="I1771" s="97"/>
      <c r="J1771" s="97"/>
      <c r="K1771" s="97"/>
      <c r="L1771" s="98"/>
      <c r="M1771" s="99"/>
      <c r="N1771" s="99"/>
      <c r="O1771" s="99"/>
      <c r="P1771" s="1"/>
      <c r="Q1771" s="27"/>
      <c r="R1771" s="30"/>
      <c r="S1771" s="1"/>
    </row>
    <row r="1772" spans="1:19" ht="18" customHeight="1">
      <c r="A1772" s="22"/>
      <c r="B1772" s="27"/>
      <c r="C1772" s="27"/>
      <c r="D1772" s="27"/>
      <c r="E1772" s="27"/>
      <c r="F1772" s="97"/>
      <c r="G1772" s="97"/>
      <c r="H1772" s="97"/>
      <c r="I1772" s="97"/>
      <c r="J1772" s="97"/>
      <c r="K1772" s="97"/>
      <c r="L1772" s="98"/>
      <c r="M1772" s="99"/>
      <c r="N1772" s="99"/>
      <c r="O1772" s="99"/>
      <c r="P1772" s="1"/>
      <c r="Q1772" s="27"/>
      <c r="R1772" s="30"/>
      <c r="S1772" s="1"/>
    </row>
    <row r="1773" spans="1:19" ht="18" customHeight="1">
      <c r="A1773" s="22"/>
      <c r="B1773" s="27"/>
      <c r="C1773" s="27"/>
      <c r="D1773" s="27"/>
      <c r="E1773" s="27"/>
      <c r="F1773" s="97"/>
      <c r="G1773" s="97"/>
      <c r="H1773" s="97"/>
      <c r="I1773" s="97"/>
      <c r="J1773" s="97"/>
      <c r="K1773" s="97"/>
      <c r="L1773" s="98"/>
      <c r="M1773" s="99"/>
      <c r="N1773" s="99"/>
      <c r="O1773" s="99"/>
      <c r="P1773" s="1"/>
      <c r="Q1773" s="27"/>
      <c r="R1773" s="30"/>
      <c r="S1773" s="1"/>
    </row>
    <row r="1774" spans="1:19" ht="18" customHeight="1">
      <c r="A1774" s="22"/>
      <c r="B1774" s="27"/>
      <c r="C1774" s="27"/>
      <c r="D1774" s="27"/>
      <c r="E1774" s="27"/>
      <c r="F1774" s="97"/>
      <c r="G1774" s="97"/>
      <c r="H1774" s="97"/>
      <c r="I1774" s="97"/>
      <c r="J1774" s="97"/>
      <c r="K1774" s="97"/>
      <c r="L1774" s="98"/>
      <c r="M1774" s="99"/>
      <c r="N1774" s="99"/>
      <c r="O1774" s="99"/>
      <c r="P1774" s="1"/>
      <c r="Q1774" s="27"/>
      <c r="R1774" s="30"/>
      <c r="S1774" s="1"/>
    </row>
    <row r="1775" spans="1:19" ht="18" customHeight="1">
      <c r="A1775" s="22"/>
      <c r="B1775" s="27"/>
      <c r="C1775" s="27"/>
      <c r="D1775" s="27"/>
      <c r="E1775" s="27"/>
      <c r="F1775" s="97"/>
      <c r="G1775" s="97"/>
      <c r="H1775" s="97"/>
      <c r="I1775" s="97"/>
      <c r="J1775" s="97"/>
      <c r="K1775" s="97"/>
      <c r="L1775" s="98"/>
      <c r="M1775" s="99"/>
      <c r="N1775" s="99"/>
      <c r="O1775" s="99"/>
      <c r="P1775" s="1"/>
      <c r="Q1775" s="27"/>
      <c r="R1775" s="30"/>
      <c r="S1775" s="1"/>
    </row>
    <row r="1776" spans="1:19" ht="18" customHeight="1">
      <c r="A1776" s="22"/>
      <c r="B1776" s="27"/>
      <c r="C1776" s="27"/>
      <c r="D1776" s="27"/>
      <c r="E1776" s="27"/>
      <c r="F1776" s="97"/>
      <c r="G1776" s="97"/>
      <c r="H1776" s="97"/>
      <c r="I1776" s="97"/>
      <c r="J1776" s="97"/>
      <c r="K1776" s="97"/>
      <c r="L1776" s="98"/>
      <c r="M1776" s="99"/>
      <c r="N1776" s="99"/>
      <c r="O1776" s="99"/>
      <c r="P1776" s="1"/>
      <c r="Q1776" s="27"/>
      <c r="R1776" s="30"/>
      <c r="S1776" s="1"/>
    </row>
    <row r="1777" spans="1:19" ht="18" customHeight="1">
      <c r="A1777" s="22"/>
      <c r="B1777" s="27"/>
      <c r="C1777" s="27"/>
      <c r="D1777" s="27"/>
      <c r="E1777" s="27"/>
      <c r="F1777" s="97"/>
      <c r="G1777" s="97"/>
      <c r="H1777" s="97"/>
      <c r="I1777" s="97"/>
      <c r="J1777" s="97"/>
      <c r="K1777" s="97"/>
      <c r="L1777" s="98"/>
      <c r="M1777" s="99"/>
      <c r="N1777" s="99"/>
      <c r="O1777" s="99"/>
      <c r="P1777" s="1"/>
      <c r="Q1777" s="27"/>
      <c r="R1777" s="30"/>
      <c r="S1777" s="1"/>
    </row>
    <row r="1778" spans="1:19" ht="18" customHeight="1">
      <c r="A1778" s="22"/>
      <c r="B1778" s="27"/>
      <c r="C1778" s="27"/>
      <c r="D1778" s="27"/>
      <c r="E1778" s="27"/>
      <c r="F1778" s="97"/>
      <c r="G1778" s="97"/>
      <c r="H1778" s="97"/>
      <c r="I1778" s="97"/>
      <c r="J1778" s="97"/>
      <c r="K1778" s="97"/>
      <c r="L1778" s="98"/>
      <c r="M1778" s="99"/>
      <c r="N1778" s="99"/>
      <c r="O1778" s="99"/>
      <c r="P1778" s="1"/>
      <c r="Q1778" s="27"/>
      <c r="R1778" s="30"/>
      <c r="S1778" s="1"/>
    </row>
    <row r="1779" spans="1:19" ht="18" customHeight="1">
      <c r="A1779" s="22"/>
      <c r="B1779" s="27"/>
      <c r="C1779" s="27"/>
      <c r="D1779" s="27"/>
      <c r="E1779" s="27"/>
      <c r="F1779" s="97"/>
      <c r="G1779" s="97"/>
      <c r="H1779" s="97"/>
      <c r="I1779" s="97"/>
      <c r="J1779" s="97"/>
      <c r="K1779" s="97"/>
      <c r="L1779" s="98"/>
      <c r="M1779" s="99"/>
      <c r="N1779" s="99"/>
      <c r="O1779" s="99"/>
      <c r="P1779" s="1"/>
      <c r="Q1779" s="27"/>
      <c r="R1779" s="30"/>
      <c r="S1779" s="1"/>
    </row>
    <row r="1780" spans="1:19" ht="18" customHeight="1">
      <c r="A1780" s="22"/>
      <c r="B1780" s="27"/>
      <c r="C1780" s="27"/>
      <c r="D1780" s="27"/>
      <c r="E1780" s="27"/>
      <c r="F1780" s="97"/>
      <c r="G1780" s="97"/>
      <c r="H1780" s="97"/>
      <c r="I1780" s="97"/>
      <c r="J1780" s="97"/>
      <c r="K1780" s="97"/>
      <c r="L1780" s="98"/>
      <c r="M1780" s="99"/>
      <c r="N1780" s="99"/>
      <c r="O1780" s="99"/>
      <c r="P1780" s="1"/>
      <c r="Q1780" s="27"/>
      <c r="R1780" s="30"/>
      <c r="S1780" s="1"/>
    </row>
    <row r="1781" spans="1:19" ht="18" customHeight="1">
      <c r="A1781" s="22"/>
      <c r="B1781" s="27"/>
      <c r="C1781" s="27"/>
      <c r="D1781" s="27"/>
      <c r="E1781" s="27"/>
      <c r="F1781" s="97"/>
      <c r="G1781" s="97"/>
      <c r="H1781" s="97"/>
      <c r="I1781" s="97"/>
      <c r="J1781" s="97"/>
      <c r="K1781" s="97"/>
      <c r="L1781" s="98"/>
      <c r="M1781" s="99"/>
      <c r="N1781" s="99"/>
      <c r="O1781" s="99"/>
      <c r="P1781" s="1"/>
      <c r="Q1781" s="27"/>
      <c r="R1781" s="30"/>
      <c r="S1781" s="1"/>
    </row>
    <row r="1782" spans="1:19" ht="18" customHeight="1">
      <c r="A1782" s="22"/>
      <c r="B1782" s="27"/>
      <c r="C1782" s="27"/>
      <c r="D1782" s="27"/>
      <c r="E1782" s="27"/>
      <c r="F1782" s="97"/>
      <c r="G1782" s="97"/>
      <c r="H1782" s="97"/>
      <c r="I1782" s="97"/>
      <c r="J1782" s="97"/>
      <c r="K1782" s="97"/>
      <c r="L1782" s="98"/>
      <c r="M1782" s="99"/>
      <c r="N1782" s="99"/>
      <c r="O1782" s="99"/>
      <c r="P1782" s="1"/>
      <c r="Q1782" s="27"/>
      <c r="R1782" s="30"/>
      <c r="S1782" s="1"/>
    </row>
    <row r="1783" spans="1:19" ht="18" customHeight="1">
      <c r="A1783" s="22"/>
      <c r="B1783" s="27"/>
      <c r="C1783" s="27"/>
      <c r="D1783" s="27"/>
      <c r="E1783" s="27"/>
      <c r="F1783" s="97"/>
      <c r="G1783" s="97"/>
      <c r="H1783" s="97"/>
      <c r="I1783" s="97"/>
      <c r="J1783" s="97"/>
      <c r="K1783" s="97"/>
      <c r="L1783" s="98"/>
      <c r="M1783" s="99"/>
      <c r="N1783" s="99"/>
      <c r="O1783" s="99"/>
      <c r="P1783" s="1"/>
      <c r="Q1783" s="27"/>
      <c r="R1783" s="30"/>
      <c r="S1783" s="1"/>
    </row>
    <row r="1784" spans="1:19" ht="18" customHeight="1">
      <c r="A1784" s="22"/>
      <c r="B1784" s="27"/>
      <c r="C1784" s="27"/>
      <c r="D1784" s="27"/>
      <c r="E1784" s="27"/>
      <c r="F1784" s="97"/>
      <c r="G1784" s="97"/>
      <c r="H1784" s="97"/>
      <c r="I1784" s="97"/>
      <c r="J1784" s="97"/>
      <c r="K1784" s="97"/>
      <c r="L1784" s="98"/>
      <c r="M1784" s="99"/>
      <c r="N1784" s="99"/>
      <c r="O1784" s="99"/>
      <c r="P1784" s="1"/>
      <c r="Q1784" s="27"/>
      <c r="R1784" s="30"/>
      <c r="S1784" s="1"/>
    </row>
    <row r="1785" spans="1:19" ht="18" customHeight="1">
      <c r="A1785" s="22"/>
      <c r="B1785" s="27"/>
      <c r="C1785" s="27"/>
      <c r="D1785" s="27"/>
      <c r="E1785" s="27"/>
      <c r="F1785" s="97"/>
      <c r="G1785" s="97"/>
      <c r="H1785" s="97"/>
      <c r="I1785" s="97"/>
      <c r="J1785" s="97"/>
      <c r="K1785" s="97"/>
      <c r="L1785" s="98"/>
      <c r="M1785" s="99"/>
      <c r="N1785" s="99"/>
      <c r="O1785" s="99"/>
      <c r="P1785" s="1"/>
      <c r="Q1785" s="27"/>
      <c r="R1785" s="30"/>
      <c r="S1785" s="1"/>
    </row>
    <row r="1786" spans="1:19" ht="18" customHeight="1">
      <c r="A1786" s="22"/>
      <c r="B1786" s="27"/>
      <c r="C1786" s="27"/>
      <c r="D1786" s="27"/>
      <c r="E1786" s="27"/>
      <c r="F1786" s="97"/>
      <c r="G1786" s="97"/>
      <c r="H1786" s="97"/>
      <c r="I1786" s="97"/>
      <c r="J1786" s="97"/>
      <c r="K1786" s="97"/>
      <c r="L1786" s="98"/>
      <c r="M1786" s="99"/>
      <c r="N1786" s="99"/>
      <c r="O1786" s="99"/>
      <c r="P1786" s="1"/>
      <c r="Q1786" s="27"/>
      <c r="R1786" s="30"/>
      <c r="S1786" s="1"/>
    </row>
    <row r="1787" spans="1:19" ht="18" customHeight="1">
      <c r="A1787" s="22"/>
      <c r="B1787" s="27"/>
      <c r="C1787" s="27"/>
      <c r="D1787" s="27"/>
      <c r="E1787" s="27"/>
      <c r="F1787" s="97"/>
      <c r="G1787" s="97"/>
      <c r="H1787" s="97"/>
      <c r="I1787" s="97"/>
      <c r="J1787" s="97"/>
      <c r="K1787" s="97"/>
      <c r="L1787" s="98"/>
      <c r="M1787" s="99"/>
      <c r="N1787" s="99"/>
      <c r="O1787" s="99"/>
      <c r="P1787" s="1"/>
      <c r="Q1787" s="27"/>
      <c r="R1787" s="30"/>
      <c r="S1787" s="1"/>
    </row>
    <row r="1788" spans="1:19" ht="18" customHeight="1">
      <c r="A1788" s="22"/>
      <c r="B1788" s="27"/>
      <c r="C1788" s="27"/>
      <c r="D1788" s="27"/>
      <c r="E1788" s="27"/>
      <c r="F1788" s="97"/>
      <c r="G1788" s="97"/>
      <c r="H1788" s="97"/>
      <c r="I1788" s="97"/>
      <c r="J1788" s="97"/>
      <c r="K1788" s="97"/>
      <c r="L1788" s="98"/>
      <c r="M1788" s="99"/>
      <c r="N1788" s="99"/>
      <c r="O1788" s="99"/>
      <c r="P1788" s="1"/>
      <c r="Q1788" s="27"/>
      <c r="R1788" s="30"/>
      <c r="S1788" s="1"/>
    </row>
    <row r="1789" spans="1:19" ht="18" customHeight="1">
      <c r="A1789" s="22"/>
      <c r="B1789" s="27"/>
      <c r="C1789" s="27"/>
      <c r="D1789" s="27"/>
      <c r="E1789" s="27"/>
      <c r="F1789" s="97"/>
      <c r="G1789" s="97"/>
      <c r="H1789" s="97"/>
      <c r="I1789" s="97"/>
      <c r="J1789" s="97"/>
      <c r="K1789" s="97"/>
      <c r="L1789" s="98"/>
      <c r="M1789" s="99"/>
      <c r="N1789" s="99"/>
      <c r="O1789" s="99"/>
      <c r="P1789" s="1"/>
      <c r="Q1789" s="27"/>
      <c r="R1789" s="30"/>
      <c r="S1789" s="1"/>
    </row>
    <row r="1790" spans="1:19" ht="18" customHeight="1">
      <c r="A1790" s="22"/>
      <c r="B1790" s="27"/>
      <c r="C1790" s="27"/>
      <c r="D1790" s="27"/>
      <c r="E1790" s="27"/>
      <c r="F1790" s="97"/>
      <c r="G1790" s="97"/>
      <c r="H1790" s="97"/>
      <c r="I1790" s="97"/>
      <c r="J1790" s="97"/>
      <c r="K1790" s="97"/>
      <c r="L1790" s="98"/>
      <c r="M1790" s="99"/>
      <c r="N1790" s="99"/>
      <c r="O1790" s="99"/>
      <c r="P1790" s="1"/>
      <c r="Q1790" s="27"/>
      <c r="R1790" s="30"/>
      <c r="S1790" s="1"/>
    </row>
    <row r="1791" spans="1:19" ht="18" customHeight="1">
      <c r="A1791" s="22"/>
      <c r="B1791" s="27"/>
      <c r="C1791" s="27"/>
      <c r="D1791" s="27"/>
      <c r="E1791" s="27"/>
      <c r="F1791" s="97"/>
      <c r="G1791" s="97"/>
      <c r="H1791" s="97"/>
      <c r="I1791" s="97"/>
      <c r="J1791" s="97"/>
      <c r="K1791" s="97"/>
      <c r="L1791" s="98"/>
      <c r="M1791" s="99"/>
      <c r="N1791" s="99"/>
      <c r="O1791" s="99"/>
      <c r="P1791" s="1"/>
      <c r="Q1791" s="27"/>
      <c r="R1791" s="30"/>
      <c r="S1791" s="1"/>
    </row>
    <row r="1792" spans="1:19" ht="18" customHeight="1">
      <c r="A1792" s="22"/>
      <c r="B1792" s="27"/>
      <c r="C1792" s="27"/>
      <c r="D1792" s="27"/>
      <c r="E1792" s="27"/>
      <c r="F1792" s="97"/>
      <c r="G1792" s="97"/>
      <c r="H1792" s="97"/>
      <c r="I1792" s="97"/>
      <c r="J1792" s="97"/>
      <c r="K1792" s="97"/>
      <c r="L1792" s="98"/>
      <c r="M1792" s="99"/>
      <c r="N1792" s="99"/>
      <c r="O1792" s="99"/>
      <c r="P1792" s="1"/>
      <c r="Q1792" s="27"/>
      <c r="R1792" s="30"/>
      <c r="S1792" s="1"/>
    </row>
    <row r="1793" spans="1:19" ht="18" customHeight="1">
      <c r="A1793" s="22"/>
      <c r="B1793" s="27"/>
      <c r="C1793" s="27"/>
      <c r="D1793" s="27"/>
      <c r="E1793" s="27"/>
      <c r="F1793" s="97"/>
      <c r="G1793" s="97"/>
      <c r="H1793" s="97"/>
      <c r="I1793" s="97"/>
      <c r="J1793" s="97"/>
      <c r="K1793" s="97"/>
      <c r="L1793" s="98"/>
      <c r="M1793" s="99"/>
      <c r="N1793" s="99"/>
      <c r="O1793" s="99"/>
      <c r="P1793" s="1"/>
      <c r="Q1793" s="27"/>
      <c r="R1793" s="30"/>
      <c r="S1793" s="1"/>
    </row>
    <row r="1794" spans="1:19" ht="18" customHeight="1">
      <c r="A1794" s="22"/>
      <c r="B1794" s="27"/>
      <c r="C1794" s="27"/>
      <c r="D1794" s="27"/>
      <c r="E1794" s="27"/>
      <c r="F1794" s="97"/>
      <c r="G1794" s="97"/>
      <c r="H1794" s="97"/>
      <c r="I1794" s="97"/>
      <c r="J1794" s="97"/>
      <c r="K1794" s="97"/>
      <c r="L1794" s="98"/>
      <c r="M1794" s="99"/>
      <c r="N1794" s="99"/>
      <c r="O1794" s="99"/>
      <c r="P1794" s="1"/>
      <c r="Q1794" s="27"/>
      <c r="R1794" s="30"/>
      <c r="S1794" s="1"/>
    </row>
    <row r="1795" spans="1:19" ht="18" customHeight="1">
      <c r="A1795" s="22"/>
      <c r="B1795" s="27"/>
      <c r="C1795" s="27"/>
      <c r="D1795" s="27"/>
      <c r="E1795" s="27"/>
      <c r="F1795" s="97"/>
      <c r="G1795" s="97"/>
      <c r="H1795" s="97"/>
      <c r="I1795" s="97"/>
      <c r="J1795" s="97"/>
      <c r="K1795" s="97"/>
      <c r="L1795" s="98"/>
      <c r="M1795" s="99"/>
      <c r="N1795" s="99"/>
      <c r="O1795" s="99"/>
      <c r="P1795" s="1"/>
      <c r="Q1795" s="27"/>
      <c r="R1795" s="30"/>
      <c r="S1795" s="1"/>
    </row>
    <row r="1796" spans="1:19" ht="18" customHeight="1">
      <c r="A1796" s="22"/>
      <c r="B1796" s="27"/>
      <c r="C1796" s="27"/>
      <c r="D1796" s="27"/>
      <c r="E1796" s="27"/>
      <c r="F1796" s="97"/>
      <c r="G1796" s="97"/>
      <c r="H1796" s="97"/>
      <c r="I1796" s="97"/>
      <c r="J1796" s="97"/>
      <c r="K1796" s="97"/>
      <c r="L1796" s="98"/>
      <c r="M1796" s="99"/>
      <c r="N1796" s="99"/>
      <c r="O1796" s="99"/>
      <c r="P1796" s="1"/>
      <c r="Q1796" s="27"/>
      <c r="R1796" s="30"/>
      <c r="S1796" s="1"/>
    </row>
    <row r="1797" spans="1:19" ht="18" customHeight="1">
      <c r="A1797" s="22"/>
      <c r="B1797" s="27"/>
      <c r="C1797" s="27"/>
      <c r="D1797" s="27"/>
      <c r="E1797" s="27"/>
      <c r="F1797" s="97"/>
      <c r="G1797" s="97"/>
      <c r="H1797" s="97"/>
      <c r="I1797" s="97"/>
      <c r="J1797" s="97"/>
      <c r="K1797" s="97"/>
      <c r="L1797" s="98"/>
      <c r="M1797" s="99"/>
      <c r="N1797" s="99"/>
      <c r="O1797" s="99"/>
      <c r="P1797" s="1"/>
      <c r="Q1797" s="27"/>
      <c r="R1797" s="30"/>
      <c r="S1797" s="1"/>
    </row>
    <row r="1798" spans="1:19" ht="18" customHeight="1">
      <c r="A1798" s="22"/>
      <c r="B1798" s="27"/>
      <c r="C1798" s="27"/>
      <c r="D1798" s="27"/>
      <c r="E1798" s="27"/>
      <c r="F1798" s="97"/>
      <c r="G1798" s="97"/>
      <c r="H1798" s="97"/>
      <c r="I1798" s="97"/>
      <c r="J1798" s="97"/>
      <c r="K1798" s="97"/>
      <c r="L1798" s="98"/>
      <c r="M1798" s="99"/>
      <c r="N1798" s="99"/>
      <c r="O1798" s="99"/>
      <c r="P1798" s="1"/>
      <c r="Q1798" s="27"/>
      <c r="R1798" s="30"/>
      <c r="S1798" s="1"/>
    </row>
    <row r="1799" spans="1:19" ht="18" customHeight="1">
      <c r="A1799" s="22"/>
      <c r="B1799" s="27"/>
      <c r="C1799" s="27"/>
      <c r="D1799" s="27"/>
      <c r="E1799" s="27"/>
      <c r="F1799" s="97"/>
      <c r="G1799" s="97"/>
      <c r="H1799" s="97"/>
      <c r="I1799" s="97"/>
      <c r="J1799" s="97"/>
      <c r="K1799" s="97"/>
      <c r="L1799" s="98"/>
      <c r="M1799" s="99"/>
      <c r="N1799" s="99"/>
      <c r="O1799" s="99"/>
      <c r="P1799" s="1"/>
      <c r="Q1799" s="27"/>
      <c r="R1799" s="30"/>
      <c r="S1799" s="1"/>
    </row>
    <row r="1800" spans="1:19" ht="18" customHeight="1">
      <c r="A1800" s="22"/>
      <c r="B1800" s="27"/>
      <c r="C1800" s="27"/>
      <c r="D1800" s="27"/>
      <c r="E1800" s="27"/>
      <c r="F1800" s="97"/>
      <c r="G1800" s="97"/>
      <c r="H1800" s="97"/>
      <c r="I1800" s="97"/>
      <c r="J1800" s="97"/>
      <c r="K1800" s="97"/>
      <c r="L1800" s="98"/>
      <c r="M1800" s="99"/>
      <c r="N1800" s="99"/>
      <c r="O1800" s="99"/>
      <c r="P1800" s="1"/>
      <c r="Q1800" s="27"/>
      <c r="R1800" s="30"/>
      <c r="S1800" s="1"/>
    </row>
    <row r="1801" spans="1:19" ht="18" customHeight="1">
      <c r="A1801" s="22"/>
      <c r="B1801" s="27"/>
      <c r="C1801" s="27"/>
      <c r="D1801" s="27"/>
      <c r="E1801" s="27"/>
      <c r="F1801" s="97"/>
      <c r="G1801" s="97"/>
      <c r="H1801" s="97"/>
      <c r="I1801" s="97"/>
      <c r="J1801" s="97"/>
      <c r="K1801" s="97"/>
      <c r="L1801" s="98"/>
      <c r="M1801" s="99"/>
      <c r="N1801" s="99"/>
      <c r="O1801" s="99"/>
      <c r="P1801" s="1"/>
      <c r="Q1801" s="27"/>
      <c r="R1801" s="30"/>
      <c r="S1801" s="1"/>
    </row>
    <row r="1802" spans="1:19" ht="18" customHeight="1">
      <c r="A1802" s="22"/>
      <c r="B1802" s="27"/>
      <c r="C1802" s="27"/>
      <c r="D1802" s="27"/>
      <c r="E1802" s="27"/>
      <c r="F1802" s="97"/>
      <c r="G1802" s="97"/>
      <c r="H1802" s="97"/>
      <c r="I1802" s="97"/>
      <c r="J1802" s="97"/>
      <c r="K1802" s="97"/>
      <c r="L1802" s="98"/>
      <c r="M1802" s="99"/>
      <c r="N1802" s="99"/>
      <c r="O1802" s="99"/>
      <c r="P1802" s="1"/>
      <c r="Q1802" s="27"/>
      <c r="R1802" s="30"/>
      <c r="S1802" s="1"/>
    </row>
    <row r="1803" spans="1:19" ht="18" customHeight="1">
      <c r="A1803" s="22"/>
      <c r="B1803" s="27"/>
      <c r="C1803" s="27"/>
      <c r="D1803" s="27"/>
      <c r="E1803" s="27"/>
      <c r="F1803" s="97"/>
      <c r="G1803" s="97"/>
      <c r="H1803" s="97"/>
      <c r="I1803" s="97"/>
      <c r="J1803" s="97"/>
      <c r="K1803" s="97"/>
      <c r="L1803" s="98"/>
      <c r="M1803" s="99"/>
      <c r="N1803" s="99"/>
      <c r="O1803" s="99"/>
      <c r="P1803" s="1"/>
      <c r="Q1803" s="27"/>
      <c r="R1803" s="30"/>
      <c r="S1803" s="1"/>
    </row>
    <row r="1804" spans="1:19" ht="18" customHeight="1">
      <c r="A1804" s="22"/>
      <c r="B1804" s="27"/>
      <c r="C1804" s="27"/>
      <c r="D1804" s="27"/>
      <c r="E1804" s="27"/>
      <c r="F1804" s="97"/>
      <c r="G1804" s="97"/>
      <c r="H1804" s="97"/>
      <c r="I1804" s="97"/>
      <c r="J1804" s="97"/>
      <c r="K1804" s="97"/>
      <c r="L1804" s="98"/>
      <c r="M1804" s="99"/>
      <c r="N1804" s="99"/>
      <c r="O1804" s="99"/>
      <c r="P1804" s="1"/>
      <c r="Q1804" s="27"/>
      <c r="R1804" s="30"/>
      <c r="S1804" s="1"/>
    </row>
    <row r="1805" spans="1:19" ht="18" customHeight="1">
      <c r="A1805" s="22"/>
      <c r="B1805" s="27"/>
      <c r="C1805" s="27"/>
      <c r="D1805" s="27"/>
      <c r="E1805" s="27"/>
      <c r="F1805" s="97"/>
      <c r="G1805" s="97"/>
      <c r="H1805" s="97"/>
      <c r="I1805" s="97"/>
      <c r="J1805" s="97"/>
      <c r="K1805" s="97"/>
      <c r="L1805" s="98"/>
      <c r="M1805" s="99"/>
      <c r="N1805" s="99"/>
      <c r="O1805" s="99"/>
      <c r="P1805" s="1"/>
      <c r="Q1805" s="27"/>
      <c r="R1805" s="30"/>
      <c r="S1805" s="1"/>
    </row>
    <row r="1806" spans="1:19" ht="18" customHeight="1">
      <c r="A1806" s="22"/>
      <c r="B1806" s="27"/>
      <c r="C1806" s="27"/>
      <c r="D1806" s="27"/>
      <c r="E1806" s="27"/>
      <c r="F1806" s="97"/>
      <c r="G1806" s="97"/>
      <c r="H1806" s="97"/>
      <c r="I1806" s="97"/>
      <c r="J1806" s="97"/>
      <c r="K1806" s="97"/>
      <c r="L1806" s="98"/>
      <c r="M1806" s="99"/>
      <c r="N1806" s="99"/>
      <c r="O1806" s="99"/>
      <c r="P1806" s="1"/>
      <c r="Q1806" s="27"/>
      <c r="R1806" s="30"/>
      <c r="S1806" s="1"/>
    </row>
    <row r="1807" spans="1:19" ht="18" customHeight="1">
      <c r="A1807" s="22"/>
      <c r="B1807" s="27"/>
      <c r="C1807" s="27"/>
      <c r="D1807" s="27"/>
      <c r="E1807" s="27"/>
      <c r="F1807" s="97"/>
      <c r="G1807" s="97"/>
      <c r="H1807" s="97"/>
      <c r="I1807" s="97"/>
      <c r="J1807" s="97"/>
      <c r="K1807" s="97"/>
      <c r="L1807" s="98"/>
      <c r="M1807" s="99"/>
      <c r="N1807" s="99"/>
      <c r="O1807" s="99"/>
      <c r="P1807" s="1"/>
      <c r="Q1807" s="27"/>
      <c r="R1807" s="30"/>
      <c r="S1807" s="1"/>
    </row>
    <row r="1808" spans="1:19" ht="18" customHeight="1">
      <c r="A1808" s="22"/>
      <c r="B1808" s="27"/>
      <c r="C1808" s="27"/>
      <c r="D1808" s="27"/>
      <c r="E1808" s="27"/>
      <c r="F1808" s="97"/>
      <c r="G1808" s="97"/>
      <c r="H1808" s="97"/>
      <c r="I1808" s="97"/>
      <c r="J1808" s="97"/>
      <c r="K1808" s="97"/>
      <c r="L1808" s="98"/>
      <c r="M1808" s="99"/>
      <c r="N1808" s="99"/>
      <c r="O1808" s="99"/>
      <c r="P1808" s="1"/>
      <c r="Q1808" s="27"/>
      <c r="R1808" s="30"/>
      <c r="S1808" s="1"/>
    </row>
    <row r="1809" spans="1:19" ht="18" customHeight="1">
      <c r="A1809" s="22"/>
      <c r="B1809" s="27"/>
      <c r="C1809" s="27"/>
      <c r="D1809" s="27"/>
      <c r="E1809" s="27"/>
      <c r="F1809" s="97"/>
      <c r="G1809" s="97"/>
      <c r="H1809" s="97"/>
      <c r="I1809" s="97"/>
      <c r="J1809" s="97"/>
      <c r="K1809" s="97"/>
      <c r="L1809" s="98"/>
      <c r="M1809" s="99"/>
      <c r="N1809" s="99"/>
      <c r="O1809" s="99"/>
      <c r="P1809" s="1"/>
      <c r="Q1809" s="27"/>
      <c r="R1809" s="30"/>
      <c r="S1809" s="1"/>
    </row>
  </sheetData>
  <mergeCells count="331">
    <mergeCell ref="R857:R858"/>
    <mergeCell ref="C875:J875"/>
    <mergeCell ref="A857:A858"/>
    <mergeCell ref="B857:J857"/>
    <mergeCell ref="K857:K858"/>
    <mergeCell ref="L857:L858"/>
    <mergeCell ref="M857:M858"/>
    <mergeCell ref="N857:N858"/>
    <mergeCell ref="O857:O858"/>
    <mergeCell ref="P857:P858"/>
    <mergeCell ref="Q857:Q858"/>
    <mergeCell ref="C831:J831"/>
    <mergeCell ref="B542:J542"/>
    <mergeCell ref="B565:J565"/>
    <mergeCell ref="B588:J588"/>
    <mergeCell ref="B611:J611"/>
    <mergeCell ref="B634:J634"/>
    <mergeCell ref="B700:J700"/>
    <mergeCell ref="B722:J722"/>
    <mergeCell ref="B744:J744"/>
    <mergeCell ref="B769:J769"/>
    <mergeCell ref="B791:J791"/>
    <mergeCell ref="B813:J813"/>
    <mergeCell ref="C762:J762"/>
    <mergeCell ref="R744:R745"/>
    <mergeCell ref="D515:J515"/>
    <mergeCell ref="B496:J496"/>
    <mergeCell ref="C538:J538"/>
    <mergeCell ref="B519:J519"/>
    <mergeCell ref="C561:J561"/>
    <mergeCell ref="C584:J584"/>
    <mergeCell ref="C607:J607"/>
    <mergeCell ref="C630:J630"/>
    <mergeCell ref="C652:J652"/>
    <mergeCell ref="C674:J674"/>
    <mergeCell ref="C696:J696"/>
    <mergeCell ref="C718:J718"/>
    <mergeCell ref="C740:J740"/>
    <mergeCell ref="R542:R543"/>
    <mergeCell ref="K542:K543"/>
    <mergeCell ref="L542:L543"/>
    <mergeCell ref="K722:K723"/>
    <mergeCell ref="L722:L723"/>
    <mergeCell ref="M722:M723"/>
    <mergeCell ref="R722:R723"/>
    <mergeCell ref="Q496:Q497"/>
    <mergeCell ref="M634:M635"/>
    <mergeCell ref="K656:K657"/>
    <mergeCell ref="A519:A520"/>
    <mergeCell ref="K519:K520"/>
    <mergeCell ref="L519:L520"/>
    <mergeCell ref="M542:M543"/>
    <mergeCell ref="N542:N543"/>
    <mergeCell ref="O542:O543"/>
    <mergeCell ref="P542:P543"/>
    <mergeCell ref="Q542:Q543"/>
    <mergeCell ref="R700:R701"/>
    <mergeCell ref="O678:O679"/>
    <mergeCell ref="P678:P679"/>
    <mergeCell ref="R678:R679"/>
    <mergeCell ref="P656:P657"/>
    <mergeCell ref="Q656:Q657"/>
    <mergeCell ref="A678:A679"/>
    <mergeCell ref="K678:K679"/>
    <mergeCell ref="L678:L679"/>
    <mergeCell ref="Q678:Q679"/>
    <mergeCell ref="M678:M679"/>
    <mergeCell ref="A542:A543"/>
    <mergeCell ref="Q700:Q701"/>
    <mergeCell ref="Q634:Q635"/>
    <mergeCell ref="R634:R635"/>
    <mergeCell ref="R656:R657"/>
    <mergeCell ref="O700:O701"/>
    <mergeCell ref="P700:P701"/>
    <mergeCell ref="N634:N635"/>
    <mergeCell ref="O634:O635"/>
    <mergeCell ref="P634:P635"/>
    <mergeCell ref="N611:N612"/>
    <mergeCell ref="O611:O612"/>
    <mergeCell ref="K634:K635"/>
    <mergeCell ref="L634:L635"/>
    <mergeCell ref="K611:K612"/>
    <mergeCell ref="L611:L612"/>
    <mergeCell ref="A496:A497"/>
    <mergeCell ref="K496:K497"/>
    <mergeCell ref="N496:N497"/>
    <mergeCell ref="O496:O497"/>
    <mergeCell ref="L496:L497"/>
    <mergeCell ref="M496:M497"/>
    <mergeCell ref="O381:O382"/>
    <mergeCell ref="P381:P382"/>
    <mergeCell ref="P496:P497"/>
    <mergeCell ref="A381:A382"/>
    <mergeCell ref="A404:A405"/>
    <mergeCell ref="F446:K446"/>
    <mergeCell ref="A450:A451"/>
    <mergeCell ref="A473:A474"/>
    <mergeCell ref="B473:K473"/>
    <mergeCell ref="L473:L474"/>
    <mergeCell ref="M473:M474"/>
    <mergeCell ref="N473:N474"/>
    <mergeCell ref="S381:S382"/>
    <mergeCell ref="S404:S405"/>
    <mergeCell ref="O358:O359"/>
    <mergeCell ref="P358:P359"/>
    <mergeCell ref="F377:K377"/>
    <mergeCell ref="B381:K381"/>
    <mergeCell ref="L381:L382"/>
    <mergeCell ref="M381:M382"/>
    <mergeCell ref="N381:N382"/>
    <mergeCell ref="R358:R359"/>
    <mergeCell ref="F400:K400"/>
    <mergeCell ref="R381:R382"/>
    <mergeCell ref="Q381:Q382"/>
    <mergeCell ref="R335:R336"/>
    <mergeCell ref="S335:S336"/>
    <mergeCell ref="F354:K354"/>
    <mergeCell ref="B358:K358"/>
    <mergeCell ref="L358:L359"/>
    <mergeCell ref="M358:M359"/>
    <mergeCell ref="N358:N359"/>
    <mergeCell ref="S358:S359"/>
    <mergeCell ref="A312:A313"/>
    <mergeCell ref="A335:A336"/>
    <mergeCell ref="A358:A359"/>
    <mergeCell ref="S312:S313"/>
    <mergeCell ref="Q358:Q359"/>
    <mergeCell ref="B335:K335"/>
    <mergeCell ref="L335:L336"/>
    <mergeCell ref="P312:P313"/>
    <mergeCell ref="Q312:Q313"/>
    <mergeCell ref="R312:R313"/>
    <mergeCell ref="N312:N313"/>
    <mergeCell ref="O312:O313"/>
    <mergeCell ref="N335:N336"/>
    <mergeCell ref="O335:O336"/>
    <mergeCell ref="P335:P336"/>
    <mergeCell ref="Q335:Q336"/>
    <mergeCell ref="A243:A244"/>
    <mergeCell ref="B243:K243"/>
    <mergeCell ref="L243:L244"/>
    <mergeCell ref="S266:S267"/>
    <mergeCell ref="N289:N290"/>
    <mergeCell ref="O289:O290"/>
    <mergeCell ref="P289:P290"/>
    <mergeCell ref="Q289:Q290"/>
    <mergeCell ref="R289:R290"/>
    <mergeCell ref="S289:S290"/>
    <mergeCell ref="N243:N244"/>
    <mergeCell ref="O243:O244"/>
    <mergeCell ref="P243:P244"/>
    <mergeCell ref="Q266:Q267"/>
    <mergeCell ref="R266:R267"/>
    <mergeCell ref="Q243:Q244"/>
    <mergeCell ref="R243:R244"/>
    <mergeCell ref="S243:S244"/>
    <mergeCell ref="A289:A290"/>
    <mergeCell ref="M243:M244"/>
    <mergeCell ref="F262:K262"/>
    <mergeCell ref="A266:A267"/>
    <mergeCell ref="B266:K266"/>
    <mergeCell ref="L266:L267"/>
    <mergeCell ref="B3:J3"/>
    <mergeCell ref="B20:J20"/>
    <mergeCell ref="B40:J40"/>
    <mergeCell ref="B58:J58"/>
    <mergeCell ref="B75:J75"/>
    <mergeCell ref="B91:J91"/>
    <mergeCell ref="B107:J107"/>
    <mergeCell ref="B124:J124"/>
    <mergeCell ref="B140:J140"/>
    <mergeCell ref="B157:J157"/>
    <mergeCell ref="B173:J173"/>
    <mergeCell ref="B189:J189"/>
    <mergeCell ref="B206:J206"/>
    <mergeCell ref="B223:J223"/>
    <mergeCell ref="B312:K312"/>
    <mergeCell ref="L312:L313"/>
    <mergeCell ref="M312:M313"/>
    <mergeCell ref="F331:K331"/>
    <mergeCell ref="O266:O267"/>
    <mergeCell ref="P266:P267"/>
    <mergeCell ref="M266:M267"/>
    <mergeCell ref="N266:N267"/>
    <mergeCell ref="F285:K285"/>
    <mergeCell ref="B289:K289"/>
    <mergeCell ref="L289:L290"/>
    <mergeCell ref="M289:M290"/>
    <mergeCell ref="F308:K308"/>
    <mergeCell ref="M335:M336"/>
    <mergeCell ref="O791:O792"/>
    <mergeCell ref="P791:P792"/>
    <mergeCell ref="N722:N723"/>
    <mergeCell ref="O722:O723"/>
    <mergeCell ref="P722:P723"/>
    <mergeCell ref="A744:A745"/>
    <mergeCell ref="K744:K745"/>
    <mergeCell ref="N678:N679"/>
    <mergeCell ref="A700:A701"/>
    <mergeCell ref="K700:K701"/>
    <mergeCell ref="L700:L701"/>
    <mergeCell ref="M700:M701"/>
    <mergeCell ref="N700:N701"/>
    <mergeCell ref="L656:L657"/>
    <mergeCell ref="M656:M657"/>
    <mergeCell ref="N656:N657"/>
    <mergeCell ref="O656:O657"/>
    <mergeCell ref="A634:A635"/>
    <mergeCell ref="A656:A657"/>
    <mergeCell ref="K565:K566"/>
    <mergeCell ref="L565:L566"/>
    <mergeCell ref="K588:K589"/>
    <mergeCell ref="L588:L589"/>
    <mergeCell ref="Q813:Q814"/>
    <mergeCell ref="Q722:Q723"/>
    <mergeCell ref="A791:A792"/>
    <mergeCell ref="A813:A814"/>
    <mergeCell ref="A769:A770"/>
    <mergeCell ref="N791:N792"/>
    <mergeCell ref="C787:J787"/>
    <mergeCell ref="C809:J809"/>
    <mergeCell ref="K769:K770"/>
    <mergeCell ref="L769:L770"/>
    <mergeCell ref="A722:A723"/>
    <mergeCell ref="R813:R814"/>
    <mergeCell ref="K813:K814"/>
    <mergeCell ref="L813:L814"/>
    <mergeCell ref="M813:M814"/>
    <mergeCell ref="N813:N814"/>
    <mergeCell ref="O813:O814"/>
    <mergeCell ref="P813:P814"/>
    <mergeCell ref="N744:N745"/>
    <mergeCell ref="O744:O745"/>
    <mergeCell ref="L744:L745"/>
    <mergeCell ref="M744:M745"/>
    <mergeCell ref="M769:M770"/>
    <mergeCell ref="N769:N770"/>
    <mergeCell ref="O769:O770"/>
    <mergeCell ref="P769:P770"/>
    <mergeCell ref="Q769:Q770"/>
    <mergeCell ref="R769:R770"/>
    <mergeCell ref="P744:P745"/>
    <mergeCell ref="Q744:Q745"/>
    <mergeCell ref="Q791:Q792"/>
    <mergeCell ref="R791:R792"/>
    <mergeCell ref="K791:K792"/>
    <mergeCell ref="L791:L792"/>
    <mergeCell ref="M791:M792"/>
    <mergeCell ref="M565:M566"/>
    <mergeCell ref="N565:N566"/>
    <mergeCell ref="O565:O566"/>
    <mergeCell ref="P565:P566"/>
    <mergeCell ref="Q565:Q566"/>
    <mergeCell ref="R565:R566"/>
    <mergeCell ref="A565:A566"/>
    <mergeCell ref="A588:A589"/>
    <mergeCell ref="A611:A612"/>
    <mergeCell ref="M588:M589"/>
    <mergeCell ref="N588:N589"/>
    <mergeCell ref="O588:O589"/>
    <mergeCell ref="P588:P589"/>
    <mergeCell ref="P611:P612"/>
    <mergeCell ref="Q611:Q612"/>
    <mergeCell ref="Q588:Q589"/>
    <mergeCell ref="R588:R589"/>
    <mergeCell ref="M611:M612"/>
    <mergeCell ref="R611:R612"/>
    <mergeCell ref="S450:S451"/>
    <mergeCell ref="F469:K469"/>
    <mergeCell ref="M519:M520"/>
    <mergeCell ref="N519:N520"/>
    <mergeCell ref="O519:O520"/>
    <mergeCell ref="P519:P520"/>
    <mergeCell ref="Q519:Q520"/>
    <mergeCell ref="R519:R520"/>
    <mergeCell ref="S473:S474"/>
    <mergeCell ref="R496:R497"/>
    <mergeCell ref="B450:K450"/>
    <mergeCell ref="L450:L451"/>
    <mergeCell ref="M450:M451"/>
    <mergeCell ref="N450:N451"/>
    <mergeCell ref="O450:O451"/>
    <mergeCell ref="P450:P451"/>
    <mergeCell ref="Q450:Q451"/>
    <mergeCell ref="R473:R474"/>
    <mergeCell ref="F492:K492"/>
    <mergeCell ref="R450:R451"/>
    <mergeCell ref="O473:O474"/>
    <mergeCell ref="P473:P474"/>
    <mergeCell ref="Q473:Q474"/>
    <mergeCell ref="S427:S428"/>
    <mergeCell ref="Q404:Q405"/>
    <mergeCell ref="R404:R405"/>
    <mergeCell ref="F423:K423"/>
    <mergeCell ref="A427:A428"/>
    <mergeCell ref="B427:K427"/>
    <mergeCell ref="L427:L428"/>
    <mergeCell ref="M427:M428"/>
    <mergeCell ref="R427:R428"/>
    <mergeCell ref="N427:N428"/>
    <mergeCell ref="O427:O428"/>
    <mergeCell ref="B404:K404"/>
    <mergeCell ref="L404:L405"/>
    <mergeCell ref="M404:M405"/>
    <mergeCell ref="N404:N405"/>
    <mergeCell ref="O404:O405"/>
    <mergeCell ref="P404:P405"/>
    <mergeCell ref="P427:P428"/>
    <mergeCell ref="Q427:Q428"/>
    <mergeCell ref="R835:R836"/>
    <mergeCell ref="C853:J853"/>
    <mergeCell ref="A835:A836"/>
    <mergeCell ref="B835:J835"/>
    <mergeCell ref="K835:K836"/>
    <mergeCell ref="L835:L836"/>
    <mergeCell ref="M835:M836"/>
    <mergeCell ref="N835:N836"/>
    <mergeCell ref="O835:O836"/>
    <mergeCell ref="P835:P836"/>
    <mergeCell ref="Q835:Q836"/>
    <mergeCell ref="R879:R880"/>
    <mergeCell ref="C897:J897"/>
    <mergeCell ref="A879:A880"/>
    <mergeCell ref="B879:J879"/>
    <mergeCell ref="K879:K880"/>
    <mergeCell ref="L879:L880"/>
    <mergeCell ref="M879:M880"/>
    <mergeCell ref="N879:N880"/>
    <mergeCell ref="O879:O880"/>
    <mergeCell ref="P879:P880"/>
    <mergeCell ref="Q879:Q880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00"/>
  </sheetPr>
  <dimension ref="A1:Z1000"/>
  <sheetViews>
    <sheetView topLeftCell="A354" workbookViewId="0">
      <selection activeCell="B389" sqref="B389"/>
    </sheetView>
  </sheetViews>
  <sheetFormatPr baseColWidth="10" defaultColWidth="12.5703125" defaultRowHeight="15" customHeight="1"/>
  <cols>
    <col min="1" max="1" width="11.42578125" customWidth="1"/>
    <col min="2" max="10" width="4.5703125" customWidth="1"/>
    <col min="11" max="11" width="11.42578125" customWidth="1"/>
    <col min="12" max="14" width="13.140625" customWidth="1"/>
    <col min="15" max="15" width="14.5703125" customWidth="1"/>
    <col min="16" max="18" width="13.140625" customWidth="1"/>
    <col min="19" max="20" width="11.42578125" customWidth="1"/>
    <col min="21" max="26" width="10" customWidth="1"/>
  </cols>
  <sheetData>
    <row r="1" spans="1:26" ht="12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1"/>
      <c r="M1" s="1"/>
      <c r="N1" s="27"/>
      <c r="O1" s="1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1"/>
      <c r="M2" s="1"/>
      <c r="N2" s="27"/>
      <c r="O2" s="1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6.25" customHeight="1">
      <c r="B3" s="218" t="s">
        <v>69</v>
      </c>
      <c r="C3" s="219"/>
      <c r="D3" s="219"/>
      <c r="E3" s="219"/>
      <c r="F3" s="219"/>
      <c r="G3" s="219"/>
      <c r="H3" s="219"/>
      <c r="I3" s="219"/>
      <c r="J3" s="219"/>
      <c r="K3" s="41" t="s">
        <v>82</v>
      </c>
      <c r="L3" s="1"/>
      <c r="M3" s="1"/>
      <c r="N3" s="27"/>
      <c r="O3" s="1"/>
      <c r="P3" s="27"/>
      <c r="Q3" s="27"/>
      <c r="R3" s="27"/>
      <c r="T3" s="27"/>
      <c r="U3" s="27"/>
      <c r="V3" s="27"/>
      <c r="W3" s="27"/>
      <c r="X3" s="27"/>
      <c r="Y3" s="27"/>
      <c r="Z3" s="27"/>
    </row>
    <row r="4" spans="1:26" ht="20.25" customHeight="1">
      <c r="A4" s="220" t="s">
        <v>19</v>
      </c>
      <c r="B4" s="221" t="s">
        <v>70</v>
      </c>
      <c r="C4" s="216"/>
      <c r="D4" s="216"/>
      <c r="E4" s="216"/>
      <c r="F4" s="216"/>
      <c r="G4" s="216"/>
      <c r="H4" s="216"/>
      <c r="I4" s="216"/>
      <c r="J4" s="217"/>
      <c r="K4" s="222" t="s">
        <v>20</v>
      </c>
      <c r="L4" s="212" t="s">
        <v>11</v>
      </c>
      <c r="M4" s="212" t="s">
        <v>12</v>
      </c>
      <c r="N4" s="223" t="s">
        <v>13</v>
      </c>
      <c r="O4" s="212" t="s">
        <v>14</v>
      </c>
      <c r="P4" s="214" t="s">
        <v>15</v>
      </c>
      <c r="Q4" s="214" t="s">
        <v>16</v>
      </c>
      <c r="R4" s="212" t="s">
        <v>17</v>
      </c>
      <c r="T4" s="27"/>
      <c r="U4" s="27"/>
      <c r="V4" s="27"/>
      <c r="W4" s="27"/>
      <c r="X4" s="27"/>
      <c r="Y4" s="27"/>
      <c r="Z4" s="27"/>
    </row>
    <row r="5" spans="1:26" ht="15.75" customHeight="1">
      <c r="A5" s="213"/>
      <c r="B5" s="46" t="s">
        <v>71</v>
      </c>
      <c r="C5" s="46" t="s">
        <v>72</v>
      </c>
      <c r="D5" s="46" t="s">
        <v>73</v>
      </c>
      <c r="E5" s="46" t="s">
        <v>74</v>
      </c>
      <c r="F5" s="46" t="s">
        <v>75</v>
      </c>
      <c r="G5" s="46" t="s">
        <v>76</v>
      </c>
      <c r="H5" s="46" t="s">
        <v>77</v>
      </c>
      <c r="I5" s="46" t="s">
        <v>78</v>
      </c>
      <c r="J5" s="46" t="s">
        <v>79</v>
      </c>
      <c r="K5" s="213"/>
      <c r="L5" s="213"/>
      <c r="M5" s="213"/>
      <c r="N5" s="213"/>
      <c r="O5" s="213"/>
      <c r="P5" s="213"/>
      <c r="Q5" s="213"/>
      <c r="R5" s="213"/>
      <c r="T5" s="27"/>
      <c r="U5" s="27"/>
      <c r="V5" s="27"/>
      <c r="W5" s="27"/>
      <c r="X5" s="27"/>
      <c r="Y5" s="27"/>
      <c r="Z5" s="27"/>
    </row>
    <row r="6" spans="1:26" ht="15.75" customHeight="1">
      <c r="A6" s="46">
        <v>1502</v>
      </c>
      <c r="B6" s="47">
        <v>34</v>
      </c>
      <c r="C6" s="84"/>
      <c r="D6" s="84"/>
      <c r="E6" s="84"/>
      <c r="F6" s="84"/>
      <c r="G6" s="84"/>
      <c r="H6" s="84"/>
      <c r="I6" s="84"/>
      <c r="J6" s="84"/>
      <c r="K6" s="85"/>
      <c r="L6" s="49"/>
      <c r="M6" s="50"/>
      <c r="N6" s="51"/>
      <c r="O6" s="52"/>
      <c r="P6" s="53">
        <f>B6</f>
        <v>34</v>
      </c>
      <c r="Q6" s="54"/>
      <c r="R6" s="52"/>
      <c r="T6" s="27"/>
      <c r="U6" s="27"/>
      <c r="V6" s="27"/>
      <c r="W6" s="27"/>
      <c r="X6" s="27"/>
      <c r="Y6" s="27"/>
      <c r="Z6" s="27"/>
    </row>
    <row r="7" spans="1:26" ht="15.75" customHeight="1">
      <c r="A7" s="46">
        <v>1601</v>
      </c>
      <c r="B7" s="84"/>
      <c r="C7" s="84">
        <v>31</v>
      </c>
      <c r="D7" s="84"/>
      <c r="E7" s="84"/>
      <c r="F7" s="84"/>
      <c r="G7" s="84"/>
      <c r="H7" s="84"/>
      <c r="I7" s="84"/>
      <c r="J7" s="84"/>
      <c r="K7" s="85"/>
      <c r="L7" s="55"/>
      <c r="M7" s="1"/>
      <c r="N7" s="56"/>
      <c r="O7" s="57">
        <f>IF(C7=0,"",C7/B6)</f>
        <v>0.91176470588235292</v>
      </c>
      <c r="P7" s="58">
        <v>33</v>
      </c>
      <c r="Q7" s="59">
        <f t="shared" ref="Q7:Q11" si="0">IF(P7=0,"",P7/P6)</f>
        <v>0.97058823529411764</v>
      </c>
      <c r="R7" s="59">
        <f t="shared" ref="R7:R11" si="1">IF(P7=0,"",100%-Q7)</f>
        <v>2.9411764705882359E-2</v>
      </c>
      <c r="T7" s="27"/>
      <c r="U7" s="27"/>
      <c r="V7" s="27"/>
      <c r="W7" s="27"/>
      <c r="X7" s="27"/>
      <c r="Y7" s="27"/>
      <c r="Z7" s="27"/>
    </row>
    <row r="8" spans="1:26" ht="15.75" customHeight="1">
      <c r="A8" s="46">
        <v>1602</v>
      </c>
      <c r="B8" s="84"/>
      <c r="C8" s="84"/>
      <c r="D8" s="84">
        <v>24</v>
      </c>
      <c r="E8" s="84"/>
      <c r="F8" s="84"/>
      <c r="G8" s="84"/>
      <c r="H8" s="84"/>
      <c r="I8" s="84"/>
      <c r="J8" s="84"/>
      <c r="K8" s="85"/>
      <c r="L8" s="55"/>
      <c r="M8" s="1"/>
      <c r="N8" s="56"/>
      <c r="O8" s="57">
        <f>IF(D8=0,"",D8/C7)</f>
        <v>0.77419354838709675</v>
      </c>
      <c r="P8" s="58">
        <v>31</v>
      </c>
      <c r="Q8" s="59">
        <f t="shared" si="0"/>
        <v>0.93939393939393945</v>
      </c>
      <c r="R8" s="59">
        <f t="shared" si="1"/>
        <v>6.0606060606060552E-2</v>
      </c>
      <c r="S8" s="32">
        <f>P8/P6</f>
        <v>0.91176470588235292</v>
      </c>
      <c r="T8" s="27"/>
      <c r="U8" s="27"/>
      <c r="V8" s="27"/>
      <c r="W8" s="27"/>
      <c r="X8" s="27"/>
      <c r="Y8" s="27"/>
      <c r="Z8" s="27"/>
    </row>
    <row r="9" spans="1:26" ht="15.75" customHeight="1">
      <c r="A9" s="46">
        <v>1701</v>
      </c>
      <c r="B9" s="84"/>
      <c r="C9" s="84"/>
      <c r="D9" s="84"/>
      <c r="E9" s="84">
        <v>19</v>
      </c>
      <c r="F9" s="84"/>
      <c r="G9" s="84"/>
      <c r="H9" s="84"/>
      <c r="I9" s="84"/>
      <c r="J9" s="84"/>
      <c r="K9" s="85"/>
      <c r="L9" s="55"/>
      <c r="M9" s="1"/>
      <c r="N9" s="56"/>
      <c r="O9" s="57">
        <f>IF(E9=0,"",E9/D8)</f>
        <v>0.79166666666666663</v>
      </c>
      <c r="P9" s="58">
        <v>29</v>
      </c>
      <c r="Q9" s="59">
        <f t="shared" si="0"/>
        <v>0.93548387096774188</v>
      </c>
      <c r="R9" s="59">
        <f t="shared" si="1"/>
        <v>6.4516129032258118E-2</v>
      </c>
      <c r="T9" s="27"/>
      <c r="U9" s="27"/>
      <c r="V9" s="27"/>
      <c r="W9" s="27"/>
      <c r="X9" s="27"/>
      <c r="Y9" s="27"/>
      <c r="Z9" s="27"/>
    </row>
    <row r="10" spans="1:26" ht="15.75" customHeight="1">
      <c r="A10" s="46">
        <v>1702</v>
      </c>
      <c r="B10" s="84"/>
      <c r="C10" s="84"/>
      <c r="D10" s="84"/>
      <c r="E10" s="84">
        <v>14</v>
      </c>
      <c r="F10" s="27"/>
      <c r="G10" s="84"/>
      <c r="H10" s="84"/>
      <c r="I10" s="84"/>
      <c r="J10" s="84"/>
      <c r="K10" s="85"/>
      <c r="L10" s="55"/>
      <c r="M10" s="1"/>
      <c r="N10" s="56"/>
      <c r="O10" s="57">
        <f t="shared" ref="O10:O11" si="2">IF(E10=0,"",E10/E9)</f>
        <v>0.73684210526315785</v>
      </c>
      <c r="P10" s="58">
        <v>19</v>
      </c>
      <c r="Q10" s="59">
        <f t="shared" si="0"/>
        <v>0.65517241379310343</v>
      </c>
      <c r="R10" s="59">
        <f t="shared" si="1"/>
        <v>0.34482758620689657</v>
      </c>
      <c r="T10" s="27"/>
      <c r="U10" s="27"/>
      <c r="V10" s="27"/>
      <c r="W10" s="27"/>
      <c r="X10" s="27"/>
      <c r="Y10" s="27"/>
      <c r="Z10" s="27"/>
    </row>
    <row r="11" spans="1:26" ht="15.75" customHeight="1">
      <c r="A11" s="46">
        <v>1801</v>
      </c>
      <c r="B11" s="84"/>
      <c r="C11" s="84"/>
      <c r="D11" s="84"/>
      <c r="E11" s="84">
        <v>9</v>
      </c>
      <c r="F11" s="84"/>
      <c r="G11" s="84"/>
      <c r="H11" s="84"/>
      <c r="I11" s="84"/>
      <c r="J11" s="84"/>
      <c r="K11" s="85"/>
      <c r="L11" s="55"/>
      <c r="M11" s="1"/>
      <c r="N11" s="56"/>
      <c r="O11" s="57">
        <f t="shared" si="2"/>
        <v>0.6428571428571429</v>
      </c>
      <c r="P11" s="58">
        <v>9</v>
      </c>
      <c r="Q11" s="59">
        <f t="shared" si="0"/>
        <v>0.47368421052631576</v>
      </c>
      <c r="R11" s="59">
        <f t="shared" si="1"/>
        <v>0.52631578947368429</v>
      </c>
      <c r="T11" s="27"/>
      <c r="U11" s="27"/>
      <c r="V11" s="27"/>
      <c r="W11" s="27"/>
      <c r="X11" s="27"/>
      <c r="Y11" s="27"/>
      <c r="Z11" s="27"/>
    </row>
    <row r="12" spans="1:26" ht="15.75" customHeight="1">
      <c r="A12" s="46">
        <v>1802</v>
      </c>
      <c r="B12" s="84"/>
      <c r="C12" s="84"/>
      <c r="D12" s="84"/>
      <c r="E12" s="84">
        <v>1</v>
      </c>
      <c r="F12" s="84"/>
      <c r="G12" s="84"/>
      <c r="H12" s="84"/>
      <c r="I12" s="84"/>
      <c r="J12" s="84"/>
      <c r="K12" s="85"/>
      <c r="L12" s="55"/>
      <c r="M12" s="1"/>
      <c r="N12" s="56"/>
      <c r="O12" s="57" t="str">
        <f>IF(H12=0,"",H12/G11)</f>
        <v/>
      </c>
      <c r="P12" s="58"/>
      <c r="Q12" s="59"/>
      <c r="R12" s="59"/>
      <c r="T12" s="27"/>
      <c r="U12" s="27"/>
      <c r="V12" s="27"/>
      <c r="W12" s="27"/>
      <c r="X12" s="27"/>
      <c r="Y12" s="27"/>
      <c r="Z12" s="27"/>
    </row>
    <row r="13" spans="1:26" ht="15.75" customHeight="1">
      <c r="A13" s="46">
        <v>1901</v>
      </c>
      <c r="B13" s="84"/>
      <c r="C13" s="84"/>
      <c r="D13" s="84"/>
      <c r="E13" s="84"/>
      <c r="F13" s="84"/>
      <c r="G13" s="84"/>
      <c r="H13" s="84"/>
      <c r="I13" s="84"/>
      <c r="J13" s="84"/>
      <c r="K13" s="85"/>
      <c r="L13" s="55"/>
      <c r="M13" s="1"/>
      <c r="N13" s="56"/>
      <c r="O13" s="57" t="str">
        <f>IF(I13=0,"",I13/H12)</f>
        <v/>
      </c>
      <c r="P13" s="58"/>
      <c r="Q13" s="59" t="str">
        <f t="shared" ref="Q13:Q14" si="3">IF(P13=0,"",P13/P12)</f>
        <v/>
      </c>
      <c r="R13" s="59" t="str">
        <f t="shared" ref="R13:R14" si="4">IF(P13=0,"",100%-Q13)</f>
        <v/>
      </c>
      <c r="T13" s="27"/>
      <c r="U13" s="27"/>
      <c r="V13" s="27"/>
      <c r="W13" s="27"/>
      <c r="X13" s="27"/>
      <c r="Y13" s="27"/>
      <c r="Z13" s="27"/>
    </row>
    <row r="14" spans="1:26" ht="15.75" customHeight="1">
      <c r="A14" s="46">
        <v>1902</v>
      </c>
      <c r="B14" s="84"/>
      <c r="C14" s="84"/>
      <c r="D14" s="84"/>
      <c r="E14" s="84"/>
      <c r="F14" s="84"/>
      <c r="G14" s="84"/>
      <c r="H14" s="84"/>
      <c r="I14" s="84"/>
      <c r="J14" s="84"/>
      <c r="K14" s="85"/>
      <c r="L14" s="55"/>
      <c r="M14" s="1"/>
      <c r="N14" s="56"/>
      <c r="O14" s="60" t="str">
        <f>IF(J14=0,"",J14/I13)</f>
        <v/>
      </c>
      <c r="P14" s="58"/>
      <c r="Q14" s="61" t="str">
        <f t="shared" si="3"/>
        <v/>
      </c>
      <c r="R14" s="61" t="str">
        <f t="shared" si="4"/>
        <v/>
      </c>
      <c r="T14" s="27"/>
      <c r="U14" s="27"/>
      <c r="V14" s="27"/>
      <c r="W14" s="27"/>
      <c r="X14" s="27"/>
      <c r="Y14" s="27"/>
      <c r="Z14" s="27"/>
    </row>
    <row r="15" spans="1:26" ht="15.75" customHeight="1">
      <c r="A15" s="46">
        <v>2001</v>
      </c>
      <c r="B15" s="84"/>
      <c r="C15" s="84"/>
      <c r="D15" s="84"/>
      <c r="E15" s="84"/>
      <c r="F15" s="84"/>
      <c r="G15" s="84"/>
      <c r="H15" s="84"/>
      <c r="I15" s="84"/>
      <c r="J15" s="84"/>
      <c r="K15" s="85"/>
      <c r="L15" s="55"/>
      <c r="M15" s="1"/>
      <c r="N15" s="27"/>
      <c r="O15" s="86"/>
      <c r="P15" s="63"/>
      <c r="Q15" s="87"/>
      <c r="R15" s="88"/>
      <c r="T15" s="27"/>
      <c r="U15" s="27"/>
      <c r="V15" s="27"/>
      <c r="W15" s="27"/>
      <c r="X15" s="27"/>
      <c r="Y15" s="27"/>
      <c r="Z15" s="27"/>
    </row>
    <row r="16" spans="1:26" ht="15.75" customHeight="1">
      <c r="A16" s="46">
        <v>2002</v>
      </c>
      <c r="B16" s="84"/>
      <c r="C16" s="84"/>
      <c r="D16" s="84"/>
      <c r="E16" s="84"/>
      <c r="F16" s="84"/>
      <c r="G16" s="84"/>
      <c r="H16" s="84"/>
      <c r="I16" s="84"/>
      <c r="J16" s="84"/>
      <c r="K16" s="85"/>
      <c r="L16" s="55"/>
      <c r="M16" s="1"/>
      <c r="N16" s="27"/>
      <c r="O16" s="66"/>
      <c r="P16" s="67"/>
      <c r="Q16" s="68"/>
      <c r="R16" s="66"/>
      <c r="T16" s="27"/>
      <c r="U16" s="27"/>
      <c r="V16" s="27"/>
      <c r="W16" s="27"/>
      <c r="X16" s="27"/>
      <c r="Y16" s="27"/>
      <c r="Z16" s="27"/>
    </row>
    <row r="17" spans="1:26" ht="15.75" customHeight="1">
      <c r="A17" s="46">
        <v>2101</v>
      </c>
      <c r="B17" s="84"/>
      <c r="C17" s="84"/>
      <c r="D17" s="84"/>
      <c r="E17" s="84"/>
      <c r="F17" s="84"/>
      <c r="G17" s="84"/>
      <c r="H17" s="84"/>
      <c r="I17" s="84"/>
      <c r="J17" s="84"/>
      <c r="K17" s="85"/>
      <c r="L17" s="55"/>
      <c r="M17" s="1"/>
      <c r="N17" s="27"/>
      <c r="O17" s="66"/>
      <c r="P17" s="67"/>
      <c r="Q17" s="68"/>
      <c r="R17" s="66"/>
      <c r="T17" s="27"/>
      <c r="U17" s="27"/>
      <c r="V17" s="27"/>
      <c r="W17" s="27"/>
      <c r="X17" s="27"/>
      <c r="Y17" s="27"/>
      <c r="Z17" s="27"/>
    </row>
    <row r="18" spans="1:26" ht="15.75" customHeight="1">
      <c r="A18" s="46">
        <v>2102</v>
      </c>
      <c r="B18" s="84"/>
      <c r="C18" s="84"/>
      <c r="D18" s="84"/>
      <c r="E18" s="84"/>
      <c r="F18" s="84"/>
      <c r="G18" s="84"/>
      <c r="H18" s="84"/>
      <c r="I18" s="84"/>
      <c r="J18" s="84"/>
      <c r="K18" s="85"/>
      <c r="L18" s="55"/>
      <c r="M18" s="1"/>
      <c r="N18" s="27"/>
      <c r="O18" s="66"/>
      <c r="P18" s="67"/>
      <c r="Q18" s="68"/>
      <c r="R18" s="66"/>
      <c r="T18" s="27"/>
      <c r="U18" s="27"/>
      <c r="V18" s="27"/>
      <c r="W18" s="27"/>
      <c r="X18" s="27"/>
      <c r="Y18" s="27"/>
      <c r="Z18" s="27"/>
    </row>
    <row r="19" spans="1:26" ht="15.75" customHeight="1">
      <c r="A19" s="46">
        <v>2201</v>
      </c>
      <c r="B19" s="84"/>
      <c r="C19" s="84"/>
      <c r="D19" s="84"/>
      <c r="E19" s="84"/>
      <c r="F19" s="84"/>
      <c r="G19" s="84"/>
      <c r="H19" s="84"/>
      <c r="I19" s="84"/>
      <c r="J19" s="84"/>
      <c r="K19" s="85"/>
      <c r="L19" s="55"/>
      <c r="M19" s="1"/>
      <c r="N19" s="27"/>
      <c r="O19" s="1"/>
      <c r="P19" s="27"/>
      <c r="Q19" s="30"/>
      <c r="R19" s="66"/>
      <c r="T19" s="27"/>
      <c r="U19" s="27"/>
      <c r="V19" s="27"/>
      <c r="W19" s="27"/>
      <c r="X19" s="27"/>
      <c r="Y19" s="27"/>
      <c r="Z19" s="27"/>
    </row>
    <row r="20" spans="1:26" ht="15.75" customHeight="1">
      <c r="A20" s="46">
        <v>2202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  <c r="L20" s="55"/>
      <c r="M20" s="1"/>
      <c r="N20" s="27"/>
      <c r="O20" s="69" t="s">
        <v>35</v>
      </c>
      <c r="P20" s="123"/>
      <c r="Q20" s="71" t="str">
        <f>IF(SUM(K10:K20)=0,"",SUM(K10:K20))</f>
        <v/>
      </c>
      <c r="R20" s="72" t="s">
        <v>20</v>
      </c>
      <c r="T20" s="27"/>
      <c r="U20" s="27"/>
      <c r="V20" s="27"/>
      <c r="W20" s="27"/>
      <c r="X20" s="27"/>
      <c r="Y20" s="27"/>
      <c r="Z20" s="27"/>
    </row>
    <row r="21" spans="1:26" ht="15.75" customHeight="1">
      <c r="A21" s="46">
        <v>2301</v>
      </c>
      <c r="B21" s="84"/>
      <c r="C21" s="84"/>
      <c r="D21" s="84"/>
      <c r="E21" s="84"/>
      <c r="F21" s="84"/>
      <c r="G21" s="84"/>
      <c r="H21" s="84"/>
      <c r="I21" s="84"/>
      <c r="J21" s="84"/>
      <c r="K21" s="85"/>
      <c r="L21" s="55"/>
      <c r="M21" s="1"/>
      <c r="N21" s="27"/>
      <c r="O21" s="73" t="s">
        <v>36</v>
      </c>
      <c r="P21" s="125" t="e">
        <f>IF(P20/Q20=0,"",P20/Q20)</f>
        <v>#VALUE!</v>
      </c>
      <c r="Q21" s="75" t="e">
        <f>IF(P20/Q20=0,"",P20/Q20)</f>
        <v>#VALUE!</v>
      </c>
      <c r="R21" s="76" t="s">
        <v>37</v>
      </c>
      <c r="T21" s="27"/>
      <c r="U21" s="27"/>
      <c r="V21" s="27"/>
      <c r="W21" s="27"/>
      <c r="X21" s="27"/>
      <c r="Y21" s="27"/>
      <c r="Z21" s="27"/>
    </row>
    <row r="22" spans="1:26" ht="15.75" customHeight="1">
      <c r="A22" s="46">
        <v>2302</v>
      </c>
      <c r="B22" s="84"/>
      <c r="C22" s="84"/>
      <c r="D22" s="84"/>
      <c r="E22" s="84"/>
      <c r="F22" s="84"/>
      <c r="G22" s="84"/>
      <c r="H22" s="84"/>
      <c r="I22" s="84"/>
      <c r="J22" s="84"/>
      <c r="K22" s="85"/>
      <c r="L22" s="77"/>
      <c r="M22" s="78"/>
      <c r="N22" s="79"/>
      <c r="O22" s="78"/>
      <c r="P22" s="79"/>
      <c r="Q22" s="79"/>
      <c r="R22" s="80"/>
      <c r="T22" s="27"/>
      <c r="U22" s="27"/>
      <c r="V22" s="27"/>
      <c r="W22" s="27"/>
      <c r="X22" s="27"/>
      <c r="Y22" s="27"/>
      <c r="Z22" s="27"/>
    </row>
    <row r="23" spans="1:26" ht="18" customHeight="1">
      <c r="A23" s="22"/>
      <c r="B23" s="27"/>
      <c r="C23" s="27"/>
      <c r="D23" s="215" t="s">
        <v>80</v>
      </c>
      <c r="E23" s="216"/>
      <c r="F23" s="216"/>
      <c r="G23" s="216"/>
      <c r="H23" s="216"/>
      <c r="I23" s="216"/>
      <c r="J23" s="217"/>
      <c r="K23" s="81">
        <f>SUM(K6:K19)</f>
        <v>0</v>
      </c>
      <c r="L23" s="82" t="str">
        <f>IF(K14=0,"",K14/B6)</f>
        <v/>
      </c>
      <c r="M23" s="82" t="str">
        <f>IF(K23=0,"",K23/B6)</f>
        <v/>
      </c>
      <c r="N23" s="82" t="str">
        <f>IF(K14=0,"",M23-L23)</f>
        <v/>
      </c>
      <c r="O23" s="1"/>
      <c r="P23" s="27"/>
      <c r="Q23" s="30"/>
      <c r="R23" s="1"/>
      <c r="T23" s="27"/>
      <c r="U23" s="27"/>
      <c r="V23" s="27"/>
      <c r="W23" s="27"/>
      <c r="X23" s="27"/>
      <c r="Y23" s="27"/>
      <c r="Z23" s="27"/>
    </row>
    <row r="24" spans="1:26" ht="12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1"/>
      <c r="M24" s="1"/>
      <c r="N24" s="27"/>
      <c r="O24" s="1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"/>
      <c r="M25" s="1"/>
      <c r="N25" s="27"/>
      <c r="O25" s="1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6.25" customHeight="1">
      <c r="B26" s="218" t="s">
        <v>69</v>
      </c>
      <c r="C26" s="219"/>
      <c r="D26" s="219"/>
      <c r="E26" s="219"/>
      <c r="F26" s="219"/>
      <c r="G26" s="219"/>
      <c r="H26" s="219"/>
      <c r="I26" s="219"/>
      <c r="J26" s="219"/>
      <c r="K26" s="41" t="s">
        <v>83</v>
      </c>
      <c r="L26" s="1"/>
      <c r="M26" s="1"/>
      <c r="N26" s="27"/>
      <c r="O26" s="1"/>
      <c r="P26" s="27"/>
      <c r="Q26" s="27"/>
      <c r="R26" s="27"/>
      <c r="T26" s="27"/>
      <c r="U26" s="27"/>
      <c r="V26" s="27"/>
      <c r="W26" s="27"/>
      <c r="X26" s="27"/>
      <c r="Y26" s="27"/>
      <c r="Z26" s="27"/>
    </row>
    <row r="27" spans="1:26" ht="20.25" customHeight="1">
      <c r="A27" s="220" t="s">
        <v>19</v>
      </c>
      <c r="B27" s="221" t="s">
        <v>70</v>
      </c>
      <c r="C27" s="216"/>
      <c r="D27" s="216"/>
      <c r="E27" s="216"/>
      <c r="F27" s="216"/>
      <c r="G27" s="216"/>
      <c r="H27" s="216"/>
      <c r="I27" s="216"/>
      <c r="J27" s="217"/>
      <c r="K27" s="222" t="s">
        <v>20</v>
      </c>
      <c r="L27" s="212" t="s">
        <v>11</v>
      </c>
      <c r="M27" s="212" t="s">
        <v>12</v>
      </c>
      <c r="N27" s="223" t="s">
        <v>13</v>
      </c>
      <c r="O27" s="212" t="s">
        <v>14</v>
      </c>
      <c r="P27" s="214" t="s">
        <v>15</v>
      </c>
      <c r="Q27" s="214" t="s">
        <v>16</v>
      </c>
      <c r="R27" s="212" t="s">
        <v>17</v>
      </c>
      <c r="T27" s="27"/>
      <c r="U27" s="27"/>
      <c r="V27" s="27"/>
      <c r="W27" s="27"/>
      <c r="X27" s="27"/>
      <c r="Y27" s="27"/>
      <c r="Z27" s="27"/>
    </row>
    <row r="28" spans="1:26" ht="15.75" customHeight="1">
      <c r="A28" s="213"/>
      <c r="B28" s="46" t="s">
        <v>71</v>
      </c>
      <c r="C28" s="46" t="s">
        <v>72</v>
      </c>
      <c r="D28" s="46" t="s">
        <v>73</v>
      </c>
      <c r="E28" s="46" t="s">
        <v>74</v>
      </c>
      <c r="F28" s="46" t="s">
        <v>75</v>
      </c>
      <c r="G28" s="46" t="s">
        <v>76</v>
      </c>
      <c r="H28" s="46" t="s">
        <v>77</v>
      </c>
      <c r="I28" s="46" t="s">
        <v>78</v>
      </c>
      <c r="J28" s="46" t="s">
        <v>79</v>
      </c>
      <c r="K28" s="213"/>
      <c r="L28" s="213"/>
      <c r="M28" s="213"/>
      <c r="N28" s="213"/>
      <c r="O28" s="213"/>
      <c r="P28" s="213"/>
      <c r="Q28" s="213"/>
      <c r="R28" s="213"/>
      <c r="T28" s="27"/>
      <c r="U28" s="27"/>
      <c r="V28" s="27"/>
      <c r="W28" s="27"/>
      <c r="X28" s="27"/>
      <c r="Y28" s="27"/>
      <c r="Z28" s="27"/>
    </row>
    <row r="29" spans="1:26" ht="15.75" customHeight="1">
      <c r="A29" s="46">
        <v>1601</v>
      </c>
      <c r="B29" s="47">
        <v>34</v>
      </c>
      <c r="C29" s="84"/>
      <c r="D29" s="84"/>
      <c r="E29" s="84"/>
      <c r="F29" s="84"/>
      <c r="G29" s="84"/>
      <c r="H29" s="84"/>
      <c r="I29" s="84"/>
      <c r="J29" s="84"/>
      <c r="K29" s="85"/>
      <c r="L29" s="49"/>
      <c r="M29" s="50"/>
      <c r="N29" s="51"/>
      <c r="O29" s="52"/>
      <c r="P29" s="53">
        <f>B29</f>
        <v>34</v>
      </c>
      <c r="Q29" s="54"/>
      <c r="R29" s="52"/>
      <c r="T29" s="27"/>
      <c r="U29" s="27"/>
      <c r="V29" s="27"/>
      <c r="W29" s="27"/>
      <c r="X29" s="27"/>
      <c r="Y29" s="27"/>
      <c r="Z29" s="27"/>
    </row>
    <row r="30" spans="1:26" ht="15.75" customHeight="1">
      <c r="A30" s="46">
        <v>1602</v>
      </c>
      <c r="B30" s="84"/>
      <c r="C30" s="84">
        <v>30</v>
      </c>
      <c r="D30" s="84"/>
      <c r="E30" s="84"/>
      <c r="F30" s="84"/>
      <c r="G30" s="84"/>
      <c r="H30" s="84"/>
      <c r="I30" s="84"/>
      <c r="J30" s="84"/>
      <c r="K30" s="85"/>
      <c r="L30" s="55"/>
      <c r="M30" s="1"/>
      <c r="N30" s="56"/>
      <c r="O30" s="57">
        <f>IF(C30=0,"",C30/B29)</f>
        <v>0.88235294117647056</v>
      </c>
      <c r="P30" s="58">
        <v>30</v>
      </c>
      <c r="Q30" s="59">
        <f t="shared" ref="Q30:Q33" si="5">IF(P30=0,"",P30/P29)</f>
        <v>0.88235294117647056</v>
      </c>
      <c r="R30" s="59">
        <f t="shared" ref="R30:R33" si="6">IF(P30=0,"",100%-Q30)</f>
        <v>0.11764705882352944</v>
      </c>
      <c r="T30" s="27"/>
      <c r="U30" s="27"/>
      <c r="V30" s="27"/>
      <c r="W30" s="27"/>
      <c r="X30" s="27"/>
      <c r="Y30" s="27"/>
      <c r="Z30" s="27"/>
    </row>
    <row r="31" spans="1:26" ht="15.75" customHeight="1">
      <c r="A31" s="46">
        <v>1701</v>
      </c>
      <c r="B31" s="84"/>
      <c r="C31" s="84"/>
      <c r="D31" s="84">
        <v>21</v>
      </c>
      <c r="E31" s="84"/>
      <c r="F31" s="84"/>
      <c r="G31" s="84"/>
      <c r="H31" s="84"/>
      <c r="I31" s="84"/>
      <c r="J31" s="84"/>
      <c r="K31" s="85"/>
      <c r="L31" s="55"/>
      <c r="M31" s="1"/>
      <c r="N31" s="56"/>
      <c r="O31" s="57">
        <f>IF(D31=0,"",D31/C30)</f>
        <v>0.7</v>
      </c>
      <c r="P31" s="58">
        <v>28</v>
      </c>
      <c r="Q31" s="59">
        <f t="shared" si="5"/>
        <v>0.93333333333333335</v>
      </c>
      <c r="R31" s="59">
        <f t="shared" si="6"/>
        <v>6.6666666666666652E-2</v>
      </c>
      <c r="S31" s="32">
        <f>P31/P29</f>
        <v>0.82352941176470584</v>
      </c>
      <c r="T31" s="27"/>
      <c r="U31" s="27"/>
      <c r="V31" s="27"/>
      <c r="W31" s="27"/>
      <c r="X31" s="27"/>
      <c r="Y31" s="27"/>
      <c r="Z31" s="27"/>
    </row>
    <row r="32" spans="1:26" ht="15.75" customHeight="1">
      <c r="A32" s="46">
        <v>1702</v>
      </c>
      <c r="B32" s="84"/>
      <c r="C32" s="84"/>
      <c r="D32" s="84"/>
      <c r="E32" s="84">
        <v>16</v>
      </c>
      <c r="F32" s="84"/>
      <c r="G32" s="84"/>
      <c r="H32" s="84"/>
      <c r="I32" s="84"/>
      <c r="J32" s="84"/>
      <c r="K32" s="85"/>
      <c r="L32" s="55"/>
      <c r="M32" s="1"/>
      <c r="N32" s="56"/>
      <c r="O32" s="57">
        <f>IF(E32=0,"",E32/D31)</f>
        <v>0.76190476190476186</v>
      </c>
      <c r="P32" s="58">
        <v>27</v>
      </c>
      <c r="Q32" s="59">
        <f t="shared" si="5"/>
        <v>0.9642857142857143</v>
      </c>
      <c r="R32" s="59">
        <f t="shared" si="6"/>
        <v>3.5714285714285698E-2</v>
      </c>
      <c r="T32" s="27"/>
      <c r="U32" s="27"/>
      <c r="V32" s="27"/>
      <c r="W32" s="27"/>
      <c r="X32" s="27"/>
      <c r="Y32" s="27"/>
      <c r="Z32" s="27"/>
    </row>
    <row r="33" spans="1:26" ht="15.75" customHeight="1">
      <c r="A33" s="46">
        <v>1801</v>
      </c>
      <c r="B33" s="84"/>
      <c r="C33" s="84"/>
      <c r="D33" s="84"/>
      <c r="E33" s="84">
        <v>16</v>
      </c>
      <c r="F33" s="84"/>
      <c r="G33" s="84"/>
      <c r="H33" s="84"/>
      <c r="I33" s="84"/>
      <c r="J33" s="84"/>
      <c r="K33" s="85"/>
      <c r="L33" s="55"/>
      <c r="M33" s="1"/>
      <c r="N33" s="56"/>
      <c r="O33" s="57">
        <f>IF(E33=0,"",E33/E32)</f>
        <v>1</v>
      </c>
      <c r="P33" s="58">
        <v>18</v>
      </c>
      <c r="Q33" s="59">
        <f t="shared" si="5"/>
        <v>0.66666666666666663</v>
      </c>
      <c r="R33" s="59">
        <f t="shared" si="6"/>
        <v>0.33333333333333337</v>
      </c>
      <c r="T33" s="27"/>
      <c r="U33" s="27"/>
      <c r="V33" s="27"/>
      <c r="W33" s="27"/>
      <c r="X33" s="27"/>
      <c r="Y33" s="27"/>
      <c r="Z33" s="27"/>
    </row>
    <row r="34" spans="1:26" ht="15.75" customHeight="1">
      <c r="A34" s="46">
        <v>1802</v>
      </c>
      <c r="B34" s="84"/>
      <c r="C34" s="84"/>
      <c r="D34" s="84"/>
      <c r="E34" s="84">
        <v>6</v>
      </c>
      <c r="F34" s="84"/>
      <c r="G34" s="84"/>
      <c r="H34" s="84"/>
      <c r="I34" s="84"/>
      <c r="J34" s="84"/>
      <c r="K34" s="85"/>
      <c r="L34" s="55"/>
      <c r="M34" s="1"/>
      <c r="N34" s="56"/>
      <c r="O34" s="57" t="str">
        <f>IF(G34=0,"",G34/F33)</f>
        <v/>
      </c>
      <c r="P34" s="58">
        <v>1</v>
      </c>
      <c r="Q34" s="59"/>
      <c r="R34" s="59"/>
      <c r="T34" s="27"/>
      <c r="U34" s="27"/>
      <c r="V34" s="27"/>
      <c r="W34" s="27"/>
      <c r="X34" s="27"/>
      <c r="Y34" s="27"/>
      <c r="Z34" s="27"/>
    </row>
    <row r="35" spans="1:26" ht="15.75" customHeight="1">
      <c r="A35" s="46">
        <v>1901</v>
      </c>
      <c r="B35" s="84"/>
      <c r="C35" s="84"/>
      <c r="D35" s="84"/>
      <c r="E35" s="84">
        <v>1</v>
      </c>
      <c r="F35" s="84"/>
      <c r="G35" s="84"/>
      <c r="H35" s="84"/>
      <c r="I35" s="84"/>
      <c r="J35" s="84"/>
      <c r="K35" s="85"/>
      <c r="L35" s="55"/>
      <c r="M35" s="1"/>
      <c r="N35" s="56"/>
      <c r="O35" s="57" t="str">
        <f>IF(H35=0,"",H35/G34)</f>
        <v/>
      </c>
      <c r="P35" s="58"/>
      <c r="Q35" s="59" t="str">
        <f t="shared" ref="Q35:Q37" si="7">IF(P35=0,"",P35/P34)</f>
        <v/>
      </c>
      <c r="R35" s="59" t="str">
        <f t="shared" ref="R35:R37" si="8">IF(P35=0,"",100%-Q35)</f>
        <v/>
      </c>
      <c r="T35" s="27"/>
      <c r="U35" s="27"/>
      <c r="V35" s="27"/>
      <c r="W35" s="27"/>
      <c r="X35" s="27"/>
      <c r="Y35" s="27"/>
      <c r="Z35" s="27"/>
    </row>
    <row r="36" spans="1:26" ht="15.75" customHeight="1">
      <c r="A36" s="46">
        <v>1902</v>
      </c>
      <c r="B36" s="84"/>
      <c r="C36" s="84"/>
      <c r="D36" s="84"/>
      <c r="E36" s="84"/>
      <c r="F36" s="84"/>
      <c r="G36" s="84"/>
      <c r="H36" s="84"/>
      <c r="I36" s="84"/>
      <c r="J36" s="84"/>
      <c r="K36" s="85"/>
      <c r="L36" s="55"/>
      <c r="M36" s="1"/>
      <c r="N36" s="56"/>
      <c r="O36" s="57" t="str">
        <f>IF(I36=0,"",I36/H35)</f>
        <v/>
      </c>
      <c r="P36" s="58"/>
      <c r="Q36" s="59" t="str">
        <f t="shared" si="7"/>
        <v/>
      </c>
      <c r="R36" s="59" t="str">
        <f t="shared" si="8"/>
        <v/>
      </c>
      <c r="T36" s="27"/>
      <c r="U36" s="27"/>
      <c r="V36" s="27"/>
      <c r="W36" s="27"/>
      <c r="X36" s="27"/>
      <c r="Y36" s="27"/>
      <c r="Z36" s="27"/>
    </row>
    <row r="37" spans="1:26" ht="15.75" customHeight="1">
      <c r="A37" s="46">
        <v>2001</v>
      </c>
      <c r="B37" s="84"/>
      <c r="C37" s="84"/>
      <c r="D37" s="84"/>
      <c r="E37" s="84"/>
      <c r="F37" s="84"/>
      <c r="G37" s="84"/>
      <c r="H37" s="84"/>
      <c r="I37" s="84"/>
      <c r="J37" s="84"/>
      <c r="K37" s="85"/>
      <c r="L37" s="55"/>
      <c r="M37" s="1"/>
      <c r="N37" s="56"/>
      <c r="O37" s="60" t="str">
        <f>IF(J37=0,"",J37/I36)</f>
        <v/>
      </c>
      <c r="P37" s="58"/>
      <c r="Q37" s="61" t="str">
        <f t="shared" si="7"/>
        <v/>
      </c>
      <c r="R37" s="61" t="str">
        <f t="shared" si="8"/>
        <v/>
      </c>
      <c r="T37" s="27"/>
      <c r="U37" s="27"/>
      <c r="V37" s="27"/>
      <c r="W37" s="27"/>
      <c r="X37" s="27"/>
      <c r="Y37" s="27"/>
      <c r="Z37" s="27"/>
    </row>
    <row r="38" spans="1:26" ht="15.75" customHeight="1">
      <c r="A38" s="46">
        <v>2002</v>
      </c>
      <c r="B38" s="84"/>
      <c r="C38" s="84"/>
      <c r="D38" s="84"/>
      <c r="E38" s="84"/>
      <c r="F38" s="84"/>
      <c r="G38" s="84"/>
      <c r="H38" s="84"/>
      <c r="I38" s="84"/>
      <c r="J38" s="84"/>
      <c r="K38" s="85"/>
      <c r="L38" s="55"/>
      <c r="M38" s="1"/>
      <c r="N38" s="27"/>
      <c r="O38" s="62"/>
      <c r="P38" s="63"/>
      <c r="Q38" s="64"/>
      <c r="R38" s="65"/>
      <c r="T38" s="27"/>
      <c r="U38" s="27"/>
      <c r="V38" s="27"/>
      <c r="W38" s="27"/>
      <c r="X38" s="27"/>
      <c r="Y38" s="27"/>
      <c r="Z38" s="27"/>
    </row>
    <row r="39" spans="1:26" ht="15.75" customHeight="1">
      <c r="A39" s="46">
        <v>2101</v>
      </c>
      <c r="B39" s="84"/>
      <c r="C39" s="84"/>
      <c r="D39" s="84"/>
      <c r="E39" s="84"/>
      <c r="F39" s="84"/>
      <c r="G39" s="84"/>
      <c r="H39" s="84"/>
      <c r="I39" s="84"/>
      <c r="J39" s="84"/>
      <c r="K39" s="85"/>
      <c r="L39" s="55"/>
      <c r="M39" s="1"/>
      <c r="N39" s="27"/>
      <c r="O39" s="66"/>
      <c r="P39" s="67"/>
      <c r="Q39" s="68"/>
      <c r="R39" s="66"/>
      <c r="T39" s="27"/>
      <c r="U39" s="27"/>
      <c r="V39" s="27"/>
      <c r="W39" s="27"/>
      <c r="X39" s="27"/>
      <c r="Y39" s="27"/>
      <c r="Z39" s="27"/>
    </row>
    <row r="40" spans="1:26" ht="15.75" customHeight="1">
      <c r="A40" s="46">
        <v>2102</v>
      </c>
      <c r="B40" s="84"/>
      <c r="C40" s="84"/>
      <c r="D40" s="84"/>
      <c r="E40" s="84"/>
      <c r="F40" s="84"/>
      <c r="G40" s="84"/>
      <c r="H40" s="84"/>
      <c r="I40" s="84"/>
      <c r="J40" s="84"/>
      <c r="K40" s="85"/>
      <c r="L40" s="55"/>
      <c r="M40" s="1"/>
      <c r="N40" s="27"/>
      <c r="O40" s="66"/>
      <c r="P40" s="67"/>
      <c r="Q40" s="68"/>
      <c r="R40" s="66"/>
      <c r="T40" s="27"/>
      <c r="U40" s="27"/>
      <c r="V40" s="27"/>
      <c r="W40" s="27"/>
      <c r="X40" s="27"/>
      <c r="Y40" s="27"/>
      <c r="Z40" s="27"/>
    </row>
    <row r="41" spans="1:26" ht="15.75" customHeight="1">
      <c r="A41" s="46">
        <v>2201</v>
      </c>
      <c r="B41" s="84"/>
      <c r="C41" s="84"/>
      <c r="D41" s="84"/>
      <c r="E41" s="84"/>
      <c r="F41" s="84"/>
      <c r="G41" s="84"/>
      <c r="H41" s="84"/>
      <c r="I41" s="84"/>
      <c r="J41" s="84"/>
      <c r="K41" s="85"/>
      <c r="L41" s="55"/>
      <c r="M41" s="1"/>
      <c r="N41" s="27"/>
      <c r="O41" s="66"/>
      <c r="P41" s="67"/>
      <c r="Q41" s="68"/>
      <c r="R41" s="66"/>
      <c r="T41" s="27"/>
      <c r="U41" s="27"/>
      <c r="V41" s="27"/>
      <c r="W41" s="27"/>
      <c r="X41" s="27"/>
      <c r="Y41" s="27"/>
      <c r="Z41" s="27"/>
    </row>
    <row r="42" spans="1:26" ht="15.75" customHeight="1">
      <c r="A42" s="46">
        <v>2202</v>
      </c>
      <c r="B42" s="84"/>
      <c r="C42" s="84"/>
      <c r="D42" s="84"/>
      <c r="E42" s="84"/>
      <c r="F42" s="84"/>
      <c r="G42" s="84"/>
      <c r="H42" s="84"/>
      <c r="I42" s="84"/>
      <c r="J42" s="84"/>
      <c r="K42" s="85"/>
      <c r="L42" s="55"/>
      <c r="M42" s="1"/>
      <c r="N42" s="27"/>
      <c r="O42" s="1"/>
      <c r="P42" s="27"/>
      <c r="Q42" s="30"/>
      <c r="R42" s="66"/>
      <c r="T42" s="27"/>
      <c r="U42" s="27"/>
      <c r="V42" s="27"/>
      <c r="W42" s="27"/>
      <c r="X42" s="27"/>
      <c r="Y42" s="27"/>
      <c r="Z42" s="27"/>
    </row>
    <row r="43" spans="1:26" ht="15.75" customHeight="1">
      <c r="A43" s="46">
        <v>2301</v>
      </c>
      <c r="B43" s="84"/>
      <c r="C43" s="84"/>
      <c r="D43" s="84"/>
      <c r="E43" s="84"/>
      <c r="F43" s="84"/>
      <c r="G43" s="84"/>
      <c r="H43" s="84"/>
      <c r="I43" s="84"/>
      <c r="J43" s="84"/>
      <c r="K43" s="85"/>
      <c r="L43" s="55"/>
      <c r="M43" s="1"/>
      <c r="N43" s="27"/>
      <c r="O43" s="69" t="s">
        <v>35</v>
      </c>
      <c r="P43" s="123"/>
      <c r="Q43" s="71" t="str">
        <f>IF(SUM(K33:K43)=0,"",SUM(K33:K43))</f>
        <v/>
      </c>
      <c r="R43" s="72" t="s">
        <v>20</v>
      </c>
      <c r="T43" s="27"/>
      <c r="U43" s="27"/>
      <c r="V43" s="27"/>
      <c r="W43" s="27"/>
      <c r="X43" s="27"/>
      <c r="Y43" s="27"/>
      <c r="Z43" s="27"/>
    </row>
    <row r="44" spans="1:26" ht="15.75" customHeight="1">
      <c r="A44" s="46">
        <v>2302</v>
      </c>
      <c r="B44" s="84"/>
      <c r="C44" s="84"/>
      <c r="D44" s="84"/>
      <c r="E44" s="84"/>
      <c r="F44" s="84"/>
      <c r="G44" s="84"/>
      <c r="H44" s="84"/>
      <c r="I44" s="84"/>
      <c r="J44" s="84"/>
      <c r="K44" s="85"/>
      <c r="L44" s="55"/>
      <c r="M44" s="1"/>
      <c r="N44" s="27"/>
      <c r="O44" s="73" t="s">
        <v>36</v>
      </c>
      <c r="P44" s="125" t="e">
        <f>IF(P43/Q43=0,"",P43/Q43)</f>
        <v>#VALUE!</v>
      </c>
      <c r="Q44" s="75" t="e">
        <f>IF(P43/Q43=0,"",P43/Q43)</f>
        <v>#VALUE!</v>
      </c>
      <c r="R44" s="76" t="s">
        <v>37</v>
      </c>
      <c r="T44" s="27"/>
      <c r="U44" s="27"/>
      <c r="V44" s="27"/>
      <c r="W44" s="27"/>
      <c r="X44" s="27"/>
      <c r="Y44" s="27"/>
      <c r="Z44" s="27"/>
    </row>
    <row r="45" spans="1:26" ht="15.75" customHeight="1">
      <c r="A45" s="46">
        <v>2401</v>
      </c>
      <c r="B45" s="84"/>
      <c r="C45" s="84"/>
      <c r="D45" s="84"/>
      <c r="E45" s="84"/>
      <c r="F45" s="84"/>
      <c r="G45" s="84"/>
      <c r="H45" s="84"/>
      <c r="I45" s="84"/>
      <c r="J45" s="84"/>
      <c r="K45" s="85"/>
      <c r="L45" s="77"/>
      <c r="M45" s="78"/>
      <c r="N45" s="79"/>
      <c r="O45" s="78"/>
      <c r="P45" s="79"/>
      <c r="Q45" s="79"/>
      <c r="R45" s="80"/>
      <c r="T45" s="27"/>
      <c r="U45" s="27"/>
      <c r="V45" s="27"/>
      <c r="W45" s="27"/>
      <c r="X45" s="27"/>
      <c r="Y45" s="27"/>
      <c r="Z45" s="27"/>
    </row>
    <row r="46" spans="1:26" ht="18" customHeight="1">
      <c r="A46" s="22"/>
      <c r="B46" s="27"/>
      <c r="C46" s="27"/>
      <c r="D46" s="215" t="s">
        <v>80</v>
      </c>
      <c r="E46" s="216"/>
      <c r="F46" s="216"/>
      <c r="G46" s="216"/>
      <c r="H46" s="216"/>
      <c r="I46" s="216"/>
      <c r="J46" s="217"/>
      <c r="K46" s="81">
        <f>SUM(K29:K42)</f>
        <v>0</v>
      </c>
      <c r="L46" s="82" t="str">
        <f>IF(K37=0,"",K37/B29)</f>
        <v/>
      </c>
      <c r="M46" s="82" t="str">
        <f>IF(K46=0,"",K46/B29)</f>
        <v/>
      </c>
      <c r="N46" s="82" t="str">
        <f>IF(K37=0,"",M46-L46)</f>
        <v/>
      </c>
      <c r="O46" s="1"/>
      <c r="P46" s="27"/>
      <c r="Q46" s="30"/>
      <c r="R46" s="1"/>
      <c r="T46" s="27"/>
      <c r="U46" s="27"/>
      <c r="V46" s="27"/>
      <c r="W46" s="27"/>
      <c r="X46" s="27"/>
      <c r="Y46" s="27"/>
      <c r="Z46" s="27"/>
    </row>
    <row r="47" spans="1:26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1"/>
      <c r="M47" s="1"/>
      <c r="N47" s="27"/>
      <c r="O47" s="1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1"/>
      <c r="M48" s="1"/>
      <c r="N48" s="27"/>
      <c r="O48" s="1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26.25" customHeight="1">
      <c r="A49" s="218" t="s">
        <v>84</v>
      </c>
      <c r="B49" s="219"/>
      <c r="C49" s="219"/>
      <c r="D49" s="219"/>
      <c r="E49" s="219"/>
      <c r="F49" s="219"/>
      <c r="G49" s="238" t="s">
        <v>85</v>
      </c>
      <c r="H49" s="219"/>
      <c r="I49" s="219"/>
      <c r="J49" s="83"/>
      <c r="K49" s="83"/>
      <c r="L49" s="27"/>
      <c r="M49" s="1"/>
      <c r="N49" s="1"/>
      <c r="O49" s="27"/>
      <c r="P49" s="1"/>
      <c r="Q49" s="27"/>
      <c r="R49" s="27"/>
      <c r="S49" s="27"/>
      <c r="U49" s="27"/>
      <c r="V49" s="27"/>
      <c r="W49" s="27"/>
      <c r="X49" s="27"/>
      <c r="Y49" s="27"/>
      <c r="Z49" s="27"/>
    </row>
    <row r="50" spans="1:26" ht="30" customHeight="1">
      <c r="A50" s="220" t="s">
        <v>19</v>
      </c>
      <c r="B50" s="221" t="s">
        <v>70</v>
      </c>
      <c r="C50" s="216"/>
      <c r="D50" s="216"/>
      <c r="E50" s="216"/>
      <c r="F50" s="216"/>
      <c r="G50" s="216"/>
      <c r="H50" s="216"/>
      <c r="I50" s="216"/>
      <c r="J50" s="217"/>
      <c r="K50" s="222" t="s">
        <v>20</v>
      </c>
      <c r="L50" s="212" t="s">
        <v>11</v>
      </c>
      <c r="M50" s="212" t="s">
        <v>12</v>
      </c>
      <c r="N50" s="223" t="s">
        <v>13</v>
      </c>
      <c r="O50" s="212" t="s">
        <v>14</v>
      </c>
      <c r="P50" s="214" t="s">
        <v>15</v>
      </c>
      <c r="Q50" s="214" t="s">
        <v>16</v>
      </c>
      <c r="R50" s="212" t="s">
        <v>17</v>
      </c>
      <c r="U50" s="27"/>
      <c r="V50" s="27"/>
      <c r="W50" s="27"/>
      <c r="X50" s="27"/>
      <c r="Y50" s="27"/>
      <c r="Z50" s="27"/>
    </row>
    <row r="51" spans="1:26" ht="15.75" customHeight="1">
      <c r="A51" s="213"/>
      <c r="B51" s="46" t="s">
        <v>71</v>
      </c>
      <c r="C51" s="46" t="s">
        <v>72</v>
      </c>
      <c r="D51" s="46" t="s">
        <v>73</v>
      </c>
      <c r="E51" s="46" t="s">
        <v>74</v>
      </c>
      <c r="F51" s="46" t="s">
        <v>75</v>
      </c>
      <c r="G51" s="46" t="s">
        <v>76</v>
      </c>
      <c r="H51" s="46" t="s">
        <v>77</v>
      </c>
      <c r="I51" s="46" t="s">
        <v>78</v>
      </c>
      <c r="J51" s="46" t="s">
        <v>79</v>
      </c>
      <c r="K51" s="213"/>
      <c r="L51" s="213"/>
      <c r="M51" s="213"/>
      <c r="N51" s="213"/>
      <c r="O51" s="213"/>
      <c r="P51" s="213"/>
      <c r="Q51" s="213"/>
      <c r="R51" s="213"/>
      <c r="U51" s="27"/>
      <c r="V51" s="27"/>
      <c r="W51" s="27"/>
      <c r="X51" s="27"/>
      <c r="Y51" s="27"/>
      <c r="Z51" s="27"/>
    </row>
    <row r="52" spans="1:26" ht="15.75" customHeight="1">
      <c r="A52" s="46">
        <v>1602</v>
      </c>
      <c r="B52" s="47">
        <v>34</v>
      </c>
      <c r="C52" s="84"/>
      <c r="D52" s="84"/>
      <c r="E52" s="84"/>
      <c r="F52" s="84"/>
      <c r="G52" s="84"/>
      <c r="H52" s="84"/>
      <c r="I52" s="84"/>
      <c r="J52" s="84"/>
      <c r="K52" s="85"/>
      <c r="L52" s="49"/>
      <c r="M52" s="50"/>
      <c r="N52" s="51"/>
      <c r="O52" s="52"/>
      <c r="P52" s="53">
        <f>B52</f>
        <v>34</v>
      </c>
      <c r="Q52" s="54"/>
      <c r="R52" s="52"/>
      <c r="U52" s="27"/>
      <c r="V52" s="27"/>
      <c r="W52" s="27"/>
      <c r="X52" s="27"/>
      <c r="Y52" s="27"/>
      <c r="Z52" s="27"/>
    </row>
    <row r="53" spans="1:26" ht="15.75" customHeight="1">
      <c r="A53" s="46">
        <v>1701</v>
      </c>
      <c r="B53" s="84"/>
      <c r="C53" s="84">
        <v>24</v>
      </c>
      <c r="D53" s="84"/>
      <c r="E53" s="84"/>
      <c r="F53" s="84"/>
      <c r="G53" s="84"/>
      <c r="H53" s="84"/>
      <c r="I53" s="84"/>
      <c r="J53" s="84"/>
      <c r="K53" s="85"/>
      <c r="L53" s="55"/>
      <c r="M53" s="1"/>
      <c r="N53" s="56"/>
      <c r="O53" s="57">
        <f>IF(C53=0,"",C53/B52)</f>
        <v>0.70588235294117652</v>
      </c>
      <c r="P53" s="58">
        <v>29</v>
      </c>
      <c r="Q53" s="59">
        <f t="shared" ref="Q53:Q55" si="9">IF(P53=0,"",P53/P52)</f>
        <v>0.8529411764705882</v>
      </c>
      <c r="R53" s="59">
        <f t="shared" ref="R53:R55" si="10">IF(P53=0,"",100%-Q53)</f>
        <v>0.1470588235294118</v>
      </c>
      <c r="U53" s="27"/>
      <c r="V53" s="27"/>
      <c r="W53" s="27"/>
      <c r="X53" s="27"/>
      <c r="Y53" s="27"/>
      <c r="Z53" s="27"/>
    </row>
    <row r="54" spans="1:26" ht="15.75" customHeight="1">
      <c r="A54" s="46">
        <v>1702</v>
      </c>
      <c r="B54" s="84"/>
      <c r="C54" s="84"/>
      <c r="D54" s="84">
        <v>17</v>
      </c>
      <c r="E54" s="84"/>
      <c r="F54" s="84"/>
      <c r="G54" s="84"/>
      <c r="H54" s="84"/>
      <c r="I54" s="84"/>
      <c r="J54" s="84"/>
      <c r="K54" s="85"/>
      <c r="L54" s="55"/>
      <c r="M54" s="1"/>
      <c r="N54" s="56"/>
      <c r="O54" s="57">
        <f>IF(D54=0,"",D54/C53)</f>
        <v>0.70833333333333337</v>
      </c>
      <c r="P54" s="58">
        <v>27</v>
      </c>
      <c r="Q54" s="59">
        <f t="shared" si="9"/>
        <v>0.93103448275862066</v>
      </c>
      <c r="R54" s="59">
        <f t="shared" si="10"/>
        <v>6.8965517241379337E-2</v>
      </c>
      <c r="S54" s="94">
        <f>P54/P52</f>
        <v>0.79411764705882348</v>
      </c>
      <c r="T54" s="27"/>
      <c r="U54" s="27"/>
      <c r="V54" s="27"/>
      <c r="W54" s="27"/>
      <c r="X54" s="27"/>
      <c r="Y54" s="27"/>
      <c r="Z54" s="27"/>
    </row>
    <row r="55" spans="1:26" ht="15.75" customHeight="1">
      <c r="A55" s="46">
        <v>1801</v>
      </c>
      <c r="B55" s="84"/>
      <c r="C55" s="84"/>
      <c r="D55" s="84"/>
      <c r="E55" s="84">
        <v>17</v>
      </c>
      <c r="F55" s="84"/>
      <c r="G55" s="84"/>
      <c r="H55" s="84"/>
      <c r="I55" s="84"/>
      <c r="J55" s="84"/>
      <c r="K55" s="85"/>
      <c r="L55" s="55"/>
      <c r="M55" s="1"/>
      <c r="N55" s="56"/>
      <c r="O55" s="57">
        <f>IF(E55=0,"",E55/D54)</f>
        <v>1</v>
      </c>
      <c r="P55" s="58">
        <v>24</v>
      </c>
      <c r="Q55" s="59">
        <f t="shared" si="9"/>
        <v>0.88888888888888884</v>
      </c>
      <c r="R55" s="59">
        <f t="shared" si="10"/>
        <v>0.11111111111111116</v>
      </c>
      <c r="U55" s="27"/>
      <c r="V55" s="27"/>
      <c r="W55" s="27"/>
      <c r="X55" s="27"/>
      <c r="Y55" s="27"/>
      <c r="Z55" s="27"/>
    </row>
    <row r="56" spans="1:26" ht="15.75" customHeight="1">
      <c r="A56" s="46">
        <v>1802</v>
      </c>
      <c r="B56" s="84"/>
      <c r="C56" s="84"/>
      <c r="D56" s="84"/>
      <c r="E56" s="84">
        <v>17</v>
      </c>
      <c r="F56" s="84"/>
      <c r="G56" s="84"/>
      <c r="H56" s="84"/>
      <c r="I56" s="84"/>
      <c r="J56" s="84"/>
      <c r="K56" s="85"/>
      <c r="L56" s="55"/>
      <c r="M56" s="1"/>
      <c r="N56" s="56"/>
      <c r="O56" s="89" t="str">
        <f>IF(F56=0,"",F56/E55)</f>
        <v/>
      </c>
      <c r="P56" s="58">
        <v>22</v>
      </c>
      <c r="Q56" s="59"/>
      <c r="R56" s="59"/>
      <c r="U56" s="27"/>
      <c r="V56" s="27"/>
      <c r="W56" s="27"/>
      <c r="X56" s="27"/>
      <c r="Y56" s="27"/>
      <c r="Z56" s="27"/>
    </row>
    <row r="57" spans="1:26" ht="15.75" customHeight="1">
      <c r="A57" s="46">
        <v>1901</v>
      </c>
      <c r="B57" s="84"/>
      <c r="C57" s="84"/>
      <c r="D57" s="84"/>
      <c r="E57" s="84">
        <v>11</v>
      </c>
      <c r="F57" s="84"/>
      <c r="G57" s="84"/>
      <c r="H57" s="84"/>
      <c r="I57" s="84"/>
      <c r="J57" s="84"/>
      <c r="K57" s="85"/>
      <c r="L57" s="55"/>
      <c r="M57" s="1"/>
      <c r="N57" s="56"/>
      <c r="O57" s="89" t="str">
        <f>IF(G57=0,"",G57/F56)</f>
        <v/>
      </c>
      <c r="P57" s="58">
        <v>11</v>
      </c>
      <c r="Q57" s="90"/>
      <c r="R57" s="90"/>
      <c r="U57" s="27"/>
      <c r="V57" s="27"/>
      <c r="W57" s="27"/>
      <c r="X57" s="27"/>
      <c r="Y57" s="27"/>
      <c r="Z57" s="27"/>
    </row>
    <row r="58" spans="1:26" ht="15.75" customHeight="1">
      <c r="A58" s="46">
        <v>1902</v>
      </c>
      <c r="B58" s="84"/>
      <c r="C58" s="84"/>
      <c r="D58" s="84"/>
      <c r="E58" s="84">
        <v>2</v>
      </c>
      <c r="F58" s="84"/>
      <c r="G58" s="84"/>
      <c r="H58" s="84"/>
      <c r="I58" s="84"/>
      <c r="J58" s="84"/>
      <c r="K58" s="85"/>
      <c r="L58" s="55"/>
      <c r="M58" s="1"/>
      <c r="N58" s="56"/>
      <c r="O58" s="89" t="str">
        <f>IF(H58=0,"",H58/G57)</f>
        <v/>
      </c>
      <c r="P58" s="58">
        <v>2</v>
      </c>
      <c r="Q58" s="90"/>
      <c r="R58" s="90"/>
      <c r="U58" s="27"/>
      <c r="V58" s="27"/>
      <c r="W58" s="27"/>
      <c r="X58" s="27"/>
      <c r="Y58" s="27"/>
      <c r="Z58" s="27"/>
    </row>
    <row r="59" spans="1:26" ht="15.75" customHeight="1">
      <c r="A59" s="46">
        <v>2001</v>
      </c>
      <c r="B59" s="84"/>
      <c r="C59" s="84"/>
      <c r="D59" s="84"/>
      <c r="E59" s="84"/>
      <c r="F59" s="84"/>
      <c r="G59" s="84"/>
      <c r="H59" s="84"/>
      <c r="I59" s="84"/>
      <c r="J59" s="84"/>
      <c r="K59" s="85"/>
      <c r="L59" s="55"/>
      <c r="M59" s="1"/>
      <c r="N59" s="56"/>
      <c r="O59" s="89" t="str">
        <f>IF(I59=0,"",I59/H58)</f>
        <v/>
      </c>
      <c r="P59" s="58"/>
      <c r="Q59" s="90" t="str">
        <f t="shared" ref="Q59:Q61" si="11">IF(P59=0,"",P59/P58)</f>
        <v/>
      </c>
      <c r="R59" s="90" t="str">
        <f t="shared" ref="R59:R61" si="12">IF(P59=0,"",100%-Q59)</f>
        <v/>
      </c>
      <c r="U59" s="27"/>
      <c r="V59" s="27"/>
      <c r="W59" s="27"/>
      <c r="X59" s="27"/>
      <c r="Y59" s="27"/>
      <c r="Z59" s="27"/>
    </row>
    <row r="60" spans="1:26" ht="15.75" customHeight="1">
      <c r="A60" s="46">
        <v>2002</v>
      </c>
      <c r="B60" s="84"/>
      <c r="C60" s="84"/>
      <c r="D60" s="84"/>
      <c r="E60" s="84"/>
      <c r="F60" s="84"/>
      <c r="G60" s="84"/>
      <c r="H60" s="84"/>
      <c r="I60" s="84"/>
      <c r="J60" s="84"/>
      <c r="K60" s="85"/>
      <c r="L60" s="55"/>
      <c r="M60" s="1"/>
      <c r="N60" s="56"/>
      <c r="O60" s="91" t="str">
        <f>IF(J60=0,"",J60/I59)</f>
        <v/>
      </c>
      <c r="P60" s="58"/>
      <c r="Q60" s="92" t="str">
        <f t="shared" si="11"/>
        <v/>
      </c>
      <c r="R60" s="92" t="str">
        <f t="shared" si="12"/>
        <v/>
      </c>
      <c r="U60" s="27"/>
      <c r="V60" s="27"/>
      <c r="W60" s="27"/>
      <c r="X60" s="27"/>
      <c r="Y60" s="27"/>
      <c r="Z60" s="27"/>
    </row>
    <row r="61" spans="1:26" ht="15.75" customHeight="1">
      <c r="A61" s="46">
        <v>2101</v>
      </c>
      <c r="B61" s="84"/>
      <c r="C61" s="84"/>
      <c r="D61" s="84"/>
      <c r="E61" s="84"/>
      <c r="F61" s="84"/>
      <c r="G61" s="84"/>
      <c r="H61" s="84"/>
      <c r="I61" s="84"/>
      <c r="J61" s="84"/>
      <c r="K61" s="85"/>
      <c r="L61" s="55"/>
      <c r="M61" s="1"/>
      <c r="N61" s="27"/>
      <c r="O61" s="62"/>
      <c r="P61" s="63"/>
      <c r="Q61" s="64" t="str">
        <f t="shared" si="11"/>
        <v/>
      </c>
      <c r="R61" s="65" t="str">
        <f t="shared" si="12"/>
        <v/>
      </c>
      <c r="U61" s="27"/>
      <c r="V61" s="27"/>
      <c r="W61" s="27"/>
      <c r="X61" s="27"/>
      <c r="Y61" s="27"/>
      <c r="Z61" s="27"/>
    </row>
    <row r="62" spans="1:26" ht="15.75" customHeight="1">
      <c r="A62" s="46">
        <v>2102</v>
      </c>
      <c r="B62" s="84"/>
      <c r="C62" s="84"/>
      <c r="D62" s="84"/>
      <c r="E62" s="84"/>
      <c r="F62" s="84"/>
      <c r="G62" s="84"/>
      <c r="H62" s="84"/>
      <c r="I62" s="84"/>
      <c r="J62" s="84"/>
      <c r="K62" s="85"/>
      <c r="L62" s="55"/>
      <c r="M62" s="1"/>
      <c r="N62" s="27"/>
      <c r="O62" s="66"/>
      <c r="P62" s="67"/>
      <c r="Q62" s="68"/>
      <c r="R62" s="66"/>
      <c r="U62" s="27"/>
      <c r="V62" s="27"/>
      <c r="W62" s="27"/>
      <c r="X62" s="27"/>
      <c r="Y62" s="27"/>
      <c r="Z62" s="27"/>
    </row>
    <row r="63" spans="1:26" ht="15.75" customHeight="1">
      <c r="A63" s="46">
        <v>2201</v>
      </c>
      <c r="B63" s="84"/>
      <c r="C63" s="84"/>
      <c r="D63" s="84"/>
      <c r="E63" s="84"/>
      <c r="F63" s="84"/>
      <c r="G63" s="84"/>
      <c r="H63" s="84"/>
      <c r="I63" s="84"/>
      <c r="J63" s="84"/>
      <c r="K63" s="85"/>
      <c r="L63" s="55"/>
      <c r="M63" s="1"/>
      <c r="N63" s="27"/>
      <c r="O63" s="66"/>
      <c r="P63" s="67"/>
      <c r="Q63" s="68"/>
      <c r="R63" s="66"/>
      <c r="U63" s="27"/>
      <c r="V63" s="27"/>
      <c r="W63" s="27"/>
      <c r="X63" s="27"/>
      <c r="Y63" s="27"/>
      <c r="Z63" s="27"/>
    </row>
    <row r="64" spans="1:26" ht="15.75" customHeight="1">
      <c r="A64" s="46">
        <v>2202</v>
      </c>
      <c r="B64" s="84"/>
      <c r="C64" s="84"/>
      <c r="D64" s="84"/>
      <c r="E64" s="84"/>
      <c r="F64" s="84"/>
      <c r="G64" s="84"/>
      <c r="H64" s="84"/>
      <c r="I64" s="84"/>
      <c r="J64" s="84"/>
      <c r="K64" s="85"/>
      <c r="L64" s="55"/>
      <c r="M64" s="1"/>
      <c r="N64" s="27"/>
      <c r="O64" s="66"/>
      <c r="P64" s="67"/>
      <c r="Q64" s="68"/>
      <c r="R64" s="66"/>
      <c r="U64" s="27"/>
      <c r="V64" s="27"/>
      <c r="W64" s="27"/>
      <c r="X64" s="27"/>
      <c r="Y64" s="27"/>
      <c r="Z64" s="27"/>
    </row>
    <row r="65" spans="1:26" ht="15.75" customHeight="1">
      <c r="A65" s="46">
        <v>2301</v>
      </c>
      <c r="B65" s="84"/>
      <c r="C65" s="84"/>
      <c r="D65" s="84"/>
      <c r="E65" s="84"/>
      <c r="F65" s="84"/>
      <c r="G65" s="84"/>
      <c r="H65" s="84"/>
      <c r="I65" s="84"/>
      <c r="J65" s="84"/>
      <c r="K65" s="85"/>
      <c r="L65" s="55"/>
      <c r="M65" s="1"/>
      <c r="N65" s="27"/>
      <c r="O65" s="1"/>
      <c r="P65" s="27"/>
      <c r="Q65" s="30"/>
      <c r="R65" s="66"/>
      <c r="U65" s="27"/>
      <c r="V65" s="27"/>
      <c r="W65" s="27"/>
      <c r="X65" s="27"/>
      <c r="Y65" s="27"/>
      <c r="Z65" s="27"/>
    </row>
    <row r="66" spans="1:26" ht="15.75" customHeight="1">
      <c r="A66" s="46">
        <v>2302</v>
      </c>
      <c r="B66" s="84"/>
      <c r="C66" s="84"/>
      <c r="D66" s="84"/>
      <c r="E66" s="84"/>
      <c r="F66" s="84"/>
      <c r="G66" s="84"/>
      <c r="H66" s="84"/>
      <c r="I66" s="84"/>
      <c r="J66" s="84"/>
      <c r="K66" s="85"/>
      <c r="L66" s="55"/>
      <c r="M66" s="1"/>
      <c r="N66" s="27"/>
      <c r="O66" s="69" t="s">
        <v>35</v>
      </c>
      <c r="P66" s="123"/>
      <c r="Q66" s="71" t="str">
        <f>IF(SUM(K56:K66)=0,"",SUM(K56:K66))</f>
        <v/>
      </c>
      <c r="R66" s="72" t="s">
        <v>20</v>
      </c>
      <c r="U66" s="27"/>
      <c r="V66" s="27"/>
      <c r="W66" s="27"/>
      <c r="X66" s="27"/>
      <c r="Y66" s="27"/>
      <c r="Z66" s="27"/>
    </row>
    <row r="67" spans="1:26" ht="15.75" customHeight="1">
      <c r="A67" s="46">
        <v>2401</v>
      </c>
      <c r="B67" s="84"/>
      <c r="C67" s="84"/>
      <c r="D67" s="84"/>
      <c r="E67" s="84"/>
      <c r="F67" s="84"/>
      <c r="G67" s="84"/>
      <c r="H67" s="84"/>
      <c r="I67" s="84"/>
      <c r="J67" s="84"/>
      <c r="K67" s="85"/>
      <c r="L67" s="55"/>
      <c r="M67" s="1"/>
      <c r="N67" s="27"/>
      <c r="O67" s="73" t="s">
        <v>36</v>
      </c>
      <c r="P67" s="125" t="e">
        <f>IF(P66/Q66=0,"",P66/Q66)</f>
        <v>#VALUE!</v>
      </c>
      <c r="Q67" s="75" t="e">
        <f>IF(P66/Q66=0,"",P66/Q66)</f>
        <v>#VALUE!</v>
      </c>
      <c r="R67" s="76" t="s">
        <v>37</v>
      </c>
      <c r="U67" s="27"/>
      <c r="V67" s="27"/>
      <c r="W67" s="27"/>
      <c r="X67" s="27"/>
      <c r="Y67" s="27"/>
      <c r="Z67" s="27"/>
    </row>
    <row r="68" spans="1:26" ht="15.75" customHeight="1">
      <c r="A68" s="46">
        <v>2402</v>
      </c>
      <c r="B68" s="84"/>
      <c r="C68" s="84"/>
      <c r="D68" s="84"/>
      <c r="E68" s="84"/>
      <c r="F68" s="84"/>
      <c r="G68" s="84"/>
      <c r="H68" s="84"/>
      <c r="I68" s="84"/>
      <c r="J68" s="84"/>
      <c r="K68" s="85"/>
      <c r="L68" s="77"/>
      <c r="M68" s="78"/>
      <c r="N68" s="79"/>
      <c r="O68" s="78"/>
      <c r="P68" s="79"/>
      <c r="Q68" s="79"/>
      <c r="R68" s="80"/>
      <c r="U68" s="27"/>
      <c r="V68" s="27"/>
      <c r="W68" s="27"/>
      <c r="X68" s="27"/>
      <c r="Y68" s="27"/>
      <c r="Z68" s="27"/>
    </row>
    <row r="69" spans="1:26" ht="18" customHeight="1">
      <c r="A69" s="22"/>
      <c r="B69" s="27"/>
      <c r="C69" s="27"/>
      <c r="D69" s="215" t="s">
        <v>80</v>
      </c>
      <c r="E69" s="216"/>
      <c r="F69" s="216"/>
      <c r="G69" s="216"/>
      <c r="H69" s="216"/>
      <c r="I69" s="216"/>
      <c r="J69" s="217"/>
      <c r="K69" s="81">
        <f>SUM(K61:K65)</f>
        <v>0</v>
      </c>
      <c r="L69" s="82" t="str">
        <f>IF(K61=0,"",K61/B52)</f>
        <v/>
      </c>
      <c r="M69" s="82" t="str">
        <f>IF(K69=0,"",K69/B52)</f>
        <v/>
      </c>
      <c r="N69" s="82" t="str">
        <f>IF(K61=0,"",M69-L69)</f>
        <v/>
      </c>
      <c r="O69" s="1"/>
      <c r="P69" s="27"/>
      <c r="Q69" s="30"/>
      <c r="R69" s="1"/>
      <c r="U69" s="27"/>
      <c r="V69" s="27"/>
      <c r="W69" s="27"/>
      <c r="X69" s="27"/>
      <c r="Y69" s="27"/>
      <c r="Z69" s="27"/>
    </row>
    <row r="70" spans="1:26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1"/>
      <c r="M70" s="1"/>
      <c r="N70" s="27"/>
      <c r="O70" s="1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1"/>
      <c r="M71" s="1"/>
      <c r="N71" s="27"/>
      <c r="O71" s="1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26.25" customHeight="1">
      <c r="A72" s="218" t="s">
        <v>84</v>
      </c>
      <c r="B72" s="219"/>
      <c r="C72" s="219"/>
      <c r="D72" s="219"/>
      <c r="E72" s="219"/>
      <c r="F72" s="219"/>
      <c r="G72" s="93"/>
      <c r="H72" s="83" t="s">
        <v>86</v>
      </c>
      <c r="I72" s="83"/>
      <c r="J72" s="83"/>
      <c r="K72" s="83"/>
      <c r="L72" s="27"/>
      <c r="M72" s="1"/>
      <c r="N72" s="1"/>
      <c r="O72" s="27"/>
      <c r="P72" s="1"/>
      <c r="Q72" s="27"/>
      <c r="R72" s="27"/>
      <c r="S72" s="27"/>
      <c r="U72" s="27"/>
      <c r="V72" s="27"/>
      <c r="W72" s="27"/>
      <c r="X72" s="27"/>
      <c r="Y72" s="27"/>
      <c r="Z72" s="27"/>
    </row>
    <row r="73" spans="1:26" ht="30" customHeight="1">
      <c r="A73" s="220" t="s">
        <v>19</v>
      </c>
      <c r="B73" s="221" t="s">
        <v>70</v>
      </c>
      <c r="C73" s="216"/>
      <c r="D73" s="216"/>
      <c r="E73" s="216"/>
      <c r="F73" s="216"/>
      <c r="G73" s="216"/>
      <c r="H73" s="216"/>
      <c r="I73" s="216"/>
      <c r="J73" s="217"/>
      <c r="K73" s="222" t="s">
        <v>20</v>
      </c>
      <c r="L73" s="212" t="s">
        <v>11</v>
      </c>
      <c r="M73" s="212" t="s">
        <v>12</v>
      </c>
      <c r="N73" s="223" t="s">
        <v>13</v>
      </c>
      <c r="O73" s="212" t="s">
        <v>14</v>
      </c>
      <c r="P73" s="214" t="s">
        <v>15</v>
      </c>
      <c r="Q73" s="214" t="s">
        <v>16</v>
      </c>
      <c r="R73" s="212" t="s">
        <v>17</v>
      </c>
      <c r="U73" s="27"/>
      <c r="V73" s="27"/>
      <c r="W73" s="27"/>
      <c r="X73" s="27"/>
      <c r="Y73" s="27"/>
      <c r="Z73" s="27"/>
    </row>
    <row r="74" spans="1:26" ht="15.75" customHeight="1">
      <c r="A74" s="213"/>
      <c r="B74" s="46" t="s">
        <v>71</v>
      </c>
      <c r="C74" s="46" t="s">
        <v>72</v>
      </c>
      <c r="D74" s="46" t="s">
        <v>73</v>
      </c>
      <c r="E74" s="46" t="s">
        <v>74</v>
      </c>
      <c r="F74" s="46" t="s">
        <v>75</v>
      </c>
      <c r="G74" s="46" t="s">
        <v>76</v>
      </c>
      <c r="H74" s="46" t="s">
        <v>77</v>
      </c>
      <c r="I74" s="46" t="s">
        <v>78</v>
      </c>
      <c r="J74" s="46" t="s">
        <v>79</v>
      </c>
      <c r="K74" s="213"/>
      <c r="L74" s="213"/>
      <c r="M74" s="213"/>
      <c r="N74" s="213"/>
      <c r="O74" s="213"/>
      <c r="P74" s="213"/>
      <c r="Q74" s="213"/>
      <c r="R74" s="213"/>
      <c r="U74" s="27"/>
      <c r="V74" s="27"/>
      <c r="W74" s="27"/>
      <c r="X74" s="27"/>
      <c r="Y74" s="27"/>
      <c r="Z74" s="27"/>
    </row>
    <row r="75" spans="1:26" ht="15.75" customHeight="1">
      <c r="A75" s="46">
        <v>1701</v>
      </c>
      <c r="B75" s="47">
        <v>34</v>
      </c>
      <c r="C75" s="84"/>
      <c r="D75" s="84"/>
      <c r="E75" s="84"/>
      <c r="F75" s="84"/>
      <c r="G75" s="84"/>
      <c r="H75" s="84"/>
      <c r="I75" s="84"/>
      <c r="J75" s="84"/>
      <c r="K75" s="85"/>
      <c r="L75" s="49"/>
      <c r="M75" s="50"/>
      <c r="N75" s="51"/>
      <c r="O75" s="52"/>
      <c r="P75" s="53">
        <f>B75</f>
        <v>34</v>
      </c>
      <c r="Q75" s="54"/>
      <c r="R75" s="52"/>
      <c r="U75" s="27"/>
      <c r="V75" s="27"/>
      <c r="W75" s="27"/>
      <c r="X75" s="27"/>
      <c r="Y75" s="27"/>
      <c r="Z75" s="27"/>
    </row>
    <row r="76" spans="1:26" ht="15.75" customHeight="1">
      <c r="A76" s="46">
        <v>1702</v>
      </c>
      <c r="B76" s="84"/>
      <c r="C76" s="84">
        <v>32</v>
      </c>
      <c r="D76" s="84"/>
      <c r="E76" s="84"/>
      <c r="F76" s="84"/>
      <c r="G76" s="84"/>
      <c r="H76" s="84"/>
      <c r="I76" s="84"/>
      <c r="J76" s="84"/>
      <c r="K76" s="85"/>
      <c r="L76" s="55"/>
      <c r="M76" s="1"/>
      <c r="N76" s="56"/>
      <c r="O76" s="57">
        <f>IF(C76=0,"",C76/B75)</f>
        <v>0.94117647058823528</v>
      </c>
      <c r="P76" s="58">
        <v>32</v>
      </c>
      <c r="Q76" s="59">
        <f t="shared" ref="Q76:Q78" si="13">IF(P76=0,"",P76/P75)</f>
        <v>0.94117647058823528</v>
      </c>
      <c r="R76" s="59">
        <f t="shared" ref="R76:R78" si="14">IF(P76=0,"",100%-Q76)</f>
        <v>5.8823529411764719E-2</v>
      </c>
      <c r="U76" s="27"/>
      <c r="V76" s="27"/>
      <c r="W76" s="27"/>
      <c r="X76" s="27"/>
      <c r="Y76" s="27"/>
      <c r="Z76" s="27"/>
    </row>
    <row r="77" spans="1:26" ht="15.75" customHeight="1">
      <c r="A77" s="46">
        <v>1801</v>
      </c>
      <c r="B77" s="84"/>
      <c r="C77" s="84"/>
      <c r="D77" s="84">
        <v>26</v>
      </c>
      <c r="E77" s="84"/>
      <c r="F77" s="84"/>
      <c r="G77" s="84"/>
      <c r="H77" s="84"/>
      <c r="I77" s="84"/>
      <c r="J77" s="84"/>
      <c r="K77" s="85"/>
      <c r="L77" s="55"/>
      <c r="M77" s="1"/>
      <c r="N77" s="56"/>
      <c r="O77" s="57">
        <f>IF(D77=0,"",D77/C76)</f>
        <v>0.8125</v>
      </c>
      <c r="P77" s="58">
        <v>32</v>
      </c>
      <c r="Q77" s="59">
        <f t="shared" si="13"/>
        <v>1</v>
      </c>
      <c r="R77" s="59">
        <f t="shared" si="14"/>
        <v>0</v>
      </c>
      <c r="S77" s="94">
        <f>P77/P75</f>
        <v>0.94117647058823528</v>
      </c>
      <c r="T77" s="27"/>
      <c r="U77" s="27"/>
      <c r="V77" s="27"/>
      <c r="W77" s="27"/>
      <c r="X77" s="27"/>
      <c r="Y77" s="27"/>
      <c r="Z77" s="27"/>
    </row>
    <row r="78" spans="1:26" ht="15.75" customHeight="1">
      <c r="A78" s="46">
        <v>1802</v>
      </c>
      <c r="B78" s="84"/>
      <c r="C78" s="84"/>
      <c r="D78" s="84"/>
      <c r="E78" s="84">
        <v>26</v>
      </c>
      <c r="F78" s="84"/>
      <c r="G78" s="84"/>
      <c r="H78" s="84"/>
      <c r="I78" s="84"/>
      <c r="J78" s="84"/>
      <c r="K78" s="85"/>
      <c r="L78" s="55"/>
      <c r="M78" s="1"/>
      <c r="N78" s="56"/>
      <c r="O78" s="57">
        <f>IF(E78=0,"",E78/D77)</f>
        <v>1</v>
      </c>
      <c r="P78" s="58">
        <v>32</v>
      </c>
      <c r="Q78" s="59">
        <f t="shared" si="13"/>
        <v>1</v>
      </c>
      <c r="R78" s="59">
        <f t="shared" si="14"/>
        <v>0</v>
      </c>
      <c r="U78" s="27"/>
      <c r="V78" s="27"/>
      <c r="W78" s="27"/>
      <c r="X78" s="27"/>
      <c r="Y78" s="27"/>
      <c r="Z78" s="27"/>
    </row>
    <row r="79" spans="1:26" ht="15.75" customHeight="1">
      <c r="A79" s="46">
        <v>1901</v>
      </c>
      <c r="B79" s="84"/>
      <c r="C79" s="84"/>
      <c r="D79" s="84"/>
      <c r="E79" s="84">
        <v>26</v>
      </c>
      <c r="F79" s="84"/>
      <c r="G79" s="84"/>
      <c r="H79" s="84"/>
      <c r="I79" s="84"/>
      <c r="J79" s="84"/>
      <c r="K79" s="85"/>
      <c r="L79" s="55"/>
      <c r="M79" s="1"/>
      <c r="N79" s="56"/>
      <c r="O79" s="57" t="str">
        <f>IF(F79=0,"",F79/E78)</f>
        <v/>
      </c>
      <c r="P79" s="58">
        <v>28</v>
      </c>
      <c r="Q79" s="59"/>
      <c r="R79" s="59"/>
      <c r="U79" s="27"/>
      <c r="V79" s="27"/>
      <c r="W79" s="27"/>
      <c r="X79" s="27"/>
      <c r="Y79" s="27"/>
      <c r="Z79" s="27"/>
    </row>
    <row r="80" spans="1:26" ht="15.75" customHeight="1">
      <c r="A80" s="46">
        <v>1902</v>
      </c>
      <c r="B80" s="84"/>
      <c r="C80" s="84"/>
      <c r="D80" s="84"/>
      <c r="E80" s="84">
        <v>7</v>
      </c>
      <c r="F80" s="84"/>
      <c r="G80" s="84"/>
      <c r="H80" s="84"/>
      <c r="I80" s="84"/>
      <c r="J80" s="84"/>
      <c r="K80" s="85"/>
      <c r="L80" s="55"/>
      <c r="M80" s="1"/>
      <c r="N80" s="56"/>
      <c r="O80" s="57" t="str">
        <f>IF(G80=0,"",G80/F79)</f>
        <v/>
      </c>
      <c r="P80" s="58">
        <v>7</v>
      </c>
      <c r="Q80" s="59"/>
      <c r="R80" s="59"/>
      <c r="U80" s="27"/>
      <c r="V80" s="27"/>
      <c r="W80" s="27"/>
      <c r="X80" s="27"/>
      <c r="Y80" s="27"/>
      <c r="Z80" s="27"/>
    </row>
    <row r="81" spans="1:26" ht="15.75" customHeight="1">
      <c r="A81" s="46">
        <v>2001</v>
      </c>
      <c r="B81" s="84"/>
      <c r="C81" s="84"/>
      <c r="D81" s="84"/>
      <c r="E81" s="84">
        <v>1</v>
      </c>
      <c r="F81" s="84"/>
      <c r="G81" s="84"/>
      <c r="H81" s="84"/>
      <c r="I81" s="84"/>
      <c r="J81" s="84"/>
      <c r="K81" s="85"/>
      <c r="L81" s="55"/>
      <c r="M81" s="1"/>
      <c r="N81" s="56"/>
      <c r="O81" s="57" t="str">
        <f>IF(H81=0,"",H81/G80)</f>
        <v/>
      </c>
      <c r="P81" s="58">
        <v>1</v>
      </c>
      <c r="Q81" s="59"/>
      <c r="R81" s="59"/>
      <c r="U81" s="27"/>
      <c r="V81" s="27"/>
      <c r="W81" s="27"/>
      <c r="X81" s="27"/>
      <c r="Y81" s="27"/>
      <c r="Z81" s="27"/>
    </row>
    <row r="82" spans="1:26" ht="15.75" customHeight="1">
      <c r="A82" s="46">
        <v>2002</v>
      </c>
      <c r="B82" s="84"/>
      <c r="C82" s="84"/>
      <c r="D82" s="84"/>
      <c r="E82" s="84"/>
      <c r="F82" s="84"/>
      <c r="G82" s="84"/>
      <c r="H82" s="84"/>
      <c r="I82" s="84"/>
      <c r="J82" s="84"/>
      <c r="K82" s="85"/>
      <c r="L82" s="55"/>
      <c r="M82" s="1"/>
      <c r="N82" s="56"/>
      <c r="O82" s="57" t="str">
        <f>IF(I82=0,"",I82/H81)</f>
        <v/>
      </c>
      <c r="P82" s="58"/>
      <c r="Q82" s="59" t="str">
        <f t="shared" ref="Q82:Q84" si="15">IF(P82=0,"",P82/P81)</f>
        <v/>
      </c>
      <c r="R82" s="59" t="str">
        <f t="shared" ref="R82:R84" si="16">IF(P82=0,"",100%-Q82)</f>
        <v/>
      </c>
      <c r="U82" s="27"/>
      <c r="V82" s="27"/>
      <c r="W82" s="27"/>
      <c r="X82" s="27"/>
      <c r="Y82" s="27"/>
      <c r="Z82" s="27"/>
    </row>
    <row r="83" spans="1:26" ht="15.75" customHeight="1">
      <c r="A83" s="46">
        <v>2101</v>
      </c>
      <c r="B83" s="84"/>
      <c r="C83" s="84"/>
      <c r="D83" s="84"/>
      <c r="E83" s="84"/>
      <c r="F83" s="84"/>
      <c r="G83" s="84"/>
      <c r="H83" s="84"/>
      <c r="I83" s="84"/>
      <c r="J83" s="84"/>
      <c r="K83" s="85"/>
      <c r="L83" s="55"/>
      <c r="M83" s="1"/>
      <c r="N83" s="56"/>
      <c r="O83" s="60" t="str">
        <f>IF(J83=0,"",J83/I82)</f>
        <v/>
      </c>
      <c r="P83" s="58"/>
      <c r="Q83" s="61" t="str">
        <f t="shared" si="15"/>
        <v/>
      </c>
      <c r="R83" s="61" t="str">
        <f t="shared" si="16"/>
        <v/>
      </c>
      <c r="U83" s="27"/>
      <c r="V83" s="27"/>
      <c r="W83" s="27"/>
      <c r="X83" s="27"/>
      <c r="Y83" s="27"/>
      <c r="Z83" s="27"/>
    </row>
    <row r="84" spans="1:26" ht="15.75" customHeight="1">
      <c r="A84" s="46">
        <v>2102</v>
      </c>
      <c r="B84" s="84"/>
      <c r="C84" s="84"/>
      <c r="D84" s="84"/>
      <c r="E84" s="84"/>
      <c r="F84" s="84"/>
      <c r="G84" s="84"/>
      <c r="H84" s="84"/>
      <c r="I84" s="84"/>
      <c r="J84" s="84"/>
      <c r="K84" s="85"/>
      <c r="L84" s="55"/>
      <c r="M84" s="1"/>
      <c r="N84" s="27"/>
      <c r="O84" s="86"/>
      <c r="P84" s="63"/>
      <c r="Q84" s="87" t="str">
        <f t="shared" si="15"/>
        <v/>
      </c>
      <c r="R84" s="88" t="str">
        <f t="shared" si="16"/>
        <v/>
      </c>
      <c r="U84" s="27"/>
      <c r="V84" s="27"/>
      <c r="W84" s="27"/>
      <c r="X84" s="27"/>
      <c r="Y84" s="27"/>
      <c r="Z84" s="27"/>
    </row>
    <row r="85" spans="1:26" ht="15.75" customHeight="1">
      <c r="A85" s="46">
        <v>2201</v>
      </c>
      <c r="B85" s="84"/>
      <c r="C85" s="84"/>
      <c r="D85" s="84"/>
      <c r="E85" s="84"/>
      <c r="F85" s="84"/>
      <c r="G85" s="84"/>
      <c r="H85" s="84"/>
      <c r="I85" s="84"/>
      <c r="J85" s="84"/>
      <c r="K85" s="85"/>
      <c r="L85" s="55"/>
      <c r="M85" s="1"/>
      <c r="N85" s="27"/>
      <c r="O85" s="66"/>
      <c r="P85" s="67"/>
      <c r="Q85" s="68"/>
      <c r="R85" s="66"/>
      <c r="U85" s="27"/>
      <c r="V85" s="27"/>
      <c r="W85" s="27"/>
      <c r="X85" s="27"/>
      <c r="Y85" s="27"/>
      <c r="Z85" s="27"/>
    </row>
    <row r="86" spans="1:26" ht="15.75" customHeight="1">
      <c r="A86" s="46">
        <v>2202</v>
      </c>
      <c r="B86" s="84"/>
      <c r="C86" s="84"/>
      <c r="D86" s="84"/>
      <c r="E86" s="84"/>
      <c r="F86" s="84"/>
      <c r="G86" s="84"/>
      <c r="H86" s="84"/>
      <c r="I86" s="84"/>
      <c r="J86" s="84"/>
      <c r="K86" s="85"/>
      <c r="L86" s="55"/>
      <c r="M86" s="1"/>
      <c r="N86" s="27"/>
      <c r="O86" s="66"/>
      <c r="P86" s="67"/>
      <c r="Q86" s="68"/>
      <c r="R86" s="66"/>
      <c r="U86" s="27"/>
      <c r="V86" s="27"/>
      <c r="W86" s="27"/>
      <c r="X86" s="27"/>
      <c r="Y86" s="27"/>
      <c r="Z86" s="27"/>
    </row>
    <row r="87" spans="1:26" ht="15.75" customHeight="1">
      <c r="A87" s="46">
        <v>2301</v>
      </c>
      <c r="B87" s="84"/>
      <c r="C87" s="84"/>
      <c r="D87" s="84"/>
      <c r="E87" s="84"/>
      <c r="F87" s="84"/>
      <c r="G87" s="84"/>
      <c r="H87" s="84"/>
      <c r="I87" s="84"/>
      <c r="J87" s="84"/>
      <c r="K87" s="85"/>
      <c r="L87" s="55"/>
      <c r="M87" s="1"/>
      <c r="N87" s="27"/>
      <c r="O87" s="66"/>
      <c r="P87" s="67"/>
      <c r="Q87" s="68"/>
      <c r="R87" s="66"/>
      <c r="U87" s="27"/>
      <c r="V87" s="27"/>
      <c r="W87" s="27"/>
      <c r="X87" s="27"/>
      <c r="Y87" s="27"/>
      <c r="Z87" s="27"/>
    </row>
    <row r="88" spans="1:26" ht="15.75" customHeight="1">
      <c r="A88" s="46">
        <v>2302</v>
      </c>
      <c r="B88" s="84"/>
      <c r="C88" s="84"/>
      <c r="D88" s="84"/>
      <c r="E88" s="84"/>
      <c r="F88" s="84"/>
      <c r="G88" s="84"/>
      <c r="H88" s="84"/>
      <c r="I88" s="84"/>
      <c r="J88" s="84"/>
      <c r="K88" s="85"/>
      <c r="L88" s="55"/>
      <c r="M88" s="1"/>
      <c r="N88" s="27"/>
      <c r="O88" s="1"/>
      <c r="P88" s="27"/>
      <c r="Q88" s="30"/>
      <c r="R88" s="66"/>
      <c r="U88" s="27"/>
      <c r="V88" s="27"/>
      <c r="W88" s="27"/>
      <c r="X88" s="27"/>
      <c r="Y88" s="27"/>
      <c r="Z88" s="27"/>
    </row>
    <row r="89" spans="1:26" ht="15.75" customHeight="1">
      <c r="A89" s="46">
        <v>2401</v>
      </c>
      <c r="B89" s="84"/>
      <c r="C89" s="84"/>
      <c r="D89" s="84"/>
      <c r="E89" s="84"/>
      <c r="F89" s="84"/>
      <c r="G89" s="84"/>
      <c r="H89" s="84"/>
      <c r="I89" s="84"/>
      <c r="J89" s="84"/>
      <c r="K89" s="85"/>
      <c r="L89" s="55"/>
      <c r="M89" s="1"/>
      <c r="N89" s="27"/>
      <c r="O89" s="69" t="s">
        <v>35</v>
      </c>
      <c r="P89" s="123"/>
      <c r="Q89" s="71" t="str">
        <f>IF(SUM(K79:K89)=0,"",SUM(K79:K89))</f>
        <v/>
      </c>
      <c r="R89" s="72" t="s">
        <v>20</v>
      </c>
      <c r="U89" s="27"/>
      <c r="V89" s="27"/>
      <c r="W89" s="27"/>
      <c r="X89" s="27"/>
      <c r="Y89" s="27"/>
      <c r="Z89" s="27"/>
    </row>
    <row r="90" spans="1:26" ht="15.75" customHeight="1">
      <c r="A90" s="46">
        <v>2402</v>
      </c>
      <c r="B90" s="84"/>
      <c r="C90" s="84"/>
      <c r="D90" s="84"/>
      <c r="E90" s="84"/>
      <c r="F90" s="84"/>
      <c r="G90" s="84"/>
      <c r="H90" s="84"/>
      <c r="I90" s="84"/>
      <c r="J90" s="84"/>
      <c r="K90" s="85"/>
      <c r="L90" s="55"/>
      <c r="M90" s="1"/>
      <c r="N90" s="27"/>
      <c r="O90" s="73" t="s">
        <v>36</v>
      </c>
      <c r="P90" s="125" t="e">
        <f>IF(P89/Q89=0,"",P89/Q89)</f>
        <v>#VALUE!</v>
      </c>
      <c r="Q90" s="75" t="e">
        <f>IF(P89/Q89=0,"",P89/Q89)</f>
        <v>#VALUE!</v>
      </c>
      <c r="R90" s="76" t="s">
        <v>37</v>
      </c>
      <c r="U90" s="27"/>
      <c r="V90" s="27"/>
      <c r="W90" s="27"/>
      <c r="X90" s="27"/>
      <c r="Y90" s="27"/>
      <c r="Z90" s="27"/>
    </row>
    <row r="91" spans="1:26" ht="15.75" customHeight="1">
      <c r="A91" s="46">
        <v>2501</v>
      </c>
      <c r="B91" s="84"/>
      <c r="C91" s="84"/>
      <c r="D91" s="84"/>
      <c r="E91" s="84"/>
      <c r="F91" s="84"/>
      <c r="G91" s="84"/>
      <c r="H91" s="84"/>
      <c r="I91" s="84"/>
      <c r="J91" s="84"/>
      <c r="K91" s="85"/>
      <c r="L91" s="77"/>
      <c r="M91" s="78"/>
      <c r="N91" s="79"/>
      <c r="O91" s="78"/>
      <c r="P91" s="79"/>
      <c r="Q91" s="79"/>
      <c r="R91" s="80"/>
      <c r="U91" s="27"/>
      <c r="V91" s="27"/>
      <c r="W91" s="27"/>
      <c r="X91" s="27"/>
      <c r="Y91" s="27"/>
      <c r="Z91" s="27"/>
    </row>
    <row r="92" spans="1:26" ht="18" customHeight="1">
      <c r="A92" s="22"/>
      <c r="B92" s="27"/>
      <c r="C92" s="27"/>
      <c r="D92" s="215" t="s">
        <v>80</v>
      </c>
      <c r="E92" s="216"/>
      <c r="F92" s="216"/>
      <c r="G92" s="216"/>
      <c r="H92" s="216"/>
      <c r="I92" s="216"/>
      <c r="J92" s="217"/>
      <c r="K92" s="81">
        <f>SUM(K84:K88)</f>
        <v>0</v>
      </c>
      <c r="L92" s="82" t="str">
        <f>IF(K84=0,"",K84/B75)</f>
        <v/>
      </c>
      <c r="M92" s="82" t="str">
        <f>IF(K92=0,"",K92/B75)</f>
        <v/>
      </c>
      <c r="N92" s="82" t="str">
        <f>IF(K84=0,"",M92-L92)</f>
        <v/>
      </c>
      <c r="O92" s="1"/>
      <c r="P92" s="27"/>
      <c r="Q92" s="30"/>
      <c r="R92" s="1"/>
      <c r="U92" s="27"/>
      <c r="V92" s="27"/>
      <c r="W92" s="27"/>
      <c r="X92" s="27"/>
      <c r="Y92" s="27"/>
      <c r="Z92" s="27"/>
    </row>
    <row r="93" spans="1:26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1"/>
      <c r="M93" s="1"/>
      <c r="N93" s="27"/>
      <c r="O93" s="1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1"/>
      <c r="M94" s="1"/>
      <c r="N94" s="27"/>
      <c r="O94" s="1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26.25" customHeight="1">
      <c r="B95" s="218" t="s">
        <v>69</v>
      </c>
      <c r="C95" s="219"/>
      <c r="D95" s="219"/>
      <c r="E95" s="219"/>
      <c r="F95" s="219"/>
      <c r="G95" s="219"/>
      <c r="H95" s="219"/>
      <c r="I95" s="219"/>
      <c r="J95" s="219"/>
      <c r="K95" s="41" t="s">
        <v>87</v>
      </c>
      <c r="L95" s="1"/>
      <c r="M95" s="1"/>
      <c r="N95" s="27"/>
      <c r="O95" s="1"/>
      <c r="P95" s="27"/>
      <c r="Q95" s="27"/>
      <c r="R95" s="27"/>
      <c r="T95" s="27"/>
      <c r="U95" s="27"/>
      <c r="V95" s="27"/>
      <c r="W95" s="27"/>
      <c r="X95" s="27"/>
      <c r="Y95" s="27"/>
      <c r="Z95" s="27"/>
    </row>
    <row r="96" spans="1:26" ht="20.25" customHeight="1">
      <c r="A96" s="220" t="s">
        <v>19</v>
      </c>
      <c r="B96" s="221" t="s">
        <v>70</v>
      </c>
      <c r="C96" s="216"/>
      <c r="D96" s="216"/>
      <c r="E96" s="216"/>
      <c r="F96" s="216"/>
      <c r="G96" s="216"/>
      <c r="H96" s="216"/>
      <c r="I96" s="216"/>
      <c r="J96" s="217"/>
      <c r="K96" s="222" t="s">
        <v>20</v>
      </c>
      <c r="L96" s="212" t="s">
        <v>11</v>
      </c>
      <c r="M96" s="212" t="s">
        <v>12</v>
      </c>
      <c r="N96" s="223" t="s">
        <v>13</v>
      </c>
      <c r="O96" s="212" t="s">
        <v>14</v>
      </c>
      <c r="P96" s="214" t="s">
        <v>15</v>
      </c>
      <c r="Q96" s="214" t="s">
        <v>16</v>
      </c>
      <c r="R96" s="212" t="s">
        <v>17</v>
      </c>
      <c r="T96" s="27"/>
      <c r="U96" s="27"/>
      <c r="V96" s="27"/>
      <c r="W96" s="27"/>
      <c r="X96" s="27"/>
      <c r="Y96" s="27"/>
      <c r="Z96" s="27"/>
    </row>
    <row r="97" spans="1:26" ht="15.75" customHeight="1">
      <c r="A97" s="213"/>
      <c r="B97" s="46" t="s">
        <v>71</v>
      </c>
      <c r="C97" s="46" t="s">
        <v>72</v>
      </c>
      <c r="D97" s="46" t="s">
        <v>73</v>
      </c>
      <c r="E97" s="46" t="s">
        <v>74</v>
      </c>
      <c r="F97" s="46" t="s">
        <v>75</v>
      </c>
      <c r="G97" s="46" t="s">
        <v>76</v>
      </c>
      <c r="H97" s="46" t="s">
        <v>77</v>
      </c>
      <c r="I97" s="46" t="s">
        <v>78</v>
      </c>
      <c r="J97" s="46" t="s">
        <v>79</v>
      </c>
      <c r="K97" s="213"/>
      <c r="L97" s="213"/>
      <c r="M97" s="213"/>
      <c r="N97" s="213"/>
      <c r="O97" s="213"/>
      <c r="P97" s="213"/>
      <c r="Q97" s="213"/>
      <c r="R97" s="213"/>
      <c r="T97" s="27"/>
      <c r="U97" s="27"/>
      <c r="V97" s="27"/>
      <c r="W97" s="27"/>
      <c r="X97" s="27"/>
      <c r="Y97" s="27"/>
      <c r="Z97" s="27"/>
    </row>
    <row r="98" spans="1:26" ht="15.75" customHeight="1">
      <c r="A98" s="46">
        <v>1702</v>
      </c>
      <c r="B98" s="47">
        <v>35</v>
      </c>
      <c r="C98" s="84"/>
      <c r="D98" s="84"/>
      <c r="E98" s="84"/>
      <c r="F98" s="84"/>
      <c r="G98" s="84"/>
      <c r="H98" s="84"/>
      <c r="I98" s="84"/>
      <c r="J98" s="84"/>
      <c r="K98" s="85"/>
      <c r="L98" s="49"/>
      <c r="M98" s="50"/>
      <c r="N98" s="51"/>
      <c r="O98" s="52"/>
      <c r="P98" s="53">
        <f>B98</f>
        <v>35</v>
      </c>
      <c r="Q98" s="54"/>
      <c r="R98" s="52"/>
      <c r="T98" s="27"/>
      <c r="U98" s="27"/>
      <c r="V98" s="27"/>
      <c r="W98" s="27"/>
      <c r="X98" s="27"/>
      <c r="Y98" s="27"/>
      <c r="Z98" s="27"/>
    </row>
    <row r="99" spans="1:26" ht="15.75" customHeight="1">
      <c r="A99" s="46">
        <v>1801</v>
      </c>
      <c r="B99" s="84"/>
      <c r="C99" s="84">
        <v>31</v>
      </c>
      <c r="D99" s="84"/>
      <c r="E99" s="84"/>
      <c r="F99" s="84"/>
      <c r="G99" s="84"/>
      <c r="H99" s="84"/>
      <c r="I99" s="84"/>
      <c r="J99" s="84"/>
      <c r="K99" s="85"/>
      <c r="L99" s="55"/>
      <c r="M99" s="1"/>
      <c r="N99" s="56"/>
      <c r="O99" s="57">
        <f>IF(C99=0,"",C99/B98)</f>
        <v>0.88571428571428568</v>
      </c>
      <c r="P99" s="58">
        <v>31</v>
      </c>
      <c r="Q99" s="59">
        <f t="shared" ref="Q99:Q101" si="17">IF(P99=0,"",P99/P98)</f>
        <v>0.88571428571428568</v>
      </c>
      <c r="R99" s="59">
        <f t="shared" ref="R99:R101" si="18">IF(P99=0,"",100%-Q99)</f>
        <v>0.11428571428571432</v>
      </c>
      <c r="T99" s="27"/>
      <c r="U99" s="27"/>
      <c r="V99" s="27"/>
      <c r="W99" s="27"/>
      <c r="X99" s="27"/>
      <c r="Y99" s="27"/>
      <c r="Z99" s="27"/>
    </row>
    <row r="100" spans="1:26" ht="15.75" customHeight="1">
      <c r="A100" s="46">
        <v>1802</v>
      </c>
      <c r="B100" s="84"/>
      <c r="C100" s="84"/>
      <c r="D100" s="84">
        <v>25</v>
      </c>
      <c r="E100" s="84"/>
      <c r="F100" s="84"/>
      <c r="G100" s="84"/>
      <c r="H100" s="84"/>
      <c r="I100" s="84"/>
      <c r="J100" s="84"/>
      <c r="K100" s="85"/>
      <c r="L100" s="55"/>
      <c r="M100" s="1"/>
      <c r="N100" s="56"/>
      <c r="O100" s="57">
        <f>IF(D100=0,"",D100/C99)</f>
        <v>0.80645161290322576</v>
      </c>
      <c r="P100" s="58">
        <v>31</v>
      </c>
      <c r="Q100" s="59">
        <f t="shared" si="17"/>
        <v>1</v>
      </c>
      <c r="R100" s="59">
        <f t="shared" si="18"/>
        <v>0</v>
      </c>
      <c r="S100" s="32">
        <f>P100/P98</f>
        <v>0.88571428571428568</v>
      </c>
      <c r="T100" s="27"/>
      <c r="U100" s="27"/>
      <c r="V100" s="27"/>
      <c r="W100" s="27"/>
      <c r="X100" s="27"/>
      <c r="Y100" s="27"/>
      <c r="Z100" s="27"/>
    </row>
    <row r="101" spans="1:26" ht="15.75" customHeight="1">
      <c r="A101" s="46">
        <v>1901</v>
      </c>
      <c r="B101" s="84"/>
      <c r="C101" s="84"/>
      <c r="D101" s="84"/>
      <c r="E101" s="84">
        <v>25</v>
      </c>
      <c r="F101" s="84"/>
      <c r="G101" s="84"/>
      <c r="H101" s="84"/>
      <c r="I101" s="84"/>
      <c r="J101" s="84"/>
      <c r="K101" s="85"/>
      <c r="L101" s="55"/>
      <c r="M101" s="1"/>
      <c r="N101" s="56"/>
      <c r="O101" s="57">
        <f>IF(E101=0,"",E101/D100)</f>
        <v>1</v>
      </c>
      <c r="P101" s="58">
        <v>31</v>
      </c>
      <c r="Q101" s="59">
        <f t="shared" si="17"/>
        <v>1</v>
      </c>
      <c r="R101" s="59">
        <f t="shared" si="18"/>
        <v>0</v>
      </c>
      <c r="T101" s="27"/>
      <c r="U101" s="27"/>
      <c r="V101" s="27"/>
      <c r="W101" s="27"/>
      <c r="X101" s="27"/>
      <c r="Y101" s="27"/>
      <c r="Z101" s="27"/>
    </row>
    <row r="102" spans="1:26" ht="15.75" customHeight="1">
      <c r="A102" s="46">
        <v>1902</v>
      </c>
      <c r="B102" s="84"/>
      <c r="C102" s="84"/>
      <c r="D102" s="84"/>
      <c r="E102" s="84">
        <v>25</v>
      </c>
      <c r="F102" s="84"/>
      <c r="G102" s="84"/>
      <c r="H102" s="84"/>
      <c r="I102" s="84"/>
      <c r="J102" s="84"/>
      <c r="K102" s="85"/>
      <c r="L102" s="55"/>
      <c r="M102" s="1"/>
      <c r="N102" s="56"/>
      <c r="O102" s="57" t="str">
        <f>IF(F102=0,"",F102/E101)</f>
        <v/>
      </c>
      <c r="P102" s="58">
        <v>26</v>
      </c>
      <c r="Q102" s="59"/>
      <c r="R102" s="59"/>
      <c r="T102" s="27"/>
      <c r="U102" s="27"/>
      <c r="V102" s="27"/>
      <c r="W102" s="27"/>
      <c r="X102" s="27"/>
      <c r="Y102" s="27"/>
      <c r="Z102" s="27"/>
    </row>
    <row r="103" spans="1:26" ht="15.75" customHeight="1">
      <c r="A103" s="46">
        <v>2001</v>
      </c>
      <c r="B103" s="84"/>
      <c r="C103" s="84"/>
      <c r="D103" s="84"/>
      <c r="E103" s="84">
        <v>6</v>
      </c>
      <c r="F103" s="84"/>
      <c r="G103" s="84"/>
      <c r="H103" s="84"/>
      <c r="I103" s="84"/>
      <c r="J103" s="84"/>
      <c r="K103" s="85"/>
      <c r="L103" s="55"/>
      <c r="M103" s="1"/>
      <c r="N103" s="56"/>
      <c r="O103" s="57" t="str">
        <f>IF(G103=0,"",G103/F102)</f>
        <v/>
      </c>
      <c r="P103" s="58">
        <v>7</v>
      </c>
      <c r="Q103" s="59"/>
      <c r="R103" s="59"/>
      <c r="T103" s="27"/>
      <c r="U103" s="27"/>
      <c r="V103" s="27"/>
      <c r="W103" s="27"/>
      <c r="X103" s="27"/>
      <c r="Y103" s="27"/>
      <c r="Z103" s="27"/>
    </row>
    <row r="104" spans="1:26" ht="15.75" customHeight="1">
      <c r="A104" s="46">
        <v>2002</v>
      </c>
      <c r="B104" s="84"/>
      <c r="C104" s="84"/>
      <c r="D104" s="84"/>
      <c r="E104" s="84">
        <v>3</v>
      </c>
      <c r="F104" s="84"/>
      <c r="G104" s="84"/>
      <c r="H104" s="84"/>
      <c r="I104" s="84"/>
      <c r="J104" s="84"/>
      <c r="K104" s="85"/>
      <c r="L104" s="55"/>
      <c r="M104" s="1"/>
      <c r="N104" s="56"/>
      <c r="O104" s="57" t="str">
        <f>IF(H104=0,"",H104/G103)</f>
        <v/>
      </c>
      <c r="P104" s="58">
        <v>3</v>
      </c>
      <c r="Q104" s="59"/>
      <c r="R104" s="59"/>
      <c r="T104" s="27"/>
      <c r="U104" s="27"/>
      <c r="V104" s="27"/>
      <c r="W104" s="27"/>
      <c r="X104" s="27"/>
      <c r="Y104" s="27"/>
      <c r="Z104" s="27"/>
    </row>
    <row r="105" spans="1:26" ht="15.75" customHeight="1">
      <c r="A105" s="46">
        <v>2101</v>
      </c>
      <c r="B105" s="84"/>
      <c r="C105" s="84"/>
      <c r="D105" s="84"/>
      <c r="E105" s="84">
        <v>2</v>
      </c>
      <c r="F105" s="84"/>
      <c r="G105" s="84"/>
      <c r="H105" s="84"/>
      <c r="I105" s="84"/>
      <c r="J105" s="84"/>
      <c r="K105" s="85"/>
      <c r="L105" s="55"/>
      <c r="M105" s="1"/>
      <c r="N105" s="56"/>
      <c r="O105" s="89" t="str">
        <f>IF(I105=0,"",I105/H104)</f>
        <v/>
      </c>
      <c r="P105" s="58">
        <v>2</v>
      </c>
      <c r="Q105" s="90"/>
      <c r="R105" s="90"/>
      <c r="T105" s="27"/>
      <c r="U105" s="27"/>
      <c r="V105" s="27"/>
      <c r="W105" s="27"/>
      <c r="X105" s="27"/>
      <c r="Y105" s="27"/>
      <c r="Z105" s="27"/>
    </row>
    <row r="106" spans="1:26" ht="15.75" customHeight="1">
      <c r="A106" s="46">
        <v>2102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5"/>
      <c r="L106" s="55"/>
      <c r="M106" s="1"/>
      <c r="N106" s="56"/>
      <c r="O106" s="91" t="str">
        <f>IF(J106=0,"",J106/I105)</f>
        <v/>
      </c>
      <c r="P106" s="58"/>
      <c r="Q106" s="92" t="str">
        <f t="shared" ref="Q106" si="19">IF(P106=0,"",P106/P105)</f>
        <v/>
      </c>
      <c r="R106" s="92" t="s">
        <v>89</v>
      </c>
      <c r="T106" s="27"/>
      <c r="U106" s="27"/>
      <c r="V106" s="27"/>
      <c r="W106" s="27"/>
      <c r="X106" s="27"/>
      <c r="Y106" s="27"/>
      <c r="Z106" s="27"/>
    </row>
    <row r="107" spans="1:26" ht="15.75" customHeight="1">
      <c r="A107" s="46">
        <v>2201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5"/>
      <c r="L107" s="55"/>
      <c r="M107" s="1"/>
      <c r="N107" s="27"/>
      <c r="O107" s="62"/>
      <c r="P107" s="63"/>
      <c r="Q107" s="64"/>
      <c r="R107" s="65"/>
      <c r="T107" s="27"/>
      <c r="U107" s="27"/>
      <c r="V107" s="27"/>
      <c r="W107" s="27"/>
      <c r="X107" s="27"/>
      <c r="Y107" s="27"/>
      <c r="Z107" s="27"/>
    </row>
    <row r="108" spans="1:26" ht="15.75" customHeight="1">
      <c r="A108" s="46">
        <v>2202</v>
      </c>
      <c r="B108" s="84"/>
      <c r="C108" s="84"/>
      <c r="D108" s="84"/>
      <c r="E108" s="84"/>
      <c r="F108" s="84"/>
      <c r="G108" s="84"/>
      <c r="H108" s="84"/>
      <c r="I108" s="84"/>
      <c r="J108" s="84"/>
      <c r="K108" s="85"/>
      <c r="L108" s="55"/>
      <c r="M108" s="1"/>
      <c r="N108" s="27"/>
      <c r="O108" s="66"/>
      <c r="P108" s="67"/>
      <c r="Q108" s="68"/>
      <c r="R108" s="66"/>
      <c r="T108" s="27"/>
      <c r="U108" s="27"/>
      <c r="V108" s="27"/>
      <c r="W108" s="27"/>
      <c r="X108" s="27"/>
      <c r="Y108" s="27"/>
      <c r="Z108" s="27"/>
    </row>
    <row r="109" spans="1:26" ht="15.75" customHeight="1">
      <c r="A109" s="46">
        <v>2301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5"/>
      <c r="L109" s="55"/>
      <c r="M109" s="1"/>
      <c r="N109" s="27"/>
      <c r="O109" s="66"/>
      <c r="P109" s="67"/>
      <c r="Q109" s="68"/>
      <c r="R109" s="66"/>
      <c r="T109" s="27"/>
      <c r="U109" s="27"/>
      <c r="V109" s="27"/>
      <c r="W109" s="27"/>
      <c r="X109" s="27"/>
      <c r="Y109" s="27"/>
      <c r="Z109" s="27"/>
    </row>
    <row r="110" spans="1:26" ht="15.75" customHeight="1">
      <c r="A110" s="46">
        <v>2302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85"/>
      <c r="L110" s="55"/>
      <c r="M110" s="1"/>
      <c r="N110" s="27"/>
      <c r="O110" s="66"/>
      <c r="P110" s="67"/>
      <c r="Q110" s="68"/>
      <c r="R110" s="66"/>
      <c r="T110" s="27"/>
      <c r="U110" s="27"/>
      <c r="V110" s="27"/>
      <c r="W110" s="27"/>
      <c r="X110" s="27"/>
      <c r="Y110" s="27"/>
      <c r="Z110" s="27"/>
    </row>
    <row r="111" spans="1:26" ht="15.75" customHeight="1">
      <c r="A111" s="46">
        <v>2401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85"/>
      <c r="L111" s="55"/>
      <c r="M111" s="1"/>
      <c r="N111" s="27"/>
      <c r="O111" s="1"/>
      <c r="P111" s="27"/>
      <c r="Q111" s="30"/>
      <c r="R111" s="66"/>
      <c r="T111" s="27"/>
      <c r="U111" s="27"/>
      <c r="V111" s="27"/>
      <c r="W111" s="27"/>
      <c r="X111" s="27"/>
      <c r="Y111" s="27"/>
      <c r="Z111" s="27"/>
    </row>
    <row r="112" spans="1:26" ht="15.75" customHeight="1">
      <c r="A112" s="46">
        <v>2402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5"/>
      <c r="L112" s="55"/>
      <c r="M112" s="1"/>
      <c r="N112" s="27"/>
      <c r="O112" s="69" t="s">
        <v>35</v>
      </c>
      <c r="P112" s="123"/>
      <c r="Q112" s="71" t="str">
        <f>IF(SUM(K102:K112)=0,"",SUM(K102:K112))</f>
        <v/>
      </c>
      <c r="R112" s="72" t="s">
        <v>20</v>
      </c>
      <c r="T112" s="27"/>
      <c r="U112" s="27"/>
      <c r="V112" s="27"/>
      <c r="W112" s="27"/>
      <c r="X112" s="27"/>
      <c r="Y112" s="27"/>
      <c r="Z112" s="27"/>
    </row>
    <row r="113" spans="1:26" ht="15.75" customHeight="1">
      <c r="A113" s="46">
        <v>2501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5"/>
      <c r="L113" s="55"/>
      <c r="M113" s="1"/>
      <c r="N113" s="27"/>
      <c r="O113" s="73" t="s">
        <v>36</v>
      </c>
      <c r="P113" s="125" t="e">
        <f>IF(P112/Q112=0,"",P112/Q112)</f>
        <v>#VALUE!</v>
      </c>
      <c r="Q113" s="75" t="e">
        <f>IF(P112/Q112=0,"",P112/Q112)</f>
        <v>#VALUE!</v>
      </c>
      <c r="R113" s="76" t="s">
        <v>37</v>
      </c>
      <c r="T113" s="27"/>
      <c r="U113" s="27"/>
      <c r="V113" s="27"/>
      <c r="W113" s="27"/>
      <c r="X113" s="27"/>
      <c r="Y113" s="27"/>
      <c r="Z113" s="27"/>
    </row>
    <row r="114" spans="1:26" ht="15.75" customHeight="1">
      <c r="A114" s="46">
        <v>2502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85"/>
      <c r="L114" s="77"/>
      <c r="M114" s="78"/>
      <c r="N114" s="79"/>
      <c r="O114" s="78"/>
      <c r="P114" s="79"/>
      <c r="Q114" s="79"/>
      <c r="R114" s="80"/>
      <c r="T114" s="27"/>
      <c r="U114" s="27"/>
      <c r="V114" s="27"/>
      <c r="W114" s="27"/>
      <c r="X114" s="27"/>
      <c r="Y114" s="27"/>
      <c r="Z114" s="27"/>
    </row>
    <row r="115" spans="1:26" ht="18" customHeight="1">
      <c r="A115" s="22"/>
      <c r="B115" s="27"/>
      <c r="C115" s="27"/>
      <c r="D115" s="215" t="s">
        <v>80</v>
      </c>
      <c r="E115" s="216"/>
      <c r="F115" s="216"/>
      <c r="G115" s="216"/>
      <c r="H115" s="216"/>
      <c r="I115" s="216"/>
      <c r="J115" s="217"/>
      <c r="K115" s="81">
        <f>SUM(K98:K111)</f>
        <v>0</v>
      </c>
      <c r="L115" s="82" t="str">
        <f>IF(K106=0,"",K106/B98)</f>
        <v/>
      </c>
      <c r="M115" s="82" t="str">
        <f>IF(K115=0,"",K115/B98)</f>
        <v/>
      </c>
      <c r="N115" s="82" t="str">
        <f>IF(K106=0,"",M115-L115)</f>
        <v/>
      </c>
      <c r="O115" s="1"/>
      <c r="P115" s="27"/>
      <c r="Q115" s="30"/>
      <c r="R115" s="1"/>
      <c r="T115" s="27"/>
      <c r="U115" s="27"/>
      <c r="V115" s="27"/>
      <c r="W115" s="27"/>
      <c r="X115" s="27"/>
      <c r="Y115" s="27"/>
      <c r="Z115" s="27"/>
    </row>
    <row r="116" spans="1:26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1"/>
      <c r="M116" s="1"/>
      <c r="N116" s="27"/>
      <c r="O116" s="1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1"/>
      <c r="M117" s="1"/>
      <c r="N117" s="27"/>
      <c r="O117" s="1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26.25" customHeight="1">
      <c r="B118" s="218" t="s">
        <v>69</v>
      </c>
      <c r="C118" s="219"/>
      <c r="D118" s="219"/>
      <c r="E118" s="219"/>
      <c r="F118" s="219"/>
      <c r="G118" s="219"/>
      <c r="H118" s="219"/>
      <c r="I118" s="219"/>
      <c r="J118" s="219"/>
      <c r="K118" s="41" t="s">
        <v>88</v>
      </c>
      <c r="L118" s="1"/>
      <c r="M118" s="1"/>
      <c r="N118" s="27"/>
      <c r="O118" s="1"/>
      <c r="P118" s="27"/>
      <c r="Q118" s="27"/>
      <c r="R118" s="27"/>
      <c r="T118" s="27"/>
      <c r="U118" s="27"/>
      <c r="V118" s="27"/>
      <c r="W118" s="27"/>
      <c r="X118" s="27"/>
      <c r="Y118" s="27"/>
      <c r="Z118" s="27"/>
    </row>
    <row r="119" spans="1:26" ht="20.25" customHeight="1">
      <c r="A119" s="220" t="s">
        <v>19</v>
      </c>
      <c r="B119" s="221" t="s">
        <v>70</v>
      </c>
      <c r="C119" s="216"/>
      <c r="D119" s="216"/>
      <c r="E119" s="216"/>
      <c r="F119" s="216"/>
      <c r="G119" s="216"/>
      <c r="H119" s="216"/>
      <c r="I119" s="216"/>
      <c r="J119" s="217"/>
      <c r="K119" s="222" t="s">
        <v>20</v>
      </c>
      <c r="L119" s="212" t="s">
        <v>11</v>
      </c>
      <c r="M119" s="212" t="s">
        <v>12</v>
      </c>
      <c r="N119" s="223" t="s">
        <v>13</v>
      </c>
      <c r="O119" s="212" t="s">
        <v>14</v>
      </c>
      <c r="P119" s="214" t="s">
        <v>15</v>
      </c>
      <c r="Q119" s="214" t="s">
        <v>16</v>
      </c>
      <c r="R119" s="212" t="s">
        <v>17</v>
      </c>
      <c r="T119" s="27"/>
      <c r="U119" s="27"/>
      <c r="V119" s="27"/>
      <c r="W119" s="27"/>
      <c r="X119" s="27"/>
      <c r="Y119" s="27"/>
      <c r="Z119" s="27"/>
    </row>
    <row r="120" spans="1:26" ht="15.75" customHeight="1">
      <c r="A120" s="213"/>
      <c r="B120" s="46" t="s">
        <v>71</v>
      </c>
      <c r="C120" s="46" t="s">
        <v>72</v>
      </c>
      <c r="D120" s="46" t="s">
        <v>73</v>
      </c>
      <c r="E120" s="46" t="s">
        <v>74</v>
      </c>
      <c r="F120" s="46" t="s">
        <v>75</v>
      </c>
      <c r="G120" s="46" t="s">
        <v>76</v>
      </c>
      <c r="H120" s="46" t="s">
        <v>77</v>
      </c>
      <c r="I120" s="46" t="s">
        <v>78</v>
      </c>
      <c r="J120" s="46" t="s">
        <v>79</v>
      </c>
      <c r="K120" s="213"/>
      <c r="L120" s="213"/>
      <c r="M120" s="213"/>
      <c r="N120" s="213"/>
      <c r="O120" s="213"/>
      <c r="P120" s="213"/>
      <c r="Q120" s="213"/>
      <c r="R120" s="213"/>
      <c r="T120" s="27"/>
      <c r="U120" s="27"/>
      <c r="V120" s="27"/>
      <c r="W120" s="27"/>
      <c r="X120" s="27"/>
      <c r="Y120" s="27"/>
      <c r="Z120" s="27"/>
    </row>
    <row r="121" spans="1:26" ht="15.75" customHeight="1">
      <c r="A121" s="46">
        <v>1801</v>
      </c>
      <c r="B121" s="47">
        <v>32</v>
      </c>
      <c r="C121" s="84"/>
      <c r="D121" s="84"/>
      <c r="E121" s="84"/>
      <c r="F121" s="84"/>
      <c r="G121" s="84"/>
      <c r="H121" s="84"/>
      <c r="I121" s="84"/>
      <c r="J121" s="84"/>
      <c r="K121" s="85"/>
      <c r="L121" s="49"/>
      <c r="M121" s="50"/>
      <c r="N121" s="51"/>
      <c r="O121" s="52"/>
      <c r="P121" s="53">
        <f>B121</f>
        <v>32</v>
      </c>
      <c r="Q121" s="54"/>
      <c r="R121" s="52"/>
      <c r="T121" s="27"/>
      <c r="U121" s="27"/>
      <c r="V121" s="27"/>
      <c r="W121" s="27"/>
      <c r="X121" s="27"/>
      <c r="Y121" s="27"/>
      <c r="Z121" s="27"/>
    </row>
    <row r="122" spans="1:26" ht="15.75" customHeight="1">
      <c r="A122" s="46">
        <v>1802</v>
      </c>
      <c r="B122" s="84"/>
      <c r="C122" s="84">
        <v>28</v>
      </c>
      <c r="D122" s="84"/>
      <c r="E122" s="84"/>
      <c r="F122" s="84"/>
      <c r="G122" s="84"/>
      <c r="H122" s="84"/>
      <c r="I122" s="84"/>
      <c r="J122" s="84"/>
      <c r="K122" s="85"/>
      <c r="L122" s="55"/>
      <c r="M122" s="1"/>
      <c r="N122" s="56"/>
      <c r="O122" s="57">
        <f>IF(C122=0,"",C122/B121)</f>
        <v>0.875</v>
      </c>
      <c r="P122" s="58">
        <v>28</v>
      </c>
      <c r="Q122" s="59">
        <f t="shared" ref="Q122:Q129" si="20">IF(P122=0,"",P122/P121)</f>
        <v>0.875</v>
      </c>
      <c r="R122" s="59">
        <f t="shared" ref="R122:R129" si="21">IF(P122=0,"",100%-Q122)</f>
        <v>0.125</v>
      </c>
      <c r="T122" s="27"/>
      <c r="U122" s="27"/>
      <c r="V122" s="27"/>
      <c r="W122" s="27"/>
      <c r="X122" s="27"/>
      <c r="Y122" s="27"/>
      <c r="Z122" s="27"/>
    </row>
    <row r="123" spans="1:26" ht="15.75" customHeight="1">
      <c r="A123" s="46">
        <v>1901</v>
      </c>
      <c r="B123" s="84"/>
      <c r="C123" s="84"/>
      <c r="D123" s="84">
        <v>22</v>
      </c>
      <c r="E123" s="84"/>
      <c r="F123" s="84"/>
      <c r="G123" s="84"/>
      <c r="H123" s="84"/>
      <c r="I123" s="84"/>
      <c r="J123" s="84"/>
      <c r="K123" s="85"/>
      <c r="L123" s="55"/>
      <c r="M123" s="1"/>
      <c r="N123" s="56"/>
      <c r="O123" s="57">
        <f>IF(D123=0,"",D123/C122)</f>
        <v>0.7857142857142857</v>
      </c>
      <c r="P123" s="58">
        <v>27</v>
      </c>
      <c r="Q123" s="59">
        <f t="shared" si="20"/>
        <v>0.9642857142857143</v>
      </c>
      <c r="R123" s="59">
        <f t="shared" si="21"/>
        <v>3.5714285714285698E-2</v>
      </c>
      <c r="S123" s="32">
        <f>P123/P121</f>
        <v>0.84375</v>
      </c>
      <c r="T123" s="27"/>
      <c r="U123" s="27"/>
      <c r="V123" s="27"/>
      <c r="W123" s="27"/>
      <c r="X123" s="27"/>
      <c r="Y123" s="27"/>
      <c r="Z123" s="27"/>
    </row>
    <row r="124" spans="1:26" ht="15.75" customHeight="1">
      <c r="A124" s="46">
        <v>1902</v>
      </c>
      <c r="B124" s="84"/>
      <c r="C124" s="84"/>
      <c r="D124" s="84"/>
      <c r="E124" s="84">
        <v>15</v>
      </c>
      <c r="F124" s="84"/>
      <c r="G124" s="84"/>
      <c r="H124" s="84"/>
      <c r="I124" s="84"/>
      <c r="J124" s="84"/>
      <c r="K124" s="85"/>
      <c r="L124" s="55"/>
      <c r="M124" s="1"/>
      <c r="N124" s="56"/>
      <c r="O124" s="57">
        <f>IF(E124=0,"",E124/D123)</f>
        <v>0.68181818181818177</v>
      </c>
      <c r="P124" s="58">
        <v>27</v>
      </c>
      <c r="Q124" s="59">
        <f t="shared" si="20"/>
        <v>1</v>
      </c>
      <c r="R124" s="59">
        <f t="shared" si="21"/>
        <v>0</v>
      </c>
      <c r="T124" s="27"/>
      <c r="U124" s="27"/>
      <c r="V124" s="27"/>
      <c r="W124" s="27"/>
      <c r="X124" s="27"/>
      <c r="Y124" s="27"/>
      <c r="Z124" s="27"/>
    </row>
    <row r="125" spans="1:26" ht="15.75" customHeight="1">
      <c r="A125" s="46">
        <v>2001</v>
      </c>
      <c r="B125" s="84"/>
      <c r="C125" s="84"/>
      <c r="D125" s="84"/>
      <c r="E125" s="84">
        <v>15</v>
      </c>
      <c r="F125" s="84"/>
      <c r="G125" s="84"/>
      <c r="H125" s="84"/>
      <c r="I125" s="84"/>
      <c r="J125" s="84"/>
      <c r="K125" s="85"/>
      <c r="L125" s="55"/>
      <c r="M125" s="1"/>
      <c r="N125" s="56"/>
      <c r="O125" s="57" t="str">
        <f>IF(F125=0,"",F125/E124)</f>
        <v/>
      </c>
      <c r="P125" s="58">
        <v>20</v>
      </c>
      <c r="Q125" s="59">
        <f t="shared" si="20"/>
        <v>0.7407407407407407</v>
      </c>
      <c r="R125" s="59">
        <f t="shared" si="21"/>
        <v>0.2592592592592593</v>
      </c>
      <c r="T125" s="27"/>
      <c r="U125" s="27"/>
      <c r="V125" s="27"/>
      <c r="W125" s="27"/>
      <c r="X125" s="27"/>
      <c r="Y125" s="27"/>
      <c r="Z125" s="27"/>
    </row>
    <row r="126" spans="1:26" ht="15.75" customHeight="1">
      <c r="A126" s="46">
        <v>2002</v>
      </c>
      <c r="B126" s="84"/>
      <c r="C126" s="84"/>
      <c r="D126" s="84"/>
      <c r="E126" s="84">
        <v>15</v>
      </c>
      <c r="F126" s="84"/>
      <c r="G126" s="84"/>
      <c r="H126" s="84"/>
      <c r="I126" s="84"/>
      <c r="J126" s="84"/>
      <c r="K126" s="85"/>
      <c r="L126" s="55"/>
      <c r="M126" s="1"/>
      <c r="N126" s="56"/>
      <c r="O126" s="57" t="str">
        <f>IF(G126=0,"",G126/F125)</f>
        <v/>
      </c>
      <c r="P126" s="58">
        <v>15</v>
      </c>
      <c r="Q126" s="59">
        <f t="shared" si="20"/>
        <v>0.75</v>
      </c>
      <c r="R126" s="59">
        <f t="shared" si="21"/>
        <v>0.25</v>
      </c>
      <c r="T126" s="27"/>
      <c r="U126" s="27"/>
      <c r="V126" s="27"/>
      <c r="W126" s="27"/>
      <c r="X126" s="27"/>
      <c r="Y126" s="27"/>
      <c r="Z126" s="27"/>
    </row>
    <row r="127" spans="1:26" ht="15.75" customHeight="1">
      <c r="A127" s="46">
        <v>2101</v>
      </c>
      <c r="B127" s="84"/>
      <c r="C127" s="84"/>
      <c r="D127" s="84"/>
      <c r="E127" s="84">
        <v>4</v>
      </c>
      <c r="F127" s="84"/>
      <c r="G127" s="84"/>
      <c r="H127" s="84"/>
      <c r="I127" s="84"/>
      <c r="J127" s="84"/>
      <c r="K127" s="85"/>
      <c r="L127" s="55"/>
      <c r="M127" s="1"/>
      <c r="N127" s="56"/>
      <c r="O127" s="57" t="str">
        <f>IF(H127=0,"",H127/G126)</f>
        <v/>
      </c>
      <c r="P127" s="58">
        <v>4</v>
      </c>
      <c r="Q127" s="59">
        <f t="shared" si="20"/>
        <v>0.26666666666666666</v>
      </c>
      <c r="R127" s="59">
        <f t="shared" si="21"/>
        <v>0.73333333333333339</v>
      </c>
      <c r="T127" s="27"/>
      <c r="U127" s="27"/>
      <c r="V127" s="27"/>
      <c r="W127" s="27"/>
      <c r="X127" s="27"/>
      <c r="Y127" s="27"/>
      <c r="Z127" s="27"/>
    </row>
    <row r="128" spans="1:26" ht="15.75" customHeight="1">
      <c r="A128" s="46">
        <v>2102</v>
      </c>
      <c r="B128" s="84"/>
      <c r="C128" s="84"/>
      <c r="D128" s="84"/>
      <c r="E128" s="84"/>
      <c r="F128" s="84"/>
      <c r="G128" s="84"/>
      <c r="H128" s="84"/>
      <c r="I128" s="84"/>
      <c r="J128" s="84"/>
      <c r="K128" s="85"/>
      <c r="L128" s="55"/>
      <c r="M128" s="1"/>
      <c r="N128" s="56"/>
      <c r="O128" s="57" t="str">
        <f>IF(I128=0,"",I128/H127)</f>
        <v/>
      </c>
      <c r="P128" s="58"/>
      <c r="Q128" s="59" t="str">
        <f t="shared" si="20"/>
        <v/>
      </c>
      <c r="R128" s="59" t="str">
        <f t="shared" si="21"/>
        <v/>
      </c>
      <c r="T128" s="27"/>
      <c r="U128" s="27"/>
      <c r="V128" s="27"/>
      <c r="W128" s="27"/>
      <c r="X128" s="27"/>
      <c r="Y128" s="27"/>
      <c r="Z128" s="27"/>
    </row>
    <row r="129" spans="1:26" ht="15.75" customHeight="1">
      <c r="A129" s="46">
        <v>2201</v>
      </c>
      <c r="B129" s="84"/>
      <c r="C129" s="84"/>
      <c r="D129" s="84"/>
      <c r="E129" s="84"/>
      <c r="F129" s="84"/>
      <c r="G129" s="84"/>
      <c r="H129" s="84"/>
      <c r="I129" s="84"/>
      <c r="J129" s="84"/>
      <c r="K129" s="85"/>
      <c r="L129" s="55"/>
      <c r="M129" s="1"/>
      <c r="N129" s="56"/>
      <c r="O129" s="60" t="str">
        <f>IF(J129=0,"",J129/I128)</f>
        <v/>
      </c>
      <c r="P129" s="58"/>
      <c r="Q129" s="61" t="str">
        <f t="shared" si="20"/>
        <v/>
      </c>
      <c r="R129" s="61" t="str">
        <f t="shared" si="21"/>
        <v/>
      </c>
      <c r="T129" s="27"/>
      <c r="U129" s="27"/>
      <c r="V129" s="27"/>
      <c r="W129" s="27"/>
      <c r="X129" s="27"/>
      <c r="Y129" s="27"/>
      <c r="Z129" s="27"/>
    </row>
    <row r="130" spans="1:26" ht="15.75" customHeight="1">
      <c r="A130" s="46">
        <v>2202</v>
      </c>
      <c r="B130" s="84"/>
      <c r="C130" s="84"/>
      <c r="D130" s="84"/>
      <c r="E130" s="84"/>
      <c r="F130" s="84"/>
      <c r="G130" s="84"/>
      <c r="H130" s="84"/>
      <c r="I130" s="84"/>
      <c r="J130" s="84"/>
      <c r="K130" s="85"/>
      <c r="L130" s="55"/>
      <c r="M130" s="1"/>
      <c r="N130" s="27"/>
      <c r="O130" s="62"/>
      <c r="P130" s="63"/>
      <c r="Q130" s="64"/>
      <c r="R130" s="65"/>
      <c r="T130" s="27"/>
      <c r="U130" s="27"/>
      <c r="V130" s="27"/>
      <c r="W130" s="27"/>
      <c r="X130" s="27"/>
      <c r="Y130" s="27"/>
      <c r="Z130" s="27"/>
    </row>
    <row r="131" spans="1:26" ht="15.75" customHeight="1">
      <c r="A131" s="46">
        <v>2301</v>
      </c>
      <c r="B131" s="84"/>
      <c r="C131" s="84"/>
      <c r="D131" s="84"/>
      <c r="E131" s="84"/>
      <c r="F131" s="84"/>
      <c r="G131" s="84"/>
      <c r="H131" s="84"/>
      <c r="I131" s="84"/>
      <c r="J131" s="84"/>
      <c r="K131" s="85"/>
      <c r="L131" s="55"/>
      <c r="M131" s="1"/>
      <c r="N131" s="27"/>
      <c r="O131" s="66"/>
      <c r="P131" s="67"/>
      <c r="Q131" s="68"/>
      <c r="R131" s="66"/>
      <c r="T131" s="27"/>
      <c r="U131" s="27"/>
      <c r="V131" s="27"/>
      <c r="W131" s="27"/>
      <c r="X131" s="27"/>
      <c r="Y131" s="27"/>
      <c r="Z131" s="27"/>
    </row>
    <row r="132" spans="1:26" ht="15.75" customHeight="1">
      <c r="A132" s="46">
        <v>2302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5"/>
      <c r="L132" s="55"/>
      <c r="M132" s="1"/>
      <c r="N132" s="27"/>
      <c r="O132" s="66"/>
      <c r="P132" s="67"/>
      <c r="Q132" s="68"/>
      <c r="R132" s="66"/>
      <c r="T132" s="27"/>
      <c r="U132" s="27"/>
      <c r="V132" s="27"/>
      <c r="W132" s="27"/>
      <c r="X132" s="27"/>
      <c r="Y132" s="27"/>
      <c r="Z132" s="27"/>
    </row>
    <row r="133" spans="1:26" ht="15.75" customHeight="1">
      <c r="A133" s="46">
        <v>2401</v>
      </c>
      <c r="B133" s="84"/>
      <c r="C133" s="84"/>
      <c r="D133" s="84"/>
      <c r="E133" s="84"/>
      <c r="F133" s="84"/>
      <c r="G133" s="84"/>
      <c r="H133" s="84"/>
      <c r="I133" s="84"/>
      <c r="J133" s="84"/>
      <c r="K133" s="85"/>
      <c r="L133" s="55"/>
      <c r="M133" s="1"/>
      <c r="N133" s="27"/>
      <c r="O133" s="66"/>
      <c r="P133" s="67"/>
      <c r="Q133" s="68"/>
      <c r="R133" s="66"/>
      <c r="T133" s="27"/>
      <c r="U133" s="27"/>
      <c r="V133" s="27"/>
      <c r="W133" s="27"/>
      <c r="X133" s="27"/>
      <c r="Y133" s="27"/>
      <c r="Z133" s="27"/>
    </row>
    <row r="134" spans="1:26" ht="15.75" customHeight="1">
      <c r="A134" s="46">
        <v>2402</v>
      </c>
      <c r="B134" s="84"/>
      <c r="C134" s="84"/>
      <c r="D134" s="84"/>
      <c r="E134" s="84"/>
      <c r="F134" s="84"/>
      <c r="G134" s="84"/>
      <c r="H134" s="84"/>
      <c r="I134" s="84"/>
      <c r="J134" s="84"/>
      <c r="K134" s="85"/>
      <c r="L134" s="55"/>
      <c r="M134" s="1"/>
      <c r="N134" s="27"/>
      <c r="O134" s="1"/>
      <c r="P134" s="27"/>
      <c r="Q134" s="30"/>
      <c r="R134" s="66"/>
      <c r="T134" s="27"/>
      <c r="U134" s="27"/>
      <c r="V134" s="27"/>
      <c r="W134" s="27"/>
      <c r="X134" s="27"/>
      <c r="Y134" s="27"/>
      <c r="Z134" s="27"/>
    </row>
    <row r="135" spans="1:26" ht="15.75" customHeight="1">
      <c r="A135" s="46">
        <v>2501</v>
      </c>
      <c r="B135" s="84"/>
      <c r="C135" s="84"/>
      <c r="D135" s="84"/>
      <c r="E135" s="84"/>
      <c r="F135" s="84"/>
      <c r="G135" s="84"/>
      <c r="H135" s="84"/>
      <c r="I135" s="84"/>
      <c r="J135" s="84"/>
      <c r="K135" s="85"/>
      <c r="L135" s="55"/>
      <c r="M135" s="1"/>
      <c r="N135" s="27"/>
      <c r="O135" s="69" t="s">
        <v>35</v>
      </c>
      <c r="P135" s="123"/>
      <c r="Q135" s="71" t="str">
        <f>IF(SUM(K125:K135)=0,"",SUM(K125:K135))</f>
        <v/>
      </c>
      <c r="R135" s="72" t="s">
        <v>20</v>
      </c>
      <c r="T135" s="27"/>
      <c r="U135" s="27"/>
      <c r="V135" s="27"/>
      <c r="W135" s="27"/>
      <c r="X135" s="27"/>
      <c r="Y135" s="27"/>
      <c r="Z135" s="27"/>
    </row>
    <row r="136" spans="1:26" ht="15.75" customHeight="1">
      <c r="A136" s="46">
        <v>2502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5"/>
      <c r="L136" s="55"/>
      <c r="M136" s="1"/>
      <c r="N136" s="27"/>
      <c r="O136" s="73" t="s">
        <v>36</v>
      </c>
      <c r="P136" s="125" t="e">
        <f>IF(P135/Q135=0,"",P135/Q135)</f>
        <v>#VALUE!</v>
      </c>
      <c r="Q136" s="75" t="e">
        <f>IF(P135/Q135=0,"",P135/Q135)</f>
        <v>#VALUE!</v>
      </c>
      <c r="R136" s="76" t="s">
        <v>37</v>
      </c>
      <c r="T136" s="27"/>
      <c r="U136" s="27"/>
      <c r="V136" s="27"/>
      <c r="W136" s="27"/>
      <c r="X136" s="27"/>
      <c r="Y136" s="27"/>
      <c r="Z136" s="27"/>
    </row>
    <row r="137" spans="1:26" ht="15.75" customHeight="1">
      <c r="A137" s="46">
        <v>2601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85"/>
      <c r="L137" s="77"/>
      <c r="M137" s="78"/>
      <c r="N137" s="79"/>
      <c r="O137" s="78"/>
      <c r="P137" s="79"/>
      <c r="Q137" s="79"/>
      <c r="R137" s="80"/>
      <c r="T137" s="27"/>
      <c r="U137" s="27"/>
      <c r="V137" s="27"/>
      <c r="W137" s="27"/>
      <c r="X137" s="27"/>
      <c r="Y137" s="27"/>
      <c r="Z137" s="27"/>
    </row>
    <row r="138" spans="1:26" ht="18" customHeight="1">
      <c r="A138" s="22"/>
      <c r="B138" s="27"/>
      <c r="C138" s="27"/>
      <c r="D138" s="215" t="s">
        <v>80</v>
      </c>
      <c r="E138" s="216"/>
      <c r="F138" s="216"/>
      <c r="G138" s="216"/>
      <c r="H138" s="216"/>
      <c r="I138" s="216"/>
      <c r="J138" s="217"/>
      <c r="K138" s="81">
        <f>SUM(K121:K134)</f>
        <v>0</v>
      </c>
      <c r="L138" s="82" t="str">
        <f>IF(K129=0,"",K129/B121)</f>
        <v/>
      </c>
      <c r="M138" s="82" t="str">
        <f>IF(K138=0,"",K138/B121)</f>
        <v/>
      </c>
      <c r="N138" s="82" t="str">
        <f>IF(K129=0,"",M138-L138)</f>
        <v/>
      </c>
      <c r="O138" s="1"/>
      <c r="P138" s="27"/>
      <c r="Q138" s="30"/>
      <c r="R138" s="1"/>
      <c r="T138" s="27"/>
      <c r="U138" s="27"/>
      <c r="V138" s="27"/>
      <c r="W138" s="27"/>
      <c r="X138" s="27"/>
      <c r="Y138" s="27"/>
      <c r="Z138" s="27"/>
    </row>
    <row r="139" spans="1:26" ht="12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1"/>
      <c r="M139" s="1"/>
      <c r="N139" s="27"/>
      <c r="O139" s="1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1"/>
      <c r="M140" s="1"/>
      <c r="N140" s="27"/>
      <c r="O140" s="1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26.25" customHeight="1">
      <c r="B141" s="218" t="s">
        <v>69</v>
      </c>
      <c r="C141" s="219"/>
      <c r="D141" s="219"/>
      <c r="E141" s="219"/>
      <c r="F141" s="219"/>
      <c r="G141" s="219"/>
      <c r="H141" s="219"/>
      <c r="I141" s="219"/>
      <c r="J141" s="219"/>
      <c r="K141" s="41" t="s">
        <v>90</v>
      </c>
      <c r="L141" s="1"/>
      <c r="M141" s="1"/>
      <c r="N141" s="27"/>
      <c r="O141" s="1"/>
      <c r="P141" s="27"/>
      <c r="Q141" s="27"/>
      <c r="R141" s="27"/>
      <c r="T141" s="27"/>
      <c r="U141" s="27"/>
      <c r="V141" s="27"/>
      <c r="W141" s="27"/>
      <c r="X141" s="27"/>
      <c r="Y141" s="27"/>
      <c r="Z141" s="27"/>
    </row>
    <row r="142" spans="1:26" ht="20.25" customHeight="1">
      <c r="A142" s="220" t="s">
        <v>19</v>
      </c>
      <c r="B142" s="221" t="s">
        <v>70</v>
      </c>
      <c r="C142" s="216"/>
      <c r="D142" s="216"/>
      <c r="E142" s="216"/>
      <c r="F142" s="216"/>
      <c r="G142" s="216"/>
      <c r="H142" s="216"/>
      <c r="I142" s="216"/>
      <c r="J142" s="217"/>
      <c r="K142" s="222" t="s">
        <v>20</v>
      </c>
      <c r="L142" s="212" t="s">
        <v>11</v>
      </c>
      <c r="M142" s="212" t="s">
        <v>12</v>
      </c>
      <c r="N142" s="223" t="s">
        <v>13</v>
      </c>
      <c r="O142" s="212" t="s">
        <v>14</v>
      </c>
      <c r="P142" s="214" t="s">
        <v>15</v>
      </c>
      <c r="Q142" s="214" t="s">
        <v>16</v>
      </c>
      <c r="R142" s="212" t="s">
        <v>17</v>
      </c>
      <c r="T142" s="27"/>
      <c r="U142" s="27"/>
      <c r="V142" s="27"/>
      <c r="W142" s="27"/>
      <c r="X142" s="27"/>
      <c r="Y142" s="27"/>
      <c r="Z142" s="27"/>
    </row>
    <row r="143" spans="1:26" ht="15.75" customHeight="1">
      <c r="A143" s="213"/>
      <c r="B143" s="46" t="s">
        <v>71</v>
      </c>
      <c r="C143" s="46" t="s">
        <v>72</v>
      </c>
      <c r="D143" s="46" t="s">
        <v>73</v>
      </c>
      <c r="E143" s="46" t="s">
        <v>74</v>
      </c>
      <c r="F143" s="46" t="s">
        <v>75</v>
      </c>
      <c r="G143" s="46" t="s">
        <v>76</v>
      </c>
      <c r="H143" s="46" t="s">
        <v>77</v>
      </c>
      <c r="I143" s="46" t="s">
        <v>78</v>
      </c>
      <c r="J143" s="46" t="s">
        <v>79</v>
      </c>
      <c r="K143" s="213"/>
      <c r="L143" s="213"/>
      <c r="M143" s="213"/>
      <c r="N143" s="213"/>
      <c r="O143" s="213"/>
      <c r="P143" s="213"/>
      <c r="Q143" s="213"/>
      <c r="R143" s="213"/>
      <c r="T143" s="27"/>
      <c r="U143" s="27"/>
      <c r="V143" s="27"/>
      <c r="W143" s="27"/>
      <c r="X143" s="27"/>
      <c r="Y143" s="27"/>
      <c r="Z143" s="27"/>
    </row>
    <row r="144" spans="1:26" ht="15.75" customHeight="1">
      <c r="A144" s="46">
        <v>1802</v>
      </c>
      <c r="B144" s="47">
        <v>30</v>
      </c>
      <c r="C144" s="84"/>
      <c r="D144" s="84"/>
      <c r="E144" s="84"/>
      <c r="F144" s="84"/>
      <c r="G144" s="84"/>
      <c r="H144" s="84"/>
      <c r="I144" s="84"/>
      <c r="J144" s="84"/>
      <c r="K144" s="85"/>
      <c r="L144" s="49"/>
      <c r="M144" s="50"/>
      <c r="N144" s="51"/>
      <c r="O144" s="52"/>
      <c r="P144" s="53">
        <f>B144</f>
        <v>30</v>
      </c>
      <c r="Q144" s="54"/>
      <c r="R144" s="52"/>
      <c r="T144" s="27"/>
      <c r="U144" s="27"/>
      <c r="V144" s="27"/>
      <c r="W144" s="27"/>
      <c r="X144" s="27"/>
      <c r="Y144" s="27"/>
      <c r="Z144" s="27"/>
    </row>
    <row r="145" spans="1:26" ht="15.75" customHeight="1">
      <c r="A145" s="46">
        <v>1901</v>
      </c>
      <c r="B145" s="84"/>
      <c r="C145" s="84">
        <v>20</v>
      </c>
      <c r="D145" s="84"/>
      <c r="E145" s="84"/>
      <c r="F145" s="84"/>
      <c r="G145" s="84"/>
      <c r="H145" s="84"/>
      <c r="I145" s="84"/>
      <c r="J145" s="84"/>
      <c r="K145" s="85"/>
      <c r="L145" s="55"/>
      <c r="M145" s="1"/>
      <c r="N145" s="56"/>
      <c r="O145" s="57">
        <f>IF(C145=0,"",C145/B144)</f>
        <v>0.66666666666666663</v>
      </c>
      <c r="P145" s="58">
        <v>21</v>
      </c>
      <c r="Q145" s="59">
        <f t="shared" ref="Q145:Q152" si="22">IF(P145=0,"",P145/P144)</f>
        <v>0.7</v>
      </c>
      <c r="R145" s="59">
        <f t="shared" ref="R145:R152" si="23">IF(P145=0,"",100%-Q145)</f>
        <v>0.30000000000000004</v>
      </c>
      <c r="T145" s="27"/>
      <c r="U145" s="27"/>
      <c r="V145" s="27"/>
      <c r="W145" s="27"/>
      <c r="X145" s="27"/>
      <c r="Y145" s="27"/>
      <c r="Z145" s="27"/>
    </row>
    <row r="146" spans="1:26" ht="15.75" customHeight="1">
      <c r="A146" s="46">
        <v>1902</v>
      </c>
      <c r="B146" s="84"/>
      <c r="C146" s="84"/>
      <c r="D146" s="84">
        <v>18</v>
      </c>
      <c r="E146" s="84"/>
      <c r="F146" s="84"/>
      <c r="G146" s="84"/>
      <c r="H146" s="84"/>
      <c r="I146" s="84"/>
      <c r="J146" s="84"/>
      <c r="K146" s="85"/>
      <c r="L146" s="55"/>
      <c r="M146" s="1"/>
      <c r="N146" s="56"/>
      <c r="O146" s="57">
        <f>IF(D146=0,"",D146/C145)</f>
        <v>0.9</v>
      </c>
      <c r="P146" s="58">
        <v>21</v>
      </c>
      <c r="Q146" s="59">
        <f t="shared" si="22"/>
        <v>1</v>
      </c>
      <c r="R146" s="59">
        <f t="shared" si="23"/>
        <v>0</v>
      </c>
      <c r="S146" s="32">
        <f>P146/P144</f>
        <v>0.7</v>
      </c>
      <c r="T146" s="27"/>
      <c r="U146" s="27"/>
      <c r="V146" s="27"/>
      <c r="W146" s="27"/>
      <c r="X146" s="27"/>
      <c r="Y146" s="27"/>
      <c r="Z146" s="27"/>
    </row>
    <row r="147" spans="1:26" ht="15.75" customHeight="1">
      <c r="A147" s="46">
        <v>2001</v>
      </c>
      <c r="B147" s="84"/>
      <c r="C147" s="84"/>
      <c r="D147" s="84"/>
      <c r="E147" s="84">
        <v>16</v>
      </c>
      <c r="F147" s="84"/>
      <c r="G147" s="84"/>
      <c r="H147" s="84"/>
      <c r="I147" s="84"/>
      <c r="J147" s="84"/>
      <c r="K147" s="85"/>
      <c r="L147" s="55"/>
      <c r="M147" s="1"/>
      <c r="N147" s="56"/>
      <c r="O147" s="57">
        <f>IF(E147=0,"",E147/D146)</f>
        <v>0.88888888888888884</v>
      </c>
      <c r="P147" s="58">
        <v>21</v>
      </c>
      <c r="Q147" s="59">
        <f t="shared" si="22"/>
        <v>1</v>
      </c>
      <c r="R147" s="59">
        <f t="shared" si="23"/>
        <v>0</v>
      </c>
      <c r="T147" s="27"/>
      <c r="U147" s="27"/>
      <c r="V147" s="27"/>
      <c r="W147" s="27"/>
      <c r="X147" s="27"/>
      <c r="Y147" s="27"/>
      <c r="Z147" s="27"/>
    </row>
    <row r="148" spans="1:26" ht="15.75" customHeight="1">
      <c r="A148" s="46">
        <v>2002</v>
      </c>
      <c r="B148" s="84"/>
      <c r="C148" s="84"/>
      <c r="D148" s="84"/>
      <c r="E148" s="84">
        <v>16</v>
      </c>
      <c r="F148" s="84"/>
      <c r="G148" s="84"/>
      <c r="H148" s="84"/>
      <c r="I148" s="84"/>
      <c r="J148" s="84"/>
      <c r="K148" s="85"/>
      <c r="L148" s="55"/>
      <c r="M148" s="1"/>
      <c r="N148" s="56"/>
      <c r="O148" s="57" t="str">
        <f>IF(F148=0,"",F148/E147)</f>
        <v/>
      </c>
      <c r="P148" s="58">
        <v>17</v>
      </c>
      <c r="Q148" s="59">
        <f t="shared" si="22"/>
        <v>0.80952380952380953</v>
      </c>
      <c r="R148" s="59">
        <f t="shared" si="23"/>
        <v>0.19047619047619047</v>
      </c>
      <c r="T148" s="27"/>
      <c r="U148" s="27"/>
      <c r="V148" s="27"/>
      <c r="W148" s="27"/>
      <c r="X148" s="27"/>
      <c r="Y148" s="27"/>
      <c r="Z148" s="27"/>
    </row>
    <row r="149" spans="1:26" ht="15.75" customHeight="1">
      <c r="A149" s="46">
        <v>2101</v>
      </c>
      <c r="B149" s="84"/>
      <c r="C149" s="84"/>
      <c r="D149" s="84"/>
      <c r="E149" s="84">
        <v>9</v>
      </c>
      <c r="F149" s="84"/>
      <c r="G149" s="84"/>
      <c r="H149" s="84"/>
      <c r="I149" s="84"/>
      <c r="J149" s="84"/>
      <c r="K149" s="85"/>
      <c r="L149" s="55"/>
      <c r="M149" s="1"/>
      <c r="N149" s="56"/>
      <c r="O149" s="57" t="str">
        <f>IF(G149=0,"",G149/F148)</f>
        <v/>
      </c>
      <c r="P149" s="58">
        <v>9</v>
      </c>
      <c r="Q149" s="59">
        <f t="shared" si="22"/>
        <v>0.52941176470588236</v>
      </c>
      <c r="R149" s="59">
        <f t="shared" si="23"/>
        <v>0.47058823529411764</v>
      </c>
      <c r="T149" s="27"/>
      <c r="U149" s="27"/>
      <c r="V149" s="27"/>
      <c r="W149" s="27"/>
      <c r="X149" s="27"/>
      <c r="Y149" s="27"/>
      <c r="Z149" s="27"/>
    </row>
    <row r="150" spans="1:26" ht="15.75" customHeight="1">
      <c r="A150" s="46">
        <v>2102</v>
      </c>
      <c r="B150" s="84"/>
      <c r="C150" s="84"/>
      <c r="D150" s="84"/>
      <c r="E150" s="84">
        <v>1</v>
      </c>
      <c r="F150" s="84"/>
      <c r="G150" s="84"/>
      <c r="H150" s="84"/>
      <c r="I150" s="84"/>
      <c r="J150" s="84"/>
      <c r="K150" s="85"/>
      <c r="L150" s="55"/>
      <c r="M150" s="1"/>
      <c r="N150" s="56"/>
      <c r="O150" s="57" t="str">
        <f>IF(H150=0,"",H150/G149)</f>
        <v/>
      </c>
      <c r="P150" s="58">
        <v>1</v>
      </c>
      <c r="Q150" s="59">
        <f t="shared" si="22"/>
        <v>0.1111111111111111</v>
      </c>
      <c r="R150" s="59">
        <f t="shared" si="23"/>
        <v>0.88888888888888884</v>
      </c>
      <c r="T150" s="27"/>
      <c r="U150" s="27"/>
      <c r="V150" s="27"/>
      <c r="W150" s="27"/>
      <c r="X150" s="27"/>
      <c r="Y150" s="27"/>
      <c r="Z150" s="27"/>
    </row>
    <row r="151" spans="1:26" ht="15.75" customHeight="1">
      <c r="A151" s="46">
        <v>2201</v>
      </c>
      <c r="B151" s="84"/>
      <c r="C151" s="84"/>
      <c r="D151" s="84"/>
      <c r="E151" s="84"/>
      <c r="F151" s="84"/>
      <c r="G151" s="84"/>
      <c r="H151" s="84"/>
      <c r="I151" s="84"/>
      <c r="J151" s="84"/>
      <c r="K151" s="85"/>
      <c r="L151" s="55"/>
      <c r="M151" s="1"/>
      <c r="N151" s="56"/>
      <c r="O151" s="57" t="str">
        <f>IF(I151=0,"",I151/H150)</f>
        <v/>
      </c>
      <c r="P151" s="58"/>
      <c r="Q151" s="59" t="str">
        <f t="shared" si="22"/>
        <v/>
      </c>
      <c r="R151" s="59" t="str">
        <f t="shared" si="23"/>
        <v/>
      </c>
      <c r="T151" s="27"/>
      <c r="U151" s="27"/>
      <c r="V151" s="27"/>
      <c r="W151" s="27"/>
      <c r="X151" s="27"/>
      <c r="Y151" s="27"/>
      <c r="Z151" s="27"/>
    </row>
    <row r="152" spans="1:26" ht="15.75" customHeight="1">
      <c r="A152" s="46">
        <v>2202</v>
      </c>
      <c r="B152" s="84"/>
      <c r="C152" s="84"/>
      <c r="D152" s="84"/>
      <c r="E152" s="84"/>
      <c r="F152" s="84"/>
      <c r="G152" s="84"/>
      <c r="H152" s="84"/>
      <c r="I152" s="84"/>
      <c r="J152" s="84"/>
      <c r="K152" s="85"/>
      <c r="L152" s="55"/>
      <c r="M152" s="1"/>
      <c r="N152" s="56"/>
      <c r="O152" s="60" t="str">
        <f>IF(J152=0,"",J152/I151)</f>
        <v/>
      </c>
      <c r="P152" s="58"/>
      <c r="Q152" s="61" t="str">
        <f t="shared" si="22"/>
        <v/>
      </c>
      <c r="R152" s="61" t="str">
        <f t="shared" si="23"/>
        <v/>
      </c>
      <c r="T152" s="27"/>
      <c r="U152" s="27"/>
      <c r="V152" s="27"/>
      <c r="W152" s="27"/>
      <c r="X152" s="27"/>
      <c r="Y152" s="27"/>
      <c r="Z152" s="27"/>
    </row>
    <row r="153" spans="1:26" ht="15.75" customHeight="1">
      <c r="A153" s="46">
        <v>2301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5"/>
      <c r="L153" s="55"/>
      <c r="M153" s="1"/>
      <c r="N153" s="27"/>
      <c r="O153" s="62"/>
      <c r="P153" s="63"/>
      <c r="Q153" s="64"/>
      <c r="R153" s="65"/>
      <c r="T153" s="27"/>
      <c r="U153" s="27"/>
      <c r="V153" s="27"/>
      <c r="W153" s="27"/>
      <c r="X153" s="27"/>
      <c r="Y153" s="27"/>
      <c r="Z153" s="27"/>
    </row>
    <row r="154" spans="1:26" ht="15.75" customHeight="1">
      <c r="A154" s="46">
        <v>2302</v>
      </c>
      <c r="B154" s="84"/>
      <c r="C154" s="84"/>
      <c r="D154" s="84"/>
      <c r="E154" s="84"/>
      <c r="F154" s="84"/>
      <c r="G154" s="84"/>
      <c r="H154" s="84"/>
      <c r="I154" s="84"/>
      <c r="J154" s="84"/>
      <c r="K154" s="85"/>
      <c r="L154" s="55"/>
      <c r="M154" s="1"/>
      <c r="N154" s="27"/>
      <c r="O154" s="66"/>
      <c r="P154" s="67"/>
      <c r="Q154" s="68"/>
      <c r="R154" s="66"/>
      <c r="T154" s="27"/>
      <c r="U154" s="27"/>
      <c r="V154" s="27"/>
      <c r="W154" s="27"/>
      <c r="X154" s="27"/>
      <c r="Y154" s="27"/>
      <c r="Z154" s="27"/>
    </row>
    <row r="155" spans="1:26" ht="15.75" customHeight="1">
      <c r="A155" s="46">
        <v>2401</v>
      </c>
      <c r="B155" s="84"/>
      <c r="C155" s="84"/>
      <c r="D155" s="84"/>
      <c r="E155" s="84"/>
      <c r="F155" s="84"/>
      <c r="G155" s="84"/>
      <c r="H155" s="84"/>
      <c r="I155" s="84"/>
      <c r="J155" s="84"/>
      <c r="K155" s="85"/>
      <c r="L155" s="55"/>
      <c r="M155" s="1"/>
      <c r="N155" s="27"/>
      <c r="O155" s="66"/>
      <c r="P155" s="67"/>
      <c r="Q155" s="68"/>
      <c r="R155" s="66"/>
      <c r="T155" s="27"/>
      <c r="U155" s="27"/>
      <c r="V155" s="27"/>
      <c r="W155" s="27"/>
      <c r="X155" s="27"/>
      <c r="Y155" s="27"/>
      <c r="Z155" s="27"/>
    </row>
    <row r="156" spans="1:26" ht="15.75" customHeight="1">
      <c r="A156" s="46">
        <v>2402</v>
      </c>
      <c r="B156" s="84"/>
      <c r="C156" s="84"/>
      <c r="D156" s="84"/>
      <c r="E156" s="84"/>
      <c r="F156" s="84"/>
      <c r="G156" s="84"/>
      <c r="H156" s="84"/>
      <c r="I156" s="84"/>
      <c r="J156" s="84"/>
      <c r="K156" s="85"/>
      <c r="L156" s="55"/>
      <c r="M156" s="1"/>
      <c r="N156" s="27"/>
      <c r="O156" s="1"/>
      <c r="P156" s="27"/>
      <c r="Q156" s="30"/>
      <c r="R156" s="66"/>
      <c r="T156" s="27"/>
      <c r="U156" s="27"/>
      <c r="V156" s="27"/>
      <c r="W156" s="27"/>
      <c r="X156" s="27"/>
      <c r="Y156" s="27"/>
      <c r="Z156" s="27"/>
    </row>
    <row r="157" spans="1:26" ht="15.75" customHeight="1">
      <c r="A157" s="46">
        <v>2501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5"/>
      <c r="L157" s="55"/>
      <c r="M157" s="1"/>
      <c r="N157" s="27"/>
      <c r="O157" s="69" t="s">
        <v>35</v>
      </c>
      <c r="P157" s="123"/>
      <c r="Q157" s="71" t="str">
        <f>IF(SUM(K148:K157)=0,"",SUM(K148:K157))</f>
        <v/>
      </c>
      <c r="R157" s="72" t="s">
        <v>20</v>
      </c>
      <c r="T157" s="27"/>
      <c r="U157" s="27"/>
      <c r="V157" s="27"/>
      <c r="W157" s="27"/>
      <c r="X157" s="27"/>
      <c r="Y157" s="27"/>
      <c r="Z157" s="27"/>
    </row>
    <row r="158" spans="1:26" ht="15.75" customHeight="1">
      <c r="A158" s="46">
        <v>2502</v>
      </c>
      <c r="B158" s="84"/>
      <c r="C158" s="84"/>
      <c r="D158" s="84"/>
      <c r="E158" s="84"/>
      <c r="F158" s="84"/>
      <c r="G158" s="84"/>
      <c r="H158" s="84"/>
      <c r="I158" s="84"/>
      <c r="J158" s="84"/>
      <c r="K158" s="85"/>
      <c r="L158" s="55"/>
      <c r="M158" s="1"/>
      <c r="N158" s="27"/>
      <c r="O158" s="73" t="s">
        <v>36</v>
      </c>
      <c r="P158" s="125" t="e">
        <f>IF(P157/Q157=0,"",P157/Q157)</f>
        <v>#VALUE!</v>
      </c>
      <c r="Q158" s="75" t="e">
        <f>IF(P157/Q157=0,"",P157/Q157)</f>
        <v>#VALUE!</v>
      </c>
      <c r="R158" s="76" t="s">
        <v>37</v>
      </c>
      <c r="T158" s="27"/>
      <c r="U158" s="27"/>
      <c r="V158" s="27"/>
      <c r="W158" s="27"/>
      <c r="X158" s="27"/>
      <c r="Y158" s="27"/>
      <c r="Z158" s="27"/>
    </row>
    <row r="159" spans="1:26" ht="15.75" customHeight="1">
      <c r="A159" s="46">
        <v>2601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85"/>
      <c r="L159" s="77"/>
      <c r="M159" s="78"/>
      <c r="N159" s="79"/>
      <c r="O159" s="78"/>
      <c r="P159" s="79"/>
      <c r="Q159" s="79"/>
      <c r="R159" s="80"/>
      <c r="T159" s="27"/>
      <c r="U159" s="27"/>
      <c r="V159" s="27"/>
      <c r="W159" s="27"/>
      <c r="X159" s="27"/>
      <c r="Y159" s="27"/>
      <c r="Z159" s="27"/>
    </row>
    <row r="160" spans="1:26" ht="18" customHeight="1">
      <c r="A160" s="22"/>
      <c r="B160" s="27"/>
      <c r="C160" s="27"/>
      <c r="D160" s="215" t="s">
        <v>80</v>
      </c>
      <c r="E160" s="216"/>
      <c r="F160" s="216"/>
      <c r="G160" s="216"/>
      <c r="H160" s="216"/>
      <c r="I160" s="216"/>
      <c r="J160" s="217"/>
      <c r="K160" s="81">
        <f>SUM(K144:K156)</f>
        <v>0</v>
      </c>
      <c r="L160" s="82" t="str">
        <f>IF(K152=0,"",K152/B144)</f>
        <v/>
      </c>
      <c r="M160" s="82" t="str">
        <f>IF(K160=0,"",K160/B144)</f>
        <v/>
      </c>
      <c r="N160" s="82" t="str">
        <f>IF(K152=0,"",M160-L160)</f>
        <v/>
      </c>
      <c r="O160" s="1"/>
      <c r="P160" s="27"/>
      <c r="Q160" s="30"/>
      <c r="R160" s="1"/>
      <c r="T160" s="27"/>
      <c r="U160" s="27"/>
      <c r="V160" s="27"/>
      <c r="W160" s="27"/>
      <c r="X160" s="27"/>
      <c r="Y160" s="27"/>
      <c r="Z160" s="27"/>
    </row>
    <row r="161" spans="1:26" ht="12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1"/>
      <c r="M161" s="1"/>
      <c r="N161" s="27"/>
      <c r="O161" s="1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1"/>
      <c r="M162" s="1"/>
      <c r="N162" s="27"/>
      <c r="O162" s="1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26.25" customHeight="1">
      <c r="B163" s="218" t="s">
        <v>69</v>
      </c>
      <c r="C163" s="219"/>
      <c r="D163" s="219"/>
      <c r="E163" s="219"/>
      <c r="F163" s="219"/>
      <c r="G163" s="219"/>
      <c r="H163" s="219"/>
      <c r="I163" s="219"/>
      <c r="J163" s="219"/>
      <c r="K163" s="41" t="s">
        <v>92</v>
      </c>
      <c r="L163" s="1"/>
      <c r="M163" s="1"/>
      <c r="N163" s="27"/>
      <c r="O163" s="1"/>
      <c r="P163" s="27"/>
      <c r="Q163" s="27"/>
      <c r="R163" s="27"/>
      <c r="T163" s="27"/>
      <c r="U163" s="27"/>
      <c r="V163" s="27"/>
      <c r="W163" s="27"/>
      <c r="X163" s="27"/>
      <c r="Y163" s="27"/>
      <c r="Z163" s="27"/>
    </row>
    <row r="164" spans="1:26" ht="20.25" customHeight="1">
      <c r="A164" s="220" t="s">
        <v>19</v>
      </c>
      <c r="B164" s="221" t="s">
        <v>70</v>
      </c>
      <c r="C164" s="216"/>
      <c r="D164" s="216"/>
      <c r="E164" s="216"/>
      <c r="F164" s="216"/>
      <c r="G164" s="216"/>
      <c r="H164" s="216"/>
      <c r="I164" s="216"/>
      <c r="J164" s="217"/>
      <c r="K164" s="222" t="s">
        <v>20</v>
      </c>
      <c r="L164" s="212" t="s">
        <v>11</v>
      </c>
      <c r="M164" s="212" t="s">
        <v>12</v>
      </c>
      <c r="N164" s="223" t="s">
        <v>13</v>
      </c>
      <c r="O164" s="212" t="s">
        <v>14</v>
      </c>
      <c r="P164" s="214" t="s">
        <v>15</v>
      </c>
      <c r="Q164" s="214" t="s">
        <v>16</v>
      </c>
      <c r="R164" s="212" t="s">
        <v>17</v>
      </c>
      <c r="T164" s="27"/>
      <c r="U164" s="27"/>
      <c r="V164" s="27"/>
      <c r="W164" s="27"/>
      <c r="X164" s="27"/>
      <c r="Y164" s="27"/>
      <c r="Z164" s="27"/>
    </row>
    <row r="165" spans="1:26" ht="15.75" customHeight="1">
      <c r="A165" s="213"/>
      <c r="B165" s="46" t="s">
        <v>71</v>
      </c>
      <c r="C165" s="46" t="s">
        <v>72</v>
      </c>
      <c r="D165" s="46" t="s">
        <v>73</v>
      </c>
      <c r="E165" s="46" t="s">
        <v>74</v>
      </c>
      <c r="F165" s="46" t="s">
        <v>75</v>
      </c>
      <c r="G165" s="46" t="s">
        <v>76</v>
      </c>
      <c r="H165" s="46" t="s">
        <v>77</v>
      </c>
      <c r="I165" s="46" t="s">
        <v>78</v>
      </c>
      <c r="J165" s="46" t="s">
        <v>79</v>
      </c>
      <c r="K165" s="213"/>
      <c r="L165" s="213"/>
      <c r="M165" s="213"/>
      <c r="N165" s="213"/>
      <c r="O165" s="213"/>
      <c r="P165" s="213"/>
      <c r="Q165" s="213"/>
      <c r="R165" s="213"/>
      <c r="T165" s="27"/>
      <c r="U165" s="27"/>
      <c r="V165" s="27"/>
      <c r="W165" s="27"/>
      <c r="X165" s="27"/>
      <c r="Y165" s="27"/>
      <c r="Z165" s="27"/>
    </row>
    <row r="166" spans="1:26" ht="15.75" customHeight="1">
      <c r="A166" s="46">
        <v>1901</v>
      </c>
      <c r="B166" s="47">
        <v>33</v>
      </c>
      <c r="C166" s="84"/>
      <c r="D166" s="84"/>
      <c r="E166" s="84"/>
      <c r="F166" s="84"/>
      <c r="G166" s="84"/>
      <c r="H166" s="84"/>
      <c r="I166" s="84"/>
      <c r="J166" s="84"/>
      <c r="K166" s="85"/>
      <c r="L166" s="49"/>
      <c r="M166" s="50"/>
      <c r="N166" s="51"/>
      <c r="O166" s="52"/>
      <c r="P166" s="53">
        <f>B166</f>
        <v>33</v>
      </c>
      <c r="Q166" s="54"/>
      <c r="R166" s="52"/>
      <c r="T166" s="27"/>
      <c r="U166" s="27"/>
      <c r="V166" s="27"/>
      <c r="W166" s="27"/>
      <c r="X166" s="27"/>
      <c r="Y166" s="27"/>
      <c r="Z166" s="27"/>
    </row>
    <row r="167" spans="1:26" ht="15.75" customHeight="1">
      <c r="A167" s="46">
        <v>1902</v>
      </c>
      <c r="B167" s="84"/>
      <c r="C167" s="84">
        <v>28</v>
      </c>
      <c r="D167" s="84"/>
      <c r="E167" s="84"/>
      <c r="F167" s="84"/>
      <c r="G167" s="84"/>
      <c r="H167" s="84"/>
      <c r="I167" s="84"/>
      <c r="J167" s="84"/>
      <c r="K167" s="85"/>
      <c r="L167" s="55"/>
      <c r="M167" s="1"/>
      <c r="N167" s="56"/>
      <c r="O167" s="57">
        <f>IF(C167=0,"",C167/B166)</f>
        <v>0.84848484848484851</v>
      </c>
      <c r="P167" s="58">
        <v>28</v>
      </c>
      <c r="Q167" s="59">
        <f t="shared" ref="Q167:Q169" si="24">IF(P167=0,"",P167/P166)</f>
        <v>0.84848484848484851</v>
      </c>
      <c r="R167" s="59">
        <f t="shared" ref="R167:R169" si="25">IF(P167=0,"",100%-Q167)</f>
        <v>0.15151515151515149</v>
      </c>
      <c r="T167" s="27"/>
      <c r="U167" s="27"/>
      <c r="V167" s="27"/>
      <c r="W167" s="27"/>
      <c r="X167" s="27"/>
      <c r="Y167" s="27"/>
      <c r="Z167" s="27"/>
    </row>
    <row r="168" spans="1:26" ht="15.75" customHeight="1">
      <c r="A168" s="46">
        <v>2001</v>
      </c>
      <c r="B168" s="84"/>
      <c r="C168" s="84"/>
      <c r="D168" s="84">
        <v>27</v>
      </c>
      <c r="E168" s="84"/>
      <c r="F168" s="84"/>
      <c r="G168" s="84"/>
      <c r="H168" s="84"/>
      <c r="I168" s="84"/>
      <c r="J168" s="84"/>
      <c r="K168" s="85"/>
      <c r="L168" s="55"/>
      <c r="M168" s="1"/>
      <c r="N168" s="56"/>
      <c r="O168" s="57">
        <f>IF(D168=0,"",D168/C167)</f>
        <v>0.9642857142857143</v>
      </c>
      <c r="P168" s="58">
        <v>28</v>
      </c>
      <c r="Q168" s="59">
        <f t="shared" si="24"/>
        <v>1</v>
      </c>
      <c r="R168" s="59">
        <f t="shared" si="25"/>
        <v>0</v>
      </c>
      <c r="S168" s="32">
        <f>P168/P166</f>
        <v>0.84848484848484851</v>
      </c>
      <c r="T168" s="27"/>
      <c r="U168" s="27"/>
      <c r="V168" s="27"/>
      <c r="W168" s="27"/>
      <c r="X168" s="27"/>
      <c r="Y168" s="27"/>
      <c r="Z168" s="27"/>
    </row>
    <row r="169" spans="1:26" ht="15.75" customHeight="1">
      <c r="A169" s="46">
        <v>2002</v>
      </c>
      <c r="B169" s="84"/>
      <c r="C169" s="84"/>
      <c r="D169" s="84"/>
      <c r="E169" s="84">
        <v>27</v>
      </c>
      <c r="F169" s="84"/>
      <c r="G169" s="84"/>
      <c r="H169" s="84"/>
      <c r="I169" s="84"/>
      <c r="J169" s="84"/>
      <c r="K169" s="85"/>
      <c r="L169" s="55"/>
      <c r="M169" s="1"/>
      <c r="N169" s="56"/>
      <c r="O169" s="57">
        <f>IF(E169=0,"",E169/D168)</f>
        <v>1</v>
      </c>
      <c r="P169" s="58">
        <v>28</v>
      </c>
      <c r="Q169" s="59">
        <f t="shared" si="24"/>
        <v>1</v>
      </c>
      <c r="R169" s="59">
        <f t="shared" si="25"/>
        <v>0</v>
      </c>
      <c r="T169" s="27"/>
      <c r="U169" s="27"/>
      <c r="V169" s="27"/>
      <c r="W169" s="27"/>
      <c r="X169" s="27"/>
      <c r="Y169" s="27"/>
      <c r="Z169" s="27"/>
    </row>
    <row r="170" spans="1:26" ht="15.75" customHeight="1">
      <c r="A170" s="46">
        <v>2101</v>
      </c>
      <c r="B170" s="84"/>
      <c r="C170" s="84"/>
      <c r="D170" s="84"/>
      <c r="E170" s="84">
        <v>20</v>
      </c>
      <c r="F170" s="84"/>
      <c r="G170" s="84"/>
      <c r="H170" s="84"/>
      <c r="I170" s="84"/>
      <c r="J170" s="84"/>
      <c r="K170" s="85"/>
      <c r="L170" s="55"/>
      <c r="M170" s="1"/>
      <c r="N170" s="56"/>
      <c r="O170" s="57" t="str">
        <f>IF(F170=0,"",F170/E169)</f>
        <v/>
      </c>
      <c r="P170" s="58">
        <v>21</v>
      </c>
      <c r="Q170" s="59"/>
      <c r="R170" s="59"/>
      <c r="T170" s="27"/>
      <c r="U170" s="27"/>
      <c r="V170" s="27"/>
      <c r="W170" s="27"/>
      <c r="X170" s="27"/>
      <c r="Y170" s="27"/>
      <c r="Z170" s="27"/>
    </row>
    <row r="171" spans="1:26" ht="15.75" customHeight="1">
      <c r="A171" s="46">
        <v>2102</v>
      </c>
      <c r="B171" s="84"/>
      <c r="C171" s="84"/>
      <c r="D171" s="84"/>
      <c r="E171" s="84">
        <v>1</v>
      </c>
      <c r="F171" s="84"/>
      <c r="G171" s="84"/>
      <c r="H171" s="84"/>
      <c r="I171" s="84"/>
      <c r="J171" s="84"/>
      <c r="K171" s="85"/>
      <c r="L171" s="55"/>
      <c r="M171" s="1"/>
      <c r="N171" s="56"/>
      <c r="O171" s="57" t="str">
        <f>IF(G171=0,"",G171/F170)</f>
        <v/>
      </c>
      <c r="P171" s="58">
        <v>1</v>
      </c>
      <c r="Q171" s="59"/>
      <c r="R171" s="59"/>
      <c r="T171" s="27"/>
      <c r="U171" s="27"/>
      <c r="V171" s="27"/>
      <c r="W171" s="27"/>
      <c r="X171" s="27"/>
      <c r="Y171" s="27"/>
      <c r="Z171" s="27"/>
    </row>
    <row r="172" spans="1:26" ht="15.75" customHeight="1">
      <c r="A172" s="46">
        <v>2201</v>
      </c>
      <c r="B172" s="84"/>
      <c r="C172" s="84"/>
      <c r="D172" s="84"/>
      <c r="E172" s="84"/>
      <c r="F172" s="84"/>
      <c r="G172" s="84"/>
      <c r="H172" s="84"/>
      <c r="I172" s="84"/>
      <c r="J172" s="84"/>
      <c r="K172" s="85"/>
      <c r="L172" s="55"/>
      <c r="M172" s="1"/>
      <c r="N172" s="56"/>
      <c r="O172" s="57" t="str">
        <f>IF(H172=0,"",H172/G171)</f>
        <v/>
      </c>
      <c r="P172" s="58"/>
      <c r="Q172" s="59" t="str">
        <f t="shared" ref="Q172:Q174" si="26">IF(P172=0,"",P172/P171)</f>
        <v/>
      </c>
      <c r="R172" s="59" t="str">
        <f t="shared" ref="R172:R174" si="27">IF(P172=0,"",100%-Q172)</f>
        <v/>
      </c>
      <c r="T172" s="27"/>
      <c r="U172" s="27"/>
      <c r="V172" s="27"/>
      <c r="W172" s="27"/>
      <c r="X172" s="27"/>
      <c r="Y172" s="27"/>
      <c r="Z172" s="27"/>
    </row>
    <row r="173" spans="1:26" ht="15.75" customHeight="1">
      <c r="A173" s="46">
        <v>2202</v>
      </c>
      <c r="B173" s="84"/>
      <c r="C173" s="84"/>
      <c r="D173" s="84"/>
      <c r="E173" s="84"/>
      <c r="F173" s="84"/>
      <c r="G173" s="84"/>
      <c r="H173" s="84"/>
      <c r="I173" s="84"/>
      <c r="J173" s="84"/>
      <c r="K173" s="85"/>
      <c r="L173" s="55"/>
      <c r="M173" s="1"/>
      <c r="N173" s="56"/>
      <c r="O173" s="57" t="str">
        <f>IF(I173=0,"",I173/H172)</f>
        <v/>
      </c>
      <c r="P173" s="58"/>
      <c r="Q173" s="59" t="str">
        <f t="shared" si="26"/>
        <v/>
      </c>
      <c r="R173" s="59" t="str">
        <f t="shared" si="27"/>
        <v/>
      </c>
      <c r="T173" s="27"/>
      <c r="U173" s="27"/>
      <c r="V173" s="27"/>
      <c r="W173" s="27"/>
      <c r="X173" s="27"/>
      <c r="Y173" s="27"/>
      <c r="Z173" s="27"/>
    </row>
    <row r="174" spans="1:26" ht="15.75" customHeight="1">
      <c r="A174" s="46">
        <v>2301</v>
      </c>
      <c r="B174" s="84"/>
      <c r="C174" s="84"/>
      <c r="D174" s="84"/>
      <c r="E174" s="84"/>
      <c r="F174" s="84"/>
      <c r="G174" s="84"/>
      <c r="H174" s="84"/>
      <c r="I174" s="84"/>
      <c r="J174" s="84"/>
      <c r="K174" s="85"/>
      <c r="L174" s="55"/>
      <c r="M174" s="1"/>
      <c r="N174" s="56"/>
      <c r="O174" s="60" t="str">
        <f>IF(J174=0,"",J174/I173)</f>
        <v/>
      </c>
      <c r="P174" s="58"/>
      <c r="Q174" s="61" t="str">
        <f t="shared" si="26"/>
        <v/>
      </c>
      <c r="R174" s="61" t="str">
        <f t="shared" si="27"/>
        <v/>
      </c>
      <c r="T174" s="27"/>
      <c r="U174" s="27"/>
      <c r="V174" s="27"/>
      <c r="W174" s="27"/>
      <c r="X174" s="27"/>
      <c r="Y174" s="27"/>
      <c r="Z174" s="27"/>
    </row>
    <row r="175" spans="1:26" ht="15.75" customHeight="1">
      <c r="A175" s="46">
        <v>2302</v>
      </c>
      <c r="B175" s="84"/>
      <c r="C175" s="84"/>
      <c r="D175" s="84"/>
      <c r="E175" s="84"/>
      <c r="F175" s="84"/>
      <c r="G175" s="84"/>
      <c r="H175" s="84"/>
      <c r="I175" s="84"/>
      <c r="J175" s="84"/>
      <c r="K175" s="85"/>
      <c r="L175" s="55"/>
      <c r="M175" s="1"/>
      <c r="N175" s="27"/>
      <c r="O175" s="62"/>
      <c r="P175" s="63"/>
      <c r="Q175" s="64"/>
      <c r="R175" s="65"/>
      <c r="T175" s="27"/>
      <c r="U175" s="27"/>
      <c r="V175" s="27"/>
      <c r="W175" s="27"/>
      <c r="X175" s="27"/>
      <c r="Y175" s="27"/>
      <c r="Z175" s="27"/>
    </row>
    <row r="176" spans="1:26" ht="15.75" customHeight="1">
      <c r="A176" s="46">
        <v>2401</v>
      </c>
      <c r="B176" s="84"/>
      <c r="C176" s="84"/>
      <c r="D176" s="84"/>
      <c r="E176" s="84"/>
      <c r="F176" s="84"/>
      <c r="G176" s="84"/>
      <c r="H176" s="84"/>
      <c r="I176" s="84"/>
      <c r="J176" s="84"/>
      <c r="K176" s="85"/>
      <c r="L176" s="55"/>
      <c r="M176" s="1"/>
      <c r="N176" s="27"/>
      <c r="O176" s="66"/>
      <c r="P176" s="67"/>
      <c r="Q176" s="68"/>
      <c r="R176" s="66"/>
      <c r="T176" s="27"/>
      <c r="U176" s="27"/>
      <c r="V176" s="27"/>
      <c r="W176" s="27"/>
      <c r="X176" s="27"/>
      <c r="Y176" s="27"/>
      <c r="Z176" s="27"/>
    </row>
    <row r="177" spans="1:26" ht="15.75" customHeight="1">
      <c r="A177" s="46">
        <v>2402</v>
      </c>
      <c r="B177" s="84"/>
      <c r="C177" s="84"/>
      <c r="D177" s="84"/>
      <c r="E177" s="84"/>
      <c r="F177" s="84"/>
      <c r="G177" s="84"/>
      <c r="H177" s="84"/>
      <c r="I177" s="84"/>
      <c r="J177" s="84"/>
      <c r="K177" s="85"/>
      <c r="L177" s="55"/>
      <c r="M177" s="1"/>
      <c r="N177" s="27"/>
      <c r="O177" s="66"/>
      <c r="P177" s="67"/>
      <c r="Q177" s="68"/>
      <c r="R177" s="66"/>
      <c r="T177" s="27"/>
      <c r="U177" s="27"/>
      <c r="V177" s="27"/>
      <c r="W177" s="27"/>
      <c r="X177" s="27"/>
      <c r="Y177" s="27"/>
      <c r="Z177" s="27"/>
    </row>
    <row r="178" spans="1:26" ht="15.75" customHeight="1">
      <c r="A178" s="46">
        <v>2501</v>
      </c>
      <c r="B178" s="84"/>
      <c r="C178" s="84"/>
      <c r="D178" s="84"/>
      <c r="E178" s="84"/>
      <c r="F178" s="84"/>
      <c r="G178" s="84"/>
      <c r="H178" s="84"/>
      <c r="I178" s="84"/>
      <c r="J178" s="84"/>
      <c r="K178" s="85"/>
      <c r="L178" s="55"/>
      <c r="M178" s="1"/>
      <c r="N178" s="27"/>
      <c r="O178" s="1"/>
      <c r="P178" s="27"/>
      <c r="Q178" s="30"/>
      <c r="R178" s="66"/>
      <c r="T178" s="27"/>
      <c r="U178" s="27"/>
      <c r="V178" s="27"/>
      <c r="W178" s="27"/>
      <c r="X178" s="27"/>
      <c r="Y178" s="27"/>
      <c r="Z178" s="27"/>
    </row>
    <row r="179" spans="1:26" ht="15.75" customHeight="1">
      <c r="A179" s="46">
        <v>2502</v>
      </c>
      <c r="B179" s="84"/>
      <c r="C179" s="84"/>
      <c r="D179" s="84"/>
      <c r="E179" s="84"/>
      <c r="F179" s="84"/>
      <c r="G179" s="84"/>
      <c r="H179" s="84"/>
      <c r="I179" s="84"/>
      <c r="J179" s="84"/>
      <c r="K179" s="85"/>
      <c r="L179" s="55"/>
      <c r="M179" s="1"/>
      <c r="N179" s="27"/>
      <c r="O179" s="69" t="s">
        <v>35</v>
      </c>
      <c r="P179" s="123"/>
      <c r="Q179" s="71" t="str">
        <f>IF(SUM(K170:K179)=0,"",SUM(K170:K179))</f>
        <v/>
      </c>
      <c r="R179" s="72" t="s">
        <v>20</v>
      </c>
      <c r="T179" s="27"/>
      <c r="U179" s="27"/>
      <c r="V179" s="27"/>
      <c r="W179" s="27"/>
      <c r="X179" s="27"/>
      <c r="Y179" s="27"/>
      <c r="Z179" s="27"/>
    </row>
    <row r="180" spans="1:26" ht="15.75" customHeight="1">
      <c r="A180" s="46">
        <v>2601</v>
      </c>
      <c r="B180" s="84"/>
      <c r="C180" s="84"/>
      <c r="D180" s="84"/>
      <c r="E180" s="84"/>
      <c r="F180" s="84"/>
      <c r="G180" s="84"/>
      <c r="H180" s="84"/>
      <c r="I180" s="84"/>
      <c r="J180" s="84"/>
      <c r="K180" s="85"/>
      <c r="L180" s="55"/>
      <c r="M180" s="1"/>
      <c r="N180" s="27"/>
      <c r="O180" s="73" t="s">
        <v>36</v>
      </c>
      <c r="P180" s="125" t="e">
        <f>IF(P179/Q179=0,"",P179/Q179)</f>
        <v>#VALUE!</v>
      </c>
      <c r="Q180" s="75" t="e">
        <f>IF(P179/Q179=0,"",P179/Q179)</f>
        <v>#VALUE!</v>
      </c>
      <c r="R180" s="76" t="s">
        <v>37</v>
      </c>
      <c r="T180" s="27"/>
      <c r="U180" s="27"/>
      <c r="V180" s="27"/>
      <c r="W180" s="27"/>
      <c r="X180" s="27"/>
      <c r="Y180" s="27"/>
      <c r="Z180" s="27"/>
    </row>
    <row r="181" spans="1:26" ht="15.75" customHeight="1">
      <c r="A181" s="46">
        <v>2602</v>
      </c>
      <c r="B181" s="84"/>
      <c r="C181" s="84"/>
      <c r="D181" s="84"/>
      <c r="E181" s="84"/>
      <c r="F181" s="84"/>
      <c r="G181" s="84"/>
      <c r="H181" s="84"/>
      <c r="I181" s="84"/>
      <c r="J181" s="84"/>
      <c r="K181" s="85"/>
      <c r="L181" s="77"/>
      <c r="M181" s="78"/>
      <c r="N181" s="79"/>
      <c r="O181" s="78"/>
      <c r="P181" s="79"/>
      <c r="Q181" s="79"/>
      <c r="R181" s="80"/>
      <c r="T181" s="27"/>
      <c r="U181" s="27"/>
      <c r="V181" s="27"/>
      <c r="W181" s="27"/>
      <c r="X181" s="27"/>
      <c r="Y181" s="27"/>
      <c r="Z181" s="27"/>
    </row>
    <row r="182" spans="1:26" ht="18" customHeight="1">
      <c r="A182" s="22"/>
      <c r="B182" s="27"/>
      <c r="C182" s="27"/>
      <c r="D182" s="215" t="s">
        <v>80</v>
      </c>
      <c r="E182" s="216"/>
      <c r="F182" s="216"/>
      <c r="G182" s="216"/>
      <c r="H182" s="216"/>
      <c r="I182" s="216"/>
      <c r="J182" s="217"/>
      <c r="K182" s="81">
        <f>SUM(K166:K178)</f>
        <v>0</v>
      </c>
      <c r="L182" s="82" t="str">
        <f>IF(K174=0,"",K174/B166)</f>
        <v/>
      </c>
      <c r="M182" s="82" t="str">
        <f>IF(K182=0,"",K182/B166)</f>
        <v/>
      </c>
      <c r="N182" s="82" t="str">
        <f>IF(K174=0,"",M182-L182)</f>
        <v/>
      </c>
      <c r="O182" s="1"/>
      <c r="P182" s="27"/>
      <c r="Q182" s="30"/>
      <c r="R182" s="1"/>
      <c r="T182" s="27"/>
      <c r="U182" s="27"/>
      <c r="V182" s="27"/>
      <c r="W182" s="27"/>
      <c r="X182" s="27"/>
      <c r="Y182" s="27"/>
      <c r="Z182" s="27"/>
    </row>
    <row r="183" spans="1:26" ht="12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1"/>
      <c r="M183" s="1"/>
      <c r="N183" s="27"/>
      <c r="O183" s="1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1"/>
      <c r="M184" s="1"/>
      <c r="N184" s="27"/>
      <c r="O184" s="1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26.25" customHeight="1">
      <c r="B185" s="218" t="s">
        <v>69</v>
      </c>
      <c r="C185" s="219"/>
      <c r="D185" s="219"/>
      <c r="E185" s="219"/>
      <c r="F185" s="219"/>
      <c r="G185" s="219"/>
      <c r="H185" s="219"/>
      <c r="I185" s="219"/>
      <c r="J185" s="219"/>
      <c r="K185" s="41" t="s">
        <v>93</v>
      </c>
      <c r="L185" s="1"/>
      <c r="M185" s="1"/>
      <c r="N185" s="27"/>
      <c r="O185" s="1"/>
      <c r="P185" s="27"/>
      <c r="Q185" s="27"/>
      <c r="R185" s="27"/>
      <c r="T185" s="27"/>
      <c r="U185" s="27"/>
      <c r="V185" s="27"/>
      <c r="W185" s="27"/>
      <c r="X185" s="27"/>
      <c r="Y185" s="27"/>
      <c r="Z185" s="27"/>
    </row>
    <row r="186" spans="1:26" ht="20.25" customHeight="1">
      <c r="A186" s="220" t="s">
        <v>19</v>
      </c>
      <c r="B186" s="221" t="s">
        <v>70</v>
      </c>
      <c r="C186" s="216"/>
      <c r="D186" s="216"/>
      <c r="E186" s="216"/>
      <c r="F186" s="216"/>
      <c r="G186" s="216"/>
      <c r="H186" s="216"/>
      <c r="I186" s="216"/>
      <c r="J186" s="217"/>
      <c r="K186" s="222" t="s">
        <v>20</v>
      </c>
      <c r="L186" s="212" t="s">
        <v>11</v>
      </c>
      <c r="M186" s="212" t="s">
        <v>12</v>
      </c>
      <c r="N186" s="223" t="s">
        <v>13</v>
      </c>
      <c r="O186" s="212" t="s">
        <v>14</v>
      </c>
      <c r="P186" s="214" t="s">
        <v>15</v>
      </c>
      <c r="Q186" s="214" t="s">
        <v>16</v>
      </c>
      <c r="R186" s="212" t="s">
        <v>17</v>
      </c>
      <c r="T186" s="27"/>
      <c r="U186" s="27"/>
      <c r="V186" s="27"/>
      <c r="W186" s="27"/>
      <c r="X186" s="27"/>
      <c r="Y186" s="27"/>
      <c r="Z186" s="27"/>
    </row>
    <row r="187" spans="1:26" ht="15.75" customHeight="1">
      <c r="A187" s="213"/>
      <c r="B187" s="46" t="s">
        <v>71</v>
      </c>
      <c r="C187" s="46" t="s">
        <v>72</v>
      </c>
      <c r="D187" s="46" t="s">
        <v>73</v>
      </c>
      <c r="E187" s="46" t="s">
        <v>74</v>
      </c>
      <c r="F187" s="46" t="s">
        <v>75</v>
      </c>
      <c r="G187" s="46" t="s">
        <v>76</v>
      </c>
      <c r="H187" s="46" t="s">
        <v>77</v>
      </c>
      <c r="I187" s="46" t="s">
        <v>78</v>
      </c>
      <c r="J187" s="46" t="s">
        <v>79</v>
      </c>
      <c r="K187" s="213"/>
      <c r="L187" s="213"/>
      <c r="M187" s="213"/>
      <c r="N187" s="213"/>
      <c r="O187" s="213"/>
      <c r="P187" s="213"/>
      <c r="Q187" s="213"/>
      <c r="R187" s="213"/>
      <c r="T187" s="27"/>
      <c r="U187" s="27"/>
      <c r="V187" s="27"/>
      <c r="W187" s="27"/>
      <c r="X187" s="27"/>
      <c r="Y187" s="27"/>
      <c r="Z187" s="27"/>
    </row>
    <row r="188" spans="1:26" ht="15.75" customHeight="1">
      <c r="A188" s="46">
        <v>1901</v>
      </c>
      <c r="B188" s="47">
        <v>30</v>
      </c>
      <c r="C188" s="84"/>
      <c r="D188" s="84"/>
      <c r="E188" s="84"/>
      <c r="F188" s="84"/>
      <c r="G188" s="84"/>
      <c r="H188" s="84"/>
      <c r="I188" s="84"/>
      <c r="J188" s="84"/>
      <c r="K188" s="85"/>
      <c r="L188" s="49"/>
      <c r="M188" s="50"/>
      <c r="N188" s="51"/>
      <c r="O188" s="52"/>
      <c r="P188" s="53">
        <f>B188</f>
        <v>30</v>
      </c>
      <c r="Q188" s="54"/>
      <c r="R188" s="52"/>
      <c r="T188" s="27"/>
      <c r="U188" s="27"/>
      <c r="V188" s="27"/>
      <c r="W188" s="27"/>
      <c r="X188" s="27"/>
      <c r="Y188" s="27"/>
      <c r="Z188" s="27"/>
    </row>
    <row r="189" spans="1:26" ht="15.75" customHeight="1">
      <c r="A189" s="46">
        <v>1902</v>
      </c>
      <c r="B189" s="84"/>
      <c r="C189" s="84">
        <v>20</v>
      </c>
      <c r="D189" s="84"/>
      <c r="E189" s="84"/>
      <c r="F189" s="84"/>
      <c r="G189" s="84"/>
      <c r="H189" s="84"/>
      <c r="I189" s="84"/>
      <c r="J189" s="84"/>
      <c r="K189" s="85"/>
      <c r="L189" s="55"/>
      <c r="M189" s="1"/>
      <c r="N189" s="56"/>
      <c r="O189" s="57">
        <f>IF(C189=0,"",C189/B188)</f>
        <v>0.66666666666666663</v>
      </c>
      <c r="P189" s="58">
        <v>21</v>
      </c>
      <c r="Q189" s="59">
        <f t="shared" ref="Q189:Q191" si="28">IF(P189=0,"",P189/P188)</f>
        <v>0.7</v>
      </c>
      <c r="R189" s="59">
        <f t="shared" ref="R189:R191" si="29">IF(P189=0,"",100%-Q189)</f>
        <v>0.30000000000000004</v>
      </c>
      <c r="T189" s="27"/>
      <c r="U189" s="27"/>
      <c r="V189" s="27"/>
      <c r="W189" s="27"/>
      <c r="X189" s="27"/>
      <c r="Y189" s="27"/>
      <c r="Z189" s="27"/>
    </row>
    <row r="190" spans="1:26" ht="15.75" customHeight="1">
      <c r="A190" s="46">
        <v>2001</v>
      </c>
      <c r="B190" s="84"/>
      <c r="C190" s="84"/>
      <c r="D190" s="84">
        <v>18</v>
      </c>
      <c r="E190" s="84"/>
      <c r="F190" s="84"/>
      <c r="G190" s="84"/>
      <c r="H190" s="84"/>
      <c r="I190" s="84"/>
      <c r="J190" s="84"/>
      <c r="K190" s="85"/>
      <c r="L190" s="55"/>
      <c r="M190" s="1"/>
      <c r="N190" s="56"/>
      <c r="O190" s="57">
        <f>IF(D190=0,"",D190/C189)</f>
        <v>0.9</v>
      </c>
      <c r="P190" s="58">
        <v>21</v>
      </c>
      <c r="Q190" s="59">
        <f t="shared" si="28"/>
        <v>1</v>
      </c>
      <c r="R190" s="59">
        <f t="shared" si="29"/>
        <v>0</v>
      </c>
      <c r="S190" s="32">
        <f>P190/P188</f>
        <v>0.7</v>
      </c>
      <c r="T190" s="27"/>
      <c r="U190" s="27"/>
      <c r="V190" s="27"/>
      <c r="W190" s="27"/>
      <c r="X190" s="27"/>
      <c r="Y190" s="27"/>
      <c r="Z190" s="27"/>
    </row>
    <row r="191" spans="1:26" ht="15.75" customHeight="1">
      <c r="A191" s="46">
        <v>2002</v>
      </c>
      <c r="B191" s="84"/>
      <c r="C191" s="84"/>
      <c r="D191" s="84"/>
      <c r="E191" s="84">
        <v>16</v>
      </c>
      <c r="F191" s="84"/>
      <c r="G191" s="84"/>
      <c r="H191" s="84"/>
      <c r="I191" s="84"/>
      <c r="J191" s="84"/>
      <c r="K191" s="85"/>
      <c r="L191" s="55"/>
      <c r="M191" s="1"/>
      <c r="N191" s="56"/>
      <c r="O191" s="57">
        <f>IF(E191=0,"",E191/D190)</f>
        <v>0.88888888888888884</v>
      </c>
      <c r="P191" s="58">
        <v>20</v>
      </c>
      <c r="Q191" s="59">
        <f t="shared" si="28"/>
        <v>0.95238095238095233</v>
      </c>
      <c r="R191" s="59">
        <f t="shared" si="29"/>
        <v>4.7619047619047672E-2</v>
      </c>
      <c r="T191" s="27"/>
      <c r="U191" s="27"/>
      <c r="V191" s="27"/>
      <c r="W191" s="27"/>
      <c r="X191" s="27"/>
      <c r="Y191" s="27"/>
      <c r="Z191" s="27"/>
    </row>
    <row r="192" spans="1:26" ht="15.75" customHeight="1">
      <c r="A192" s="46">
        <v>2101</v>
      </c>
      <c r="B192" s="84"/>
      <c r="C192" s="84"/>
      <c r="D192" s="84"/>
      <c r="E192" s="84">
        <v>17</v>
      </c>
      <c r="F192" s="84"/>
      <c r="G192" s="84"/>
      <c r="H192" s="84"/>
      <c r="I192" s="84"/>
      <c r="J192" s="84"/>
      <c r="K192" s="85"/>
      <c r="L192" s="55"/>
      <c r="M192" s="1"/>
      <c r="N192" s="56"/>
      <c r="O192" s="57" t="str">
        <f>IF(F192=0,"",F192/E191)</f>
        <v/>
      </c>
      <c r="P192" s="58">
        <v>20</v>
      </c>
      <c r="Q192" s="59"/>
      <c r="R192" s="59"/>
      <c r="T192" s="27"/>
      <c r="U192" s="27"/>
      <c r="V192" s="27"/>
      <c r="W192" s="27"/>
      <c r="X192" s="27"/>
      <c r="Y192" s="27"/>
      <c r="Z192" s="27"/>
    </row>
    <row r="193" spans="1:26" ht="15.75" customHeight="1">
      <c r="A193" s="46">
        <v>2102</v>
      </c>
      <c r="B193" s="84"/>
      <c r="C193" s="84"/>
      <c r="D193" s="84"/>
      <c r="E193" s="84">
        <v>13</v>
      </c>
      <c r="F193" s="84"/>
      <c r="G193" s="84"/>
      <c r="H193" s="84"/>
      <c r="I193" s="84"/>
      <c r="J193" s="84"/>
      <c r="K193" s="85"/>
      <c r="L193" s="55"/>
      <c r="M193" s="1"/>
      <c r="N193" s="56"/>
      <c r="O193" s="57" t="str">
        <f>IF(G193=0,"",G193/F192)</f>
        <v/>
      </c>
      <c r="P193" s="58">
        <v>13</v>
      </c>
      <c r="Q193" s="59"/>
      <c r="R193" s="59"/>
      <c r="T193" s="27"/>
      <c r="U193" s="27"/>
      <c r="V193" s="27"/>
      <c r="W193" s="27"/>
      <c r="X193" s="27"/>
      <c r="Y193" s="27"/>
      <c r="Z193" s="27"/>
    </row>
    <row r="194" spans="1:26" ht="15.75" customHeight="1">
      <c r="A194" s="46">
        <v>2201</v>
      </c>
      <c r="B194" s="84"/>
      <c r="C194" s="84"/>
      <c r="D194" s="84"/>
      <c r="E194" s="167">
        <v>2</v>
      </c>
      <c r="F194" s="84"/>
      <c r="G194" s="84"/>
      <c r="H194" s="84"/>
      <c r="I194" s="84"/>
      <c r="J194" s="84"/>
      <c r="K194" s="85"/>
      <c r="L194" s="55"/>
      <c r="M194" s="1"/>
      <c r="N194" s="56"/>
      <c r="O194" s="57" t="str">
        <f>IF(H194=0,"",H194/G193)</f>
        <v/>
      </c>
      <c r="P194" s="58">
        <v>2</v>
      </c>
      <c r="Q194" s="59"/>
      <c r="R194" s="59"/>
      <c r="T194" s="27"/>
      <c r="U194" s="27"/>
      <c r="V194" s="27"/>
      <c r="W194" s="27"/>
      <c r="X194" s="27"/>
      <c r="Y194" s="27"/>
      <c r="Z194" s="27"/>
    </row>
    <row r="195" spans="1:26" ht="15.75" customHeight="1">
      <c r="A195" s="46">
        <v>2202</v>
      </c>
      <c r="B195" s="84"/>
      <c r="C195" s="84"/>
      <c r="D195" s="84"/>
      <c r="E195" s="84">
        <v>2</v>
      </c>
      <c r="F195" s="84"/>
      <c r="G195" s="84"/>
      <c r="H195" s="84"/>
      <c r="I195" s="84"/>
      <c r="J195" s="84"/>
      <c r="K195" s="85"/>
      <c r="L195" s="55"/>
      <c r="M195" s="1"/>
      <c r="N195" s="56"/>
      <c r="O195" s="57" t="str">
        <f>IF(I195=0,"",I195/H194)</f>
        <v/>
      </c>
      <c r="P195" s="58">
        <v>2</v>
      </c>
      <c r="Q195" s="59"/>
      <c r="R195" s="59"/>
      <c r="T195" s="27"/>
      <c r="U195" s="27"/>
      <c r="V195" s="27"/>
      <c r="W195" s="27"/>
      <c r="X195" s="27"/>
      <c r="Y195" s="27"/>
      <c r="Z195" s="27"/>
    </row>
    <row r="196" spans="1:26" ht="15.75" customHeight="1">
      <c r="A196" s="46">
        <v>2301</v>
      </c>
      <c r="B196" s="84"/>
      <c r="C196" s="84"/>
      <c r="D196" s="84"/>
      <c r="E196" s="84">
        <v>1</v>
      </c>
      <c r="F196" s="84"/>
      <c r="G196" s="84"/>
      <c r="H196" s="84"/>
      <c r="I196" s="84"/>
      <c r="J196" s="84"/>
      <c r="K196" s="85"/>
      <c r="L196" s="55"/>
      <c r="M196" s="1"/>
      <c r="N196" s="56"/>
      <c r="O196" s="60" t="str">
        <f>IF(J196=0,"",J196/I195)</f>
        <v/>
      </c>
      <c r="P196" s="58">
        <v>1</v>
      </c>
      <c r="Q196" s="61"/>
      <c r="R196" s="61"/>
      <c r="T196" s="27"/>
      <c r="U196" s="27"/>
      <c r="V196" s="27"/>
      <c r="W196" s="27"/>
      <c r="X196" s="27"/>
      <c r="Y196" s="27"/>
      <c r="Z196" s="27"/>
    </row>
    <row r="197" spans="1:26" ht="15.75" customHeight="1">
      <c r="A197" s="46">
        <v>2302</v>
      </c>
      <c r="B197" s="84"/>
      <c r="C197" s="84"/>
      <c r="D197" s="84"/>
      <c r="E197" s="84">
        <v>1</v>
      </c>
      <c r="F197" s="84"/>
      <c r="G197" s="84"/>
      <c r="H197" s="84"/>
      <c r="I197" s="84"/>
      <c r="J197" s="84"/>
      <c r="K197" s="85"/>
      <c r="L197" s="55"/>
      <c r="M197" s="1"/>
      <c r="N197" s="27"/>
      <c r="O197" s="62"/>
      <c r="P197" s="63">
        <v>1</v>
      </c>
      <c r="Q197" s="64"/>
      <c r="R197" s="65"/>
      <c r="T197" s="27"/>
      <c r="U197" s="27"/>
      <c r="V197" s="27"/>
      <c r="W197" s="27"/>
      <c r="X197" s="27"/>
      <c r="Y197" s="27"/>
      <c r="Z197" s="27"/>
    </row>
    <row r="198" spans="1:26" ht="15.75" customHeight="1">
      <c r="A198" s="46">
        <v>2401</v>
      </c>
      <c r="B198" s="84"/>
      <c r="C198" s="84"/>
      <c r="D198" s="84"/>
      <c r="E198" s="84"/>
      <c r="F198" s="84"/>
      <c r="G198" s="84"/>
      <c r="H198" s="84"/>
      <c r="I198" s="84"/>
      <c r="J198" s="84"/>
      <c r="K198" s="85"/>
      <c r="L198" s="55"/>
      <c r="M198" s="1"/>
      <c r="N198" s="27"/>
      <c r="O198" s="66"/>
      <c r="P198" s="67"/>
      <c r="Q198" s="68"/>
      <c r="R198" s="66"/>
      <c r="T198" s="27"/>
      <c r="U198" s="27"/>
      <c r="V198" s="27"/>
      <c r="W198" s="27"/>
      <c r="X198" s="27"/>
      <c r="Y198" s="27"/>
      <c r="Z198" s="27"/>
    </row>
    <row r="199" spans="1:26" ht="15.75" customHeight="1">
      <c r="A199" s="46">
        <v>2402</v>
      </c>
      <c r="B199" s="84"/>
      <c r="C199" s="84"/>
      <c r="D199" s="84"/>
      <c r="E199" s="84"/>
      <c r="F199" s="84"/>
      <c r="G199" s="84"/>
      <c r="H199" s="84"/>
      <c r="I199" s="84"/>
      <c r="J199" s="84"/>
      <c r="K199" s="85"/>
      <c r="L199" s="55"/>
      <c r="M199" s="1"/>
      <c r="N199" s="27"/>
      <c r="O199" s="66"/>
      <c r="P199" s="67"/>
      <c r="Q199" s="68"/>
      <c r="R199" s="66"/>
      <c r="T199" s="27"/>
      <c r="U199" s="27"/>
      <c r="V199" s="27"/>
      <c r="W199" s="27"/>
      <c r="X199" s="27"/>
      <c r="Y199" s="27"/>
      <c r="Z199" s="27"/>
    </row>
    <row r="200" spans="1:26" ht="15.75" customHeight="1">
      <c r="A200" s="46">
        <v>2501</v>
      </c>
      <c r="B200" s="84"/>
      <c r="C200" s="84"/>
      <c r="D200" s="84"/>
      <c r="E200" s="84"/>
      <c r="F200" s="84"/>
      <c r="G200" s="84"/>
      <c r="H200" s="84"/>
      <c r="I200" s="84"/>
      <c r="J200" s="84"/>
      <c r="K200" s="85"/>
      <c r="L200" s="55"/>
      <c r="M200" s="1"/>
      <c r="N200" s="27"/>
      <c r="O200" s="1"/>
      <c r="P200" s="27"/>
      <c r="Q200" s="30"/>
      <c r="R200" s="66"/>
      <c r="T200" s="27"/>
      <c r="U200" s="27"/>
      <c r="V200" s="27"/>
      <c r="W200" s="27"/>
      <c r="X200" s="27"/>
      <c r="Y200" s="27"/>
      <c r="Z200" s="27"/>
    </row>
    <row r="201" spans="1:26" ht="15.75" customHeight="1">
      <c r="A201" s="46">
        <v>2502</v>
      </c>
      <c r="B201" s="84"/>
      <c r="C201" s="84"/>
      <c r="D201" s="84"/>
      <c r="E201" s="84"/>
      <c r="F201" s="84"/>
      <c r="G201" s="84"/>
      <c r="H201" s="84"/>
      <c r="I201" s="84"/>
      <c r="J201" s="84"/>
      <c r="K201" s="85"/>
      <c r="L201" s="55"/>
      <c r="M201" s="1"/>
      <c r="N201" s="27"/>
      <c r="O201" s="69" t="s">
        <v>35</v>
      </c>
      <c r="P201" s="123"/>
      <c r="Q201" s="71" t="str">
        <f>IF(SUM(K192:K201)=0,"",SUM(K192:K201))</f>
        <v/>
      </c>
      <c r="R201" s="72" t="s">
        <v>20</v>
      </c>
      <c r="T201" s="27"/>
      <c r="U201" s="27"/>
      <c r="V201" s="27"/>
      <c r="W201" s="27"/>
      <c r="X201" s="27"/>
      <c r="Y201" s="27"/>
      <c r="Z201" s="27"/>
    </row>
    <row r="202" spans="1:26" ht="15.75" customHeight="1">
      <c r="A202" s="46">
        <v>2601</v>
      </c>
      <c r="B202" s="84"/>
      <c r="C202" s="84"/>
      <c r="D202" s="84"/>
      <c r="E202" s="84"/>
      <c r="F202" s="84"/>
      <c r="G202" s="84"/>
      <c r="H202" s="84"/>
      <c r="I202" s="84"/>
      <c r="J202" s="84"/>
      <c r="K202" s="85"/>
      <c r="L202" s="55"/>
      <c r="M202" s="1"/>
      <c r="N202" s="27"/>
      <c r="O202" s="73" t="s">
        <v>36</v>
      </c>
      <c r="P202" s="125" t="e">
        <f>IF(P201/Q201=0,"",P201/Q201)</f>
        <v>#VALUE!</v>
      </c>
      <c r="Q202" s="75" t="e">
        <f>IF(P201/Q201=0,"",P201/Q201)</f>
        <v>#VALUE!</v>
      </c>
      <c r="R202" s="76" t="s">
        <v>37</v>
      </c>
      <c r="T202" s="27"/>
      <c r="U202" s="27"/>
      <c r="V202" s="27"/>
      <c r="W202" s="27"/>
      <c r="X202" s="27"/>
      <c r="Y202" s="27"/>
      <c r="Z202" s="27"/>
    </row>
    <row r="203" spans="1:26" ht="15.75" customHeight="1">
      <c r="A203" s="46">
        <v>2602</v>
      </c>
      <c r="B203" s="84"/>
      <c r="C203" s="84"/>
      <c r="D203" s="84"/>
      <c r="E203" s="84"/>
      <c r="F203" s="84"/>
      <c r="G203" s="84"/>
      <c r="H203" s="84"/>
      <c r="I203" s="84"/>
      <c r="J203" s="84"/>
      <c r="K203" s="85"/>
      <c r="L203" s="77"/>
      <c r="M203" s="78"/>
      <c r="N203" s="79"/>
      <c r="O203" s="78"/>
      <c r="P203" s="79"/>
      <c r="Q203" s="79"/>
      <c r="R203" s="80"/>
      <c r="T203" s="27"/>
      <c r="U203" s="27"/>
      <c r="V203" s="27"/>
      <c r="W203" s="27"/>
      <c r="X203" s="27"/>
      <c r="Y203" s="27"/>
      <c r="Z203" s="27"/>
    </row>
    <row r="204" spans="1:26" ht="18" customHeight="1">
      <c r="A204" s="22"/>
      <c r="B204" s="27"/>
      <c r="C204" s="27"/>
      <c r="D204" s="215" t="s">
        <v>80</v>
      </c>
      <c r="E204" s="216"/>
      <c r="F204" s="216"/>
      <c r="G204" s="216"/>
      <c r="H204" s="216"/>
      <c r="I204" s="216"/>
      <c r="J204" s="217"/>
      <c r="K204" s="81">
        <f>SUM(K188:K200)</f>
        <v>0</v>
      </c>
      <c r="L204" s="82" t="str">
        <f>IF(K196=0,"",K196/B188)</f>
        <v/>
      </c>
      <c r="M204" s="82" t="str">
        <f>IF(K204=0,"",K204/B188)</f>
        <v/>
      </c>
      <c r="N204" s="82" t="str">
        <f>IF(K196=0,"",M204-L204)</f>
        <v/>
      </c>
      <c r="O204" s="1"/>
      <c r="P204" s="27"/>
      <c r="Q204" s="30"/>
      <c r="R204" s="1"/>
      <c r="T204" s="27"/>
      <c r="U204" s="27"/>
      <c r="V204" s="27"/>
      <c r="W204" s="27"/>
      <c r="X204" s="27"/>
      <c r="Y204" s="27"/>
      <c r="Z204" s="27"/>
    </row>
    <row r="205" spans="1:26" ht="12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1"/>
      <c r="M205" s="1"/>
      <c r="N205" s="27"/>
      <c r="O205" s="1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1"/>
      <c r="M206" s="1"/>
      <c r="N206" s="27"/>
      <c r="O206" s="1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26.25" customHeight="1">
      <c r="B207" s="218" t="s">
        <v>69</v>
      </c>
      <c r="C207" s="219"/>
      <c r="D207" s="219"/>
      <c r="E207" s="219"/>
      <c r="F207" s="219"/>
      <c r="G207" s="219"/>
      <c r="H207" s="219"/>
      <c r="I207" s="219"/>
      <c r="J207" s="219"/>
      <c r="K207" s="41" t="s">
        <v>94</v>
      </c>
      <c r="L207" s="1"/>
      <c r="M207" s="1"/>
      <c r="N207" s="27"/>
      <c r="O207" s="1"/>
      <c r="P207" s="27"/>
      <c r="Q207" s="27"/>
      <c r="R207" s="27"/>
      <c r="T207" s="27"/>
      <c r="U207" s="27"/>
      <c r="V207" s="27"/>
      <c r="W207" s="27"/>
      <c r="X207" s="27"/>
      <c r="Y207" s="27"/>
      <c r="Z207" s="27"/>
    </row>
    <row r="208" spans="1:26" ht="20.25" customHeight="1">
      <c r="A208" s="220" t="s">
        <v>19</v>
      </c>
      <c r="B208" s="221" t="s">
        <v>70</v>
      </c>
      <c r="C208" s="216"/>
      <c r="D208" s="216"/>
      <c r="E208" s="216"/>
      <c r="F208" s="216"/>
      <c r="G208" s="216"/>
      <c r="H208" s="216"/>
      <c r="I208" s="216"/>
      <c r="J208" s="217"/>
      <c r="K208" s="222" t="s">
        <v>20</v>
      </c>
      <c r="L208" s="212" t="s">
        <v>11</v>
      </c>
      <c r="M208" s="212" t="s">
        <v>12</v>
      </c>
      <c r="N208" s="223" t="s">
        <v>13</v>
      </c>
      <c r="O208" s="212" t="s">
        <v>14</v>
      </c>
      <c r="P208" s="214" t="s">
        <v>15</v>
      </c>
      <c r="Q208" s="214" t="s">
        <v>16</v>
      </c>
      <c r="R208" s="212" t="s">
        <v>17</v>
      </c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213"/>
      <c r="B209" s="46" t="s">
        <v>71</v>
      </c>
      <c r="C209" s="46" t="s">
        <v>72</v>
      </c>
      <c r="D209" s="46" t="s">
        <v>73</v>
      </c>
      <c r="E209" s="46" t="s">
        <v>74</v>
      </c>
      <c r="F209" s="46" t="s">
        <v>75</v>
      </c>
      <c r="G209" s="46" t="s">
        <v>76</v>
      </c>
      <c r="H209" s="46" t="s">
        <v>77</v>
      </c>
      <c r="I209" s="46" t="s">
        <v>78</v>
      </c>
      <c r="J209" s="46" t="s">
        <v>79</v>
      </c>
      <c r="K209" s="213"/>
      <c r="L209" s="213"/>
      <c r="M209" s="213"/>
      <c r="N209" s="213"/>
      <c r="O209" s="213"/>
      <c r="P209" s="213"/>
      <c r="Q209" s="213"/>
      <c r="R209" s="213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46">
        <v>2001</v>
      </c>
      <c r="B210" s="47">
        <v>33</v>
      </c>
      <c r="C210" s="84"/>
      <c r="D210" s="84"/>
      <c r="E210" s="84"/>
      <c r="F210" s="84"/>
      <c r="G210" s="84"/>
      <c r="H210" s="84"/>
      <c r="I210" s="84"/>
      <c r="J210" s="84"/>
      <c r="K210" s="85"/>
      <c r="L210" s="49"/>
      <c r="M210" s="50"/>
      <c r="N210" s="51"/>
      <c r="O210" s="52"/>
      <c r="P210" s="53">
        <f>B210</f>
        <v>33</v>
      </c>
      <c r="Q210" s="54"/>
      <c r="R210" s="52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46">
        <v>2002</v>
      </c>
      <c r="B211" s="84"/>
      <c r="C211" s="84">
        <v>33</v>
      </c>
      <c r="D211" s="84"/>
      <c r="E211" s="84"/>
      <c r="F211" s="84"/>
      <c r="G211" s="84"/>
      <c r="H211" s="84"/>
      <c r="I211" s="84"/>
      <c r="J211" s="84"/>
      <c r="K211" s="85"/>
      <c r="L211" s="55"/>
      <c r="M211" s="1"/>
      <c r="N211" s="56"/>
      <c r="O211" s="57">
        <f>IF(C211=0,"",C211/B210)</f>
        <v>1</v>
      </c>
      <c r="P211" s="58">
        <v>33</v>
      </c>
      <c r="Q211" s="59">
        <f t="shared" ref="Q211:Q213" si="30">IF(P211=0,"",P211/P210)</f>
        <v>1</v>
      </c>
      <c r="R211" s="59">
        <f t="shared" ref="R211:R213" si="31">IF(P211=0,"",100%-Q211)</f>
        <v>0</v>
      </c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46">
        <v>2101</v>
      </c>
      <c r="B212" s="84"/>
      <c r="C212" s="84"/>
      <c r="D212" s="84">
        <v>31</v>
      </c>
      <c r="E212" s="84"/>
      <c r="F212" s="84"/>
      <c r="G212" s="84"/>
      <c r="H212" s="84"/>
      <c r="I212" s="84"/>
      <c r="J212" s="84"/>
      <c r="K212" s="85"/>
      <c r="L212" s="55"/>
      <c r="M212" s="1"/>
      <c r="N212" s="56"/>
      <c r="O212" s="57">
        <f>IF(D212=0,"",D212/C211)</f>
        <v>0.93939393939393945</v>
      </c>
      <c r="P212" s="58">
        <v>33</v>
      </c>
      <c r="Q212" s="59">
        <f t="shared" si="30"/>
        <v>1</v>
      </c>
      <c r="R212" s="59">
        <f t="shared" si="31"/>
        <v>0</v>
      </c>
      <c r="S212" s="32">
        <f>P212/P210</f>
        <v>1</v>
      </c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46">
        <v>2102</v>
      </c>
      <c r="B213" s="84"/>
      <c r="C213" s="84"/>
      <c r="D213" s="84"/>
      <c r="E213" s="84">
        <v>27</v>
      </c>
      <c r="F213" s="84"/>
      <c r="G213" s="84"/>
      <c r="H213" s="84"/>
      <c r="I213" s="84"/>
      <c r="J213" s="84"/>
      <c r="K213" s="85"/>
      <c r="L213" s="55"/>
      <c r="M213" s="1"/>
      <c r="N213" s="56"/>
      <c r="O213" s="57">
        <f>IF(E213=0,"",E213/D212)</f>
        <v>0.87096774193548387</v>
      </c>
      <c r="P213" s="58">
        <v>31</v>
      </c>
      <c r="Q213" s="59">
        <f t="shared" si="30"/>
        <v>0.93939393939393945</v>
      </c>
      <c r="R213" s="59">
        <f t="shared" si="31"/>
        <v>6.0606060606060552E-2</v>
      </c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46">
        <v>2201</v>
      </c>
      <c r="B214" s="84"/>
      <c r="C214" s="84"/>
      <c r="D214" s="84"/>
      <c r="E214" s="167">
        <v>18</v>
      </c>
      <c r="F214" s="84"/>
      <c r="G214" s="84"/>
      <c r="H214" s="84"/>
      <c r="I214" s="84"/>
      <c r="J214" s="84"/>
      <c r="K214" s="85"/>
      <c r="L214" s="55"/>
      <c r="M214" s="1"/>
      <c r="N214" s="56"/>
      <c r="O214" s="57" t="str">
        <f>IF(F214=0,"",F214/E213)</f>
        <v/>
      </c>
      <c r="P214" s="58">
        <v>18</v>
      </c>
      <c r="Q214" s="59"/>
      <c r="R214" s="59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46">
        <v>2202</v>
      </c>
      <c r="B215" s="84"/>
      <c r="C215" s="84"/>
      <c r="D215" s="84"/>
      <c r="E215" s="84">
        <v>15</v>
      </c>
      <c r="F215" s="84"/>
      <c r="G215" s="84"/>
      <c r="H215" s="84"/>
      <c r="I215" s="84"/>
      <c r="J215" s="84"/>
      <c r="K215" s="85"/>
      <c r="L215" s="55"/>
      <c r="M215" s="1"/>
      <c r="N215" s="56"/>
      <c r="O215" s="57" t="str">
        <f>IF(G215=0,"",G215/F214)</f>
        <v/>
      </c>
      <c r="P215" s="58">
        <v>15</v>
      </c>
      <c r="Q215" s="59"/>
      <c r="R215" s="59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46">
        <v>2301</v>
      </c>
      <c r="B216" s="84"/>
      <c r="C216" s="84"/>
      <c r="D216" s="84"/>
      <c r="E216" s="84">
        <v>3</v>
      </c>
      <c r="F216" s="84"/>
      <c r="G216" s="84"/>
      <c r="H216" s="84"/>
      <c r="I216" s="84"/>
      <c r="J216" s="84"/>
      <c r="K216" s="85"/>
      <c r="L216" s="55"/>
      <c r="M216" s="1"/>
      <c r="N216" s="56"/>
      <c r="O216" s="57" t="str">
        <f>IF(H216=0,"",H216/G215)</f>
        <v/>
      </c>
      <c r="P216" s="58">
        <v>3</v>
      </c>
      <c r="Q216" s="59"/>
      <c r="R216" s="59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46">
        <v>2302</v>
      </c>
      <c r="B217" s="84"/>
      <c r="C217" s="84"/>
      <c r="D217" s="84"/>
      <c r="E217" s="84"/>
      <c r="F217" s="84"/>
      <c r="G217" s="84"/>
      <c r="H217" s="84"/>
      <c r="I217" s="84"/>
      <c r="J217" s="84"/>
      <c r="K217" s="85"/>
      <c r="L217" s="55"/>
      <c r="M217" s="1"/>
      <c r="N217" s="56"/>
      <c r="O217" s="57" t="str">
        <f>IF(I217=0,"",I217/H216)</f>
        <v/>
      </c>
      <c r="P217" s="58"/>
      <c r="Q217" s="59"/>
      <c r="R217" s="59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46">
        <v>2401</v>
      </c>
      <c r="B218" s="84"/>
      <c r="C218" s="84"/>
      <c r="D218" s="84"/>
      <c r="E218" s="84"/>
      <c r="F218" s="84"/>
      <c r="G218" s="84"/>
      <c r="H218" s="84"/>
      <c r="I218" s="84"/>
      <c r="J218" s="84"/>
      <c r="K218" s="85"/>
      <c r="L218" s="55"/>
      <c r="M218" s="1"/>
      <c r="N218" s="56"/>
      <c r="O218" s="60" t="str">
        <f>IF(J218=0,"",J218/I217)</f>
        <v/>
      </c>
      <c r="P218" s="58"/>
      <c r="Q218" s="61" t="str">
        <f t="shared" ref="Q218" si="32">IF(P218=0,"",P218/P217)</f>
        <v/>
      </c>
      <c r="R218" s="61" t="str">
        <f t="shared" ref="R218" si="33">IF(P218=0,"",100%-Q218)</f>
        <v/>
      </c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46">
        <v>2402</v>
      </c>
      <c r="B219" s="84"/>
      <c r="C219" s="84"/>
      <c r="D219" s="84"/>
      <c r="E219" s="84"/>
      <c r="F219" s="84"/>
      <c r="G219" s="84"/>
      <c r="H219" s="84"/>
      <c r="I219" s="84"/>
      <c r="J219" s="84"/>
      <c r="K219" s="85"/>
      <c r="L219" s="55"/>
      <c r="M219" s="1"/>
      <c r="N219" s="27"/>
      <c r="O219" s="62"/>
      <c r="P219" s="63"/>
      <c r="Q219" s="64"/>
      <c r="R219" s="65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46">
        <v>2501</v>
      </c>
      <c r="B220" s="84"/>
      <c r="C220" s="84"/>
      <c r="D220" s="84"/>
      <c r="E220" s="84"/>
      <c r="F220" s="84"/>
      <c r="G220" s="84"/>
      <c r="H220" s="84"/>
      <c r="I220" s="84"/>
      <c r="J220" s="84"/>
      <c r="K220" s="85"/>
      <c r="L220" s="55"/>
      <c r="M220" s="1"/>
      <c r="N220" s="27"/>
      <c r="O220" s="66"/>
      <c r="P220" s="67"/>
      <c r="Q220" s="68"/>
      <c r="R220" s="66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46">
        <v>2502</v>
      </c>
      <c r="B221" s="84"/>
      <c r="C221" s="84"/>
      <c r="D221" s="84"/>
      <c r="E221" s="84"/>
      <c r="F221" s="84"/>
      <c r="G221" s="84"/>
      <c r="H221" s="84"/>
      <c r="I221" s="84"/>
      <c r="J221" s="84"/>
      <c r="K221" s="85"/>
      <c r="L221" s="55"/>
      <c r="M221" s="1"/>
      <c r="N221" s="27"/>
      <c r="O221" s="66"/>
      <c r="P221" s="67"/>
      <c r="Q221" s="68"/>
      <c r="R221" s="66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46">
        <v>2601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5"/>
      <c r="L222" s="55"/>
      <c r="M222" s="1"/>
      <c r="N222" s="27"/>
      <c r="O222" s="1"/>
      <c r="P222" s="27"/>
      <c r="Q222" s="30"/>
      <c r="R222" s="66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46">
        <v>2602</v>
      </c>
      <c r="B223" s="84"/>
      <c r="C223" s="84"/>
      <c r="D223" s="84"/>
      <c r="E223" s="84"/>
      <c r="F223" s="84"/>
      <c r="G223" s="84"/>
      <c r="H223" s="84"/>
      <c r="I223" s="84"/>
      <c r="J223" s="84"/>
      <c r="K223" s="85"/>
      <c r="L223" s="55"/>
      <c r="M223" s="1"/>
      <c r="N223" s="27"/>
      <c r="O223" s="69" t="s">
        <v>35</v>
      </c>
      <c r="P223" s="123"/>
      <c r="Q223" s="71" t="str">
        <f>IF(SUM(K214:K223)=0,"",SUM(K214:K223))</f>
        <v/>
      </c>
      <c r="R223" s="72" t="s">
        <v>20</v>
      </c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46">
        <v>2701</v>
      </c>
      <c r="B224" s="84"/>
      <c r="C224" s="84"/>
      <c r="D224" s="84"/>
      <c r="E224" s="84"/>
      <c r="F224" s="84"/>
      <c r="G224" s="84"/>
      <c r="H224" s="84"/>
      <c r="I224" s="84"/>
      <c r="J224" s="84"/>
      <c r="K224" s="85"/>
      <c r="L224" s="55"/>
      <c r="M224" s="1"/>
      <c r="N224" s="27"/>
      <c r="O224" s="73" t="s">
        <v>36</v>
      </c>
      <c r="P224" s="125" t="e">
        <f>IF(P223/Q223=0,"",P223/Q223)</f>
        <v>#VALUE!</v>
      </c>
      <c r="Q224" s="75" t="e">
        <f>IF(P223/Q223=0,"",P223/Q223)</f>
        <v>#VALUE!</v>
      </c>
      <c r="R224" s="76" t="s">
        <v>37</v>
      </c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46">
        <v>2702</v>
      </c>
      <c r="B225" s="84"/>
      <c r="C225" s="84"/>
      <c r="D225" s="84"/>
      <c r="E225" s="84"/>
      <c r="F225" s="84"/>
      <c r="G225" s="84"/>
      <c r="H225" s="84"/>
      <c r="I225" s="84"/>
      <c r="J225" s="84"/>
      <c r="K225" s="85"/>
      <c r="L225" s="77"/>
      <c r="M225" s="78"/>
      <c r="N225" s="79"/>
      <c r="O225" s="78"/>
      <c r="P225" s="79"/>
      <c r="Q225" s="79"/>
      <c r="R225" s="80"/>
      <c r="T225" s="27"/>
      <c r="U225" s="27"/>
      <c r="V225" s="27"/>
      <c r="W225" s="27"/>
      <c r="X225" s="27"/>
      <c r="Y225" s="27"/>
      <c r="Z225" s="27"/>
    </row>
    <row r="226" spans="1:26" ht="18" customHeight="1">
      <c r="A226" s="22"/>
      <c r="B226" s="27"/>
      <c r="C226" s="27"/>
      <c r="D226" s="215" t="s">
        <v>80</v>
      </c>
      <c r="E226" s="216"/>
      <c r="F226" s="216"/>
      <c r="G226" s="216"/>
      <c r="H226" s="216"/>
      <c r="I226" s="216"/>
      <c r="J226" s="217"/>
      <c r="K226" s="81">
        <f>SUM(K210:K222)</f>
        <v>0</v>
      </c>
      <c r="L226" s="82" t="str">
        <f>IF(K218=0,"",K218/B210)</f>
        <v/>
      </c>
      <c r="M226" s="82" t="str">
        <f>IF(K226=0,"",K226/B210)</f>
        <v/>
      </c>
      <c r="N226" s="82" t="str">
        <f>IF(K218=0,"",M226-L226)</f>
        <v/>
      </c>
      <c r="O226" s="1"/>
      <c r="P226" s="27"/>
      <c r="Q226" s="30"/>
      <c r="R226" s="1"/>
      <c r="T226" s="27"/>
      <c r="U226" s="27"/>
      <c r="V226" s="27"/>
      <c r="W226" s="27"/>
      <c r="X226" s="27"/>
      <c r="Y226" s="27"/>
      <c r="Z226" s="27"/>
    </row>
    <row r="227" spans="1:26" ht="12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1"/>
      <c r="M227" s="1"/>
      <c r="N227" s="27"/>
      <c r="O227" s="1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1"/>
      <c r="M228" s="1"/>
      <c r="N228" s="27"/>
      <c r="O228" s="1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26.25" customHeight="1">
      <c r="B229" s="218" t="s">
        <v>69</v>
      </c>
      <c r="C229" s="219"/>
      <c r="D229" s="219"/>
      <c r="E229" s="219"/>
      <c r="F229" s="219"/>
      <c r="G229" s="219"/>
      <c r="H229" s="219"/>
      <c r="I229" s="219"/>
      <c r="J229" s="219"/>
      <c r="K229" s="41" t="s">
        <v>95</v>
      </c>
      <c r="L229" s="1"/>
      <c r="M229" s="1"/>
      <c r="N229" s="27"/>
      <c r="O229" s="1"/>
      <c r="P229" s="27"/>
      <c r="Q229" s="27"/>
      <c r="R229" s="27"/>
      <c r="T229" s="27"/>
      <c r="U229" s="27"/>
      <c r="V229" s="27"/>
      <c r="W229" s="27"/>
      <c r="X229" s="27"/>
      <c r="Y229" s="27"/>
      <c r="Z229" s="27"/>
    </row>
    <row r="230" spans="1:26" ht="20.25" customHeight="1">
      <c r="A230" s="220" t="s">
        <v>19</v>
      </c>
      <c r="B230" s="221" t="s">
        <v>70</v>
      </c>
      <c r="C230" s="216"/>
      <c r="D230" s="216"/>
      <c r="E230" s="216"/>
      <c r="F230" s="216"/>
      <c r="G230" s="216"/>
      <c r="H230" s="216"/>
      <c r="I230" s="216"/>
      <c r="J230" s="217"/>
      <c r="K230" s="222" t="s">
        <v>20</v>
      </c>
      <c r="L230" s="212" t="s">
        <v>11</v>
      </c>
      <c r="M230" s="212" t="s">
        <v>12</v>
      </c>
      <c r="N230" s="223" t="s">
        <v>13</v>
      </c>
      <c r="O230" s="212" t="s">
        <v>14</v>
      </c>
      <c r="P230" s="214" t="s">
        <v>15</v>
      </c>
      <c r="Q230" s="214" t="s">
        <v>16</v>
      </c>
      <c r="R230" s="212" t="s">
        <v>17</v>
      </c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13"/>
      <c r="B231" s="46" t="s">
        <v>71</v>
      </c>
      <c r="C231" s="46" t="s">
        <v>72</v>
      </c>
      <c r="D231" s="46" t="s">
        <v>73</v>
      </c>
      <c r="E231" s="46" t="s">
        <v>74</v>
      </c>
      <c r="F231" s="46" t="s">
        <v>75</v>
      </c>
      <c r="G231" s="46" t="s">
        <v>76</v>
      </c>
      <c r="H231" s="46" t="s">
        <v>77</v>
      </c>
      <c r="I231" s="46" t="s">
        <v>78</v>
      </c>
      <c r="J231" s="46" t="s">
        <v>79</v>
      </c>
      <c r="K231" s="213"/>
      <c r="L231" s="213"/>
      <c r="M231" s="213"/>
      <c r="N231" s="213"/>
      <c r="O231" s="213"/>
      <c r="P231" s="213"/>
      <c r="Q231" s="213"/>
      <c r="R231" s="213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46">
        <v>2002</v>
      </c>
      <c r="B232" s="47">
        <v>31</v>
      </c>
      <c r="C232" s="84"/>
      <c r="D232" s="84"/>
      <c r="E232" s="84"/>
      <c r="F232" s="84"/>
      <c r="G232" s="84"/>
      <c r="H232" s="84"/>
      <c r="I232" s="84"/>
      <c r="J232" s="84"/>
      <c r="K232" s="85"/>
      <c r="L232" s="49"/>
      <c r="M232" s="50"/>
      <c r="N232" s="51"/>
      <c r="O232" s="52"/>
      <c r="P232" s="53">
        <f>B232</f>
        <v>31</v>
      </c>
      <c r="Q232" s="54"/>
      <c r="R232" s="52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46">
        <v>2101</v>
      </c>
      <c r="B233" s="84"/>
      <c r="C233" s="84">
        <v>28</v>
      </c>
      <c r="D233" s="84"/>
      <c r="E233" s="84"/>
      <c r="F233" s="84"/>
      <c r="G233" s="84"/>
      <c r="H233" s="84"/>
      <c r="I233" s="84"/>
      <c r="J233" s="84"/>
      <c r="K233" s="85"/>
      <c r="L233" s="55"/>
      <c r="M233" s="1"/>
      <c r="N233" s="56"/>
      <c r="O233" s="89">
        <f>IF(C233=0,"",C233/B232)</f>
        <v>0.90322580645161288</v>
      </c>
      <c r="P233" s="58">
        <v>28</v>
      </c>
      <c r="Q233" s="90">
        <f t="shared" ref="Q233:Q235" si="34">IF(P233=0,"",P233/P232)</f>
        <v>0.90322580645161288</v>
      </c>
      <c r="R233" s="90">
        <f t="shared" ref="R233:R235" si="35">IF(P233=0,"",100%-Q233)</f>
        <v>9.6774193548387122E-2</v>
      </c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46">
        <v>2102</v>
      </c>
      <c r="B234" s="84"/>
      <c r="C234" s="84"/>
      <c r="D234" s="84">
        <v>25</v>
      </c>
      <c r="E234" s="84"/>
      <c r="F234" s="84"/>
      <c r="G234" s="84"/>
      <c r="H234" s="84"/>
      <c r="I234" s="84"/>
      <c r="J234" s="84"/>
      <c r="K234" s="85"/>
      <c r="L234" s="55"/>
      <c r="M234" s="1"/>
      <c r="N234" s="56"/>
      <c r="O234" s="89">
        <f>IF(D234=0,"",D234/C233)</f>
        <v>0.8928571428571429</v>
      </c>
      <c r="P234" s="58">
        <v>27</v>
      </c>
      <c r="Q234" s="90">
        <f t="shared" si="34"/>
        <v>0.9642857142857143</v>
      </c>
      <c r="R234" s="90">
        <f t="shared" si="35"/>
        <v>3.5714285714285698E-2</v>
      </c>
      <c r="S234" s="32">
        <f>P234/P232</f>
        <v>0.87096774193548387</v>
      </c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46">
        <v>2201</v>
      </c>
      <c r="B235" s="84"/>
      <c r="C235" s="84"/>
      <c r="D235" s="84"/>
      <c r="E235" s="167">
        <v>24</v>
      </c>
      <c r="F235" s="84"/>
      <c r="G235" s="84"/>
      <c r="H235" s="84"/>
      <c r="I235" s="84"/>
      <c r="J235" s="84"/>
      <c r="K235" s="85"/>
      <c r="L235" s="55"/>
      <c r="M235" s="1"/>
      <c r="N235" s="56"/>
      <c r="O235" s="89">
        <f>IF(E235=0,"",E235/D234)</f>
        <v>0.96</v>
      </c>
      <c r="P235" s="58">
        <v>26</v>
      </c>
      <c r="Q235" s="90">
        <f t="shared" si="34"/>
        <v>0.96296296296296291</v>
      </c>
      <c r="R235" s="90">
        <f t="shared" si="35"/>
        <v>3.703703703703709E-2</v>
      </c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46">
        <v>2202</v>
      </c>
      <c r="B236" s="84"/>
      <c r="C236" s="84"/>
      <c r="D236" s="84"/>
      <c r="E236" s="84">
        <v>16</v>
      </c>
      <c r="F236" s="84"/>
      <c r="G236" s="84"/>
      <c r="H236" s="84"/>
      <c r="I236" s="84"/>
      <c r="J236" s="84"/>
      <c r="K236" s="85"/>
      <c r="L236" s="55"/>
      <c r="M236" s="1"/>
      <c r="N236" s="56"/>
      <c r="O236" s="89" t="str">
        <f>IF(F236=0,"",F236/E235)</f>
        <v/>
      </c>
      <c r="P236" s="58">
        <v>16</v>
      </c>
      <c r="Q236" s="90"/>
      <c r="R236" s="90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46">
        <v>2301</v>
      </c>
      <c r="B237" s="84"/>
      <c r="C237" s="84"/>
      <c r="D237" s="84"/>
      <c r="E237" s="84">
        <v>7</v>
      </c>
      <c r="F237" s="84"/>
      <c r="G237" s="84"/>
      <c r="H237" s="84"/>
      <c r="I237" s="84"/>
      <c r="J237" s="84"/>
      <c r="K237" s="85"/>
      <c r="L237" s="55"/>
      <c r="M237" s="1"/>
      <c r="N237" s="56"/>
      <c r="O237" s="89" t="str">
        <f>IF(G237=0,"",G237/F236)</f>
        <v/>
      </c>
      <c r="P237" s="58">
        <v>8</v>
      </c>
      <c r="Q237" s="90"/>
      <c r="R237" s="90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46">
        <v>2302</v>
      </c>
      <c r="B238" s="84"/>
      <c r="C238" s="84"/>
      <c r="D238" s="84"/>
      <c r="E238" s="84">
        <v>1</v>
      </c>
      <c r="F238" s="84"/>
      <c r="G238" s="84"/>
      <c r="H238" s="84"/>
      <c r="I238" s="84"/>
      <c r="J238" s="84"/>
      <c r="K238" s="85"/>
      <c r="L238" s="55"/>
      <c r="M238" s="1"/>
      <c r="N238" s="56"/>
      <c r="O238" s="89" t="str">
        <f>IF(H238=0,"",H238/G237)</f>
        <v/>
      </c>
      <c r="P238" s="58">
        <v>1</v>
      </c>
      <c r="Q238" s="90"/>
      <c r="R238" s="90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46">
        <v>2401</v>
      </c>
      <c r="B239" s="84"/>
      <c r="C239" s="84"/>
      <c r="D239" s="84"/>
      <c r="E239" s="84">
        <v>1</v>
      </c>
      <c r="F239" s="84"/>
      <c r="G239" s="84"/>
      <c r="H239" s="84"/>
      <c r="I239" s="84"/>
      <c r="J239" s="84"/>
      <c r="K239" s="85"/>
      <c r="L239" s="55"/>
      <c r="M239" s="1"/>
      <c r="N239" s="56"/>
      <c r="O239" s="89" t="str">
        <f>IF(I239=0,"",I239/H238)</f>
        <v/>
      </c>
      <c r="P239" s="58">
        <v>1</v>
      </c>
      <c r="Q239" s="90"/>
      <c r="R239" s="90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46">
        <v>2402</v>
      </c>
      <c r="B240" s="84"/>
      <c r="C240" s="84"/>
      <c r="D240" s="84"/>
      <c r="E240" s="84"/>
      <c r="F240" s="84"/>
      <c r="G240" s="84"/>
      <c r="H240" s="84"/>
      <c r="I240" s="84"/>
      <c r="J240" s="84"/>
      <c r="K240" s="85"/>
      <c r="L240" s="55"/>
      <c r="M240" s="1"/>
      <c r="N240" s="56"/>
      <c r="O240" s="91" t="str">
        <f>IF(J240=0,"",J240/I239)</f>
        <v/>
      </c>
      <c r="P240" s="58"/>
      <c r="Q240" s="92" t="str">
        <f t="shared" ref="Q240" si="36">IF(P240=0,"",P240/P239)</f>
        <v/>
      </c>
      <c r="R240" s="92" t="str">
        <f t="shared" ref="R240" si="37">IF(P240=0,"",100%-Q240)</f>
        <v/>
      </c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46">
        <v>2501</v>
      </c>
      <c r="B241" s="84"/>
      <c r="C241" s="84"/>
      <c r="D241" s="84"/>
      <c r="E241" s="84"/>
      <c r="F241" s="84"/>
      <c r="G241" s="84"/>
      <c r="H241" s="84"/>
      <c r="I241" s="84"/>
      <c r="J241" s="84"/>
      <c r="K241" s="85"/>
      <c r="L241" s="55"/>
      <c r="M241" s="1"/>
      <c r="N241" s="27"/>
      <c r="O241" s="62"/>
      <c r="P241" s="63"/>
      <c r="Q241" s="64"/>
      <c r="R241" s="65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46">
        <v>2502</v>
      </c>
      <c r="B242" s="84"/>
      <c r="C242" s="84"/>
      <c r="D242" s="84"/>
      <c r="E242" s="84"/>
      <c r="F242" s="84"/>
      <c r="G242" s="84"/>
      <c r="H242" s="84"/>
      <c r="I242" s="84"/>
      <c r="J242" s="84"/>
      <c r="K242" s="85"/>
      <c r="L242" s="55"/>
      <c r="M242" s="1"/>
      <c r="N242" s="27"/>
      <c r="O242" s="66"/>
      <c r="P242" s="67"/>
      <c r="Q242" s="68"/>
      <c r="R242" s="66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46">
        <v>2601</v>
      </c>
      <c r="B243" s="84"/>
      <c r="C243" s="84"/>
      <c r="D243" s="84"/>
      <c r="E243" s="84"/>
      <c r="F243" s="84"/>
      <c r="G243" s="84"/>
      <c r="H243" s="84"/>
      <c r="I243" s="84"/>
      <c r="J243" s="84"/>
      <c r="K243" s="85"/>
      <c r="L243" s="55"/>
      <c r="M243" s="1"/>
      <c r="N243" s="27"/>
      <c r="O243" s="66"/>
      <c r="P243" s="67"/>
      <c r="Q243" s="68"/>
      <c r="R243" s="66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46">
        <v>2602</v>
      </c>
      <c r="B244" s="84"/>
      <c r="C244" s="84"/>
      <c r="D244" s="84"/>
      <c r="E244" s="84"/>
      <c r="F244" s="84"/>
      <c r="G244" s="84"/>
      <c r="H244" s="84"/>
      <c r="I244" s="84"/>
      <c r="J244" s="84"/>
      <c r="K244" s="85"/>
      <c r="L244" s="55"/>
      <c r="M244" s="1"/>
      <c r="N244" s="27"/>
      <c r="O244" s="1"/>
      <c r="P244" s="27"/>
      <c r="Q244" s="30"/>
      <c r="R244" s="66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46">
        <v>2701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5"/>
      <c r="L245" s="55"/>
      <c r="M245" s="1"/>
      <c r="N245" s="27"/>
      <c r="O245" s="69" t="s">
        <v>35</v>
      </c>
      <c r="P245" s="123"/>
      <c r="Q245" s="71" t="str">
        <f>IF(SUM(K236:K245)=0,"",SUM(K236:K245))</f>
        <v/>
      </c>
      <c r="R245" s="72" t="s">
        <v>20</v>
      </c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46">
        <v>2702</v>
      </c>
      <c r="B246" s="84"/>
      <c r="C246" s="84"/>
      <c r="D246" s="84"/>
      <c r="E246" s="84"/>
      <c r="F246" s="84"/>
      <c r="G246" s="84"/>
      <c r="H246" s="84"/>
      <c r="I246" s="84"/>
      <c r="J246" s="84"/>
      <c r="K246" s="85"/>
      <c r="L246" s="55"/>
      <c r="M246" s="1"/>
      <c r="N246" s="27"/>
      <c r="O246" s="73" t="s">
        <v>36</v>
      </c>
      <c r="P246" s="125" t="e">
        <f>IF(P245/Q245=0,"",P245/Q245)</f>
        <v>#VALUE!</v>
      </c>
      <c r="Q246" s="75" t="e">
        <f>IF(P245/Q245=0,"",P245/Q245)</f>
        <v>#VALUE!</v>
      </c>
      <c r="R246" s="76" t="s">
        <v>37</v>
      </c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46">
        <v>2801</v>
      </c>
      <c r="B247" s="84"/>
      <c r="C247" s="84"/>
      <c r="D247" s="84"/>
      <c r="E247" s="84"/>
      <c r="F247" s="84"/>
      <c r="G247" s="84"/>
      <c r="H247" s="84"/>
      <c r="I247" s="84"/>
      <c r="J247" s="84"/>
      <c r="K247" s="85"/>
      <c r="L247" s="77"/>
      <c r="M247" s="78"/>
      <c r="N247" s="79"/>
      <c r="O247" s="78"/>
      <c r="P247" s="79"/>
      <c r="Q247" s="79"/>
      <c r="R247" s="80"/>
      <c r="T247" s="27"/>
      <c r="U247" s="27"/>
      <c r="V247" s="27"/>
      <c r="W247" s="27"/>
      <c r="X247" s="27"/>
      <c r="Y247" s="27"/>
      <c r="Z247" s="27"/>
    </row>
    <row r="248" spans="1:26" ht="18" customHeight="1">
      <c r="A248" s="22"/>
      <c r="B248" s="27"/>
      <c r="C248" s="27"/>
      <c r="D248" s="215" t="s">
        <v>80</v>
      </c>
      <c r="E248" s="216"/>
      <c r="F248" s="216"/>
      <c r="G248" s="216"/>
      <c r="H248" s="216"/>
      <c r="I248" s="216"/>
      <c r="J248" s="217"/>
      <c r="K248" s="81">
        <f>SUM(K232:K244)</f>
        <v>0</v>
      </c>
      <c r="L248" s="82" t="str">
        <f>IF(K240=0,"",K240/B232)</f>
        <v/>
      </c>
      <c r="M248" s="82" t="str">
        <f>IF(K248=0,"",K248/B232)</f>
        <v/>
      </c>
      <c r="N248" s="82" t="str">
        <f>IF(K240=0,"",M248-L248)</f>
        <v/>
      </c>
      <c r="O248" s="1"/>
      <c r="P248" s="27"/>
      <c r="Q248" s="30"/>
      <c r="R248" s="1"/>
      <c r="T248" s="27"/>
      <c r="U248" s="27"/>
      <c r="V248" s="27"/>
      <c r="W248" s="27"/>
      <c r="X248" s="27"/>
      <c r="Y248" s="27"/>
      <c r="Z248" s="27"/>
    </row>
    <row r="249" spans="1:26" ht="12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1"/>
      <c r="M249" s="1"/>
      <c r="N249" s="27"/>
      <c r="O249" s="1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1"/>
      <c r="M250" s="1"/>
      <c r="N250" s="27"/>
      <c r="O250" s="1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26.25" customHeight="1">
      <c r="B251" s="218" t="s">
        <v>69</v>
      </c>
      <c r="C251" s="219"/>
      <c r="D251" s="219"/>
      <c r="E251" s="219"/>
      <c r="F251" s="219"/>
      <c r="G251" s="219"/>
      <c r="H251" s="219"/>
      <c r="I251" s="219"/>
      <c r="J251" s="219"/>
      <c r="K251" s="41" t="s">
        <v>123</v>
      </c>
      <c r="L251" s="1"/>
      <c r="M251" s="1"/>
      <c r="N251" s="27"/>
      <c r="O251" s="1"/>
      <c r="P251" s="27"/>
      <c r="Q251" s="27"/>
      <c r="R251" s="27"/>
      <c r="T251" s="27"/>
      <c r="U251" s="27"/>
      <c r="V251" s="27"/>
      <c r="W251" s="27"/>
      <c r="X251" s="27"/>
      <c r="Y251" s="27"/>
      <c r="Z251" s="27"/>
    </row>
    <row r="252" spans="1:26" ht="20.25" customHeight="1">
      <c r="A252" s="220" t="s">
        <v>19</v>
      </c>
      <c r="B252" s="221" t="s">
        <v>70</v>
      </c>
      <c r="C252" s="216"/>
      <c r="D252" s="216"/>
      <c r="E252" s="216"/>
      <c r="F252" s="216"/>
      <c r="G252" s="216"/>
      <c r="H252" s="216"/>
      <c r="I252" s="216"/>
      <c r="J252" s="217"/>
      <c r="K252" s="222" t="s">
        <v>20</v>
      </c>
      <c r="L252" s="212" t="s">
        <v>11</v>
      </c>
      <c r="M252" s="212" t="s">
        <v>12</v>
      </c>
      <c r="N252" s="223" t="s">
        <v>13</v>
      </c>
      <c r="O252" s="212" t="s">
        <v>14</v>
      </c>
      <c r="P252" s="214" t="s">
        <v>15</v>
      </c>
      <c r="Q252" s="214" t="s">
        <v>16</v>
      </c>
      <c r="R252" s="212" t="s">
        <v>17</v>
      </c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213"/>
      <c r="B253" s="46" t="s">
        <v>71</v>
      </c>
      <c r="C253" s="46" t="s">
        <v>72</v>
      </c>
      <c r="D253" s="46" t="s">
        <v>73</v>
      </c>
      <c r="E253" s="46" t="s">
        <v>74</v>
      </c>
      <c r="F253" s="46" t="s">
        <v>75</v>
      </c>
      <c r="G253" s="46" t="s">
        <v>76</v>
      </c>
      <c r="H253" s="46" t="s">
        <v>77</v>
      </c>
      <c r="I253" s="46" t="s">
        <v>78</v>
      </c>
      <c r="J253" s="46" t="s">
        <v>79</v>
      </c>
      <c r="K253" s="213"/>
      <c r="L253" s="213"/>
      <c r="M253" s="213"/>
      <c r="N253" s="213"/>
      <c r="O253" s="213"/>
      <c r="P253" s="213"/>
      <c r="Q253" s="213"/>
      <c r="R253" s="213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46">
        <v>2101</v>
      </c>
      <c r="B254" s="47">
        <v>32</v>
      </c>
      <c r="C254" s="84"/>
      <c r="D254" s="84"/>
      <c r="E254" s="84"/>
      <c r="F254" s="84"/>
      <c r="G254" s="84"/>
      <c r="H254" s="84"/>
      <c r="I254" s="84"/>
      <c r="J254" s="84"/>
      <c r="K254" s="85"/>
      <c r="L254" s="49"/>
      <c r="M254" s="50"/>
      <c r="N254" s="51"/>
      <c r="O254" s="52"/>
      <c r="P254" s="53">
        <f>B254</f>
        <v>32</v>
      </c>
      <c r="Q254" s="54"/>
      <c r="R254" s="52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46">
        <v>2102</v>
      </c>
      <c r="B255" s="84"/>
      <c r="C255" s="84">
        <v>29</v>
      </c>
      <c r="D255" s="84"/>
      <c r="E255" s="84"/>
      <c r="F255" s="84"/>
      <c r="G255" s="84"/>
      <c r="H255" s="84"/>
      <c r="I255" s="84"/>
      <c r="J255" s="84"/>
      <c r="K255" s="85"/>
      <c r="L255" s="55"/>
      <c r="M255" s="1"/>
      <c r="N255" s="56"/>
      <c r="O255" s="89">
        <f>IF(C255=0,"",C255/B254)</f>
        <v>0.90625</v>
      </c>
      <c r="P255" s="58">
        <v>29</v>
      </c>
      <c r="Q255" s="90">
        <f t="shared" ref="Q255:Q262" si="38">IF(P255=0,"",P255/P254)</f>
        <v>0.90625</v>
      </c>
      <c r="R255" s="90">
        <f t="shared" ref="R255:R262" si="39">IF(P255=0,"",100%-Q255)</f>
        <v>9.375E-2</v>
      </c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46">
        <v>2201</v>
      </c>
      <c r="B256" s="84"/>
      <c r="C256" s="84"/>
      <c r="D256" s="167">
        <v>27</v>
      </c>
      <c r="E256" s="84"/>
      <c r="F256" s="84"/>
      <c r="G256" s="84"/>
      <c r="H256" s="84"/>
      <c r="I256" s="84"/>
      <c r="J256" s="84"/>
      <c r="K256" s="85"/>
      <c r="L256" s="55"/>
      <c r="M256" s="1"/>
      <c r="N256" s="56"/>
      <c r="O256" s="89">
        <f>IF(D256=0,"",D256/C255)</f>
        <v>0.93103448275862066</v>
      </c>
      <c r="P256" s="58">
        <v>27</v>
      </c>
      <c r="Q256" s="90">
        <f t="shared" si="38"/>
        <v>0.93103448275862066</v>
      </c>
      <c r="R256" s="90">
        <f t="shared" si="39"/>
        <v>6.8965517241379337E-2</v>
      </c>
      <c r="S256" s="32">
        <f>P256/P254</f>
        <v>0.84375</v>
      </c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46">
        <v>2202</v>
      </c>
      <c r="B257" s="84"/>
      <c r="C257" s="84"/>
      <c r="D257" s="84"/>
      <c r="E257" s="84">
        <v>23</v>
      </c>
      <c r="F257" s="84"/>
      <c r="G257" s="84"/>
      <c r="H257" s="84"/>
      <c r="I257" s="84"/>
      <c r="J257" s="84"/>
      <c r="K257" s="85"/>
      <c r="L257" s="55"/>
      <c r="M257" s="1"/>
      <c r="N257" s="56"/>
      <c r="O257" s="89">
        <f>IF(E257=0,"",E257/D256)</f>
        <v>0.85185185185185186</v>
      </c>
      <c r="P257" s="58">
        <v>26</v>
      </c>
      <c r="Q257" s="90">
        <f t="shared" si="38"/>
        <v>0.96296296296296291</v>
      </c>
      <c r="R257" s="90">
        <f t="shared" si="39"/>
        <v>3.703703703703709E-2</v>
      </c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46">
        <v>2301</v>
      </c>
      <c r="B258" s="84"/>
      <c r="C258" s="84"/>
      <c r="D258" s="84"/>
      <c r="E258" s="84">
        <v>16</v>
      </c>
      <c r="F258" s="84"/>
      <c r="G258" s="84"/>
      <c r="H258" s="84"/>
      <c r="I258" s="84"/>
      <c r="J258" s="84"/>
      <c r="K258" s="85"/>
      <c r="L258" s="55"/>
      <c r="M258" s="1"/>
      <c r="N258" s="56"/>
      <c r="O258" s="89" t="str">
        <f>IF(F258=0,"",F258/E257)</f>
        <v/>
      </c>
      <c r="P258" s="58">
        <v>17</v>
      </c>
      <c r="Q258" s="90"/>
      <c r="R258" s="90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46">
        <v>2302</v>
      </c>
      <c r="B259" s="84"/>
      <c r="C259" s="84"/>
      <c r="D259" s="84"/>
      <c r="E259" s="84">
        <v>2</v>
      </c>
      <c r="F259" s="84"/>
      <c r="G259" s="84"/>
      <c r="H259" s="84"/>
      <c r="I259" s="84"/>
      <c r="J259" s="84"/>
      <c r="K259" s="85"/>
      <c r="L259" s="55"/>
      <c r="M259" s="1"/>
      <c r="N259" s="56"/>
      <c r="O259" s="89" t="str">
        <f>IF(G259=0,"",G259/F258)</f>
        <v/>
      </c>
      <c r="P259" s="58">
        <v>2</v>
      </c>
      <c r="Q259" s="90"/>
      <c r="R259" s="90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46">
        <v>2401</v>
      </c>
      <c r="B260" s="84"/>
      <c r="C260" s="84"/>
      <c r="D260" s="84"/>
      <c r="E260" s="84">
        <v>1</v>
      </c>
      <c r="F260" s="84"/>
      <c r="G260" s="84"/>
      <c r="H260" s="84"/>
      <c r="I260" s="84"/>
      <c r="J260" s="84"/>
      <c r="K260" s="85"/>
      <c r="L260" s="55"/>
      <c r="M260" s="1"/>
      <c r="N260" s="56"/>
      <c r="O260" s="89" t="str">
        <f>IF(H260=0,"",H260/G259)</f>
        <v/>
      </c>
      <c r="P260" s="58">
        <v>1</v>
      </c>
      <c r="Q260" s="90"/>
      <c r="R260" s="90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46">
        <v>2402</v>
      </c>
      <c r="B261" s="84"/>
      <c r="C261" s="84"/>
      <c r="D261" s="84"/>
      <c r="E261" s="84"/>
      <c r="F261" s="84"/>
      <c r="G261" s="84"/>
      <c r="H261" s="84"/>
      <c r="I261" s="84"/>
      <c r="J261" s="84"/>
      <c r="K261" s="85"/>
      <c r="L261" s="55"/>
      <c r="M261" s="1"/>
      <c r="N261" s="56"/>
      <c r="O261" s="89" t="str">
        <f>IF(I261=0,"",I261/H260)</f>
        <v/>
      </c>
      <c r="P261" s="58"/>
      <c r="Q261" s="90" t="str">
        <f t="shared" si="38"/>
        <v/>
      </c>
      <c r="R261" s="90" t="str">
        <f t="shared" si="39"/>
        <v/>
      </c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46">
        <v>2501</v>
      </c>
      <c r="B262" s="84"/>
      <c r="C262" s="84"/>
      <c r="D262" s="84"/>
      <c r="E262" s="84"/>
      <c r="F262" s="84"/>
      <c r="G262" s="84"/>
      <c r="H262" s="84"/>
      <c r="I262" s="84"/>
      <c r="J262" s="84"/>
      <c r="K262" s="85"/>
      <c r="L262" s="55"/>
      <c r="M262" s="1"/>
      <c r="N262" s="56"/>
      <c r="O262" s="91" t="str">
        <f>IF(J262=0,"",J262/I261)</f>
        <v/>
      </c>
      <c r="P262" s="58"/>
      <c r="Q262" s="92" t="str">
        <f t="shared" si="38"/>
        <v/>
      </c>
      <c r="R262" s="92" t="str">
        <f t="shared" si="39"/>
        <v/>
      </c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46">
        <v>2502</v>
      </c>
      <c r="B263" s="84"/>
      <c r="C263" s="84"/>
      <c r="D263" s="84"/>
      <c r="E263" s="84"/>
      <c r="F263" s="84"/>
      <c r="G263" s="84"/>
      <c r="H263" s="84"/>
      <c r="I263" s="84"/>
      <c r="J263" s="84"/>
      <c r="K263" s="85"/>
      <c r="L263" s="55"/>
      <c r="M263" s="1"/>
      <c r="N263" s="27"/>
      <c r="O263" s="62"/>
      <c r="P263" s="63"/>
      <c r="Q263" s="64"/>
      <c r="R263" s="65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46">
        <v>2601</v>
      </c>
      <c r="B264" s="84"/>
      <c r="C264" s="84"/>
      <c r="D264" s="84"/>
      <c r="E264" s="84"/>
      <c r="F264" s="84"/>
      <c r="G264" s="84"/>
      <c r="H264" s="84"/>
      <c r="I264" s="84"/>
      <c r="J264" s="84"/>
      <c r="K264" s="85"/>
      <c r="L264" s="55"/>
      <c r="M264" s="1"/>
      <c r="N264" s="27"/>
      <c r="O264" s="66"/>
      <c r="P264" s="67"/>
      <c r="Q264" s="68"/>
      <c r="R264" s="66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46">
        <v>2602</v>
      </c>
      <c r="B265" s="84"/>
      <c r="C265" s="84"/>
      <c r="D265" s="84"/>
      <c r="E265" s="84"/>
      <c r="F265" s="84"/>
      <c r="G265" s="84"/>
      <c r="H265" s="84"/>
      <c r="I265" s="84"/>
      <c r="J265" s="84"/>
      <c r="K265" s="85"/>
      <c r="L265" s="55"/>
      <c r="M265" s="1"/>
      <c r="N265" s="27"/>
      <c r="O265" s="66"/>
      <c r="P265" s="67"/>
      <c r="Q265" s="68"/>
      <c r="R265" s="66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46">
        <v>2701</v>
      </c>
      <c r="B266" s="84"/>
      <c r="C266" s="84"/>
      <c r="D266" s="84"/>
      <c r="E266" s="84"/>
      <c r="F266" s="84"/>
      <c r="G266" s="84"/>
      <c r="H266" s="84"/>
      <c r="I266" s="84"/>
      <c r="J266" s="84"/>
      <c r="K266" s="85"/>
      <c r="L266" s="55"/>
      <c r="M266" s="1"/>
      <c r="N266" s="27"/>
      <c r="O266" s="1"/>
      <c r="P266" s="27"/>
      <c r="Q266" s="30"/>
      <c r="R266" s="66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46">
        <v>2702</v>
      </c>
      <c r="B267" s="84"/>
      <c r="C267" s="84"/>
      <c r="D267" s="84"/>
      <c r="E267" s="84"/>
      <c r="F267" s="84"/>
      <c r="G267" s="84"/>
      <c r="H267" s="84"/>
      <c r="I267" s="84"/>
      <c r="J267" s="84"/>
      <c r="K267" s="85"/>
      <c r="L267" s="55"/>
      <c r="M267" s="1"/>
      <c r="N267" s="27"/>
      <c r="O267" s="69" t="s">
        <v>35</v>
      </c>
      <c r="P267" s="123"/>
      <c r="Q267" s="71" t="str">
        <f>IF(SUM(K258:K267)=0,"",SUM(K258:K267))</f>
        <v/>
      </c>
      <c r="R267" s="72" t="s">
        <v>20</v>
      </c>
      <c r="T267" s="27"/>
      <c r="U267" s="27"/>
      <c r="V267" s="27"/>
      <c r="W267" s="136">
        <f>AVERAGE(S256,S280)</f>
        <v>0.88341346153846156</v>
      </c>
      <c r="X267" s="27"/>
      <c r="Y267" s="27"/>
      <c r="Z267" s="27"/>
    </row>
    <row r="268" spans="1:26" ht="15.75" customHeight="1">
      <c r="A268" s="46">
        <v>2801</v>
      </c>
      <c r="B268" s="84"/>
      <c r="C268" s="84"/>
      <c r="D268" s="84"/>
      <c r="E268" s="84"/>
      <c r="F268" s="84"/>
      <c r="G268" s="84"/>
      <c r="H268" s="84"/>
      <c r="I268" s="84"/>
      <c r="J268" s="84"/>
      <c r="K268" s="85"/>
      <c r="L268" s="55"/>
      <c r="M268" s="1"/>
      <c r="N268" s="27"/>
      <c r="O268" s="73" t="s">
        <v>36</v>
      </c>
      <c r="P268" s="125" t="e">
        <f>IF(P267/Q267=0,"",P267/Q267)</f>
        <v>#VALUE!</v>
      </c>
      <c r="Q268" s="75" t="e">
        <f>IF(P267/Q267=0,"",P267/Q267)</f>
        <v>#VALUE!</v>
      </c>
      <c r="R268" s="76" t="s">
        <v>37</v>
      </c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46">
        <v>2802</v>
      </c>
      <c r="B269" s="84"/>
      <c r="C269" s="84"/>
      <c r="D269" s="84"/>
      <c r="E269" s="84"/>
      <c r="F269" s="84"/>
      <c r="G269" s="84"/>
      <c r="H269" s="84"/>
      <c r="I269" s="84"/>
      <c r="J269" s="84"/>
      <c r="K269" s="85"/>
      <c r="L269" s="77"/>
      <c r="M269" s="78"/>
      <c r="N269" s="79"/>
      <c r="O269" s="78"/>
      <c r="P269" s="79"/>
      <c r="Q269" s="79"/>
      <c r="R269" s="80"/>
      <c r="T269" s="27"/>
      <c r="U269" s="27"/>
      <c r="V269" s="27"/>
      <c r="W269" s="27"/>
      <c r="X269" s="27"/>
      <c r="Y269" s="27"/>
      <c r="Z269" s="27"/>
    </row>
    <row r="270" spans="1:26" ht="18" customHeight="1">
      <c r="A270" s="22"/>
      <c r="B270" s="27"/>
      <c r="C270" s="27"/>
      <c r="D270" s="215" t="s">
        <v>80</v>
      </c>
      <c r="E270" s="216"/>
      <c r="F270" s="216"/>
      <c r="G270" s="216"/>
      <c r="H270" s="216"/>
      <c r="I270" s="216"/>
      <c r="J270" s="217"/>
      <c r="K270" s="81">
        <f>SUM(K254:K266)</f>
        <v>0</v>
      </c>
      <c r="L270" s="82" t="str">
        <f>IF(K262=0,"",K262/B254)</f>
        <v/>
      </c>
      <c r="M270" s="82" t="str">
        <f>IF(K270=0,"",K270/B254)</f>
        <v/>
      </c>
      <c r="N270" s="82" t="str">
        <f>IF(K262=0,"",M270-L270)</f>
        <v/>
      </c>
      <c r="O270" s="1"/>
      <c r="P270" s="27"/>
      <c r="Q270" s="30"/>
      <c r="R270" s="1"/>
      <c r="T270" s="27"/>
      <c r="U270" s="27"/>
      <c r="V270" s="27"/>
      <c r="W270" s="27"/>
      <c r="X270" s="27"/>
      <c r="Y270" s="27"/>
      <c r="Z270" s="27"/>
    </row>
    <row r="271" spans="1:26" ht="12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1"/>
      <c r="M271" s="1"/>
      <c r="N271" s="27"/>
      <c r="O271" s="1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1"/>
      <c r="M272" s="1"/>
      <c r="N272" s="27"/>
      <c r="O272" s="1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1"/>
      <c r="M273" s="1"/>
      <c r="N273" s="27"/>
      <c r="O273" s="1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1"/>
      <c r="M274" s="1"/>
      <c r="N274" s="27"/>
      <c r="O274" s="1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26.25" customHeight="1">
      <c r="B275" s="218" t="s">
        <v>69</v>
      </c>
      <c r="C275" s="219"/>
      <c r="D275" s="219"/>
      <c r="E275" s="219"/>
      <c r="F275" s="219"/>
      <c r="G275" s="219"/>
      <c r="H275" s="219"/>
      <c r="I275" s="219"/>
      <c r="J275" s="219"/>
      <c r="K275" s="41" t="s">
        <v>96</v>
      </c>
      <c r="L275" s="1"/>
      <c r="M275" s="1"/>
      <c r="N275" s="27"/>
      <c r="O275" s="1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20.25" customHeight="1">
      <c r="A276" s="220" t="s">
        <v>19</v>
      </c>
      <c r="B276" s="221" t="s">
        <v>70</v>
      </c>
      <c r="C276" s="216"/>
      <c r="D276" s="216"/>
      <c r="E276" s="216"/>
      <c r="F276" s="216"/>
      <c r="G276" s="216"/>
      <c r="H276" s="216"/>
      <c r="I276" s="216"/>
      <c r="J276" s="217"/>
      <c r="K276" s="222" t="s">
        <v>20</v>
      </c>
      <c r="L276" s="212" t="s">
        <v>11</v>
      </c>
      <c r="M276" s="212" t="s">
        <v>12</v>
      </c>
      <c r="N276" s="223" t="s">
        <v>13</v>
      </c>
      <c r="O276" s="212" t="s">
        <v>14</v>
      </c>
      <c r="P276" s="214" t="s">
        <v>15</v>
      </c>
      <c r="Q276" s="214" t="s">
        <v>16</v>
      </c>
      <c r="R276" s="212" t="s">
        <v>17</v>
      </c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213"/>
      <c r="B277" s="46" t="s">
        <v>71</v>
      </c>
      <c r="C277" s="46" t="s">
        <v>72</v>
      </c>
      <c r="D277" s="46" t="s">
        <v>73</v>
      </c>
      <c r="E277" s="46" t="s">
        <v>74</v>
      </c>
      <c r="F277" s="46" t="s">
        <v>75</v>
      </c>
      <c r="G277" s="46" t="s">
        <v>76</v>
      </c>
      <c r="H277" s="46" t="s">
        <v>77</v>
      </c>
      <c r="I277" s="46" t="s">
        <v>78</v>
      </c>
      <c r="J277" s="46" t="s">
        <v>79</v>
      </c>
      <c r="K277" s="213"/>
      <c r="L277" s="213"/>
      <c r="M277" s="213"/>
      <c r="N277" s="213"/>
      <c r="O277" s="213"/>
      <c r="P277" s="213"/>
      <c r="Q277" s="213"/>
      <c r="R277" s="213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46">
        <v>2102</v>
      </c>
      <c r="B278" s="47">
        <v>26</v>
      </c>
      <c r="C278" s="84"/>
      <c r="D278" s="84"/>
      <c r="E278" s="84"/>
      <c r="F278" s="84"/>
      <c r="G278" s="84"/>
      <c r="H278" s="84"/>
      <c r="I278" s="84"/>
      <c r="J278" s="84"/>
      <c r="K278" s="85"/>
      <c r="L278" s="49"/>
      <c r="M278" s="50"/>
      <c r="N278" s="51"/>
      <c r="O278" s="52"/>
      <c r="P278" s="53">
        <f>B278</f>
        <v>26</v>
      </c>
      <c r="Q278" s="54"/>
      <c r="R278" s="52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46">
        <v>2201</v>
      </c>
      <c r="B279" s="84"/>
      <c r="C279" s="167">
        <v>24</v>
      </c>
      <c r="D279" s="84"/>
      <c r="E279" s="84"/>
      <c r="F279" s="84"/>
      <c r="G279" s="84"/>
      <c r="H279" s="84"/>
      <c r="I279" s="84"/>
      <c r="J279" s="84"/>
      <c r="K279" s="85"/>
      <c r="L279" s="55"/>
      <c r="M279" s="1"/>
      <c r="N279" s="56"/>
      <c r="O279" s="89">
        <f>IF(C279=0,"",C279/B278)</f>
        <v>0.92307692307692313</v>
      </c>
      <c r="P279" s="58">
        <v>24</v>
      </c>
      <c r="Q279" s="90">
        <f t="shared" ref="Q279:Q286" si="40">IF(P279=0,"",P279/P278)</f>
        <v>0.92307692307692313</v>
      </c>
      <c r="R279" s="90">
        <f t="shared" ref="R279:R286" si="41">IF(P279=0,"",100%-Q279)</f>
        <v>7.6923076923076872E-2</v>
      </c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46">
        <v>2202</v>
      </c>
      <c r="B280" s="84"/>
      <c r="C280" s="84"/>
      <c r="D280" s="84">
        <v>24</v>
      </c>
      <c r="E280" s="84"/>
      <c r="F280" s="84"/>
      <c r="G280" s="84"/>
      <c r="H280" s="84"/>
      <c r="I280" s="84"/>
      <c r="J280" s="84"/>
      <c r="K280" s="85"/>
      <c r="L280" s="55"/>
      <c r="M280" s="1"/>
      <c r="N280" s="56"/>
      <c r="O280" s="89">
        <f>IF(D280=0,"",D280/C279)</f>
        <v>1</v>
      </c>
      <c r="P280" s="58">
        <v>24</v>
      </c>
      <c r="Q280" s="90">
        <f t="shared" si="40"/>
        <v>1</v>
      </c>
      <c r="R280" s="90">
        <f t="shared" si="41"/>
        <v>0</v>
      </c>
      <c r="S280" s="32">
        <f>P280/P278</f>
        <v>0.92307692307692313</v>
      </c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46">
        <v>2301</v>
      </c>
      <c r="B281" s="84"/>
      <c r="C281" s="84"/>
      <c r="D281" s="84"/>
      <c r="E281" s="84">
        <v>14</v>
      </c>
      <c r="F281" s="84"/>
      <c r="G281" s="84"/>
      <c r="H281" s="84"/>
      <c r="I281" s="84"/>
      <c r="J281" s="84"/>
      <c r="K281" s="85"/>
      <c r="L281" s="55"/>
      <c r="M281" s="1"/>
      <c r="N281" s="56"/>
      <c r="O281" s="89">
        <f>IF(E281=0,"",E281/D280)</f>
        <v>0.58333333333333337</v>
      </c>
      <c r="P281" s="58">
        <v>23</v>
      </c>
      <c r="Q281" s="90">
        <f t="shared" si="40"/>
        <v>0.95833333333333337</v>
      </c>
      <c r="R281" s="90">
        <f t="shared" si="41"/>
        <v>4.166666666666663E-2</v>
      </c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46">
        <v>2302</v>
      </c>
      <c r="B282" s="84"/>
      <c r="C282" s="84"/>
      <c r="D282" s="84"/>
      <c r="E282" s="84">
        <v>14</v>
      </c>
      <c r="F282" s="84"/>
      <c r="G282" s="84"/>
      <c r="H282" s="84"/>
      <c r="I282" s="84"/>
      <c r="J282" s="84"/>
      <c r="K282" s="85"/>
      <c r="L282" s="55"/>
      <c r="M282" s="1"/>
      <c r="N282" s="56"/>
      <c r="O282" s="89" t="str">
        <f>IF(F282=0,"",F282/E281)</f>
        <v/>
      </c>
      <c r="P282" s="58">
        <v>15</v>
      </c>
      <c r="Q282" s="90"/>
      <c r="R282" s="90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46">
        <v>2401</v>
      </c>
      <c r="B283" s="84"/>
      <c r="C283" s="84"/>
      <c r="D283" s="84"/>
      <c r="E283" s="84">
        <v>4</v>
      </c>
      <c r="F283" s="84"/>
      <c r="G283" s="84"/>
      <c r="H283" s="84"/>
      <c r="I283" s="84"/>
      <c r="J283" s="84"/>
      <c r="K283" s="85"/>
      <c r="L283" s="55"/>
      <c r="M283" s="1"/>
      <c r="N283" s="56"/>
      <c r="O283" s="89" t="str">
        <f>IF(G283=0,"",G283/F282)</f>
        <v/>
      </c>
      <c r="P283" s="58">
        <v>4</v>
      </c>
      <c r="Q283" s="90"/>
      <c r="R283" s="90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46">
        <v>2402</v>
      </c>
      <c r="B284" s="84"/>
      <c r="C284" s="84"/>
      <c r="D284" s="84"/>
      <c r="E284" s="84"/>
      <c r="F284" s="84"/>
      <c r="G284" s="84"/>
      <c r="H284" s="84"/>
      <c r="I284" s="84"/>
      <c r="J284" s="84"/>
      <c r="K284" s="85"/>
      <c r="L284" s="55"/>
      <c r="M284" s="1"/>
      <c r="N284" s="56"/>
      <c r="O284" s="89" t="str">
        <f>IF(H284=0,"",H284/G283)</f>
        <v/>
      </c>
      <c r="P284" s="58"/>
      <c r="Q284" s="90" t="str">
        <f t="shared" si="40"/>
        <v/>
      </c>
      <c r="R284" s="90" t="str">
        <f t="shared" si="41"/>
        <v/>
      </c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46">
        <v>2501</v>
      </c>
      <c r="B285" s="84"/>
      <c r="C285" s="84"/>
      <c r="D285" s="84"/>
      <c r="E285" s="84"/>
      <c r="F285" s="84"/>
      <c r="G285" s="84"/>
      <c r="H285" s="84"/>
      <c r="I285" s="84"/>
      <c r="J285" s="84"/>
      <c r="K285" s="85"/>
      <c r="L285" s="55"/>
      <c r="M285" s="1"/>
      <c r="N285" s="56"/>
      <c r="O285" s="89" t="str">
        <f>IF(I285=0,"",I285/H284)</f>
        <v/>
      </c>
      <c r="P285" s="58"/>
      <c r="Q285" s="90" t="str">
        <f t="shared" si="40"/>
        <v/>
      </c>
      <c r="R285" s="90" t="str">
        <f t="shared" si="41"/>
        <v/>
      </c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46">
        <v>2502</v>
      </c>
      <c r="B286" s="84"/>
      <c r="C286" s="84"/>
      <c r="D286" s="84"/>
      <c r="E286" s="84"/>
      <c r="F286" s="84"/>
      <c r="G286" s="84"/>
      <c r="H286" s="84"/>
      <c r="I286" s="84"/>
      <c r="J286" s="84"/>
      <c r="K286" s="85"/>
      <c r="L286" s="55"/>
      <c r="M286" s="1"/>
      <c r="N286" s="56"/>
      <c r="O286" s="91" t="str">
        <f>IF(J286=0,"",J286/I285)</f>
        <v/>
      </c>
      <c r="P286" s="58"/>
      <c r="Q286" s="92" t="str">
        <f t="shared" si="40"/>
        <v/>
      </c>
      <c r="R286" s="92" t="str">
        <f t="shared" si="41"/>
        <v/>
      </c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46">
        <v>2601</v>
      </c>
      <c r="B287" s="84"/>
      <c r="C287" s="84"/>
      <c r="D287" s="84"/>
      <c r="E287" s="84"/>
      <c r="F287" s="84"/>
      <c r="G287" s="84"/>
      <c r="H287" s="84"/>
      <c r="I287" s="84"/>
      <c r="J287" s="84"/>
      <c r="K287" s="85"/>
      <c r="L287" s="55"/>
      <c r="M287" s="1"/>
      <c r="N287" s="27"/>
      <c r="O287" s="62"/>
      <c r="P287" s="63"/>
      <c r="Q287" s="64"/>
      <c r="R287" s="65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46">
        <v>2602</v>
      </c>
      <c r="B288" s="84"/>
      <c r="C288" s="84"/>
      <c r="D288" s="84"/>
      <c r="E288" s="84"/>
      <c r="F288" s="84"/>
      <c r="G288" s="84"/>
      <c r="H288" s="84"/>
      <c r="I288" s="84"/>
      <c r="J288" s="84"/>
      <c r="K288" s="85"/>
      <c r="L288" s="55"/>
      <c r="M288" s="1"/>
      <c r="N288" s="27"/>
      <c r="O288" s="66"/>
      <c r="P288" s="67"/>
      <c r="Q288" s="68"/>
      <c r="R288" s="66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46">
        <v>2701</v>
      </c>
      <c r="B289" s="84"/>
      <c r="C289" s="84"/>
      <c r="D289" s="84"/>
      <c r="E289" s="84"/>
      <c r="F289" s="84"/>
      <c r="G289" s="84"/>
      <c r="H289" s="84"/>
      <c r="I289" s="84"/>
      <c r="J289" s="84"/>
      <c r="K289" s="85"/>
      <c r="L289" s="55"/>
      <c r="M289" s="1"/>
      <c r="N289" s="27"/>
      <c r="O289" s="66"/>
      <c r="P289" s="67"/>
      <c r="Q289" s="68"/>
      <c r="R289" s="66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46">
        <v>2702</v>
      </c>
      <c r="B290" s="84"/>
      <c r="C290" s="84"/>
      <c r="D290" s="84"/>
      <c r="E290" s="84"/>
      <c r="F290" s="84"/>
      <c r="G290" s="84"/>
      <c r="H290" s="84"/>
      <c r="I290" s="84"/>
      <c r="J290" s="84"/>
      <c r="K290" s="85"/>
      <c r="L290" s="55"/>
      <c r="M290" s="1"/>
      <c r="N290" s="27"/>
      <c r="O290" s="1"/>
      <c r="P290" s="27"/>
      <c r="Q290" s="30"/>
      <c r="R290" s="66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46">
        <v>2801</v>
      </c>
      <c r="B291" s="84"/>
      <c r="C291" s="84"/>
      <c r="D291" s="84"/>
      <c r="E291" s="84"/>
      <c r="F291" s="84"/>
      <c r="G291" s="84"/>
      <c r="H291" s="84"/>
      <c r="I291" s="84"/>
      <c r="J291" s="84"/>
      <c r="K291" s="85"/>
      <c r="L291" s="55"/>
      <c r="M291" s="1"/>
      <c r="N291" s="27"/>
      <c r="O291" s="69" t="s">
        <v>35</v>
      </c>
      <c r="P291" s="123"/>
      <c r="Q291" s="71" t="str">
        <f>IF(SUM(K282:K291)=0,"",SUM(K282:K291))</f>
        <v/>
      </c>
      <c r="R291" s="72" t="s">
        <v>20</v>
      </c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46">
        <v>2802</v>
      </c>
      <c r="B292" s="84"/>
      <c r="C292" s="84"/>
      <c r="D292" s="84"/>
      <c r="E292" s="84"/>
      <c r="F292" s="84"/>
      <c r="G292" s="84"/>
      <c r="H292" s="84"/>
      <c r="I292" s="84"/>
      <c r="J292" s="84"/>
      <c r="K292" s="85"/>
      <c r="L292" s="55"/>
      <c r="M292" s="1"/>
      <c r="N292" s="27"/>
      <c r="O292" s="73" t="s">
        <v>36</v>
      </c>
      <c r="P292" s="125" t="e">
        <f>IF(P291/Q291=0,"",P291/Q291)</f>
        <v>#VALUE!</v>
      </c>
      <c r="Q292" s="75" t="e">
        <f>IF(P291/Q291=0,"",P291/Q291)</f>
        <v>#VALUE!</v>
      </c>
      <c r="R292" s="76" t="s">
        <v>37</v>
      </c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46">
        <v>2901</v>
      </c>
      <c r="B293" s="84"/>
      <c r="C293" s="84"/>
      <c r="D293" s="84"/>
      <c r="E293" s="84"/>
      <c r="F293" s="84"/>
      <c r="G293" s="84"/>
      <c r="H293" s="84"/>
      <c r="I293" s="84"/>
      <c r="J293" s="84"/>
      <c r="K293" s="85"/>
      <c r="L293" s="77"/>
      <c r="M293" s="78"/>
      <c r="N293" s="79"/>
      <c r="O293" s="78"/>
      <c r="P293" s="79"/>
      <c r="Q293" s="79"/>
      <c r="R293" s="80"/>
      <c r="S293" s="27"/>
      <c r="T293" s="27"/>
      <c r="U293" s="27"/>
      <c r="V293" s="27"/>
      <c r="W293" s="27"/>
      <c r="X293" s="27"/>
      <c r="Y293" s="27"/>
      <c r="Z293" s="27"/>
    </row>
    <row r="294" spans="1:26" ht="18" customHeight="1">
      <c r="A294" s="22"/>
      <c r="B294" s="27"/>
      <c r="C294" s="27"/>
      <c r="D294" s="215" t="s">
        <v>80</v>
      </c>
      <c r="E294" s="216"/>
      <c r="F294" s="216"/>
      <c r="G294" s="216"/>
      <c r="H294" s="216"/>
      <c r="I294" s="216"/>
      <c r="J294" s="217"/>
      <c r="K294" s="81">
        <f>SUM(K278:K290)</f>
        <v>0</v>
      </c>
      <c r="L294" s="82" t="str">
        <f>IF(K286=0,"",K286/B278)</f>
        <v/>
      </c>
      <c r="M294" s="82" t="str">
        <f>IF(K294=0,"",K294/B278)</f>
        <v/>
      </c>
      <c r="N294" s="82" t="str">
        <f>IF(K286=0,"",M294-L294)</f>
        <v/>
      </c>
      <c r="O294" s="1"/>
      <c r="P294" s="27"/>
      <c r="Q294" s="30"/>
      <c r="R294" s="1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1"/>
      <c r="M295" s="1"/>
      <c r="N295" s="27"/>
      <c r="O295" s="1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1"/>
      <c r="M296" s="1"/>
      <c r="N296" s="27"/>
      <c r="O296" s="1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26.25">
      <c r="B297" s="218" t="s">
        <v>69</v>
      </c>
      <c r="C297" s="219"/>
      <c r="D297" s="219"/>
      <c r="E297" s="219"/>
      <c r="F297" s="219"/>
      <c r="G297" s="219"/>
      <c r="H297" s="219"/>
      <c r="I297" s="219"/>
      <c r="J297" s="219"/>
      <c r="K297" s="41" t="s">
        <v>124</v>
      </c>
      <c r="L297" s="1"/>
      <c r="M297" s="1"/>
      <c r="N297" s="27"/>
      <c r="O297" s="1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20.25">
      <c r="A298" s="220" t="s">
        <v>19</v>
      </c>
      <c r="B298" s="221" t="s">
        <v>70</v>
      </c>
      <c r="C298" s="216"/>
      <c r="D298" s="216"/>
      <c r="E298" s="216"/>
      <c r="F298" s="216"/>
      <c r="G298" s="216"/>
      <c r="H298" s="216"/>
      <c r="I298" s="216"/>
      <c r="J298" s="217"/>
      <c r="K298" s="222" t="s">
        <v>20</v>
      </c>
      <c r="L298" s="212" t="s">
        <v>11</v>
      </c>
      <c r="M298" s="212" t="s">
        <v>12</v>
      </c>
      <c r="N298" s="223" t="s">
        <v>13</v>
      </c>
      <c r="O298" s="212" t="s">
        <v>14</v>
      </c>
      <c r="P298" s="214" t="s">
        <v>15</v>
      </c>
      <c r="Q298" s="214" t="s">
        <v>16</v>
      </c>
      <c r="R298" s="212" t="s">
        <v>17</v>
      </c>
      <c r="S298" s="27"/>
      <c r="T298" s="27"/>
      <c r="U298" s="27"/>
      <c r="V298" s="27"/>
      <c r="W298" s="27"/>
      <c r="X298" s="27"/>
      <c r="Y298" s="27"/>
      <c r="Z298" s="27"/>
    </row>
    <row r="299" spans="1:26" ht="15.75">
      <c r="A299" s="213"/>
      <c r="B299" s="46" t="s">
        <v>71</v>
      </c>
      <c r="C299" s="46" t="s">
        <v>72</v>
      </c>
      <c r="D299" s="46" t="s">
        <v>73</v>
      </c>
      <c r="E299" s="46" t="s">
        <v>74</v>
      </c>
      <c r="F299" s="46" t="s">
        <v>75</v>
      </c>
      <c r="G299" s="46" t="s">
        <v>76</v>
      </c>
      <c r="H299" s="46" t="s">
        <v>77</v>
      </c>
      <c r="I299" s="46" t="s">
        <v>78</v>
      </c>
      <c r="J299" s="46" t="s">
        <v>79</v>
      </c>
      <c r="K299" s="213"/>
      <c r="L299" s="213"/>
      <c r="M299" s="213"/>
      <c r="N299" s="213"/>
      <c r="O299" s="213"/>
      <c r="P299" s="213"/>
      <c r="Q299" s="213"/>
      <c r="R299" s="213"/>
      <c r="S299" s="27"/>
      <c r="T299" s="27"/>
      <c r="U299" s="27"/>
      <c r="V299" s="27"/>
      <c r="W299" s="27"/>
      <c r="X299" s="27"/>
      <c r="Y299" s="27"/>
      <c r="Z299" s="27"/>
    </row>
    <row r="300" spans="1:26" ht="15.75">
      <c r="A300" s="46">
        <v>2201</v>
      </c>
      <c r="B300" s="167">
        <v>30</v>
      </c>
      <c r="C300" s="84"/>
      <c r="D300" s="84"/>
      <c r="E300" s="84"/>
      <c r="F300" s="84"/>
      <c r="G300" s="84"/>
      <c r="H300" s="84"/>
      <c r="I300" s="84"/>
      <c r="J300" s="84"/>
      <c r="K300" s="85"/>
      <c r="L300" s="49"/>
      <c r="M300" s="50"/>
      <c r="N300" s="51"/>
      <c r="O300" s="52"/>
      <c r="P300" s="53">
        <f>B300</f>
        <v>30</v>
      </c>
      <c r="Q300" s="54"/>
      <c r="R300" s="52"/>
      <c r="S300" s="27"/>
      <c r="T300" s="27"/>
      <c r="U300" s="27"/>
      <c r="V300" s="27"/>
      <c r="W300" s="27"/>
      <c r="X300" s="27"/>
      <c r="Y300" s="27"/>
      <c r="Z300" s="27"/>
    </row>
    <row r="301" spans="1:26" ht="15.75">
      <c r="A301" s="46">
        <v>2202</v>
      </c>
      <c r="B301" s="84"/>
      <c r="C301" s="27">
        <v>29</v>
      </c>
      <c r="D301" s="84"/>
      <c r="E301" s="84"/>
      <c r="F301" s="84"/>
      <c r="G301" s="84"/>
      <c r="H301" s="84"/>
      <c r="I301" s="84"/>
      <c r="J301" s="84"/>
      <c r="K301" s="85"/>
      <c r="L301" s="55"/>
      <c r="M301" s="1"/>
      <c r="N301" s="56"/>
      <c r="O301" s="89">
        <f>C301/B300</f>
        <v>0.96666666666666667</v>
      </c>
      <c r="P301" s="58">
        <v>29</v>
      </c>
      <c r="Q301" s="90">
        <f t="shared" ref="Q301:Q308" si="42">IF(P301=0,"",P301/P300)</f>
        <v>0.96666666666666667</v>
      </c>
      <c r="R301" s="90">
        <f t="shared" ref="R301:R308" si="43">IF(P301=0,"",100%-Q301)</f>
        <v>3.3333333333333326E-2</v>
      </c>
      <c r="S301" s="27"/>
      <c r="T301" s="27"/>
      <c r="U301" s="27"/>
      <c r="V301" s="27"/>
      <c r="W301" s="27"/>
      <c r="X301" s="27"/>
      <c r="Y301" s="27"/>
      <c r="Z301" s="27"/>
    </row>
    <row r="302" spans="1:26" ht="15.75">
      <c r="A302" s="46">
        <v>2301</v>
      </c>
      <c r="B302" s="84"/>
      <c r="C302" s="84"/>
      <c r="D302" s="84">
        <v>21</v>
      </c>
      <c r="E302" s="84"/>
      <c r="F302" s="84"/>
      <c r="G302" s="84"/>
      <c r="H302" s="84"/>
      <c r="I302" s="84"/>
      <c r="J302" s="84"/>
      <c r="K302" s="85"/>
      <c r="L302" s="55"/>
      <c r="M302" s="1"/>
      <c r="N302" s="56"/>
      <c r="O302" s="89">
        <f>IF(D302=0,"",D302/C301)</f>
        <v>0.72413793103448276</v>
      </c>
      <c r="P302" s="58">
        <v>28</v>
      </c>
      <c r="Q302" s="90">
        <f t="shared" si="42"/>
        <v>0.96551724137931039</v>
      </c>
      <c r="R302" s="90">
        <f t="shared" si="43"/>
        <v>3.4482758620689613E-2</v>
      </c>
      <c r="S302" s="197">
        <f>P302/P300</f>
        <v>0.93333333333333335</v>
      </c>
      <c r="T302" s="27"/>
      <c r="U302" s="27"/>
      <c r="V302" s="27"/>
      <c r="W302" s="27"/>
      <c r="X302" s="27"/>
      <c r="Y302" s="27"/>
      <c r="Z302" s="27"/>
    </row>
    <row r="303" spans="1:26" ht="15.75">
      <c r="A303" s="46">
        <v>2302</v>
      </c>
      <c r="B303" s="84"/>
      <c r="C303" s="84"/>
      <c r="D303" s="84"/>
      <c r="E303" s="84">
        <v>17</v>
      </c>
      <c r="F303" s="84"/>
      <c r="G303" s="84"/>
      <c r="H303" s="84"/>
      <c r="I303" s="84"/>
      <c r="J303" s="84"/>
      <c r="K303" s="85"/>
      <c r="L303" s="55"/>
      <c r="M303" s="1"/>
      <c r="N303" s="56"/>
      <c r="O303" s="89">
        <f>IF(E303=0,"",E303/D302)</f>
        <v>0.80952380952380953</v>
      </c>
      <c r="P303" s="58">
        <v>28</v>
      </c>
      <c r="Q303" s="90">
        <f t="shared" si="42"/>
        <v>1</v>
      </c>
      <c r="R303" s="90">
        <f t="shared" si="43"/>
        <v>0</v>
      </c>
      <c r="S303" s="27"/>
      <c r="T303" s="27"/>
      <c r="U303" s="27"/>
      <c r="V303" s="27"/>
      <c r="W303" s="27"/>
      <c r="X303" s="27"/>
      <c r="Y303" s="27"/>
      <c r="Z303" s="27"/>
    </row>
    <row r="304" spans="1:26" ht="15.75">
      <c r="A304" s="46">
        <v>2401</v>
      </c>
      <c r="B304" s="84"/>
      <c r="C304" s="84"/>
      <c r="D304" s="84"/>
      <c r="E304" s="84">
        <v>17</v>
      </c>
      <c r="F304" s="84"/>
      <c r="G304" s="84"/>
      <c r="H304" s="84"/>
      <c r="I304" s="84"/>
      <c r="J304" s="84"/>
      <c r="K304" s="85"/>
      <c r="L304" s="55"/>
      <c r="M304" s="1"/>
      <c r="N304" s="56"/>
      <c r="O304" s="89" t="str">
        <f>IF(F304=0,"",F304/E303)</f>
        <v/>
      </c>
      <c r="P304" s="58">
        <v>21</v>
      </c>
      <c r="Q304" s="90"/>
      <c r="R304" s="90"/>
      <c r="S304" s="27"/>
      <c r="T304" s="27"/>
      <c r="U304" s="27"/>
      <c r="V304" s="27"/>
      <c r="W304" s="27"/>
      <c r="X304" s="27"/>
      <c r="Y304" s="27"/>
      <c r="Z304" s="27"/>
    </row>
    <row r="305" spans="1:26" ht="15.75">
      <c r="A305" s="46">
        <v>2402</v>
      </c>
      <c r="B305" s="84"/>
      <c r="C305" s="84"/>
      <c r="D305" s="84"/>
      <c r="E305" s="84"/>
      <c r="F305" s="84"/>
      <c r="G305" s="84"/>
      <c r="H305" s="84"/>
      <c r="I305" s="84"/>
      <c r="J305" s="84"/>
      <c r="K305" s="85"/>
      <c r="L305" s="55"/>
      <c r="M305" s="1"/>
      <c r="N305" s="56"/>
      <c r="O305" s="89" t="str">
        <f>IF(G305=0,"",G305/F304)</f>
        <v/>
      </c>
      <c r="P305" s="58"/>
      <c r="Q305" s="90" t="str">
        <f t="shared" si="42"/>
        <v/>
      </c>
      <c r="R305" s="90" t="str">
        <f t="shared" si="43"/>
        <v/>
      </c>
      <c r="S305" s="27"/>
      <c r="T305" s="27"/>
      <c r="U305" s="27"/>
      <c r="V305" s="27"/>
      <c r="W305" s="27"/>
      <c r="X305" s="27"/>
      <c r="Y305" s="27"/>
      <c r="Z305" s="27"/>
    </row>
    <row r="306" spans="1:26" ht="15.75">
      <c r="A306" s="46">
        <v>2501</v>
      </c>
      <c r="B306" s="84"/>
      <c r="C306" s="84"/>
      <c r="D306" s="84"/>
      <c r="E306" s="84"/>
      <c r="F306" s="84"/>
      <c r="G306" s="84"/>
      <c r="H306" s="84"/>
      <c r="I306" s="84"/>
      <c r="J306" s="84"/>
      <c r="K306" s="85"/>
      <c r="L306" s="55"/>
      <c r="M306" s="1"/>
      <c r="N306" s="56"/>
      <c r="O306" s="89" t="str">
        <f>IF(H306=0,"",H306/G305)</f>
        <v/>
      </c>
      <c r="P306" s="58"/>
      <c r="Q306" s="90" t="str">
        <f t="shared" si="42"/>
        <v/>
      </c>
      <c r="R306" s="90" t="str">
        <f t="shared" si="43"/>
        <v/>
      </c>
      <c r="S306" s="27"/>
      <c r="T306" s="27"/>
      <c r="U306" s="27"/>
      <c r="V306" s="27"/>
      <c r="W306" s="27"/>
      <c r="X306" s="27"/>
      <c r="Y306" s="27"/>
      <c r="Z306" s="27"/>
    </row>
    <row r="307" spans="1:26" ht="15.75">
      <c r="A307" s="46">
        <v>2502</v>
      </c>
      <c r="B307" s="84"/>
      <c r="C307" s="84"/>
      <c r="D307" s="84"/>
      <c r="E307" s="84"/>
      <c r="F307" s="84"/>
      <c r="G307" s="84"/>
      <c r="H307" s="84"/>
      <c r="I307" s="84"/>
      <c r="J307" s="84"/>
      <c r="K307" s="85"/>
      <c r="L307" s="55"/>
      <c r="M307" s="1"/>
      <c r="N307" s="56"/>
      <c r="O307" s="89" t="str">
        <f>IF(I307=0,"",I307/H306)</f>
        <v/>
      </c>
      <c r="P307" s="58"/>
      <c r="Q307" s="90" t="str">
        <f t="shared" si="42"/>
        <v/>
      </c>
      <c r="R307" s="90" t="str">
        <f t="shared" si="43"/>
        <v/>
      </c>
      <c r="S307" s="27"/>
      <c r="T307" s="27"/>
      <c r="U307" s="27"/>
      <c r="V307" s="27"/>
      <c r="W307" s="27"/>
      <c r="X307" s="27"/>
      <c r="Y307" s="27"/>
      <c r="Z307" s="27"/>
    </row>
    <row r="308" spans="1:26" ht="15.75">
      <c r="A308" s="46">
        <v>2601</v>
      </c>
      <c r="B308" s="84"/>
      <c r="C308" s="84"/>
      <c r="D308" s="84"/>
      <c r="E308" s="84"/>
      <c r="F308" s="84"/>
      <c r="G308" s="84"/>
      <c r="H308" s="84"/>
      <c r="I308" s="84"/>
      <c r="J308" s="84"/>
      <c r="K308" s="85"/>
      <c r="L308" s="55"/>
      <c r="M308" s="1"/>
      <c r="N308" s="56"/>
      <c r="O308" s="91" t="str">
        <f>IF(J308=0,"",J308/I307)</f>
        <v/>
      </c>
      <c r="P308" s="58"/>
      <c r="Q308" s="92" t="str">
        <f t="shared" si="42"/>
        <v/>
      </c>
      <c r="R308" s="92" t="str">
        <f t="shared" si="43"/>
        <v/>
      </c>
      <c r="S308" s="27"/>
      <c r="T308" s="27"/>
      <c r="U308" s="27"/>
      <c r="V308" s="27"/>
      <c r="W308" s="27"/>
      <c r="X308" s="27"/>
      <c r="Y308" s="27"/>
      <c r="Z308" s="27"/>
    </row>
    <row r="309" spans="1:26" ht="15.75">
      <c r="A309" s="46">
        <v>2602</v>
      </c>
      <c r="B309" s="84"/>
      <c r="C309" s="84"/>
      <c r="D309" s="84"/>
      <c r="E309" s="84"/>
      <c r="F309" s="84"/>
      <c r="G309" s="84"/>
      <c r="H309" s="84"/>
      <c r="I309" s="84"/>
      <c r="J309" s="84"/>
      <c r="K309" s="85"/>
      <c r="L309" s="55"/>
      <c r="M309" s="1"/>
      <c r="N309" s="27"/>
      <c r="O309" s="62"/>
      <c r="P309" s="63"/>
      <c r="Q309" s="64"/>
      <c r="R309" s="65"/>
      <c r="S309" s="27"/>
      <c r="T309" s="27"/>
      <c r="U309" s="27"/>
      <c r="V309" s="27"/>
      <c r="W309" s="27"/>
      <c r="X309" s="27"/>
      <c r="Y309" s="27"/>
      <c r="Z309" s="27"/>
    </row>
    <row r="310" spans="1:26" ht="15.75">
      <c r="A310" s="46">
        <v>2701</v>
      </c>
      <c r="B310" s="84"/>
      <c r="C310" s="84"/>
      <c r="D310" s="84"/>
      <c r="E310" s="84"/>
      <c r="F310" s="84"/>
      <c r="G310" s="84"/>
      <c r="H310" s="84"/>
      <c r="I310" s="84"/>
      <c r="J310" s="84"/>
      <c r="K310" s="85"/>
      <c r="L310" s="55"/>
      <c r="M310" s="1"/>
      <c r="N310" s="27"/>
      <c r="O310" s="66"/>
      <c r="P310" s="67"/>
      <c r="Q310" s="68"/>
      <c r="R310" s="66"/>
      <c r="S310" s="27"/>
      <c r="T310" s="27"/>
      <c r="U310" s="27"/>
      <c r="V310" s="27"/>
      <c r="W310" s="27"/>
      <c r="X310" s="27"/>
      <c r="Y310" s="27"/>
      <c r="Z310" s="27"/>
    </row>
    <row r="311" spans="1:26" ht="15.75">
      <c r="A311" s="46">
        <v>2702</v>
      </c>
      <c r="B311" s="84"/>
      <c r="C311" s="84"/>
      <c r="D311" s="84"/>
      <c r="E311" s="84"/>
      <c r="F311" s="84"/>
      <c r="G311" s="84"/>
      <c r="H311" s="84"/>
      <c r="I311" s="84"/>
      <c r="J311" s="84"/>
      <c r="K311" s="85"/>
      <c r="L311" s="55"/>
      <c r="M311" s="1"/>
      <c r="N311" s="27"/>
      <c r="O311" s="66"/>
      <c r="P311" s="67"/>
      <c r="Q311" s="68"/>
      <c r="R311" s="66"/>
      <c r="S311" s="27"/>
      <c r="T311" s="27"/>
      <c r="U311" s="27"/>
      <c r="V311" s="27"/>
      <c r="W311" s="27"/>
      <c r="X311" s="27"/>
      <c r="Y311" s="27"/>
      <c r="Z311" s="27"/>
    </row>
    <row r="312" spans="1:26" ht="15.75">
      <c r="A312" s="46">
        <v>2801</v>
      </c>
      <c r="B312" s="84"/>
      <c r="C312" s="84"/>
      <c r="D312" s="84"/>
      <c r="E312" s="84"/>
      <c r="F312" s="84"/>
      <c r="G312" s="84"/>
      <c r="H312" s="84"/>
      <c r="I312" s="84"/>
      <c r="J312" s="84"/>
      <c r="K312" s="85"/>
      <c r="L312" s="55"/>
      <c r="M312" s="1"/>
      <c r="N312" s="27"/>
      <c r="O312" s="1"/>
      <c r="P312" s="27"/>
      <c r="Q312" s="30"/>
      <c r="R312" s="66"/>
      <c r="S312" s="27"/>
      <c r="T312" s="27"/>
      <c r="U312" s="27"/>
      <c r="V312" s="27"/>
      <c r="W312" s="27"/>
      <c r="X312" s="27"/>
      <c r="Y312" s="27"/>
      <c r="Z312" s="27"/>
    </row>
    <row r="313" spans="1:26" ht="15.75">
      <c r="A313" s="46">
        <v>2802</v>
      </c>
      <c r="B313" s="84"/>
      <c r="C313" s="84"/>
      <c r="D313" s="84"/>
      <c r="E313" s="84"/>
      <c r="F313" s="84"/>
      <c r="G313" s="84"/>
      <c r="H313" s="84"/>
      <c r="I313" s="84"/>
      <c r="J313" s="84"/>
      <c r="K313" s="85"/>
      <c r="L313" s="55"/>
      <c r="M313" s="1"/>
      <c r="N313" s="27"/>
      <c r="O313" s="69" t="s">
        <v>35</v>
      </c>
      <c r="P313" s="123"/>
      <c r="Q313" s="71" t="str">
        <f>IF(SUM(K304:K313)=0,"",SUM(K304:K313))</f>
        <v/>
      </c>
      <c r="R313" s="72" t="s">
        <v>20</v>
      </c>
      <c r="S313" s="27"/>
      <c r="T313" s="27"/>
      <c r="U313" s="27"/>
      <c r="V313" s="27"/>
      <c r="W313" s="27"/>
      <c r="X313" s="27"/>
      <c r="Y313" s="27"/>
      <c r="Z313" s="27"/>
    </row>
    <row r="314" spans="1:26" ht="15.75">
      <c r="A314" s="46">
        <v>2901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5"/>
      <c r="L314" s="55"/>
      <c r="M314" s="1"/>
      <c r="N314" s="27"/>
      <c r="O314" s="73" t="s">
        <v>36</v>
      </c>
      <c r="P314" s="125" t="e">
        <f>IF(P313/Q313=0,"",P313/Q313)</f>
        <v>#VALUE!</v>
      </c>
      <c r="Q314" s="75" t="e">
        <f>IF(P313/Q313=0,"",P313/Q313)</f>
        <v>#VALUE!</v>
      </c>
      <c r="R314" s="76" t="s">
        <v>37</v>
      </c>
      <c r="S314" s="27"/>
      <c r="T314" s="27"/>
      <c r="U314" s="27"/>
      <c r="V314" s="27"/>
      <c r="W314" s="27"/>
      <c r="X314" s="27"/>
      <c r="Y314" s="27"/>
      <c r="Z314" s="27"/>
    </row>
    <row r="315" spans="1:26" ht="15.75">
      <c r="A315" s="46">
        <v>2902</v>
      </c>
      <c r="B315" s="84"/>
      <c r="C315" s="84"/>
      <c r="D315" s="84"/>
      <c r="E315" s="84"/>
      <c r="F315" s="84"/>
      <c r="G315" s="84"/>
      <c r="H315" s="84"/>
      <c r="I315" s="84"/>
      <c r="J315" s="84"/>
      <c r="K315" s="85"/>
      <c r="L315" s="77"/>
      <c r="M315" s="78"/>
      <c r="N315" s="79"/>
      <c r="O315" s="78"/>
      <c r="P315" s="79"/>
      <c r="Q315" s="79"/>
      <c r="R315" s="80"/>
      <c r="S315" s="27"/>
      <c r="T315" s="27"/>
      <c r="U315" s="27"/>
      <c r="V315" s="27"/>
      <c r="W315" s="27"/>
      <c r="X315" s="27"/>
      <c r="Y315" s="27"/>
      <c r="Z315" s="27"/>
    </row>
    <row r="316" spans="1:26" ht="18">
      <c r="A316" s="22"/>
      <c r="B316" s="27"/>
      <c r="C316" s="27"/>
      <c r="D316" s="215" t="s">
        <v>80</v>
      </c>
      <c r="E316" s="216"/>
      <c r="F316" s="216"/>
      <c r="G316" s="216"/>
      <c r="H316" s="216"/>
      <c r="I316" s="216"/>
      <c r="J316" s="217"/>
      <c r="K316" s="81">
        <f>SUM(K300:K312)</f>
        <v>0</v>
      </c>
      <c r="L316" s="82" t="str">
        <f>IF(K308=0,"",K308/#REF!)</f>
        <v/>
      </c>
      <c r="M316" s="82" t="str">
        <f>IF(K316=0,"",K316/#REF!)</f>
        <v/>
      </c>
      <c r="N316" s="82" t="str">
        <f>IF(K308=0,"",M316-L316)</f>
        <v/>
      </c>
      <c r="O316" s="1"/>
      <c r="P316" s="27"/>
      <c r="Q316" s="30"/>
      <c r="R316" s="1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1"/>
      <c r="M317" s="1"/>
      <c r="N317" s="27"/>
      <c r="O317" s="1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1"/>
      <c r="M318" s="1"/>
      <c r="N318" s="27"/>
      <c r="O318" s="1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26.25">
      <c r="B319" s="218" t="s">
        <v>69</v>
      </c>
      <c r="C319" s="219"/>
      <c r="D319" s="219"/>
      <c r="E319" s="219"/>
      <c r="F319" s="219"/>
      <c r="G319" s="219"/>
      <c r="H319" s="219"/>
      <c r="I319" s="219"/>
      <c r="J319" s="219"/>
      <c r="K319" s="41" t="s">
        <v>97</v>
      </c>
      <c r="L319" s="1"/>
      <c r="M319" s="1"/>
      <c r="N319" s="27"/>
      <c r="O319" s="1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20.25">
      <c r="A320" s="220" t="s">
        <v>19</v>
      </c>
      <c r="B320" s="221" t="s">
        <v>70</v>
      </c>
      <c r="C320" s="216"/>
      <c r="D320" s="216"/>
      <c r="E320" s="216"/>
      <c r="F320" s="216"/>
      <c r="G320" s="216"/>
      <c r="H320" s="216"/>
      <c r="I320" s="216"/>
      <c r="J320" s="217"/>
      <c r="K320" s="222" t="s">
        <v>20</v>
      </c>
      <c r="L320" s="212" t="s">
        <v>11</v>
      </c>
      <c r="M320" s="212" t="s">
        <v>12</v>
      </c>
      <c r="N320" s="223" t="s">
        <v>13</v>
      </c>
      <c r="O320" s="212" t="s">
        <v>14</v>
      </c>
      <c r="P320" s="214" t="s">
        <v>15</v>
      </c>
      <c r="Q320" s="214" t="s">
        <v>16</v>
      </c>
      <c r="R320" s="212" t="s">
        <v>17</v>
      </c>
      <c r="S320" s="27"/>
      <c r="T320" s="27"/>
      <c r="U320" s="27"/>
      <c r="V320" s="27"/>
      <c r="W320" s="27"/>
      <c r="X320" s="27"/>
      <c r="Y320" s="27"/>
      <c r="Z320" s="27"/>
    </row>
    <row r="321" spans="1:26" ht="15.75">
      <c r="A321" s="213"/>
      <c r="B321" s="46" t="s">
        <v>71</v>
      </c>
      <c r="C321" s="46" t="s">
        <v>72</v>
      </c>
      <c r="D321" s="46" t="s">
        <v>73</v>
      </c>
      <c r="E321" s="46" t="s">
        <v>74</v>
      </c>
      <c r="F321" s="46" t="s">
        <v>75</v>
      </c>
      <c r="G321" s="46" t="s">
        <v>76</v>
      </c>
      <c r="H321" s="46" t="s">
        <v>77</v>
      </c>
      <c r="I321" s="46" t="s">
        <v>78</v>
      </c>
      <c r="J321" s="46" t="s">
        <v>79</v>
      </c>
      <c r="K321" s="213"/>
      <c r="L321" s="213"/>
      <c r="M321" s="213"/>
      <c r="N321" s="213"/>
      <c r="O321" s="213"/>
      <c r="P321" s="213"/>
      <c r="Q321" s="213"/>
      <c r="R321" s="213"/>
      <c r="S321" s="27"/>
      <c r="T321" s="27"/>
      <c r="U321" s="27"/>
      <c r="V321" s="27"/>
      <c r="W321" s="27"/>
      <c r="X321" s="27"/>
      <c r="Y321" s="27"/>
      <c r="Z321" s="27"/>
    </row>
    <row r="322" spans="1:26" ht="15.75">
      <c r="A322" s="46">
        <v>2202</v>
      </c>
      <c r="B322" s="27">
        <v>25</v>
      </c>
      <c r="C322" s="84"/>
      <c r="D322" s="84"/>
      <c r="E322" s="84"/>
      <c r="F322" s="84"/>
      <c r="G322" s="84"/>
      <c r="H322" s="84"/>
      <c r="I322" s="84"/>
      <c r="J322" s="84"/>
      <c r="K322" s="85"/>
      <c r="L322" s="49"/>
      <c r="M322" s="50"/>
      <c r="N322" s="51"/>
      <c r="O322" s="52"/>
      <c r="P322" s="53">
        <v>25</v>
      </c>
      <c r="Q322" s="54"/>
      <c r="R322" s="52"/>
      <c r="S322" s="27"/>
      <c r="T322" s="27"/>
      <c r="U322" s="27"/>
      <c r="V322" s="27"/>
      <c r="W322" s="27"/>
      <c r="X322" s="27"/>
      <c r="Y322" s="27"/>
      <c r="Z322" s="27"/>
    </row>
    <row r="323" spans="1:26" ht="15.75">
      <c r="A323" s="46">
        <v>2301</v>
      </c>
      <c r="B323" s="84"/>
      <c r="C323" s="167">
        <v>24</v>
      </c>
      <c r="D323" s="84"/>
      <c r="E323" s="84"/>
      <c r="F323" s="84"/>
      <c r="G323" s="84"/>
      <c r="H323" s="84"/>
      <c r="I323" s="84"/>
      <c r="J323" s="84"/>
      <c r="K323" s="85"/>
      <c r="L323" s="55"/>
      <c r="M323" s="1"/>
      <c r="N323" s="56"/>
      <c r="O323" s="89">
        <f>C323/B322</f>
        <v>0.96</v>
      </c>
      <c r="P323" s="58">
        <v>24</v>
      </c>
      <c r="Q323" s="90">
        <f t="shared" ref="Q323:Q330" si="44">IF(P323=0,"",P323/P322)</f>
        <v>0.96</v>
      </c>
      <c r="R323" s="90">
        <f t="shared" ref="R323:R330" si="45">IF(P323=0,"",100%-Q323)</f>
        <v>4.0000000000000036E-2</v>
      </c>
      <c r="S323" s="27"/>
      <c r="T323" s="27"/>
      <c r="U323" s="27"/>
      <c r="V323" s="27"/>
      <c r="W323" s="27"/>
      <c r="X323" s="27"/>
      <c r="Y323" s="27"/>
      <c r="Z323" s="27"/>
    </row>
    <row r="324" spans="1:26" ht="15.75">
      <c r="A324" s="46">
        <v>2302</v>
      </c>
      <c r="B324" s="84"/>
      <c r="C324" s="84"/>
      <c r="D324" s="84">
        <v>19</v>
      </c>
      <c r="E324" s="84"/>
      <c r="F324" s="84"/>
      <c r="G324" s="84"/>
      <c r="H324" s="84"/>
      <c r="I324" s="84"/>
      <c r="J324" s="84"/>
      <c r="K324" s="85"/>
      <c r="L324" s="55"/>
      <c r="M324" s="1"/>
      <c r="N324" s="56"/>
      <c r="O324" s="89">
        <f>D324/C323</f>
        <v>0.79166666666666663</v>
      </c>
      <c r="P324" s="58">
        <v>19</v>
      </c>
      <c r="Q324" s="90">
        <f t="shared" si="44"/>
        <v>0.79166666666666663</v>
      </c>
      <c r="R324" s="90">
        <f t="shared" si="45"/>
        <v>0.20833333333333337</v>
      </c>
      <c r="S324" s="197">
        <f>P324/P322</f>
        <v>0.76</v>
      </c>
      <c r="T324" s="27"/>
      <c r="U324" s="27"/>
      <c r="V324" s="27"/>
      <c r="W324" s="27"/>
      <c r="X324" s="27"/>
      <c r="Y324" s="27"/>
      <c r="Z324" s="27"/>
    </row>
    <row r="325" spans="1:26" ht="15.75">
      <c r="A325" s="46">
        <v>2401</v>
      </c>
      <c r="B325" s="84"/>
      <c r="C325" s="84"/>
      <c r="D325" s="84"/>
      <c r="E325" s="84">
        <v>9</v>
      </c>
      <c r="F325" s="84"/>
      <c r="G325" s="84"/>
      <c r="H325" s="84"/>
      <c r="I325" s="84"/>
      <c r="J325" s="84"/>
      <c r="K325" s="85"/>
      <c r="L325" s="55"/>
      <c r="M325" s="1"/>
      <c r="N325" s="56"/>
      <c r="O325" s="89">
        <f>E325/D324</f>
        <v>0.47368421052631576</v>
      </c>
      <c r="P325" s="58">
        <v>19</v>
      </c>
      <c r="Q325" s="90">
        <f t="shared" si="44"/>
        <v>1</v>
      </c>
      <c r="R325" s="90">
        <f t="shared" si="45"/>
        <v>0</v>
      </c>
      <c r="S325" s="27"/>
      <c r="T325" s="27"/>
      <c r="U325" s="27"/>
      <c r="V325" s="27"/>
      <c r="W325" s="27"/>
      <c r="X325" s="27"/>
      <c r="Y325" s="27"/>
      <c r="Z325" s="27"/>
    </row>
    <row r="326" spans="1:26" ht="15.75">
      <c r="A326" s="46">
        <v>2402</v>
      </c>
      <c r="B326" s="84"/>
      <c r="C326" s="84"/>
      <c r="D326" s="84"/>
      <c r="E326" s="84"/>
      <c r="F326" s="84"/>
      <c r="G326" s="84"/>
      <c r="H326" s="84"/>
      <c r="I326" s="84"/>
      <c r="J326" s="84"/>
      <c r="K326" s="85"/>
      <c r="L326" s="55"/>
      <c r="M326" s="1"/>
      <c r="N326" s="56"/>
      <c r="O326" s="89" t="e">
        <f t="shared" ref="O326:O329" si="46">D326/C325</f>
        <v>#DIV/0!</v>
      </c>
      <c r="P326" s="58"/>
      <c r="Q326" s="90" t="str">
        <f t="shared" si="44"/>
        <v/>
      </c>
      <c r="R326" s="90" t="str">
        <f t="shared" si="45"/>
        <v/>
      </c>
      <c r="S326" s="27"/>
      <c r="T326" s="27"/>
      <c r="U326" s="27"/>
      <c r="V326" s="27"/>
      <c r="W326" s="27"/>
      <c r="X326" s="27"/>
      <c r="Y326" s="27"/>
      <c r="Z326" s="27"/>
    </row>
    <row r="327" spans="1:26" ht="15.75">
      <c r="A327" s="46">
        <v>2501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5"/>
      <c r="L327" s="55"/>
      <c r="M327" s="1"/>
      <c r="N327" s="56"/>
      <c r="O327" s="89" t="e">
        <f t="shared" si="46"/>
        <v>#DIV/0!</v>
      </c>
      <c r="P327" s="58"/>
      <c r="Q327" s="90" t="str">
        <f t="shared" si="44"/>
        <v/>
      </c>
      <c r="R327" s="90" t="str">
        <f t="shared" si="45"/>
        <v/>
      </c>
      <c r="S327" s="27"/>
      <c r="T327" s="27"/>
      <c r="U327" s="27"/>
      <c r="V327" s="27"/>
      <c r="W327" s="27"/>
      <c r="X327" s="27"/>
      <c r="Y327" s="27"/>
      <c r="Z327" s="27"/>
    </row>
    <row r="328" spans="1:26" ht="15.75">
      <c r="A328" s="46">
        <v>2502</v>
      </c>
      <c r="B328" s="84"/>
      <c r="C328" s="84"/>
      <c r="D328" s="84"/>
      <c r="E328" s="84"/>
      <c r="F328" s="84"/>
      <c r="G328" s="84"/>
      <c r="H328" s="84"/>
      <c r="I328" s="84"/>
      <c r="J328" s="84"/>
      <c r="K328" s="85"/>
      <c r="L328" s="55"/>
      <c r="M328" s="1"/>
      <c r="N328" s="56"/>
      <c r="O328" s="89" t="e">
        <f t="shared" si="46"/>
        <v>#DIV/0!</v>
      </c>
      <c r="P328" s="58"/>
      <c r="Q328" s="90" t="str">
        <f t="shared" si="44"/>
        <v/>
      </c>
      <c r="R328" s="90" t="str">
        <f t="shared" si="45"/>
        <v/>
      </c>
      <c r="S328" s="27"/>
      <c r="T328" s="27"/>
      <c r="U328" s="27"/>
      <c r="V328" s="27"/>
      <c r="W328" s="27"/>
      <c r="X328" s="27"/>
      <c r="Y328" s="27"/>
      <c r="Z328" s="27"/>
    </row>
    <row r="329" spans="1:26" ht="15.75">
      <c r="A329" s="46">
        <v>2601</v>
      </c>
      <c r="B329" s="84"/>
      <c r="C329" s="84"/>
      <c r="D329" s="84"/>
      <c r="E329" s="84"/>
      <c r="F329" s="84"/>
      <c r="G329" s="84"/>
      <c r="H329" s="84"/>
      <c r="I329" s="84"/>
      <c r="J329" s="84"/>
      <c r="K329" s="85"/>
      <c r="L329" s="55"/>
      <c r="M329" s="1"/>
      <c r="N329" s="56"/>
      <c r="O329" s="89" t="e">
        <f t="shared" si="46"/>
        <v>#DIV/0!</v>
      </c>
      <c r="P329" s="58"/>
      <c r="Q329" s="90" t="str">
        <f t="shared" si="44"/>
        <v/>
      </c>
      <c r="R329" s="90" t="str">
        <f t="shared" si="45"/>
        <v/>
      </c>
      <c r="S329" s="27"/>
      <c r="T329" s="27"/>
      <c r="U329" s="27"/>
      <c r="V329" s="27"/>
      <c r="W329" s="27"/>
      <c r="X329" s="27"/>
      <c r="Y329" s="27"/>
      <c r="Z329" s="27"/>
    </row>
    <row r="330" spans="1:26" ht="15.75">
      <c r="A330" s="46">
        <v>2602</v>
      </c>
      <c r="B330" s="84"/>
      <c r="C330" s="84"/>
      <c r="D330" s="84"/>
      <c r="E330" s="84"/>
      <c r="F330" s="84"/>
      <c r="G330" s="84"/>
      <c r="H330" s="84"/>
      <c r="I330" s="84"/>
      <c r="J330" s="84"/>
      <c r="K330" s="85"/>
      <c r="L330" s="55"/>
      <c r="M330" s="1"/>
      <c r="N330" s="56"/>
      <c r="O330" s="91" t="str">
        <f>IF(J330=0,"",J330/I329)</f>
        <v/>
      </c>
      <c r="P330" s="58"/>
      <c r="Q330" s="92" t="str">
        <f t="shared" si="44"/>
        <v/>
      </c>
      <c r="R330" s="92" t="str">
        <f t="shared" si="45"/>
        <v/>
      </c>
      <c r="S330" s="27"/>
      <c r="T330" s="27"/>
      <c r="U330" s="27"/>
      <c r="V330" s="27"/>
      <c r="W330" s="27"/>
      <c r="X330" s="27"/>
      <c r="Y330" s="27"/>
      <c r="Z330" s="27"/>
    </row>
    <row r="331" spans="1:26" ht="15.75">
      <c r="A331" s="46">
        <v>2701</v>
      </c>
      <c r="B331" s="84"/>
      <c r="C331" s="84"/>
      <c r="D331" s="84"/>
      <c r="E331" s="84"/>
      <c r="F331" s="84"/>
      <c r="G331" s="84"/>
      <c r="H331" s="84"/>
      <c r="I331" s="84"/>
      <c r="J331" s="84"/>
      <c r="K331" s="85"/>
      <c r="L331" s="55"/>
      <c r="M331" s="1"/>
      <c r="N331" s="27"/>
      <c r="O331" s="62"/>
      <c r="P331" s="63"/>
      <c r="Q331" s="64"/>
      <c r="R331" s="65"/>
      <c r="S331" s="27"/>
      <c r="T331" s="27"/>
      <c r="U331" s="27"/>
      <c r="V331" s="27"/>
      <c r="W331" s="27"/>
      <c r="X331" s="27"/>
      <c r="Y331" s="27"/>
      <c r="Z331" s="27"/>
    </row>
    <row r="332" spans="1:26" ht="15.75">
      <c r="A332" s="46">
        <v>2702</v>
      </c>
      <c r="B332" s="84"/>
      <c r="C332" s="84"/>
      <c r="D332" s="84"/>
      <c r="E332" s="84"/>
      <c r="F332" s="84"/>
      <c r="G332" s="84"/>
      <c r="H332" s="84"/>
      <c r="I332" s="84"/>
      <c r="J332" s="84"/>
      <c r="K332" s="85"/>
      <c r="L332" s="55"/>
      <c r="M332" s="1"/>
      <c r="N332" s="27"/>
      <c r="O332" s="66"/>
      <c r="P332" s="67"/>
      <c r="Q332" s="68"/>
      <c r="R332" s="66"/>
      <c r="S332" s="27"/>
      <c r="T332" s="27"/>
      <c r="U332" s="27"/>
      <c r="V332" s="27"/>
      <c r="W332" s="27"/>
      <c r="X332" s="27"/>
      <c r="Y332" s="27"/>
      <c r="Z332" s="27"/>
    </row>
    <row r="333" spans="1:26" ht="15.75">
      <c r="A333" s="46">
        <v>2801</v>
      </c>
      <c r="B333" s="84"/>
      <c r="C333" s="84"/>
      <c r="D333" s="84"/>
      <c r="E333" s="84"/>
      <c r="F333" s="84"/>
      <c r="G333" s="84"/>
      <c r="H333" s="84"/>
      <c r="I333" s="84"/>
      <c r="J333" s="84"/>
      <c r="K333" s="85"/>
      <c r="L333" s="55"/>
      <c r="M333" s="1"/>
      <c r="N333" s="27"/>
      <c r="O333" s="66"/>
      <c r="P333" s="67"/>
      <c r="Q333" s="68"/>
      <c r="R333" s="66"/>
      <c r="S333" s="27"/>
      <c r="T333" s="27"/>
      <c r="U333" s="27"/>
      <c r="V333" s="27"/>
      <c r="W333" s="27"/>
      <c r="X333" s="27"/>
      <c r="Y333" s="27"/>
      <c r="Z333" s="27"/>
    </row>
    <row r="334" spans="1:26" ht="15.75">
      <c r="A334" s="46">
        <v>2802</v>
      </c>
      <c r="B334" s="84"/>
      <c r="C334" s="84"/>
      <c r="D334" s="84"/>
      <c r="E334" s="84"/>
      <c r="F334" s="84"/>
      <c r="G334" s="84"/>
      <c r="H334" s="84"/>
      <c r="I334" s="84"/>
      <c r="J334" s="84"/>
      <c r="K334" s="85"/>
      <c r="L334" s="55"/>
      <c r="M334" s="1"/>
      <c r="N334" s="27"/>
      <c r="O334" s="1"/>
      <c r="P334" s="27"/>
      <c r="Q334" s="30"/>
      <c r="R334" s="66"/>
      <c r="S334" s="27"/>
      <c r="T334" s="27"/>
      <c r="U334" s="27"/>
      <c r="V334" s="27"/>
      <c r="W334" s="27"/>
      <c r="X334" s="27"/>
      <c r="Y334" s="27"/>
      <c r="Z334" s="27"/>
    </row>
    <row r="335" spans="1:26" ht="15.75">
      <c r="A335" s="46">
        <v>2901</v>
      </c>
      <c r="B335" s="84"/>
      <c r="C335" s="84"/>
      <c r="D335" s="84"/>
      <c r="E335" s="84"/>
      <c r="F335" s="84"/>
      <c r="G335" s="84"/>
      <c r="H335" s="84"/>
      <c r="I335" s="84"/>
      <c r="J335" s="84"/>
      <c r="K335" s="85"/>
      <c r="L335" s="55"/>
      <c r="M335" s="1"/>
      <c r="N335" s="27"/>
      <c r="O335" s="69" t="s">
        <v>35</v>
      </c>
      <c r="P335" s="123"/>
      <c r="Q335" s="71" t="str">
        <f>IF(SUM(K326:K335)=0,"",SUM(K326:K335))</f>
        <v/>
      </c>
      <c r="R335" s="72" t="s">
        <v>20</v>
      </c>
      <c r="S335" s="27"/>
      <c r="T335" s="27"/>
      <c r="U335" s="27"/>
      <c r="V335" s="27"/>
      <c r="W335" s="27"/>
      <c r="X335" s="27"/>
      <c r="Y335" s="27"/>
      <c r="Z335" s="27"/>
    </row>
    <row r="336" spans="1:26" ht="15.75">
      <c r="A336" s="46">
        <v>2902</v>
      </c>
      <c r="B336" s="84"/>
      <c r="C336" s="84"/>
      <c r="D336" s="84"/>
      <c r="E336" s="84"/>
      <c r="F336" s="84"/>
      <c r="G336" s="84"/>
      <c r="H336" s="84"/>
      <c r="I336" s="84"/>
      <c r="J336" s="84"/>
      <c r="K336" s="85"/>
      <c r="L336" s="55"/>
      <c r="M336" s="1"/>
      <c r="N336" s="27"/>
      <c r="O336" s="73" t="s">
        <v>36</v>
      </c>
      <c r="P336" s="125" t="e">
        <f>IF(P335/Q335=0,"",P335/Q335)</f>
        <v>#VALUE!</v>
      </c>
      <c r="Q336" s="75" t="e">
        <f>IF(P335/Q335=0,"",P335/Q335)</f>
        <v>#VALUE!</v>
      </c>
      <c r="R336" s="76" t="s">
        <v>37</v>
      </c>
      <c r="S336" s="27"/>
      <c r="T336" s="27"/>
      <c r="U336" s="27"/>
      <c r="V336" s="27"/>
      <c r="W336" s="27"/>
      <c r="X336" s="27"/>
      <c r="Y336" s="27"/>
      <c r="Z336" s="27"/>
    </row>
    <row r="337" spans="1:26" ht="15.75">
      <c r="A337" s="46">
        <v>3001</v>
      </c>
      <c r="B337" s="84"/>
      <c r="C337" s="84"/>
      <c r="D337" s="84"/>
      <c r="E337" s="84"/>
      <c r="F337" s="84"/>
      <c r="G337" s="84"/>
      <c r="H337" s="84"/>
      <c r="I337" s="84"/>
      <c r="J337" s="84"/>
      <c r="K337" s="85"/>
      <c r="L337" s="77"/>
      <c r="M337" s="78"/>
      <c r="N337" s="79"/>
      <c r="O337" s="78"/>
      <c r="P337" s="79"/>
      <c r="Q337" s="79"/>
      <c r="R337" s="80"/>
      <c r="S337" s="27"/>
      <c r="T337" s="27"/>
      <c r="U337" s="27"/>
      <c r="V337" s="27"/>
      <c r="W337" s="27"/>
      <c r="X337" s="27"/>
      <c r="Y337" s="27"/>
      <c r="Z337" s="27"/>
    </row>
    <row r="338" spans="1:26" ht="18">
      <c r="A338" s="22"/>
      <c r="B338" s="27"/>
      <c r="C338" s="27"/>
      <c r="D338" s="215" t="s">
        <v>80</v>
      </c>
      <c r="E338" s="216"/>
      <c r="F338" s="216"/>
      <c r="G338" s="216"/>
      <c r="H338" s="216"/>
      <c r="I338" s="216"/>
      <c r="J338" s="217"/>
      <c r="K338" s="81">
        <f>SUM(K322:K334)</f>
        <v>0</v>
      </c>
      <c r="L338" s="82" t="str">
        <f>IF(K330=0,"",K330/#REF!)</f>
        <v/>
      </c>
      <c r="M338" s="82" t="str">
        <f>IF(K338=0,"",K338/#REF!)</f>
        <v/>
      </c>
      <c r="N338" s="82" t="str">
        <f>IF(K330=0,"",M338-L338)</f>
        <v/>
      </c>
      <c r="O338" s="1"/>
      <c r="P338" s="27"/>
      <c r="Q338" s="30"/>
      <c r="R338" s="1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1"/>
      <c r="M339" s="1"/>
      <c r="N339" s="27"/>
      <c r="O339" s="1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1"/>
      <c r="M340" s="1"/>
      <c r="N340" s="27"/>
      <c r="O340" s="1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26.25">
      <c r="A341" s="194"/>
      <c r="B341" s="218" t="s">
        <v>69</v>
      </c>
      <c r="C341" s="219"/>
      <c r="D341" s="219"/>
      <c r="E341" s="219"/>
      <c r="F341" s="219"/>
      <c r="G341" s="219"/>
      <c r="H341" s="219"/>
      <c r="I341" s="219"/>
      <c r="J341" s="219"/>
      <c r="K341" s="41" t="s">
        <v>98</v>
      </c>
      <c r="L341" s="1"/>
      <c r="M341" s="1"/>
      <c r="N341" s="27"/>
      <c r="O341" s="1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20.25">
      <c r="A342" s="220" t="s">
        <v>19</v>
      </c>
      <c r="B342" s="221" t="s">
        <v>70</v>
      </c>
      <c r="C342" s="216"/>
      <c r="D342" s="216"/>
      <c r="E342" s="216"/>
      <c r="F342" s="216"/>
      <c r="G342" s="216"/>
      <c r="H342" s="216"/>
      <c r="I342" s="216"/>
      <c r="J342" s="217"/>
      <c r="K342" s="222" t="s">
        <v>20</v>
      </c>
      <c r="L342" s="212" t="s">
        <v>11</v>
      </c>
      <c r="M342" s="212" t="s">
        <v>12</v>
      </c>
      <c r="N342" s="223" t="s">
        <v>13</v>
      </c>
      <c r="O342" s="212" t="s">
        <v>14</v>
      </c>
      <c r="P342" s="214" t="s">
        <v>15</v>
      </c>
      <c r="Q342" s="214" t="s">
        <v>16</v>
      </c>
      <c r="R342" s="212" t="s">
        <v>17</v>
      </c>
      <c r="S342" s="27"/>
      <c r="T342" s="27"/>
      <c r="U342" s="27"/>
      <c r="V342" s="27"/>
      <c r="W342" s="27"/>
      <c r="X342" s="27"/>
      <c r="Y342" s="27"/>
      <c r="Z342" s="27"/>
    </row>
    <row r="343" spans="1:26" ht="15.75">
      <c r="A343" s="213"/>
      <c r="B343" s="46" t="s">
        <v>71</v>
      </c>
      <c r="C343" s="46" t="s">
        <v>72</v>
      </c>
      <c r="D343" s="46" t="s">
        <v>73</v>
      </c>
      <c r="E343" s="46" t="s">
        <v>74</v>
      </c>
      <c r="F343" s="46" t="s">
        <v>75</v>
      </c>
      <c r="G343" s="46" t="s">
        <v>76</v>
      </c>
      <c r="H343" s="46" t="s">
        <v>77</v>
      </c>
      <c r="I343" s="46" t="s">
        <v>78</v>
      </c>
      <c r="J343" s="46" t="s">
        <v>79</v>
      </c>
      <c r="K343" s="213"/>
      <c r="L343" s="213"/>
      <c r="M343" s="213"/>
      <c r="N343" s="213"/>
      <c r="O343" s="213"/>
      <c r="P343" s="213"/>
      <c r="Q343" s="213"/>
      <c r="R343" s="213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>
      <c r="A344" s="46">
        <v>2301</v>
      </c>
      <c r="B344" s="27">
        <v>34</v>
      </c>
      <c r="C344" s="84"/>
      <c r="D344" s="84"/>
      <c r="E344" s="84"/>
      <c r="F344" s="84"/>
      <c r="G344" s="84"/>
      <c r="H344" s="84"/>
      <c r="I344" s="84"/>
      <c r="J344" s="84"/>
      <c r="K344" s="95"/>
      <c r="L344" s="49"/>
      <c r="M344" s="50"/>
      <c r="N344" s="51"/>
      <c r="O344" s="52"/>
      <c r="P344" s="53">
        <f>B344</f>
        <v>34</v>
      </c>
      <c r="Q344" s="54"/>
      <c r="R344" s="52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>
      <c r="A345" s="46">
        <v>2302</v>
      </c>
      <c r="B345" s="84"/>
      <c r="C345" s="167">
        <v>34</v>
      </c>
      <c r="D345" s="84"/>
      <c r="E345" s="84"/>
      <c r="F345" s="84"/>
      <c r="G345" s="84"/>
      <c r="H345" s="84"/>
      <c r="I345" s="84"/>
      <c r="J345" s="84"/>
      <c r="K345" s="95"/>
      <c r="L345" s="55"/>
      <c r="M345" s="1"/>
      <c r="N345" s="56"/>
      <c r="O345" s="89">
        <f>C345/B344</f>
        <v>1</v>
      </c>
      <c r="P345" s="58">
        <v>34</v>
      </c>
      <c r="Q345" s="90">
        <f t="shared" ref="Q345:Q352" si="47">IF(P345=0,"",P345/P344)</f>
        <v>1</v>
      </c>
      <c r="R345" s="90">
        <f t="shared" ref="R345:R352" si="48">IF(P345=0,"",100%-Q345)</f>
        <v>0</v>
      </c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>
      <c r="A346" s="46">
        <v>2401</v>
      </c>
      <c r="B346" s="84"/>
      <c r="C346" s="84"/>
      <c r="D346" s="84">
        <v>17</v>
      </c>
      <c r="E346" s="84"/>
      <c r="F346" s="84"/>
      <c r="G346" s="84"/>
      <c r="H346" s="84"/>
      <c r="I346" s="84"/>
      <c r="J346" s="84"/>
      <c r="K346" s="95"/>
      <c r="L346" s="55"/>
      <c r="M346" s="1"/>
      <c r="N346" s="56"/>
      <c r="O346" s="89">
        <f>IF(D346=0,"",D346/C345)</f>
        <v>0.5</v>
      </c>
      <c r="P346" s="58">
        <v>30</v>
      </c>
      <c r="Q346" s="90">
        <f t="shared" si="47"/>
        <v>0.88235294117647056</v>
      </c>
      <c r="R346" s="90">
        <f t="shared" si="48"/>
        <v>0.11764705882352944</v>
      </c>
      <c r="S346" s="197">
        <f>P346/P344</f>
        <v>0.88235294117647056</v>
      </c>
      <c r="T346" s="27"/>
      <c r="U346" s="27"/>
      <c r="V346" s="27"/>
      <c r="W346" s="27"/>
      <c r="X346" s="27"/>
      <c r="Y346" s="27"/>
      <c r="Z346" s="27"/>
    </row>
    <row r="347" spans="1:26" ht="12.75" customHeight="1">
      <c r="A347" s="46">
        <v>2402</v>
      </c>
      <c r="B347" s="84"/>
      <c r="C347" s="84"/>
      <c r="D347" s="84"/>
      <c r="E347" s="84"/>
      <c r="F347" s="84"/>
      <c r="G347" s="84"/>
      <c r="H347" s="84"/>
      <c r="I347" s="84"/>
      <c r="J347" s="84"/>
      <c r="K347" s="95"/>
      <c r="L347" s="55"/>
      <c r="M347" s="1"/>
      <c r="N347" s="56"/>
      <c r="O347" s="89" t="str">
        <f>IF(E347=0,"",E347/D346)</f>
        <v/>
      </c>
      <c r="P347" s="58"/>
      <c r="Q347" s="90" t="str">
        <f t="shared" si="47"/>
        <v/>
      </c>
      <c r="R347" s="90" t="str">
        <f t="shared" si="48"/>
        <v/>
      </c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>
      <c r="A348" s="46">
        <v>2501</v>
      </c>
      <c r="B348" s="84"/>
      <c r="C348" s="84"/>
      <c r="D348" s="84"/>
      <c r="E348" s="84"/>
      <c r="F348" s="84"/>
      <c r="G348" s="84"/>
      <c r="H348" s="84"/>
      <c r="I348" s="84"/>
      <c r="J348" s="84"/>
      <c r="K348" s="95"/>
      <c r="L348" s="55"/>
      <c r="M348" s="1"/>
      <c r="N348" s="56"/>
      <c r="O348" s="89" t="str">
        <f>IF(F348=0,"",F348/E347)</f>
        <v/>
      </c>
      <c r="P348" s="58"/>
      <c r="Q348" s="90" t="str">
        <f t="shared" si="47"/>
        <v/>
      </c>
      <c r="R348" s="90" t="str">
        <f t="shared" si="48"/>
        <v/>
      </c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>
      <c r="A349" s="46">
        <v>2502</v>
      </c>
      <c r="B349" s="84"/>
      <c r="C349" s="84"/>
      <c r="D349" s="84"/>
      <c r="E349" s="84"/>
      <c r="F349" s="84"/>
      <c r="G349" s="84"/>
      <c r="H349" s="84"/>
      <c r="I349" s="84"/>
      <c r="J349" s="84"/>
      <c r="K349" s="95"/>
      <c r="L349" s="55"/>
      <c r="M349" s="1"/>
      <c r="N349" s="56"/>
      <c r="O349" s="89" t="str">
        <f>IF(G349=0,"",G349/F348)</f>
        <v/>
      </c>
      <c r="P349" s="58"/>
      <c r="Q349" s="90" t="str">
        <f t="shared" si="47"/>
        <v/>
      </c>
      <c r="R349" s="90" t="str">
        <f t="shared" si="48"/>
        <v/>
      </c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>
      <c r="A350" s="46">
        <v>2601</v>
      </c>
      <c r="B350" s="84"/>
      <c r="C350" s="84"/>
      <c r="D350" s="84"/>
      <c r="E350" s="84"/>
      <c r="F350" s="84"/>
      <c r="G350" s="84"/>
      <c r="H350" s="84"/>
      <c r="I350" s="84"/>
      <c r="J350" s="84"/>
      <c r="K350" s="95"/>
      <c r="L350" s="55"/>
      <c r="M350" s="1"/>
      <c r="N350" s="56"/>
      <c r="O350" s="89" t="str">
        <f>IF(H350=0,"",H350/G349)</f>
        <v/>
      </c>
      <c r="P350" s="58"/>
      <c r="Q350" s="90" t="str">
        <f t="shared" si="47"/>
        <v/>
      </c>
      <c r="R350" s="90" t="str">
        <f t="shared" si="48"/>
        <v/>
      </c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>
      <c r="A351" s="46">
        <v>2602</v>
      </c>
      <c r="B351" s="84"/>
      <c r="C351" s="84"/>
      <c r="D351" s="84"/>
      <c r="E351" s="84"/>
      <c r="F351" s="84"/>
      <c r="G351" s="84"/>
      <c r="H351" s="84"/>
      <c r="I351" s="84"/>
      <c r="J351" s="84"/>
      <c r="K351" s="95"/>
      <c r="L351" s="55"/>
      <c r="M351" s="1"/>
      <c r="N351" s="56"/>
      <c r="O351" s="89" t="str">
        <f>IF(I351=0,"",I351/H350)</f>
        <v/>
      </c>
      <c r="P351" s="58"/>
      <c r="Q351" s="90" t="str">
        <f t="shared" si="47"/>
        <v/>
      </c>
      <c r="R351" s="90" t="str">
        <f t="shared" si="48"/>
        <v/>
      </c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>
      <c r="A352" s="46">
        <v>2701</v>
      </c>
      <c r="B352" s="84"/>
      <c r="C352" s="84"/>
      <c r="D352" s="84"/>
      <c r="E352" s="84"/>
      <c r="F352" s="84"/>
      <c r="G352" s="84"/>
      <c r="H352" s="84"/>
      <c r="I352" s="84"/>
      <c r="J352" s="84"/>
      <c r="K352" s="95"/>
      <c r="L352" s="55"/>
      <c r="M352" s="1"/>
      <c r="N352" s="56"/>
      <c r="O352" s="91" t="str">
        <f>IF(J352=0,"",J352/I351)</f>
        <v/>
      </c>
      <c r="P352" s="58"/>
      <c r="Q352" s="92" t="str">
        <f t="shared" si="47"/>
        <v/>
      </c>
      <c r="R352" s="92" t="str">
        <f t="shared" si="48"/>
        <v/>
      </c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>
      <c r="A353" s="46">
        <v>2702</v>
      </c>
      <c r="B353" s="84"/>
      <c r="C353" s="84"/>
      <c r="D353" s="84"/>
      <c r="E353" s="84"/>
      <c r="F353" s="84"/>
      <c r="G353" s="84"/>
      <c r="H353" s="84"/>
      <c r="I353" s="84"/>
      <c r="J353" s="84"/>
      <c r="K353" s="95"/>
      <c r="L353" s="55"/>
      <c r="M353" s="1"/>
      <c r="N353" s="27"/>
      <c r="O353" s="62"/>
      <c r="P353" s="63"/>
      <c r="Q353" s="64"/>
      <c r="R353" s="65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>
      <c r="A354" s="46">
        <v>2801</v>
      </c>
      <c r="B354" s="84"/>
      <c r="C354" s="84"/>
      <c r="D354" s="84"/>
      <c r="E354" s="84"/>
      <c r="F354" s="84"/>
      <c r="G354" s="84"/>
      <c r="H354" s="84"/>
      <c r="I354" s="84"/>
      <c r="J354" s="84"/>
      <c r="K354" s="95"/>
      <c r="L354" s="55"/>
      <c r="M354" s="1"/>
      <c r="N354" s="27"/>
      <c r="O354" s="66"/>
      <c r="P354" s="67"/>
      <c r="Q354" s="68"/>
      <c r="R354" s="66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>
      <c r="A355" s="46">
        <v>2802</v>
      </c>
      <c r="B355" s="84"/>
      <c r="C355" s="84"/>
      <c r="D355" s="84"/>
      <c r="E355" s="84"/>
      <c r="F355" s="84"/>
      <c r="G355" s="84"/>
      <c r="H355" s="84"/>
      <c r="I355" s="84"/>
      <c r="J355" s="84"/>
      <c r="K355" s="95"/>
      <c r="L355" s="55"/>
      <c r="M355" s="1"/>
      <c r="N355" s="27"/>
      <c r="O355" s="66"/>
      <c r="P355" s="67"/>
      <c r="Q355" s="68"/>
      <c r="R355" s="66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>
      <c r="A356" s="46">
        <v>2901</v>
      </c>
      <c r="B356" s="84"/>
      <c r="C356" s="84"/>
      <c r="D356" s="84"/>
      <c r="E356" s="84"/>
      <c r="F356" s="84"/>
      <c r="G356" s="84"/>
      <c r="H356" s="84"/>
      <c r="I356" s="84"/>
      <c r="J356" s="84"/>
      <c r="K356" s="95"/>
      <c r="L356" s="55"/>
      <c r="M356" s="1"/>
      <c r="N356" s="27"/>
      <c r="O356" s="1"/>
      <c r="P356" s="27"/>
      <c r="Q356" s="30"/>
      <c r="R356" s="66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>
      <c r="A357" s="46">
        <v>2902</v>
      </c>
      <c r="B357" s="84"/>
      <c r="C357" s="84"/>
      <c r="D357" s="84"/>
      <c r="E357" s="84"/>
      <c r="F357" s="84"/>
      <c r="G357" s="84"/>
      <c r="H357" s="84"/>
      <c r="I357" s="84"/>
      <c r="J357" s="84"/>
      <c r="K357" s="95"/>
      <c r="L357" s="55"/>
      <c r="M357" s="1"/>
      <c r="N357" s="27"/>
      <c r="O357" s="69" t="s">
        <v>35</v>
      </c>
      <c r="P357" s="123"/>
      <c r="Q357" s="71" t="str">
        <f>IF(SUM(K348:K357)=0,"",SUM(K348:K357))</f>
        <v/>
      </c>
      <c r="R357" s="72" t="s">
        <v>20</v>
      </c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>
      <c r="A358" s="46">
        <v>3001</v>
      </c>
      <c r="B358" s="84"/>
      <c r="C358" s="84"/>
      <c r="D358" s="84"/>
      <c r="E358" s="84"/>
      <c r="F358" s="84"/>
      <c r="G358" s="84"/>
      <c r="H358" s="84"/>
      <c r="I358" s="84"/>
      <c r="J358" s="84"/>
      <c r="K358" s="95"/>
      <c r="L358" s="55"/>
      <c r="M358" s="1"/>
      <c r="N358" s="27"/>
      <c r="O358" s="73" t="s">
        <v>36</v>
      </c>
      <c r="P358" s="125" t="e">
        <f>IF(P357/Q357=0,"",P357/Q357)</f>
        <v>#VALUE!</v>
      </c>
      <c r="Q358" s="75" t="e">
        <f>IF(P357/Q357=0,"",P357/Q357)</f>
        <v>#VALUE!</v>
      </c>
      <c r="R358" s="76" t="s">
        <v>37</v>
      </c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>
      <c r="A359" s="46">
        <v>3002</v>
      </c>
      <c r="B359" s="84"/>
      <c r="C359" s="84"/>
      <c r="D359" s="84"/>
      <c r="E359" s="84"/>
      <c r="F359" s="84"/>
      <c r="G359" s="84"/>
      <c r="H359" s="84"/>
      <c r="I359" s="84"/>
      <c r="J359" s="84"/>
      <c r="K359" s="95"/>
      <c r="L359" s="77"/>
      <c r="M359" s="78"/>
      <c r="N359" s="79"/>
      <c r="O359" s="78"/>
      <c r="P359" s="79"/>
      <c r="Q359" s="79"/>
      <c r="R359" s="80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>
      <c r="A360" s="22"/>
      <c r="B360" s="27"/>
      <c r="C360" s="27"/>
      <c r="D360" s="215" t="s">
        <v>80</v>
      </c>
      <c r="E360" s="216"/>
      <c r="F360" s="216"/>
      <c r="G360" s="216"/>
      <c r="H360" s="216"/>
      <c r="I360" s="216"/>
      <c r="J360" s="217"/>
      <c r="K360" s="81">
        <f>SUM(K344:K356)</f>
        <v>0</v>
      </c>
      <c r="L360" s="82" t="str">
        <f>IF(K352=0,"",K352/#REF!)</f>
        <v/>
      </c>
      <c r="M360" s="82" t="str">
        <f>IF(K360=0,"",K360/#REF!)</f>
        <v/>
      </c>
      <c r="N360" s="82" t="str">
        <f>IF(K352=0,"",M360-L360)</f>
        <v/>
      </c>
      <c r="O360" s="1"/>
      <c r="P360" s="27"/>
      <c r="Q360" s="30"/>
      <c r="R360" s="1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1"/>
      <c r="M361" s="1"/>
      <c r="N361" s="27"/>
      <c r="O361" s="1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1"/>
      <c r="M362" s="1"/>
      <c r="N362" s="27"/>
      <c r="O362" s="1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26.25">
      <c r="A363" s="202"/>
      <c r="B363" s="218" t="s">
        <v>69</v>
      </c>
      <c r="C363" s="219"/>
      <c r="D363" s="219"/>
      <c r="E363" s="219"/>
      <c r="F363" s="219"/>
      <c r="G363" s="219"/>
      <c r="H363" s="219"/>
      <c r="I363" s="219"/>
      <c r="J363" s="219"/>
      <c r="K363" s="41" t="s">
        <v>99</v>
      </c>
      <c r="L363" s="1"/>
      <c r="M363" s="1"/>
      <c r="N363" s="27"/>
      <c r="O363" s="1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20.25">
      <c r="A364" s="220" t="s">
        <v>19</v>
      </c>
      <c r="B364" s="221" t="s">
        <v>70</v>
      </c>
      <c r="C364" s="216"/>
      <c r="D364" s="216"/>
      <c r="E364" s="216"/>
      <c r="F364" s="216"/>
      <c r="G364" s="216"/>
      <c r="H364" s="216"/>
      <c r="I364" s="216"/>
      <c r="J364" s="217"/>
      <c r="K364" s="222" t="s">
        <v>20</v>
      </c>
      <c r="L364" s="212" t="s">
        <v>11</v>
      </c>
      <c r="M364" s="212" t="s">
        <v>12</v>
      </c>
      <c r="N364" s="223" t="s">
        <v>13</v>
      </c>
      <c r="O364" s="212" t="s">
        <v>14</v>
      </c>
      <c r="P364" s="214" t="s">
        <v>15</v>
      </c>
      <c r="Q364" s="214" t="s">
        <v>16</v>
      </c>
      <c r="R364" s="212" t="s">
        <v>17</v>
      </c>
      <c r="S364" s="27"/>
      <c r="T364" s="27"/>
      <c r="U364" s="27"/>
      <c r="V364" s="27"/>
      <c r="W364" s="27"/>
      <c r="X364" s="27"/>
      <c r="Y364" s="27"/>
      <c r="Z364" s="27"/>
    </row>
    <row r="365" spans="1:26" ht="15.75">
      <c r="A365" s="213"/>
      <c r="B365" s="46" t="s">
        <v>71</v>
      </c>
      <c r="C365" s="46" t="s">
        <v>72</v>
      </c>
      <c r="D365" s="46" t="s">
        <v>73</v>
      </c>
      <c r="E365" s="46" t="s">
        <v>74</v>
      </c>
      <c r="F365" s="46" t="s">
        <v>75</v>
      </c>
      <c r="G365" s="46" t="s">
        <v>76</v>
      </c>
      <c r="H365" s="46" t="s">
        <v>77</v>
      </c>
      <c r="I365" s="46" t="s">
        <v>78</v>
      </c>
      <c r="J365" s="46" t="s">
        <v>79</v>
      </c>
      <c r="K365" s="213"/>
      <c r="L365" s="213"/>
      <c r="M365" s="213"/>
      <c r="N365" s="213"/>
      <c r="O365" s="213"/>
      <c r="P365" s="213"/>
      <c r="Q365" s="213"/>
      <c r="R365" s="213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>
      <c r="A366" s="46">
        <v>2302</v>
      </c>
      <c r="B366" s="27">
        <v>34</v>
      </c>
      <c r="C366" s="84"/>
      <c r="D366" s="84"/>
      <c r="E366" s="84"/>
      <c r="F366" s="84"/>
      <c r="G366" s="84"/>
      <c r="H366" s="84"/>
      <c r="I366" s="84"/>
      <c r="J366" s="84"/>
      <c r="K366" s="95"/>
      <c r="L366" s="49"/>
      <c r="M366" s="50"/>
      <c r="N366" s="51"/>
      <c r="O366" s="52"/>
      <c r="P366" s="53">
        <f>B366</f>
        <v>34</v>
      </c>
      <c r="Q366" s="54"/>
      <c r="R366" s="52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>
      <c r="A367" s="46">
        <v>2401</v>
      </c>
      <c r="B367" s="84"/>
      <c r="C367" s="167">
        <v>34</v>
      </c>
      <c r="D367" s="84"/>
      <c r="E367" s="84"/>
      <c r="F367" s="84"/>
      <c r="G367" s="84"/>
      <c r="H367" s="84"/>
      <c r="I367" s="84"/>
      <c r="J367" s="84"/>
      <c r="K367" s="95"/>
      <c r="L367" s="55"/>
      <c r="M367" s="1"/>
      <c r="N367" s="56"/>
      <c r="O367" s="89">
        <f>IF(C367=0,"",C367/B366)</f>
        <v>1</v>
      </c>
      <c r="P367" s="58">
        <v>34</v>
      </c>
      <c r="Q367" s="90">
        <f t="shared" ref="Q367:Q374" si="49">IF(P367=0,"",P367/P366)</f>
        <v>1</v>
      </c>
      <c r="R367" s="90">
        <f t="shared" ref="R367:R374" si="50">IF(P367=0,"",100%-Q367)</f>
        <v>0</v>
      </c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>
      <c r="A368" s="46">
        <v>2402</v>
      </c>
      <c r="B368" s="84"/>
      <c r="C368" s="84"/>
      <c r="D368" s="84"/>
      <c r="E368" s="84"/>
      <c r="F368" s="84"/>
      <c r="G368" s="84"/>
      <c r="H368" s="84"/>
      <c r="I368" s="84"/>
      <c r="J368" s="84"/>
      <c r="K368" s="95"/>
      <c r="L368" s="55"/>
      <c r="M368" s="1"/>
      <c r="N368" s="56"/>
      <c r="O368" s="89" t="str">
        <f t="shared" ref="O368:O374" si="51">IF(C368=0,"",C368/B367)</f>
        <v/>
      </c>
      <c r="P368" s="58"/>
      <c r="Q368" s="90" t="str">
        <f t="shared" si="49"/>
        <v/>
      </c>
      <c r="R368" s="90" t="str">
        <f t="shared" si="50"/>
        <v/>
      </c>
      <c r="S368" s="197">
        <f>P368/P366</f>
        <v>0</v>
      </c>
      <c r="T368" s="27"/>
      <c r="U368" s="27"/>
      <c r="V368" s="27"/>
      <c r="W368" s="27"/>
      <c r="X368" s="27"/>
      <c r="Y368" s="27"/>
      <c r="Z368" s="27"/>
    </row>
    <row r="369" spans="1:26" ht="12.75" customHeight="1">
      <c r="A369" s="46">
        <v>2501</v>
      </c>
      <c r="B369" s="84"/>
      <c r="C369" s="84"/>
      <c r="D369" s="84"/>
      <c r="E369" s="84"/>
      <c r="F369" s="84"/>
      <c r="G369" s="84"/>
      <c r="H369" s="84"/>
      <c r="I369" s="84"/>
      <c r="J369" s="84"/>
      <c r="K369" s="95"/>
      <c r="L369" s="55"/>
      <c r="M369" s="1"/>
      <c r="N369" s="56"/>
      <c r="O369" s="89" t="str">
        <f t="shared" si="51"/>
        <v/>
      </c>
      <c r="P369" s="58"/>
      <c r="Q369" s="90" t="str">
        <f t="shared" si="49"/>
        <v/>
      </c>
      <c r="R369" s="90" t="str">
        <f t="shared" si="50"/>
        <v/>
      </c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>
      <c r="A370" s="46">
        <v>2502</v>
      </c>
      <c r="B370" s="84"/>
      <c r="C370" s="84"/>
      <c r="D370" s="84"/>
      <c r="E370" s="84"/>
      <c r="F370" s="84"/>
      <c r="G370" s="84"/>
      <c r="H370" s="84"/>
      <c r="I370" s="84"/>
      <c r="J370" s="84"/>
      <c r="K370" s="95"/>
      <c r="L370" s="55"/>
      <c r="M370" s="1"/>
      <c r="N370" s="56"/>
      <c r="O370" s="89" t="str">
        <f t="shared" si="51"/>
        <v/>
      </c>
      <c r="P370" s="58"/>
      <c r="Q370" s="90" t="str">
        <f t="shared" si="49"/>
        <v/>
      </c>
      <c r="R370" s="90" t="str">
        <f t="shared" si="50"/>
        <v/>
      </c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>
      <c r="A371" s="46">
        <v>2601</v>
      </c>
      <c r="B371" s="84"/>
      <c r="C371" s="84"/>
      <c r="D371" s="84"/>
      <c r="E371" s="84"/>
      <c r="F371" s="84"/>
      <c r="G371" s="84"/>
      <c r="H371" s="84"/>
      <c r="I371" s="84"/>
      <c r="J371" s="84"/>
      <c r="K371" s="95"/>
      <c r="L371" s="55"/>
      <c r="M371" s="1"/>
      <c r="N371" s="56"/>
      <c r="O371" s="89" t="str">
        <f t="shared" si="51"/>
        <v/>
      </c>
      <c r="P371" s="58"/>
      <c r="Q371" s="90" t="str">
        <f t="shared" si="49"/>
        <v/>
      </c>
      <c r="R371" s="90" t="str">
        <f t="shared" si="50"/>
        <v/>
      </c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>
      <c r="A372" s="46">
        <v>2602</v>
      </c>
      <c r="B372" s="84"/>
      <c r="C372" s="84"/>
      <c r="D372" s="84"/>
      <c r="E372" s="84"/>
      <c r="F372" s="84"/>
      <c r="G372" s="84"/>
      <c r="H372" s="84"/>
      <c r="I372" s="84"/>
      <c r="J372" s="84"/>
      <c r="K372" s="95"/>
      <c r="L372" s="55"/>
      <c r="M372" s="1"/>
      <c r="N372" s="56"/>
      <c r="O372" s="89" t="str">
        <f t="shared" si="51"/>
        <v/>
      </c>
      <c r="P372" s="58"/>
      <c r="Q372" s="90" t="str">
        <f t="shared" si="49"/>
        <v/>
      </c>
      <c r="R372" s="90" t="str">
        <f t="shared" si="50"/>
        <v/>
      </c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>
      <c r="A373" s="46">
        <v>2701</v>
      </c>
      <c r="B373" s="84"/>
      <c r="C373" s="84"/>
      <c r="D373" s="84"/>
      <c r="E373" s="84"/>
      <c r="F373" s="84"/>
      <c r="G373" s="84"/>
      <c r="H373" s="84"/>
      <c r="I373" s="84"/>
      <c r="J373" s="84"/>
      <c r="K373" s="95"/>
      <c r="L373" s="55"/>
      <c r="M373" s="1"/>
      <c r="N373" s="56"/>
      <c r="O373" s="89" t="str">
        <f t="shared" si="51"/>
        <v/>
      </c>
      <c r="P373" s="58"/>
      <c r="Q373" s="90" t="str">
        <f t="shared" si="49"/>
        <v/>
      </c>
      <c r="R373" s="90" t="str">
        <f t="shared" si="50"/>
        <v/>
      </c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>
      <c r="A374" s="46">
        <v>2702</v>
      </c>
      <c r="B374" s="84"/>
      <c r="C374" s="84"/>
      <c r="D374" s="84"/>
      <c r="E374" s="84"/>
      <c r="F374" s="84"/>
      <c r="G374" s="84"/>
      <c r="H374" s="84"/>
      <c r="I374" s="84"/>
      <c r="J374" s="84"/>
      <c r="K374" s="95"/>
      <c r="L374" s="55"/>
      <c r="M374" s="1"/>
      <c r="N374" s="56"/>
      <c r="O374" s="89" t="str">
        <f t="shared" si="51"/>
        <v/>
      </c>
      <c r="P374" s="58"/>
      <c r="Q374" s="92" t="str">
        <f t="shared" si="49"/>
        <v/>
      </c>
      <c r="R374" s="92" t="str">
        <f t="shared" si="50"/>
        <v/>
      </c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>
      <c r="A375" s="46">
        <v>2801</v>
      </c>
      <c r="B375" s="84"/>
      <c r="C375" s="84"/>
      <c r="D375" s="84"/>
      <c r="E375" s="84"/>
      <c r="F375" s="84"/>
      <c r="G375" s="84"/>
      <c r="H375" s="84"/>
      <c r="I375" s="84"/>
      <c r="J375" s="84"/>
      <c r="K375" s="95"/>
      <c r="L375" s="55"/>
      <c r="M375" s="1"/>
      <c r="N375" s="27"/>
      <c r="O375" s="62"/>
      <c r="P375" s="63"/>
      <c r="Q375" s="64"/>
      <c r="R375" s="65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>
      <c r="A376" s="46">
        <v>2802</v>
      </c>
      <c r="B376" s="84"/>
      <c r="C376" s="84"/>
      <c r="D376" s="84"/>
      <c r="E376" s="84"/>
      <c r="F376" s="84"/>
      <c r="G376" s="84"/>
      <c r="H376" s="84"/>
      <c r="I376" s="84"/>
      <c r="J376" s="84"/>
      <c r="K376" s="95"/>
      <c r="L376" s="55"/>
      <c r="M376" s="1"/>
      <c r="N376" s="27"/>
      <c r="O376" s="66"/>
      <c r="P376" s="67"/>
      <c r="Q376" s="68"/>
      <c r="R376" s="66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>
      <c r="A377" s="46">
        <v>2901</v>
      </c>
      <c r="B377" s="84"/>
      <c r="C377" s="84"/>
      <c r="D377" s="84"/>
      <c r="E377" s="84"/>
      <c r="F377" s="84"/>
      <c r="G377" s="84"/>
      <c r="H377" s="84"/>
      <c r="I377" s="84"/>
      <c r="J377" s="84"/>
      <c r="K377" s="95"/>
      <c r="L377" s="55"/>
      <c r="M377" s="1"/>
      <c r="N377" s="27"/>
      <c r="O377" s="66"/>
      <c r="P377" s="67"/>
      <c r="Q377" s="68"/>
      <c r="R377" s="66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>
      <c r="A378" s="46">
        <v>2902</v>
      </c>
      <c r="B378" s="84"/>
      <c r="C378" s="84"/>
      <c r="D378" s="84"/>
      <c r="E378" s="84"/>
      <c r="F378" s="84"/>
      <c r="G378" s="84"/>
      <c r="H378" s="84"/>
      <c r="I378" s="84"/>
      <c r="J378" s="84"/>
      <c r="K378" s="95"/>
      <c r="L378" s="55"/>
      <c r="M378" s="1"/>
      <c r="N378" s="27"/>
      <c r="O378" s="1"/>
      <c r="P378" s="27"/>
      <c r="Q378" s="30"/>
      <c r="R378" s="66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>
      <c r="A379" s="46">
        <v>3001</v>
      </c>
      <c r="B379" s="84"/>
      <c r="C379" s="84"/>
      <c r="D379" s="84"/>
      <c r="E379" s="84"/>
      <c r="F379" s="84"/>
      <c r="G379" s="84"/>
      <c r="H379" s="84"/>
      <c r="I379" s="84"/>
      <c r="J379" s="84"/>
      <c r="K379" s="95"/>
      <c r="L379" s="55"/>
      <c r="M379" s="1"/>
      <c r="N379" s="27"/>
      <c r="O379" s="69" t="s">
        <v>35</v>
      </c>
      <c r="P379" s="123"/>
      <c r="Q379" s="71" t="str">
        <f>IF(SUM(K370:K379)=0,"",SUM(K370:K379))</f>
        <v/>
      </c>
      <c r="R379" s="72" t="s">
        <v>20</v>
      </c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>
      <c r="A380" s="46">
        <v>3002</v>
      </c>
      <c r="B380" s="84"/>
      <c r="C380" s="84"/>
      <c r="D380" s="84"/>
      <c r="E380" s="84"/>
      <c r="F380" s="84"/>
      <c r="G380" s="84"/>
      <c r="H380" s="84"/>
      <c r="I380" s="84"/>
      <c r="J380" s="84"/>
      <c r="K380" s="95"/>
      <c r="L380" s="55"/>
      <c r="M380" s="1"/>
      <c r="N380" s="27"/>
      <c r="O380" s="73" t="s">
        <v>36</v>
      </c>
      <c r="P380" s="125" t="e">
        <f>IF(P379/Q379=0,"",P379/Q379)</f>
        <v>#VALUE!</v>
      </c>
      <c r="Q380" s="75" t="e">
        <f>IF(P379/Q379=0,"",P379/Q379)</f>
        <v>#VALUE!</v>
      </c>
      <c r="R380" s="76" t="s">
        <v>37</v>
      </c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>
      <c r="A381" s="46">
        <v>3101</v>
      </c>
      <c r="B381" s="84"/>
      <c r="C381" s="84"/>
      <c r="D381" s="84"/>
      <c r="E381" s="84"/>
      <c r="F381" s="84"/>
      <c r="G381" s="84"/>
      <c r="H381" s="84"/>
      <c r="I381" s="84"/>
      <c r="J381" s="84"/>
      <c r="K381" s="95"/>
      <c r="L381" s="77"/>
      <c r="M381" s="78"/>
      <c r="N381" s="79"/>
      <c r="O381" s="78"/>
      <c r="P381" s="79"/>
      <c r="Q381" s="79"/>
      <c r="R381" s="80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>
      <c r="A382" s="22"/>
      <c r="B382" s="27"/>
      <c r="C382" s="27"/>
      <c r="D382" s="215" t="s">
        <v>80</v>
      </c>
      <c r="E382" s="216"/>
      <c r="F382" s="216"/>
      <c r="G382" s="216"/>
      <c r="H382" s="216"/>
      <c r="I382" s="216"/>
      <c r="J382" s="217"/>
      <c r="K382" s="81">
        <f>SUM(K366:K378)</f>
        <v>0</v>
      </c>
      <c r="L382" s="82" t="str">
        <f>IF(K374=0,"",K374/#REF!)</f>
        <v/>
      </c>
      <c r="M382" s="82" t="str">
        <f>IF(K382=0,"",K382/#REF!)</f>
        <v/>
      </c>
      <c r="N382" s="82" t="str">
        <f>IF(K374=0,"",M382-L382)</f>
        <v/>
      </c>
      <c r="O382" s="1"/>
      <c r="P382" s="27"/>
      <c r="Q382" s="30"/>
      <c r="R382" s="1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1"/>
      <c r="M383" s="1"/>
      <c r="N383" s="27"/>
      <c r="O383" s="1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1"/>
      <c r="M384" s="1"/>
      <c r="N384" s="27"/>
      <c r="O384" s="1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>
      <c r="A385" s="211"/>
      <c r="B385" s="218" t="s">
        <v>69</v>
      </c>
      <c r="C385" s="219"/>
      <c r="D385" s="219"/>
      <c r="E385" s="219"/>
      <c r="F385" s="219"/>
      <c r="G385" s="219"/>
      <c r="H385" s="219"/>
      <c r="I385" s="219"/>
      <c r="J385" s="219"/>
      <c r="K385" s="41" t="s">
        <v>100</v>
      </c>
      <c r="L385" s="1"/>
      <c r="M385" s="1"/>
      <c r="N385" s="27"/>
      <c r="O385" s="1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>
      <c r="A386" s="220" t="s">
        <v>19</v>
      </c>
      <c r="B386" s="221" t="s">
        <v>70</v>
      </c>
      <c r="C386" s="216"/>
      <c r="D386" s="216"/>
      <c r="E386" s="216"/>
      <c r="F386" s="216"/>
      <c r="G386" s="216"/>
      <c r="H386" s="216"/>
      <c r="I386" s="216"/>
      <c r="J386" s="217"/>
      <c r="K386" s="222" t="s">
        <v>20</v>
      </c>
      <c r="L386" s="212" t="s">
        <v>11</v>
      </c>
      <c r="M386" s="212" t="s">
        <v>12</v>
      </c>
      <c r="N386" s="223" t="s">
        <v>13</v>
      </c>
      <c r="O386" s="212" t="s">
        <v>14</v>
      </c>
      <c r="P386" s="214" t="s">
        <v>15</v>
      </c>
      <c r="Q386" s="214" t="s">
        <v>16</v>
      </c>
      <c r="R386" s="212" t="s">
        <v>17</v>
      </c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>
      <c r="A387" s="213"/>
      <c r="B387" s="46" t="s">
        <v>71</v>
      </c>
      <c r="C387" s="46" t="s">
        <v>72</v>
      </c>
      <c r="D387" s="46" t="s">
        <v>73</v>
      </c>
      <c r="E387" s="46" t="s">
        <v>74</v>
      </c>
      <c r="F387" s="46" t="s">
        <v>75</v>
      </c>
      <c r="G387" s="46" t="s">
        <v>76</v>
      </c>
      <c r="H387" s="46" t="s">
        <v>77</v>
      </c>
      <c r="I387" s="46" t="s">
        <v>78</v>
      </c>
      <c r="J387" s="46" t="s">
        <v>79</v>
      </c>
      <c r="K387" s="213"/>
      <c r="L387" s="213"/>
      <c r="M387" s="213"/>
      <c r="N387" s="213"/>
      <c r="O387" s="213"/>
      <c r="P387" s="213"/>
      <c r="Q387" s="213"/>
      <c r="R387" s="213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>
      <c r="A388" s="46">
        <v>2401</v>
      </c>
      <c r="B388" s="27">
        <v>40</v>
      </c>
      <c r="C388" s="84"/>
      <c r="D388" s="84"/>
      <c r="E388" s="84"/>
      <c r="F388" s="84"/>
      <c r="G388" s="84"/>
      <c r="H388" s="84"/>
      <c r="I388" s="84"/>
      <c r="J388" s="84"/>
      <c r="K388" s="95"/>
      <c r="L388" s="49"/>
      <c r="M388" s="50"/>
      <c r="N388" s="51"/>
      <c r="O388" s="52"/>
      <c r="P388" s="53">
        <f>B388</f>
        <v>40</v>
      </c>
      <c r="Q388" s="54"/>
      <c r="R388" s="52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>
      <c r="A389" s="46">
        <v>2402</v>
      </c>
      <c r="B389" s="84"/>
      <c r="C389" s="167"/>
      <c r="D389" s="84"/>
      <c r="E389" s="84"/>
      <c r="F389" s="84"/>
      <c r="G389" s="84"/>
      <c r="H389" s="84"/>
      <c r="I389" s="84"/>
      <c r="J389" s="84"/>
      <c r="K389" s="95"/>
      <c r="L389" s="55"/>
      <c r="M389" s="1"/>
      <c r="N389" s="56"/>
      <c r="O389" s="89" t="str">
        <f>IF(C389=0,"",C389/#REF!)</f>
        <v/>
      </c>
      <c r="P389" s="58"/>
      <c r="Q389" s="90" t="str">
        <f t="shared" ref="Q389:Q396" si="52">IF(P389=0,"",P389/P388)</f>
        <v/>
      </c>
      <c r="R389" s="90" t="str">
        <f t="shared" ref="R389:R396" si="53">IF(P389=0,"",100%-Q389)</f>
        <v/>
      </c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>
      <c r="A390" s="46">
        <v>2501</v>
      </c>
      <c r="B390" s="84"/>
      <c r="C390" s="84"/>
      <c r="D390" s="84"/>
      <c r="E390" s="84"/>
      <c r="F390" s="84"/>
      <c r="G390" s="84"/>
      <c r="H390" s="84"/>
      <c r="I390" s="84"/>
      <c r="J390" s="84"/>
      <c r="K390" s="95"/>
      <c r="L390" s="55"/>
      <c r="M390" s="1"/>
      <c r="N390" s="56"/>
      <c r="O390" s="89" t="str">
        <f>IF(D390=0,"",D390/C389)</f>
        <v/>
      </c>
      <c r="P390" s="58"/>
      <c r="Q390" s="90" t="str">
        <f t="shared" si="52"/>
        <v/>
      </c>
      <c r="R390" s="90" t="str">
        <f t="shared" si="53"/>
        <v/>
      </c>
      <c r="S390" s="197">
        <f>P390/P388</f>
        <v>0</v>
      </c>
      <c r="T390" s="27"/>
      <c r="U390" s="27"/>
      <c r="V390" s="27"/>
      <c r="W390" s="27"/>
      <c r="X390" s="27"/>
      <c r="Y390" s="27"/>
      <c r="Z390" s="27"/>
    </row>
    <row r="391" spans="1:26" ht="12.75" customHeight="1">
      <c r="A391" s="46">
        <v>2502</v>
      </c>
      <c r="B391" s="84"/>
      <c r="C391" s="84"/>
      <c r="D391" s="84"/>
      <c r="E391" s="84"/>
      <c r="F391" s="84"/>
      <c r="G391" s="84"/>
      <c r="H391" s="84"/>
      <c r="I391" s="84"/>
      <c r="J391" s="84"/>
      <c r="K391" s="95"/>
      <c r="L391" s="55"/>
      <c r="M391" s="1"/>
      <c r="N391" s="56"/>
      <c r="O391" s="89" t="str">
        <f>IF(E391=0,"",E391/D390)</f>
        <v/>
      </c>
      <c r="P391" s="58"/>
      <c r="Q391" s="90" t="str">
        <f t="shared" si="52"/>
        <v/>
      </c>
      <c r="R391" s="90" t="str">
        <f t="shared" si="53"/>
        <v/>
      </c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>
      <c r="A392" s="46">
        <v>2601</v>
      </c>
      <c r="B392" s="84"/>
      <c r="C392" s="84"/>
      <c r="D392" s="84"/>
      <c r="E392" s="84"/>
      <c r="F392" s="84"/>
      <c r="G392" s="84"/>
      <c r="H392" s="84"/>
      <c r="I392" s="84"/>
      <c r="J392" s="84"/>
      <c r="K392" s="95"/>
      <c r="L392" s="55"/>
      <c r="M392" s="1"/>
      <c r="N392" s="56"/>
      <c r="O392" s="89" t="str">
        <f>IF(F392=0,"",F392/E391)</f>
        <v/>
      </c>
      <c r="P392" s="58"/>
      <c r="Q392" s="90" t="str">
        <f t="shared" si="52"/>
        <v/>
      </c>
      <c r="R392" s="90" t="str">
        <f t="shared" si="53"/>
        <v/>
      </c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>
      <c r="A393" s="46">
        <v>2602</v>
      </c>
      <c r="B393" s="84"/>
      <c r="C393" s="84"/>
      <c r="D393" s="84"/>
      <c r="E393" s="84"/>
      <c r="F393" s="84"/>
      <c r="G393" s="84"/>
      <c r="H393" s="84"/>
      <c r="I393" s="84"/>
      <c r="J393" s="84"/>
      <c r="K393" s="95"/>
      <c r="L393" s="55"/>
      <c r="M393" s="1"/>
      <c r="N393" s="56"/>
      <c r="O393" s="89" t="str">
        <f>IF(G393=0,"",G393/F392)</f>
        <v/>
      </c>
      <c r="P393" s="58"/>
      <c r="Q393" s="90" t="str">
        <f t="shared" si="52"/>
        <v/>
      </c>
      <c r="R393" s="90" t="str">
        <f t="shared" si="53"/>
        <v/>
      </c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>
      <c r="A394" s="46">
        <v>2701</v>
      </c>
      <c r="B394" s="84"/>
      <c r="C394" s="84"/>
      <c r="D394" s="84"/>
      <c r="E394" s="84"/>
      <c r="F394" s="84"/>
      <c r="G394" s="84"/>
      <c r="H394" s="84"/>
      <c r="I394" s="84"/>
      <c r="J394" s="84"/>
      <c r="K394" s="95"/>
      <c r="L394" s="55"/>
      <c r="M394" s="1"/>
      <c r="N394" s="56"/>
      <c r="O394" s="89" t="str">
        <f>IF(H394=0,"",H394/G393)</f>
        <v/>
      </c>
      <c r="P394" s="58"/>
      <c r="Q394" s="90" t="str">
        <f t="shared" si="52"/>
        <v/>
      </c>
      <c r="R394" s="90" t="str">
        <f t="shared" si="53"/>
        <v/>
      </c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>
      <c r="A395" s="46">
        <v>2702</v>
      </c>
      <c r="B395" s="84"/>
      <c r="C395" s="84"/>
      <c r="D395" s="84"/>
      <c r="E395" s="84"/>
      <c r="F395" s="84"/>
      <c r="G395" s="84"/>
      <c r="H395" s="84"/>
      <c r="I395" s="84"/>
      <c r="J395" s="84"/>
      <c r="K395" s="95"/>
      <c r="L395" s="55"/>
      <c r="M395" s="1"/>
      <c r="N395" s="56"/>
      <c r="O395" s="89" t="str">
        <f>IF(I395=0,"",I395/H394)</f>
        <v/>
      </c>
      <c r="P395" s="58"/>
      <c r="Q395" s="90" t="str">
        <f t="shared" si="52"/>
        <v/>
      </c>
      <c r="R395" s="90" t="str">
        <f t="shared" si="53"/>
        <v/>
      </c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>
      <c r="A396" s="46">
        <v>2801</v>
      </c>
      <c r="B396" s="84"/>
      <c r="C396" s="84"/>
      <c r="D396" s="84"/>
      <c r="E396" s="84"/>
      <c r="F396" s="84"/>
      <c r="G396" s="84"/>
      <c r="H396" s="84"/>
      <c r="I396" s="84"/>
      <c r="J396" s="84"/>
      <c r="K396" s="95"/>
      <c r="L396" s="55"/>
      <c r="M396" s="1"/>
      <c r="N396" s="56"/>
      <c r="O396" s="91" t="str">
        <f>IF(J396=0,"",J396/I395)</f>
        <v/>
      </c>
      <c r="P396" s="58"/>
      <c r="Q396" s="92" t="str">
        <f t="shared" si="52"/>
        <v/>
      </c>
      <c r="R396" s="92" t="str">
        <f t="shared" si="53"/>
        <v/>
      </c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>
      <c r="A397" s="46">
        <v>2802</v>
      </c>
      <c r="B397" s="84"/>
      <c r="C397" s="84"/>
      <c r="D397" s="84"/>
      <c r="E397" s="84"/>
      <c r="F397" s="84"/>
      <c r="G397" s="84"/>
      <c r="H397" s="84"/>
      <c r="I397" s="84"/>
      <c r="J397" s="84"/>
      <c r="K397" s="95"/>
      <c r="L397" s="55"/>
      <c r="M397" s="1"/>
      <c r="N397" s="27"/>
      <c r="O397" s="62"/>
      <c r="P397" s="63"/>
      <c r="Q397" s="64"/>
      <c r="R397" s="65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>
      <c r="A398" s="46">
        <v>2901</v>
      </c>
      <c r="B398" s="84"/>
      <c r="C398" s="84"/>
      <c r="D398" s="84"/>
      <c r="E398" s="84"/>
      <c r="F398" s="84"/>
      <c r="G398" s="84"/>
      <c r="H398" s="84"/>
      <c r="I398" s="84"/>
      <c r="J398" s="84"/>
      <c r="K398" s="95"/>
      <c r="L398" s="55"/>
      <c r="M398" s="1"/>
      <c r="N398" s="27"/>
      <c r="O398" s="66"/>
      <c r="P398" s="67"/>
      <c r="Q398" s="68"/>
      <c r="R398" s="66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>
      <c r="A399" s="46">
        <v>2902</v>
      </c>
      <c r="B399" s="84"/>
      <c r="C399" s="84"/>
      <c r="D399" s="84"/>
      <c r="E399" s="84"/>
      <c r="F399" s="84"/>
      <c r="G399" s="84"/>
      <c r="H399" s="84"/>
      <c r="I399" s="84"/>
      <c r="J399" s="84"/>
      <c r="K399" s="95"/>
      <c r="L399" s="55"/>
      <c r="M399" s="1"/>
      <c r="N399" s="27"/>
      <c r="O399" s="66"/>
      <c r="P399" s="67"/>
      <c r="Q399" s="68"/>
      <c r="R399" s="66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>
      <c r="A400" s="46">
        <v>3001</v>
      </c>
      <c r="B400" s="84"/>
      <c r="C400" s="84"/>
      <c r="D400" s="84"/>
      <c r="E400" s="84"/>
      <c r="F400" s="84"/>
      <c r="G400" s="84"/>
      <c r="H400" s="84"/>
      <c r="I400" s="84"/>
      <c r="J400" s="84"/>
      <c r="K400" s="95"/>
      <c r="L400" s="55"/>
      <c r="M400" s="1"/>
      <c r="N400" s="27"/>
      <c r="O400" s="1"/>
      <c r="P400" s="27"/>
      <c r="Q400" s="30"/>
      <c r="R400" s="66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>
      <c r="A401" s="46">
        <v>3002</v>
      </c>
      <c r="B401" s="84"/>
      <c r="C401" s="84"/>
      <c r="D401" s="84"/>
      <c r="E401" s="84"/>
      <c r="F401" s="84"/>
      <c r="G401" s="84"/>
      <c r="H401" s="84"/>
      <c r="I401" s="84"/>
      <c r="J401" s="84"/>
      <c r="K401" s="95"/>
      <c r="L401" s="55"/>
      <c r="M401" s="1"/>
      <c r="N401" s="27"/>
      <c r="O401" s="69" t="s">
        <v>35</v>
      </c>
      <c r="P401" s="123"/>
      <c r="Q401" s="71" t="str">
        <f>IF(SUM(K392:K401)=0,"",SUM(K392:K401))</f>
        <v/>
      </c>
      <c r="R401" s="72" t="s">
        <v>20</v>
      </c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>
      <c r="A402" s="46">
        <v>3101</v>
      </c>
      <c r="B402" s="84"/>
      <c r="C402" s="84"/>
      <c r="D402" s="84"/>
      <c r="E402" s="84"/>
      <c r="F402" s="84"/>
      <c r="G402" s="84"/>
      <c r="H402" s="84"/>
      <c r="I402" s="84"/>
      <c r="J402" s="84"/>
      <c r="K402" s="95"/>
      <c r="L402" s="55"/>
      <c r="M402" s="1"/>
      <c r="N402" s="27"/>
      <c r="O402" s="73" t="s">
        <v>36</v>
      </c>
      <c r="P402" s="125" t="e">
        <f>IF(P401/Q401=0,"",P401/Q401)</f>
        <v>#VALUE!</v>
      </c>
      <c r="Q402" s="75" t="e">
        <f>IF(P401/Q401=0,"",P401/Q401)</f>
        <v>#VALUE!</v>
      </c>
      <c r="R402" s="76" t="s">
        <v>37</v>
      </c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>
      <c r="A403" s="46">
        <v>3102</v>
      </c>
      <c r="B403" s="84"/>
      <c r="C403" s="84"/>
      <c r="D403" s="84"/>
      <c r="E403" s="84"/>
      <c r="F403" s="84"/>
      <c r="G403" s="84"/>
      <c r="H403" s="84"/>
      <c r="I403" s="84"/>
      <c r="J403" s="84"/>
      <c r="K403" s="95"/>
      <c r="L403" s="77"/>
      <c r="M403" s="78"/>
      <c r="N403" s="79"/>
      <c r="O403" s="78"/>
      <c r="P403" s="79"/>
      <c r="Q403" s="79"/>
      <c r="R403" s="80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>
      <c r="A404" s="22"/>
      <c r="B404" s="27"/>
      <c r="C404" s="27"/>
      <c r="D404" s="215" t="s">
        <v>80</v>
      </c>
      <c r="E404" s="216"/>
      <c r="F404" s="216"/>
      <c r="G404" s="216"/>
      <c r="H404" s="216"/>
      <c r="I404" s="216"/>
      <c r="J404" s="217"/>
      <c r="K404" s="81">
        <f>SUM(K388:K400)</f>
        <v>0</v>
      </c>
      <c r="L404" s="82" t="str">
        <f>IF(K396=0,"",K396/#REF!)</f>
        <v/>
      </c>
      <c r="M404" s="82" t="str">
        <f>IF(K404=0,"",K404/#REF!)</f>
        <v/>
      </c>
      <c r="N404" s="82" t="str">
        <f>IF(K396=0,"",M404-L404)</f>
        <v/>
      </c>
      <c r="O404" s="1"/>
      <c r="P404" s="27"/>
      <c r="Q404" s="30"/>
      <c r="R404" s="1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1"/>
      <c r="M405" s="1"/>
      <c r="N405" s="27"/>
      <c r="O405" s="1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1"/>
      <c r="M406" s="1"/>
      <c r="N406" s="27"/>
      <c r="O406" s="1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1"/>
      <c r="M407" s="1"/>
      <c r="N407" s="27"/>
      <c r="O407" s="1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1"/>
      <c r="M408" s="1"/>
      <c r="N408" s="27"/>
      <c r="O408" s="1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1"/>
      <c r="M409" s="1"/>
      <c r="N409" s="27"/>
      <c r="O409" s="1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1"/>
      <c r="M410" s="1"/>
      <c r="N410" s="27"/>
      <c r="O410" s="1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1"/>
      <c r="M411" s="1"/>
      <c r="N411" s="27"/>
      <c r="O411" s="1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1"/>
      <c r="M412" s="1"/>
      <c r="N412" s="27"/>
      <c r="O412" s="1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1"/>
      <c r="M413" s="1"/>
      <c r="N413" s="27"/>
      <c r="O413" s="1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1"/>
      <c r="M414" s="1"/>
      <c r="N414" s="27"/>
      <c r="O414" s="1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1"/>
      <c r="M415" s="1"/>
      <c r="N415" s="27"/>
      <c r="O415" s="1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1"/>
      <c r="M416" s="1"/>
      <c r="N416" s="27"/>
      <c r="O416" s="1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1"/>
      <c r="M417" s="1"/>
      <c r="N417" s="27"/>
      <c r="O417" s="1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1"/>
      <c r="M418" s="1"/>
      <c r="N418" s="27"/>
      <c r="O418" s="1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1"/>
      <c r="M419" s="1"/>
      <c r="N419" s="27"/>
      <c r="O419" s="1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1"/>
      <c r="M420" s="1"/>
      <c r="N420" s="27"/>
      <c r="O420" s="1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1"/>
      <c r="M421" s="1"/>
      <c r="N421" s="27"/>
      <c r="O421" s="1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1"/>
      <c r="M422" s="1"/>
      <c r="N422" s="27"/>
      <c r="O422" s="1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1"/>
      <c r="M423" s="1"/>
      <c r="N423" s="27"/>
      <c r="O423" s="1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1"/>
      <c r="M424" s="1"/>
      <c r="N424" s="27"/>
      <c r="O424" s="1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1"/>
      <c r="M425" s="1"/>
      <c r="N425" s="27"/>
      <c r="O425" s="1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1"/>
      <c r="M426" s="1"/>
      <c r="N426" s="27"/>
      <c r="O426" s="1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1"/>
      <c r="M427" s="1"/>
      <c r="N427" s="27"/>
      <c r="O427" s="1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1"/>
      <c r="M428" s="1"/>
      <c r="N428" s="27"/>
      <c r="O428" s="1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1"/>
      <c r="M429" s="1"/>
      <c r="N429" s="27"/>
      <c r="O429" s="1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1"/>
      <c r="M430" s="1"/>
      <c r="N430" s="27"/>
      <c r="O430" s="1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1"/>
      <c r="M431" s="1"/>
      <c r="N431" s="27"/>
      <c r="O431" s="1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1"/>
      <c r="M432" s="1"/>
      <c r="N432" s="27"/>
      <c r="O432" s="1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1"/>
      <c r="M433" s="1"/>
      <c r="N433" s="27"/>
      <c r="O433" s="1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1"/>
      <c r="M434" s="1"/>
      <c r="N434" s="27"/>
      <c r="O434" s="1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1"/>
      <c r="M435" s="1"/>
      <c r="N435" s="27"/>
      <c r="O435" s="1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1"/>
      <c r="M436" s="1"/>
      <c r="N436" s="27"/>
      <c r="O436" s="1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1"/>
      <c r="M437" s="1"/>
      <c r="N437" s="27"/>
      <c r="O437" s="1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1"/>
      <c r="M438" s="1"/>
      <c r="N438" s="27"/>
      <c r="O438" s="1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1"/>
      <c r="M439" s="1"/>
      <c r="N439" s="27"/>
      <c r="O439" s="1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1"/>
      <c r="M440" s="1"/>
      <c r="N440" s="27"/>
      <c r="O440" s="1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1"/>
      <c r="M441" s="1"/>
      <c r="N441" s="27"/>
      <c r="O441" s="1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1"/>
      <c r="M442" s="1"/>
      <c r="N442" s="27"/>
      <c r="O442" s="1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1"/>
      <c r="M443" s="1"/>
      <c r="N443" s="27"/>
      <c r="O443" s="1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1"/>
      <c r="M444" s="1"/>
      <c r="N444" s="27"/>
      <c r="O444" s="1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1"/>
      <c r="M445" s="1"/>
      <c r="N445" s="27"/>
      <c r="O445" s="1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1"/>
      <c r="M446" s="1"/>
      <c r="N446" s="27"/>
      <c r="O446" s="1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1"/>
      <c r="M447" s="1"/>
      <c r="N447" s="27"/>
      <c r="O447" s="1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1"/>
      <c r="M448" s="1"/>
      <c r="N448" s="27"/>
      <c r="O448" s="1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1"/>
      <c r="M449" s="1"/>
      <c r="N449" s="27"/>
      <c r="O449" s="1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1"/>
      <c r="M450" s="1"/>
      <c r="N450" s="27"/>
      <c r="O450" s="1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1"/>
      <c r="M451" s="1"/>
      <c r="N451" s="27"/>
      <c r="O451" s="1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1"/>
      <c r="M452" s="1"/>
      <c r="N452" s="27"/>
      <c r="O452" s="1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1"/>
      <c r="M453" s="1"/>
      <c r="N453" s="27"/>
      <c r="O453" s="1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1"/>
      <c r="M454" s="1"/>
      <c r="N454" s="27"/>
      <c r="O454" s="1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1"/>
      <c r="M455" s="1"/>
      <c r="N455" s="27"/>
      <c r="O455" s="1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1"/>
      <c r="M456" s="1"/>
      <c r="N456" s="27"/>
      <c r="O456" s="1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1"/>
      <c r="M457" s="1"/>
      <c r="N457" s="27"/>
      <c r="O457" s="1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1"/>
      <c r="M458" s="1"/>
      <c r="N458" s="27"/>
      <c r="O458" s="1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1"/>
      <c r="M459" s="1"/>
      <c r="N459" s="27"/>
      <c r="O459" s="1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1"/>
      <c r="M460" s="1"/>
      <c r="N460" s="27"/>
      <c r="O460" s="1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1"/>
      <c r="M461" s="1"/>
      <c r="N461" s="27"/>
      <c r="O461" s="1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1"/>
      <c r="M462" s="1"/>
      <c r="N462" s="27"/>
      <c r="O462" s="1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1"/>
      <c r="M463" s="1"/>
      <c r="N463" s="27"/>
      <c r="O463" s="1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1"/>
      <c r="M464" s="1"/>
      <c r="N464" s="27"/>
      <c r="O464" s="1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1"/>
      <c r="M465" s="1"/>
      <c r="N465" s="27"/>
      <c r="O465" s="1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1"/>
      <c r="M466" s="1"/>
      <c r="N466" s="27"/>
      <c r="O466" s="1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1"/>
      <c r="M467" s="1"/>
      <c r="N467" s="27"/>
      <c r="O467" s="1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1"/>
      <c r="M468" s="1"/>
      <c r="N468" s="27"/>
      <c r="O468" s="1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1"/>
      <c r="M469" s="1"/>
      <c r="N469" s="27"/>
      <c r="O469" s="1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1"/>
      <c r="M470" s="1"/>
      <c r="N470" s="27"/>
      <c r="O470" s="1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1"/>
      <c r="M471" s="1"/>
      <c r="N471" s="27"/>
      <c r="O471" s="1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1"/>
      <c r="M472" s="1"/>
      <c r="N472" s="27"/>
      <c r="O472" s="1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1"/>
      <c r="M473" s="1"/>
      <c r="N473" s="27"/>
      <c r="O473" s="1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1"/>
      <c r="M474" s="1"/>
      <c r="N474" s="27"/>
      <c r="O474" s="1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1"/>
      <c r="M475" s="1"/>
      <c r="N475" s="27"/>
      <c r="O475" s="1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1"/>
      <c r="M476" s="1"/>
      <c r="N476" s="27"/>
      <c r="O476" s="1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1"/>
      <c r="M477" s="1"/>
      <c r="N477" s="27"/>
      <c r="O477" s="1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1"/>
      <c r="M478" s="1"/>
      <c r="N478" s="27"/>
      <c r="O478" s="1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1"/>
      <c r="M479" s="1"/>
      <c r="N479" s="27"/>
      <c r="O479" s="1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1"/>
      <c r="M480" s="1"/>
      <c r="N480" s="27"/>
      <c r="O480" s="1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1"/>
      <c r="M481" s="1"/>
      <c r="N481" s="27"/>
      <c r="O481" s="1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1"/>
      <c r="M482" s="1"/>
      <c r="N482" s="27"/>
      <c r="O482" s="1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1"/>
      <c r="M483" s="1"/>
      <c r="N483" s="27"/>
      <c r="O483" s="1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1"/>
      <c r="M484" s="1"/>
      <c r="N484" s="27"/>
      <c r="O484" s="1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1"/>
      <c r="M485" s="1"/>
      <c r="N485" s="27"/>
      <c r="O485" s="1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1"/>
      <c r="M486" s="1"/>
      <c r="N486" s="27"/>
      <c r="O486" s="1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1"/>
      <c r="M487" s="1"/>
      <c r="N487" s="27"/>
      <c r="O487" s="1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1"/>
      <c r="M488" s="1"/>
      <c r="N488" s="27"/>
      <c r="O488" s="1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1"/>
      <c r="M489" s="1"/>
      <c r="N489" s="27"/>
      <c r="O489" s="1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1"/>
      <c r="M490" s="1"/>
      <c r="N490" s="27"/>
      <c r="O490" s="1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1"/>
      <c r="M491" s="1"/>
      <c r="N491" s="27"/>
      <c r="O491" s="1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1"/>
      <c r="M492" s="1"/>
      <c r="N492" s="27"/>
      <c r="O492" s="1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1"/>
      <c r="M493" s="1"/>
      <c r="N493" s="27"/>
      <c r="O493" s="1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1"/>
      <c r="M494" s="1"/>
      <c r="N494" s="27"/>
      <c r="O494" s="1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1"/>
      <c r="M495" s="1"/>
      <c r="N495" s="27"/>
      <c r="O495" s="1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1"/>
      <c r="M496" s="1"/>
      <c r="N496" s="27"/>
      <c r="O496" s="1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1"/>
      <c r="M497" s="1"/>
      <c r="N497" s="27"/>
      <c r="O497" s="1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1"/>
      <c r="M498" s="1"/>
      <c r="N498" s="27"/>
      <c r="O498" s="1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1"/>
      <c r="M499" s="1"/>
      <c r="N499" s="27"/>
      <c r="O499" s="1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1"/>
      <c r="M500" s="1"/>
      <c r="N500" s="27"/>
      <c r="O500" s="1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1"/>
      <c r="M501" s="1"/>
      <c r="N501" s="27"/>
      <c r="O501" s="1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1"/>
      <c r="M502" s="1"/>
      <c r="N502" s="27"/>
      <c r="O502" s="1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1"/>
      <c r="M503" s="1"/>
      <c r="N503" s="27"/>
      <c r="O503" s="1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1"/>
      <c r="M504" s="1"/>
      <c r="N504" s="27"/>
      <c r="O504" s="1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1"/>
      <c r="M505" s="1"/>
      <c r="N505" s="27"/>
      <c r="O505" s="1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1"/>
      <c r="M506" s="1"/>
      <c r="N506" s="27"/>
      <c r="O506" s="1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1"/>
      <c r="M507" s="1"/>
      <c r="N507" s="27"/>
      <c r="O507" s="1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1"/>
      <c r="M508" s="1"/>
      <c r="N508" s="27"/>
      <c r="O508" s="1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1"/>
      <c r="M509" s="1"/>
      <c r="N509" s="27"/>
      <c r="O509" s="1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1"/>
      <c r="M510" s="1"/>
      <c r="N510" s="27"/>
      <c r="O510" s="1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1"/>
      <c r="M511" s="1"/>
      <c r="N511" s="27"/>
      <c r="O511" s="1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1"/>
      <c r="M512" s="1"/>
      <c r="N512" s="27"/>
      <c r="O512" s="1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1"/>
      <c r="M513" s="1"/>
      <c r="N513" s="27"/>
      <c r="O513" s="1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1"/>
      <c r="M514" s="1"/>
      <c r="N514" s="27"/>
      <c r="O514" s="1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1"/>
      <c r="M515" s="1"/>
      <c r="N515" s="27"/>
      <c r="O515" s="1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1"/>
      <c r="M516" s="1"/>
      <c r="N516" s="27"/>
      <c r="O516" s="1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1"/>
      <c r="M517" s="1"/>
      <c r="N517" s="27"/>
      <c r="O517" s="1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1"/>
      <c r="M518" s="1"/>
      <c r="N518" s="27"/>
      <c r="O518" s="1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1"/>
      <c r="M519" s="1"/>
      <c r="N519" s="27"/>
      <c r="O519" s="1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1"/>
      <c r="M520" s="1"/>
      <c r="N520" s="27"/>
      <c r="O520" s="1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1"/>
      <c r="M521" s="1"/>
      <c r="N521" s="27"/>
      <c r="O521" s="1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1"/>
      <c r="M522" s="1"/>
      <c r="N522" s="27"/>
      <c r="O522" s="1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1"/>
      <c r="M523" s="1"/>
      <c r="N523" s="27"/>
      <c r="O523" s="1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1"/>
      <c r="M524" s="1"/>
      <c r="N524" s="27"/>
      <c r="O524" s="1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1"/>
      <c r="M525" s="1"/>
      <c r="N525" s="27"/>
      <c r="O525" s="1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1"/>
      <c r="M526" s="1"/>
      <c r="N526" s="27"/>
      <c r="O526" s="1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1"/>
      <c r="M527" s="1"/>
      <c r="N527" s="27"/>
      <c r="O527" s="1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1"/>
      <c r="M528" s="1"/>
      <c r="N528" s="27"/>
      <c r="O528" s="1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1"/>
      <c r="M529" s="1"/>
      <c r="N529" s="27"/>
      <c r="O529" s="1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1"/>
      <c r="M530" s="1"/>
      <c r="N530" s="27"/>
      <c r="O530" s="1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1"/>
      <c r="M531" s="1"/>
      <c r="N531" s="27"/>
      <c r="O531" s="1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1"/>
      <c r="M532" s="1"/>
      <c r="N532" s="27"/>
      <c r="O532" s="1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1"/>
      <c r="M533" s="1"/>
      <c r="N533" s="27"/>
      <c r="O533" s="1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1"/>
      <c r="M534" s="1"/>
      <c r="N534" s="27"/>
      <c r="O534" s="1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1"/>
      <c r="M535" s="1"/>
      <c r="N535" s="27"/>
      <c r="O535" s="1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1"/>
      <c r="M536" s="1"/>
      <c r="N536" s="27"/>
      <c r="O536" s="1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1"/>
      <c r="M537" s="1"/>
      <c r="N537" s="27"/>
      <c r="O537" s="1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1"/>
      <c r="M538" s="1"/>
      <c r="N538" s="27"/>
      <c r="O538" s="1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1"/>
      <c r="M539" s="1"/>
      <c r="N539" s="27"/>
      <c r="O539" s="1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1"/>
      <c r="M540" s="1"/>
      <c r="N540" s="27"/>
      <c r="O540" s="1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1"/>
      <c r="M541" s="1"/>
      <c r="N541" s="27"/>
      <c r="O541" s="1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1"/>
      <c r="M542" s="1"/>
      <c r="N542" s="27"/>
      <c r="O542" s="1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1"/>
      <c r="M543" s="1"/>
      <c r="N543" s="27"/>
      <c r="O543" s="1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1"/>
      <c r="M544" s="1"/>
      <c r="N544" s="27"/>
      <c r="O544" s="1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1"/>
      <c r="M545" s="1"/>
      <c r="N545" s="27"/>
      <c r="O545" s="1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1"/>
      <c r="M546" s="1"/>
      <c r="N546" s="27"/>
      <c r="O546" s="1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1"/>
      <c r="M547" s="1"/>
      <c r="N547" s="27"/>
      <c r="O547" s="1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1"/>
      <c r="M548" s="1"/>
      <c r="N548" s="27"/>
      <c r="O548" s="1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1"/>
      <c r="M549" s="1"/>
      <c r="N549" s="27"/>
      <c r="O549" s="1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1"/>
      <c r="M550" s="1"/>
      <c r="N550" s="27"/>
      <c r="O550" s="1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1"/>
      <c r="M551" s="1"/>
      <c r="N551" s="27"/>
      <c r="O551" s="1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1"/>
      <c r="M552" s="1"/>
      <c r="N552" s="27"/>
      <c r="O552" s="1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1"/>
      <c r="M553" s="1"/>
      <c r="N553" s="27"/>
      <c r="O553" s="1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1"/>
      <c r="M554" s="1"/>
      <c r="N554" s="27"/>
      <c r="O554" s="1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1"/>
      <c r="M555" s="1"/>
      <c r="N555" s="27"/>
      <c r="O555" s="1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1"/>
      <c r="M556" s="1"/>
      <c r="N556" s="27"/>
      <c r="O556" s="1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1"/>
      <c r="M557" s="1"/>
      <c r="N557" s="27"/>
      <c r="O557" s="1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1"/>
      <c r="M558" s="1"/>
      <c r="N558" s="27"/>
      <c r="O558" s="1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1"/>
      <c r="M559" s="1"/>
      <c r="N559" s="27"/>
      <c r="O559" s="1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1"/>
      <c r="M560" s="1"/>
      <c r="N560" s="27"/>
      <c r="O560" s="1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1"/>
      <c r="M561" s="1"/>
      <c r="N561" s="27"/>
      <c r="O561" s="1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1"/>
      <c r="M562" s="1"/>
      <c r="N562" s="27"/>
      <c r="O562" s="1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1"/>
      <c r="M563" s="1"/>
      <c r="N563" s="27"/>
      <c r="O563" s="1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1"/>
      <c r="M564" s="1"/>
      <c r="N564" s="27"/>
      <c r="O564" s="1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1"/>
      <c r="M565" s="1"/>
      <c r="N565" s="27"/>
      <c r="O565" s="1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1"/>
      <c r="M566" s="1"/>
      <c r="N566" s="27"/>
      <c r="O566" s="1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1"/>
      <c r="M567" s="1"/>
      <c r="N567" s="27"/>
      <c r="O567" s="1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1"/>
      <c r="M568" s="1"/>
      <c r="N568" s="27"/>
      <c r="O568" s="1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1"/>
      <c r="M569" s="1"/>
      <c r="N569" s="27"/>
      <c r="O569" s="1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1"/>
      <c r="M570" s="1"/>
      <c r="N570" s="27"/>
      <c r="O570" s="1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1"/>
      <c r="M571" s="1"/>
      <c r="N571" s="27"/>
      <c r="O571" s="1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1"/>
      <c r="M572" s="1"/>
      <c r="N572" s="27"/>
      <c r="O572" s="1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1"/>
      <c r="M573" s="1"/>
      <c r="N573" s="27"/>
      <c r="O573" s="1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1"/>
      <c r="M574" s="1"/>
      <c r="N574" s="27"/>
      <c r="O574" s="1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1"/>
      <c r="M575" s="1"/>
      <c r="N575" s="27"/>
      <c r="O575" s="1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1"/>
      <c r="M576" s="1"/>
      <c r="N576" s="27"/>
      <c r="O576" s="1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1"/>
      <c r="M577" s="1"/>
      <c r="N577" s="27"/>
      <c r="O577" s="1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1"/>
      <c r="M578" s="1"/>
      <c r="N578" s="27"/>
      <c r="O578" s="1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1"/>
      <c r="M579" s="1"/>
      <c r="N579" s="27"/>
      <c r="O579" s="1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1"/>
      <c r="M580" s="1"/>
      <c r="N580" s="27"/>
      <c r="O580" s="1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1"/>
      <c r="M581" s="1"/>
      <c r="N581" s="27"/>
      <c r="O581" s="1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1"/>
      <c r="M582" s="1"/>
      <c r="N582" s="27"/>
      <c r="O582" s="1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1"/>
      <c r="M583" s="1"/>
      <c r="N583" s="27"/>
      <c r="O583" s="1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1"/>
      <c r="M584" s="1"/>
      <c r="N584" s="27"/>
      <c r="O584" s="1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1"/>
      <c r="M585" s="1"/>
      <c r="N585" s="27"/>
      <c r="O585" s="1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1"/>
      <c r="M586" s="1"/>
      <c r="N586" s="27"/>
      <c r="O586" s="1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1"/>
      <c r="M587" s="1"/>
      <c r="N587" s="27"/>
      <c r="O587" s="1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1"/>
      <c r="M588" s="1"/>
      <c r="N588" s="27"/>
      <c r="O588" s="1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1"/>
      <c r="M589" s="1"/>
      <c r="N589" s="27"/>
      <c r="O589" s="1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1"/>
      <c r="M590" s="1"/>
      <c r="N590" s="27"/>
      <c r="O590" s="1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1"/>
      <c r="M591" s="1"/>
      <c r="N591" s="27"/>
      <c r="O591" s="1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1"/>
      <c r="M592" s="1"/>
      <c r="N592" s="27"/>
      <c r="O592" s="1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1"/>
      <c r="M593" s="1"/>
      <c r="N593" s="27"/>
      <c r="O593" s="1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1"/>
      <c r="M594" s="1"/>
      <c r="N594" s="27"/>
      <c r="O594" s="1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1"/>
      <c r="M595" s="1"/>
      <c r="N595" s="27"/>
      <c r="O595" s="1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1"/>
      <c r="M596" s="1"/>
      <c r="N596" s="27"/>
      <c r="O596" s="1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1"/>
      <c r="M597" s="1"/>
      <c r="N597" s="27"/>
      <c r="O597" s="1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1"/>
      <c r="M598" s="1"/>
      <c r="N598" s="27"/>
      <c r="O598" s="1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1"/>
      <c r="M599" s="1"/>
      <c r="N599" s="27"/>
      <c r="O599" s="1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1"/>
      <c r="M600" s="1"/>
      <c r="N600" s="27"/>
      <c r="O600" s="1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1"/>
      <c r="M601" s="1"/>
      <c r="N601" s="27"/>
      <c r="O601" s="1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1"/>
      <c r="M602" s="1"/>
      <c r="N602" s="27"/>
      <c r="O602" s="1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1"/>
      <c r="M603" s="1"/>
      <c r="N603" s="27"/>
      <c r="O603" s="1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1"/>
      <c r="M604" s="1"/>
      <c r="N604" s="27"/>
      <c r="O604" s="1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1"/>
      <c r="M605" s="1"/>
      <c r="N605" s="27"/>
      <c r="O605" s="1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1"/>
      <c r="M606" s="1"/>
      <c r="N606" s="27"/>
      <c r="O606" s="1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1"/>
      <c r="M607" s="1"/>
      <c r="N607" s="27"/>
      <c r="O607" s="1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1"/>
      <c r="M608" s="1"/>
      <c r="N608" s="27"/>
      <c r="O608" s="1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1"/>
      <c r="M609" s="1"/>
      <c r="N609" s="27"/>
      <c r="O609" s="1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1"/>
      <c r="M610" s="1"/>
      <c r="N610" s="27"/>
      <c r="O610" s="1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1"/>
      <c r="M611" s="1"/>
      <c r="N611" s="27"/>
      <c r="O611" s="1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1"/>
      <c r="M612" s="1"/>
      <c r="N612" s="27"/>
      <c r="O612" s="1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1"/>
      <c r="M613" s="1"/>
      <c r="N613" s="27"/>
      <c r="O613" s="1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1"/>
      <c r="M614" s="1"/>
      <c r="N614" s="27"/>
      <c r="O614" s="1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1"/>
      <c r="M615" s="1"/>
      <c r="N615" s="27"/>
      <c r="O615" s="1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1"/>
      <c r="M616" s="1"/>
      <c r="N616" s="27"/>
      <c r="O616" s="1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1"/>
      <c r="M617" s="1"/>
      <c r="N617" s="27"/>
      <c r="O617" s="1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1"/>
      <c r="M618" s="1"/>
      <c r="N618" s="27"/>
      <c r="O618" s="1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1"/>
      <c r="M619" s="1"/>
      <c r="N619" s="27"/>
      <c r="O619" s="1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1"/>
      <c r="M620" s="1"/>
      <c r="N620" s="27"/>
      <c r="O620" s="1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1"/>
      <c r="M621" s="1"/>
      <c r="N621" s="27"/>
      <c r="O621" s="1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1"/>
      <c r="M622" s="1"/>
      <c r="N622" s="27"/>
      <c r="O622" s="1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1"/>
      <c r="M623" s="1"/>
      <c r="N623" s="27"/>
      <c r="O623" s="1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1"/>
      <c r="M624" s="1"/>
      <c r="N624" s="27"/>
      <c r="O624" s="1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1"/>
      <c r="M625" s="1"/>
      <c r="N625" s="27"/>
      <c r="O625" s="1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1"/>
      <c r="M626" s="1"/>
      <c r="N626" s="27"/>
      <c r="O626" s="1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1"/>
      <c r="M627" s="1"/>
      <c r="N627" s="27"/>
      <c r="O627" s="1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1"/>
      <c r="M628" s="1"/>
      <c r="N628" s="27"/>
      <c r="O628" s="1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1"/>
      <c r="M629" s="1"/>
      <c r="N629" s="27"/>
      <c r="O629" s="1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1"/>
      <c r="M630" s="1"/>
      <c r="N630" s="27"/>
      <c r="O630" s="1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1"/>
      <c r="M631" s="1"/>
      <c r="N631" s="27"/>
      <c r="O631" s="1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1"/>
      <c r="M632" s="1"/>
      <c r="N632" s="27"/>
      <c r="O632" s="1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1"/>
      <c r="M633" s="1"/>
      <c r="N633" s="27"/>
      <c r="O633" s="1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1"/>
      <c r="M634" s="1"/>
      <c r="N634" s="27"/>
      <c r="O634" s="1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1"/>
      <c r="M635" s="1"/>
      <c r="N635" s="27"/>
      <c r="O635" s="1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1"/>
      <c r="M636" s="1"/>
      <c r="N636" s="27"/>
      <c r="O636" s="1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1"/>
      <c r="M637" s="1"/>
      <c r="N637" s="27"/>
      <c r="O637" s="1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1"/>
      <c r="M638" s="1"/>
      <c r="N638" s="27"/>
      <c r="O638" s="1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1"/>
      <c r="M639" s="1"/>
      <c r="N639" s="27"/>
      <c r="O639" s="1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1"/>
      <c r="M640" s="1"/>
      <c r="N640" s="27"/>
      <c r="O640" s="1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1"/>
      <c r="M641" s="1"/>
      <c r="N641" s="27"/>
      <c r="O641" s="1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1"/>
      <c r="M642" s="1"/>
      <c r="N642" s="27"/>
      <c r="O642" s="1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1"/>
      <c r="M643" s="1"/>
      <c r="N643" s="27"/>
      <c r="O643" s="1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1"/>
      <c r="M644" s="1"/>
      <c r="N644" s="27"/>
      <c r="O644" s="1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1"/>
      <c r="M645" s="1"/>
      <c r="N645" s="27"/>
      <c r="O645" s="1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1"/>
      <c r="M646" s="1"/>
      <c r="N646" s="27"/>
      <c r="O646" s="1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1"/>
      <c r="M647" s="1"/>
      <c r="N647" s="27"/>
      <c r="O647" s="1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1"/>
      <c r="M648" s="1"/>
      <c r="N648" s="27"/>
      <c r="O648" s="1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1"/>
      <c r="M649" s="1"/>
      <c r="N649" s="27"/>
      <c r="O649" s="1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1"/>
      <c r="M650" s="1"/>
      <c r="N650" s="27"/>
      <c r="O650" s="1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1"/>
      <c r="M651" s="1"/>
      <c r="N651" s="27"/>
      <c r="O651" s="1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1"/>
      <c r="M652" s="1"/>
      <c r="N652" s="27"/>
      <c r="O652" s="1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1"/>
      <c r="M653" s="1"/>
      <c r="N653" s="27"/>
      <c r="O653" s="1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1"/>
      <c r="M654" s="1"/>
      <c r="N654" s="27"/>
      <c r="O654" s="1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1"/>
      <c r="M655" s="1"/>
      <c r="N655" s="27"/>
      <c r="O655" s="1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1"/>
      <c r="M656" s="1"/>
      <c r="N656" s="27"/>
      <c r="O656" s="1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1"/>
      <c r="M657" s="1"/>
      <c r="N657" s="27"/>
      <c r="O657" s="1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1"/>
      <c r="M658" s="1"/>
      <c r="N658" s="27"/>
      <c r="O658" s="1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1"/>
      <c r="M659" s="1"/>
      <c r="N659" s="27"/>
      <c r="O659" s="1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1"/>
      <c r="M660" s="1"/>
      <c r="N660" s="27"/>
      <c r="O660" s="1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1"/>
      <c r="M661" s="1"/>
      <c r="N661" s="27"/>
      <c r="O661" s="1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1"/>
      <c r="M662" s="1"/>
      <c r="N662" s="27"/>
      <c r="O662" s="1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1"/>
      <c r="M663" s="1"/>
      <c r="N663" s="27"/>
      <c r="O663" s="1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1"/>
      <c r="M664" s="1"/>
      <c r="N664" s="27"/>
      <c r="O664" s="1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1"/>
      <c r="M665" s="1"/>
      <c r="N665" s="27"/>
      <c r="O665" s="1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1"/>
      <c r="M666" s="1"/>
      <c r="N666" s="27"/>
      <c r="O666" s="1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1"/>
      <c r="M667" s="1"/>
      <c r="N667" s="27"/>
      <c r="O667" s="1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1"/>
      <c r="M668" s="1"/>
      <c r="N668" s="27"/>
      <c r="O668" s="1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1"/>
      <c r="M669" s="1"/>
      <c r="N669" s="27"/>
      <c r="O669" s="1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1"/>
      <c r="M670" s="1"/>
      <c r="N670" s="27"/>
      <c r="O670" s="1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1"/>
      <c r="M671" s="1"/>
      <c r="N671" s="27"/>
      <c r="O671" s="1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1"/>
      <c r="M672" s="1"/>
      <c r="N672" s="27"/>
      <c r="O672" s="1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1"/>
      <c r="M673" s="1"/>
      <c r="N673" s="27"/>
      <c r="O673" s="1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1"/>
      <c r="M674" s="1"/>
      <c r="N674" s="27"/>
      <c r="O674" s="1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1"/>
      <c r="M675" s="1"/>
      <c r="N675" s="27"/>
      <c r="O675" s="1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1"/>
      <c r="M676" s="1"/>
      <c r="N676" s="27"/>
      <c r="O676" s="1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1"/>
      <c r="M677" s="1"/>
      <c r="N677" s="27"/>
      <c r="O677" s="1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1"/>
      <c r="M678" s="1"/>
      <c r="N678" s="27"/>
      <c r="O678" s="1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1"/>
      <c r="M679" s="1"/>
      <c r="N679" s="27"/>
      <c r="O679" s="1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1"/>
      <c r="M680" s="1"/>
      <c r="N680" s="27"/>
      <c r="O680" s="1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1"/>
      <c r="M681" s="1"/>
      <c r="N681" s="27"/>
      <c r="O681" s="1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1"/>
      <c r="M682" s="1"/>
      <c r="N682" s="27"/>
      <c r="O682" s="1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1"/>
      <c r="M683" s="1"/>
      <c r="N683" s="27"/>
      <c r="O683" s="1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1"/>
      <c r="M684" s="1"/>
      <c r="N684" s="27"/>
      <c r="O684" s="1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1"/>
      <c r="M685" s="1"/>
      <c r="N685" s="27"/>
      <c r="O685" s="1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1"/>
      <c r="M686" s="1"/>
      <c r="N686" s="27"/>
      <c r="O686" s="1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1"/>
      <c r="M687" s="1"/>
      <c r="N687" s="27"/>
      <c r="O687" s="1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1"/>
      <c r="M688" s="1"/>
      <c r="N688" s="27"/>
      <c r="O688" s="1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1"/>
      <c r="M689" s="1"/>
      <c r="N689" s="27"/>
      <c r="O689" s="1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1"/>
      <c r="M690" s="1"/>
      <c r="N690" s="27"/>
      <c r="O690" s="1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1"/>
      <c r="M691" s="1"/>
      <c r="N691" s="27"/>
      <c r="O691" s="1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1"/>
      <c r="M692" s="1"/>
      <c r="N692" s="27"/>
      <c r="O692" s="1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1"/>
      <c r="M693" s="1"/>
      <c r="N693" s="27"/>
      <c r="O693" s="1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1"/>
      <c r="M694" s="1"/>
      <c r="N694" s="27"/>
      <c r="O694" s="1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1"/>
      <c r="M695" s="1"/>
      <c r="N695" s="27"/>
      <c r="O695" s="1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1"/>
      <c r="M696" s="1"/>
      <c r="N696" s="27"/>
      <c r="O696" s="1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1"/>
      <c r="M697" s="1"/>
      <c r="N697" s="27"/>
      <c r="O697" s="1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1"/>
      <c r="M698" s="1"/>
      <c r="N698" s="27"/>
      <c r="O698" s="1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1"/>
      <c r="M699" s="1"/>
      <c r="N699" s="27"/>
      <c r="O699" s="1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1"/>
      <c r="M700" s="1"/>
      <c r="N700" s="27"/>
      <c r="O700" s="1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1"/>
      <c r="M701" s="1"/>
      <c r="N701" s="27"/>
      <c r="O701" s="1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1"/>
      <c r="M702" s="1"/>
      <c r="N702" s="27"/>
      <c r="O702" s="1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1"/>
      <c r="M703" s="1"/>
      <c r="N703" s="27"/>
      <c r="O703" s="1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1"/>
      <c r="M704" s="1"/>
      <c r="N704" s="27"/>
      <c r="O704" s="1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1"/>
      <c r="M705" s="1"/>
      <c r="N705" s="27"/>
      <c r="O705" s="1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1"/>
      <c r="M706" s="1"/>
      <c r="N706" s="27"/>
      <c r="O706" s="1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1"/>
      <c r="M707" s="1"/>
      <c r="N707" s="27"/>
      <c r="O707" s="1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1"/>
      <c r="M708" s="1"/>
      <c r="N708" s="27"/>
      <c r="O708" s="1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1"/>
      <c r="M709" s="1"/>
      <c r="N709" s="27"/>
      <c r="O709" s="1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1"/>
      <c r="M710" s="1"/>
      <c r="N710" s="27"/>
      <c r="O710" s="1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1"/>
      <c r="M711" s="1"/>
      <c r="N711" s="27"/>
      <c r="O711" s="1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1"/>
      <c r="M712" s="1"/>
      <c r="N712" s="27"/>
      <c r="O712" s="1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1"/>
      <c r="M713" s="1"/>
      <c r="N713" s="27"/>
      <c r="O713" s="1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1"/>
      <c r="M714" s="1"/>
      <c r="N714" s="27"/>
      <c r="O714" s="1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1"/>
      <c r="M715" s="1"/>
      <c r="N715" s="27"/>
      <c r="O715" s="1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1"/>
      <c r="M716" s="1"/>
      <c r="N716" s="27"/>
      <c r="O716" s="1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1"/>
      <c r="M717" s="1"/>
      <c r="N717" s="27"/>
      <c r="O717" s="1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1"/>
      <c r="M718" s="1"/>
      <c r="N718" s="27"/>
      <c r="O718" s="1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1"/>
      <c r="M719" s="1"/>
      <c r="N719" s="27"/>
      <c r="O719" s="1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1"/>
      <c r="M720" s="1"/>
      <c r="N720" s="27"/>
      <c r="O720" s="1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1"/>
      <c r="M721" s="1"/>
      <c r="N721" s="27"/>
      <c r="O721" s="1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1"/>
      <c r="M722" s="1"/>
      <c r="N722" s="27"/>
      <c r="O722" s="1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1"/>
      <c r="M723" s="1"/>
      <c r="N723" s="27"/>
      <c r="O723" s="1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1"/>
      <c r="M724" s="1"/>
      <c r="N724" s="27"/>
      <c r="O724" s="1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1"/>
      <c r="M725" s="1"/>
      <c r="N725" s="27"/>
      <c r="O725" s="1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1"/>
      <c r="M726" s="1"/>
      <c r="N726" s="27"/>
      <c r="O726" s="1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1"/>
      <c r="M727" s="1"/>
      <c r="N727" s="27"/>
      <c r="O727" s="1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1"/>
      <c r="M728" s="1"/>
      <c r="N728" s="27"/>
      <c r="O728" s="1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1"/>
      <c r="M729" s="1"/>
      <c r="N729" s="27"/>
      <c r="O729" s="1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1"/>
      <c r="M730" s="1"/>
      <c r="N730" s="27"/>
      <c r="O730" s="1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1"/>
      <c r="M731" s="1"/>
      <c r="N731" s="27"/>
      <c r="O731" s="1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1"/>
      <c r="M732" s="1"/>
      <c r="N732" s="27"/>
      <c r="O732" s="1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1"/>
      <c r="M733" s="1"/>
      <c r="N733" s="27"/>
      <c r="O733" s="1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1"/>
      <c r="M734" s="1"/>
      <c r="N734" s="27"/>
      <c r="O734" s="1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1"/>
      <c r="M735" s="1"/>
      <c r="N735" s="27"/>
      <c r="O735" s="1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1"/>
      <c r="M736" s="1"/>
      <c r="N736" s="27"/>
      <c r="O736" s="1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1"/>
      <c r="M737" s="1"/>
      <c r="N737" s="27"/>
      <c r="O737" s="1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1"/>
      <c r="M738" s="1"/>
      <c r="N738" s="27"/>
      <c r="O738" s="1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1"/>
      <c r="M739" s="1"/>
      <c r="N739" s="27"/>
      <c r="O739" s="1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1"/>
      <c r="M740" s="1"/>
      <c r="N740" s="27"/>
      <c r="O740" s="1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1"/>
      <c r="M741" s="1"/>
      <c r="N741" s="27"/>
      <c r="O741" s="1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1"/>
      <c r="M742" s="1"/>
      <c r="N742" s="27"/>
      <c r="O742" s="1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1"/>
      <c r="M743" s="1"/>
      <c r="N743" s="27"/>
      <c r="O743" s="1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1"/>
      <c r="M744" s="1"/>
      <c r="N744" s="27"/>
      <c r="O744" s="1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1"/>
      <c r="M745" s="1"/>
      <c r="N745" s="27"/>
      <c r="O745" s="1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1"/>
      <c r="M746" s="1"/>
      <c r="N746" s="27"/>
      <c r="O746" s="1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1"/>
      <c r="M747" s="1"/>
      <c r="N747" s="27"/>
      <c r="O747" s="1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1"/>
      <c r="M748" s="1"/>
      <c r="N748" s="27"/>
      <c r="O748" s="1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1"/>
      <c r="M749" s="1"/>
      <c r="N749" s="27"/>
      <c r="O749" s="1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1"/>
      <c r="M750" s="1"/>
      <c r="N750" s="27"/>
      <c r="O750" s="1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1"/>
      <c r="M751" s="1"/>
      <c r="N751" s="27"/>
      <c r="O751" s="1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1"/>
      <c r="M752" s="1"/>
      <c r="N752" s="27"/>
      <c r="O752" s="1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1"/>
      <c r="M753" s="1"/>
      <c r="N753" s="27"/>
      <c r="O753" s="1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1"/>
      <c r="M754" s="1"/>
      <c r="N754" s="27"/>
      <c r="O754" s="1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1"/>
      <c r="M755" s="1"/>
      <c r="N755" s="27"/>
      <c r="O755" s="1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1"/>
      <c r="M756" s="1"/>
      <c r="N756" s="27"/>
      <c r="O756" s="1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1"/>
      <c r="M757" s="1"/>
      <c r="N757" s="27"/>
      <c r="O757" s="1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1"/>
      <c r="M758" s="1"/>
      <c r="N758" s="27"/>
      <c r="O758" s="1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1"/>
      <c r="M759" s="1"/>
      <c r="N759" s="27"/>
      <c r="O759" s="1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1"/>
      <c r="M760" s="1"/>
      <c r="N760" s="27"/>
      <c r="O760" s="1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1"/>
      <c r="M761" s="1"/>
      <c r="N761" s="27"/>
      <c r="O761" s="1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1"/>
      <c r="M762" s="1"/>
      <c r="N762" s="27"/>
      <c r="O762" s="1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1"/>
      <c r="M763" s="1"/>
      <c r="N763" s="27"/>
      <c r="O763" s="1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1"/>
      <c r="M764" s="1"/>
      <c r="N764" s="27"/>
      <c r="O764" s="1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1"/>
      <c r="M765" s="1"/>
      <c r="N765" s="27"/>
      <c r="O765" s="1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1"/>
      <c r="M766" s="1"/>
      <c r="N766" s="27"/>
      <c r="O766" s="1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1"/>
      <c r="M767" s="1"/>
      <c r="N767" s="27"/>
      <c r="O767" s="1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1"/>
      <c r="M768" s="1"/>
      <c r="N768" s="27"/>
      <c r="O768" s="1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1"/>
      <c r="M769" s="1"/>
      <c r="N769" s="27"/>
      <c r="O769" s="1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1"/>
      <c r="M770" s="1"/>
      <c r="N770" s="27"/>
      <c r="O770" s="1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1"/>
      <c r="M771" s="1"/>
      <c r="N771" s="27"/>
      <c r="O771" s="1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1"/>
      <c r="M772" s="1"/>
      <c r="N772" s="27"/>
      <c r="O772" s="1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1"/>
      <c r="M773" s="1"/>
      <c r="N773" s="27"/>
      <c r="O773" s="1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1"/>
      <c r="M774" s="1"/>
      <c r="N774" s="27"/>
      <c r="O774" s="1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1"/>
      <c r="M775" s="1"/>
      <c r="N775" s="27"/>
      <c r="O775" s="1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1"/>
      <c r="M776" s="1"/>
      <c r="N776" s="27"/>
      <c r="O776" s="1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1"/>
      <c r="M777" s="1"/>
      <c r="N777" s="27"/>
      <c r="O777" s="1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1"/>
      <c r="M778" s="1"/>
      <c r="N778" s="27"/>
      <c r="O778" s="1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1"/>
      <c r="M779" s="1"/>
      <c r="N779" s="27"/>
      <c r="O779" s="1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1"/>
      <c r="M780" s="1"/>
      <c r="N780" s="27"/>
      <c r="O780" s="1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1"/>
      <c r="M781" s="1"/>
      <c r="N781" s="27"/>
      <c r="O781" s="1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1"/>
      <c r="M782" s="1"/>
      <c r="N782" s="27"/>
      <c r="O782" s="1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1"/>
      <c r="M783" s="1"/>
      <c r="N783" s="27"/>
      <c r="O783" s="1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1"/>
      <c r="M784" s="1"/>
      <c r="N784" s="27"/>
      <c r="O784" s="1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1"/>
      <c r="M785" s="1"/>
      <c r="N785" s="27"/>
      <c r="O785" s="1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1"/>
      <c r="M786" s="1"/>
      <c r="N786" s="27"/>
      <c r="O786" s="1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1"/>
      <c r="M787" s="1"/>
      <c r="N787" s="27"/>
      <c r="O787" s="1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1"/>
      <c r="M788" s="1"/>
      <c r="N788" s="27"/>
      <c r="O788" s="1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1"/>
      <c r="M789" s="1"/>
      <c r="N789" s="27"/>
      <c r="O789" s="1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1"/>
      <c r="M790" s="1"/>
      <c r="N790" s="27"/>
      <c r="O790" s="1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1"/>
      <c r="M791" s="1"/>
      <c r="N791" s="27"/>
      <c r="O791" s="1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1"/>
      <c r="M792" s="1"/>
      <c r="N792" s="27"/>
      <c r="O792" s="1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1"/>
      <c r="M793" s="1"/>
      <c r="N793" s="27"/>
      <c r="O793" s="1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1"/>
      <c r="M794" s="1"/>
      <c r="N794" s="27"/>
      <c r="O794" s="1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1"/>
      <c r="M795" s="1"/>
      <c r="N795" s="27"/>
      <c r="O795" s="1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1"/>
      <c r="M796" s="1"/>
      <c r="N796" s="27"/>
      <c r="O796" s="1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1"/>
      <c r="M797" s="1"/>
      <c r="N797" s="27"/>
      <c r="O797" s="1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1"/>
      <c r="M798" s="1"/>
      <c r="N798" s="27"/>
      <c r="O798" s="1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1"/>
      <c r="M799" s="1"/>
      <c r="N799" s="27"/>
      <c r="O799" s="1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1"/>
      <c r="M800" s="1"/>
      <c r="N800" s="27"/>
      <c r="O800" s="1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1"/>
      <c r="M801" s="1"/>
      <c r="N801" s="27"/>
      <c r="O801" s="1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1"/>
      <c r="M802" s="1"/>
      <c r="N802" s="27"/>
      <c r="O802" s="1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1"/>
      <c r="M803" s="1"/>
      <c r="N803" s="27"/>
      <c r="O803" s="1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1"/>
      <c r="M804" s="1"/>
      <c r="N804" s="27"/>
      <c r="O804" s="1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1"/>
      <c r="M805" s="1"/>
      <c r="N805" s="27"/>
      <c r="O805" s="1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1"/>
      <c r="M806" s="1"/>
      <c r="N806" s="27"/>
      <c r="O806" s="1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1"/>
      <c r="M807" s="1"/>
      <c r="N807" s="27"/>
      <c r="O807" s="1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1"/>
      <c r="M808" s="1"/>
      <c r="N808" s="27"/>
      <c r="O808" s="1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1"/>
      <c r="M809" s="1"/>
      <c r="N809" s="27"/>
      <c r="O809" s="1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1"/>
      <c r="M810" s="1"/>
      <c r="N810" s="27"/>
      <c r="O810" s="1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1"/>
      <c r="M811" s="1"/>
      <c r="N811" s="27"/>
      <c r="O811" s="1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1"/>
      <c r="M812" s="1"/>
      <c r="N812" s="27"/>
      <c r="O812" s="1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1"/>
      <c r="M813" s="1"/>
      <c r="N813" s="27"/>
      <c r="O813" s="1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1"/>
      <c r="M814" s="1"/>
      <c r="N814" s="27"/>
      <c r="O814" s="1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1"/>
      <c r="M815" s="1"/>
      <c r="N815" s="27"/>
      <c r="O815" s="1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1"/>
      <c r="M816" s="1"/>
      <c r="N816" s="27"/>
      <c r="O816" s="1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1"/>
      <c r="M817" s="1"/>
      <c r="N817" s="27"/>
      <c r="O817" s="1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1"/>
      <c r="M818" s="1"/>
      <c r="N818" s="27"/>
      <c r="O818" s="1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1"/>
      <c r="M819" s="1"/>
      <c r="N819" s="27"/>
      <c r="O819" s="1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1"/>
      <c r="M820" s="1"/>
      <c r="N820" s="27"/>
      <c r="O820" s="1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1"/>
      <c r="M821" s="1"/>
      <c r="N821" s="27"/>
      <c r="O821" s="1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1"/>
      <c r="M822" s="1"/>
      <c r="N822" s="27"/>
      <c r="O822" s="1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1"/>
      <c r="M823" s="1"/>
      <c r="N823" s="27"/>
      <c r="O823" s="1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1"/>
      <c r="M824" s="1"/>
      <c r="N824" s="27"/>
      <c r="O824" s="1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1"/>
      <c r="M825" s="1"/>
      <c r="N825" s="27"/>
      <c r="O825" s="1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1"/>
      <c r="M826" s="1"/>
      <c r="N826" s="27"/>
      <c r="O826" s="1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1"/>
      <c r="M827" s="1"/>
      <c r="N827" s="27"/>
      <c r="O827" s="1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1"/>
      <c r="M828" s="1"/>
      <c r="N828" s="27"/>
      <c r="O828" s="1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1"/>
      <c r="M829" s="1"/>
      <c r="N829" s="27"/>
      <c r="O829" s="1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1"/>
      <c r="M830" s="1"/>
      <c r="N830" s="27"/>
      <c r="O830" s="1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1"/>
      <c r="M831" s="1"/>
      <c r="N831" s="27"/>
      <c r="O831" s="1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1"/>
      <c r="M832" s="1"/>
      <c r="N832" s="27"/>
      <c r="O832" s="1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1"/>
      <c r="M833" s="1"/>
      <c r="N833" s="27"/>
      <c r="O833" s="1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1"/>
      <c r="M834" s="1"/>
      <c r="N834" s="27"/>
      <c r="O834" s="1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1"/>
      <c r="M835" s="1"/>
      <c r="N835" s="27"/>
      <c r="O835" s="1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1"/>
      <c r="M836" s="1"/>
      <c r="N836" s="27"/>
      <c r="O836" s="1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1"/>
      <c r="M837" s="1"/>
      <c r="N837" s="27"/>
      <c r="O837" s="1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1"/>
      <c r="M838" s="1"/>
      <c r="N838" s="27"/>
      <c r="O838" s="1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1"/>
      <c r="M839" s="1"/>
      <c r="N839" s="27"/>
      <c r="O839" s="1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1"/>
      <c r="M840" s="1"/>
      <c r="N840" s="27"/>
      <c r="O840" s="1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1"/>
      <c r="M841" s="1"/>
      <c r="N841" s="27"/>
      <c r="O841" s="1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1"/>
      <c r="M842" s="1"/>
      <c r="N842" s="27"/>
      <c r="O842" s="1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1"/>
      <c r="M843" s="1"/>
      <c r="N843" s="27"/>
      <c r="O843" s="1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1"/>
      <c r="M844" s="1"/>
      <c r="N844" s="27"/>
      <c r="O844" s="1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1"/>
      <c r="M845" s="1"/>
      <c r="N845" s="27"/>
      <c r="O845" s="1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1"/>
      <c r="M846" s="1"/>
      <c r="N846" s="27"/>
      <c r="O846" s="1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1"/>
      <c r="M847" s="1"/>
      <c r="N847" s="27"/>
      <c r="O847" s="1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1"/>
      <c r="M848" s="1"/>
      <c r="N848" s="27"/>
      <c r="O848" s="1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1"/>
      <c r="M849" s="1"/>
      <c r="N849" s="27"/>
      <c r="O849" s="1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1"/>
      <c r="M850" s="1"/>
      <c r="N850" s="27"/>
      <c r="O850" s="1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1"/>
      <c r="M851" s="1"/>
      <c r="N851" s="27"/>
      <c r="O851" s="1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1"/>
      <c r="M852" s="1"/>
      <c r="N852" s="27"/>
      <c r="O852" s="1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1"/>
      <c r="M853" s="1"/>
      <c r="N853" s="27"/>
      <c r="O853" s="1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1"/>
      <c r="M854" s="1"/>
      <c r="N854" s="27"/>
      <c r="O854" s="1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1"/>
      <c r="M855" s="1"/>
      <c r="N855" s="27"/>
      <c r="O855" s="1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1"/>
      <c r="M856" s="1"/>
      <c r="N856" s="27"/>
      <c r="O856" s="1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1"/>
      <c r="M857" s="1"/>
      <c r="N857" s="27"/>
      <c r="O857" s="1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1"/>
      <c r="M858" s="1"/>
      <c r="N858" s="27"/>
      <c r="O858" s="1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1"/>
      <c r="M859" s="1"/>
      <c r="N859" s="27"/>
      <c r="O859" s="1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1"/>
      <c r="M860" s="1"/>
      <c r="N860" s="27"/>
      <c r="O860" s="1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1"/>
      <c r="M861" s="1"/>
      <c r="N861" s="27"/>
      <c r="O861" s="1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1"/>
      <c r="M862" s="1"/>
      <c r="N862" s="27"/>
      <c r="O862" s="1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1"/>
      <c r="M863" s="1"/>
      <c r="N863" s="27"/>
      <c r="O863" s="1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1"/>
      <c r="M864" s="1"/>
      <c r="N864" s="27"/>
      <c r="O864" s="1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1"/>
      <c r="M865" s="1"/>
      <c r="N865" s="27"/>
      <c r="O865" s="1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1"/>
      <c r="M866" s="1"/>
      <c r="N866" s="27"/>
      <c r="O866" s="1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1"/>
      <c r="M867" s="1"/>
      <c r="N867" s="27"/>
      <c r="O867" s="1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1"/>
      <c r="M868" s="1"/>
      <c r="N868" s="27"/>
      <c r="O868" s="1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1"/>
      <c r="M869" s="1"/>
      <c r="N869" s="27"/>
      <c r="O869" s="1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1"/>
      <c r="M870" s="1"/>
      <c r="N870" s="27"/>
      <c r="O870" s="1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1"/>
      <c r="M871" s="1"/>
      <c r="N871" s="27"/>
      <c r="O871" s="1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1"/>
      <c r="M872" s="1"/>
      <c r="N872" s="27"/>
      <c r="O872" s="1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1"/>
      <c r="M873" s="1"/>
      <c r="N873" s="27"/>
      <c r="O873" s="1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1"/>
      <c r="M874" s="1"/>
      <c r="N874" s="27"/>
      <c r="O874" s="1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1"/>
      <c r="M875" s="1"/>
      <c r="N875" s="27"/>
      <c r="O875" s="1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1"/>
      <c r="M876" s="1"/>
      <c r="N876" s="27"/>
      <c r="O876" s="1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1"/>
      <c r="M877" s="1"/>
      <c r="N877" s="27"/>
      <c r="O877" s="1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1"/>
      <c r="M878" s="1"/>
      <c r="N878" s="27"/>
      <c r="O878" s="1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1"/>
      <c r="M879" s="1"/>
      <c r="N879" s="27"/>
      <c r="O879" s="1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1"/>
      <c r="M880" s="1"/>
      <c r="N880" s="27"/>
      <c r="O880" s="1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1"/>
      <c r="M881" s="1"/>
      <c r="N881" s="27"/>
      <c r="O881" s="1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1"/>
      <c r="M882" s="1"/>
      <c r="N882" s="27"/>
      <c r="O882" s="1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1"/>
      <c r="M883" s="1"/>
      <c r="N883" s="27"/>
      <c r="O883" s="1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1"/>
      <c r="M884" s="1"/>
      <c r="N884" s="27"/>
      <c r="O884" s="1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1"/>
      <c r="M885" s="1"/>
      <c r="N885" s="27"/>
      <c r="O885" s="1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1"/>
      <c r="M886" s="1"/>
      <c r="N886" s="27"/>
      <c r="O886" s="1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1"/>
      <c r="M887" s="1"/>
      <c r="N887" s="27"/>
      <c r="O887" s="1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1"/>
      <c r="M888" s="1"/>
      <c r="N888" s="27"/>
      <c r="O888" s="1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1"/>
      <c r="M889" s="1"/>
      <c r="N889" s="27"/>
      <c r="O889" s="1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1"/>
      <c r="M890" s="1"/>
      <c r="N890" s="27"/>
      <c r="O890" s="1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1"/>
      <c r="M891" s="1"/>
      <c r="N891" s="27"/>
      <c r="O891" s="1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1"/>
      <c r="M892" s="1"/>
      <c r="N892" s="27"/>
      <c r="O892" s="1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1"/>
      <c r="M893" s="1"/>
      <c r="N893" s="27"/>
      <c r="O893" s="1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1"/>
      <c r="M894" s="1"/>
      <c r="N894" s="27"/>
      <c r="O894" s="1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1"/>
      <c r="M895" s="1"/>
      <c r="N895" s="27"/>
      <c r="O895" s="1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1"/>
      <c r="M896" s="1"/>
      <c r="N896" s="27"/>
      <c r="O896" s="1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1"/>
      <c r="M897" s="1"/>
      <c r="N897" s="27"/>
      <c r="O897" s="1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1"/>
      <c r="M898" s="1"/>
      <c r="N898" s="27"/>
      <c r="O898" s="1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1"/>
      <c r="M899" s="1"/>
      <c r="N899" s="27"/>
      <c r="O899" s="1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1"/>
      <c r="M900" s="1"/>
      <c r="N900" s="27"/>
      <c r="O900" s="1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1"/>
      <c r="M901" s="1"/>
      <c r="N901" s="27"/>
      <c r="O901" s="1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1"/>
      <c r="M902" s="1"/>
      <c r="N902" s="27"/>
      <c r="O902" s="1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1"/>
      <c r="M903" s="1"/>
      <c r="N903" s="27"/>
      <c r="O903" s="1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1"/>
      <c r="M904" s="1"/>
      <c r="N904" s="27"/>
      <c r="O904" s="1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1"/>
      <c r="M905" s="1"/>
      <c r="N905" s="27"/>
      <c r="O905" s="1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1"/>
      <c r="M906" s="1"/>
      <c r="N906" s="27"/>
      <c r="O906" s="1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1"/>
      <c r="M907" s="1"/>
      <c r="N907" s="27"/>
      <c r="O907" s="1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1"/>
      <c r="M908" s="1"/>
      <c r="N908" s="27"/>
      <c r="O908" s="1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1"/>
      <c r="M909" s="1"/>
      <c r="N909" s="27"/>
      <c r="O909" s="1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1"/>
      <c r="M910" s="1"/>
      <c r="N910" s="27"/>
      <c r="O910" s="1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1"/>
      <c r="M911" s="1"/>
      <c r="N911" s="27"/>
      <c r="O911" s="1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1"/>
      <c r="M912" s="1"/>
      <c r="N912" s="27"/>
      <c r="O912" s="1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1"/>
      <c r="M913" s="1"/>
      <c r="N913" s="27"/>
      <c r="O913" s="1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1"/>
      <c r="M914" s="1"/>
      <c r="N914" s="27"/>
      <c r="O914" s="1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1"/>
      <c r="M915" s="1"/>
      <c r="N915" s="27"/>
      <c r="O915" s="1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1"/>
      <c r="M916" s="1"/>
      <c r="N916" s="27"/>
      <c r="O916" s="1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1"/>
      <c r="M917" s="1"/>
      <c r="N917" s="27"/>
      <c r="O917" s="1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1"/>
      <c r="M918" s="1"/>
      <c r="N918" s="27"/>
      <c r="O918" s="1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1"/>
      <c r="M919" s="1"/>
      <c r="N919" s="27"/>
      <c r="O919" s="1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1"/>
      <c r="M920" s="1"/>
      <c r="N920" s="27"/>
      <c r="O920" s="1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1"/>
      <c r="M921" s="1"/>
      <c r="N921" s="27"/>
      <c r="O921" s="1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1"/>
      <c r="M922" s="1"/>
      <c r="N922" s="27"/>
      <c r="O922" s="1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1"/>
      <c r="M923" s="1"/>
      <c r="N923" s="27"/>
      <c r="O923" s="1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1"/>
      <c r="M924" s="1"/>
      <c r="N924" s="27"/>
      <c r="O924" s="1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1"/>
      <c r="M925" s="1"/>
      <c r="N925" s="27"/>
      <c r="O925" s="1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1"/>
      <c r="M926" s="1"/>
      <c r="N926" s="27"/>
      <c r="O926" s="1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1"/>
      <c r="M927" s="1"/>
      <c r="N927" s="27"/>
      <c r="O927" s="1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1"/>
      <c r="M928" s="1"/>
      <c r="N928" s="27"/>
      <c r="O928" s="1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1"/>
      <c r="M929" s="1"/>
      <c r="N929" s="27"/>
      <c r="O929" s="1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1"/>
      <c r="M930" s="1"/>
      <c r="N930" s="27"/>
      <c r="O930" s="1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1"/>
      <c r="M931" s="1"/>
      <c r="N931" s="27"/>
      <c r="O931" s="1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1"/>
      <c r="M932" s="1"/>
      <c r="N932" s="27"/>
      <c r="O932" s="1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1"/>
      <c r="M933" s="1"/>
      <c r="N933" s="27"/>
      <c r="O933" s="1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1"/>
      <c r="M934" s="1"/>
      <c r="N934" s="27"/>
      <c r="O934" s="1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1"/>
      <c r="M935" s="1"/>
      <c r="N935" s="27"/>
      <c r="O935" s="1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1"/>
      <c r="M936" s="1"/>
      <c r="N936" s="27"/>
      <c r="O936" s="1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1"/>
      <c r="M937" s="1"/>
      <c r="N937" s="27"/>
      <c r="O937" s="1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1"/>
      <c r="M938" s="1"/>
      <c r="N938" s="27"/>
      <c r="O938" s="1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1"/>
      <c r="M939" s="1"/>
      <c r="N939" s="27"/>
      <c r="O939" s="1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1"/>
      <c r="M940" s="1"/>
      <c r="N940" s="27"/>
      <c r="O940" s="1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1"/>
      <c r="M941" s="1"/>
      <c r="N941" s="27"/>
      <c r="O941" s="1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1"/>
      <c r="M942" s="1"/>
      <c r="N942" s="27"/>
      <c r="O942" s="1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1"/>
      <c r="M943" s="1"/>
      <c r="N943" s="27"/>
      <c r="O943" s="1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1"/>
      <c r="M944" s="1"/>
      <c r="N944" s="27"/>
      <c r="O944" s="1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1"/>
      <c r="M945" s="1"/>
      <c r="N945" s="27"/>
      <c r="O945" s="1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1"/>
      <c r="M946" s="1"/>
      <c r="N946" s="27"/>
      <c r="O946" s="1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1"/>
      <c r="M947" s="1"/>
      <c r="N947" s="27"/>
      <c r="O947" s="1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1"/>
      <c r="M948" s="1"/>
      <c r="N948" s="27"/>
      <c r="O948" s="1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1"/>
      <c r="M949" s="1"/>
      <c r="N949" s="27"/>
      <c r="O949" s="1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1"/>
      <c r="M950" s="1"/>
      <c r="N950" s="27"/>
      <c r="O950" s="1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1"/>
      <c r="M951" s="1"/>
      <c r="N951" s="27"/>
      <c r="O951" s="1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1"/>
      <c r="M952" s="1"/>
      <c r="N952" s="27"/>
      <c r="O952" s="1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1"/>
      <c r="M953" s="1"/>
      <c r="N953" s="27"/>
      <c r="O953" s="1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1"/>
      <c r="M954" s="1"/>
      <c r="N954" s="27"/>
      <c r="O954" s="1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1"/>
      <c r="M955" s="1"/>
      <c r="N955" s="27"/>
      <c r="O955" s="1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1"/>
      <c r="M956" s="1"/>
      <c r="N956" s="27"/>
      <c r="O956" s="1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1"/>
      <c r="M957" s="1"/>
      <c r="N957" s="27"/>
      <c r="O957" s="1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1"/>
      <c r="M958" s="1"/>
      <c r="N958" s="27"/>
      <c r="O958" s="1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1"/>
      <c r="M959" s="1"/>
      <c r="N959" s="27"/>
      <c r="O959" s="1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1"/>
      <c r="M960" s="1"/>
      <c r="N960" s="27"/>
      <c r="O960" s="1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1"/>
      <c r="M961" s="1"/>
      <c r="N961" s="27"/>
      <c r="O961" s="1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1"/>
      <c r="M962" s="1"/>
      <c r="N962" s="27"/>
      <c r="O962" s="1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1"/>
      <c r="M963" s="1"/>
      <c r="N963" s="27"/>
      <c r="O963" s="1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1"/>
      <c r="M964" s="1"/>
      <c r="N964" s="27"/>
      <c r="O964" s="1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1"/>
      <c r="M965" s="1"/>
      <c r="N965" s="27"/>
      <c r="O965" s="1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1"/>
      <c r="M966" s="1"/>
      <c r="N966" s="27"/>
      <c r="O966" s="1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1"/>
      <c r="M967" s="1"/>
      <c r="N967" s="27"/>
      <c r="O967" s="1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1"/>
      <c r="M968" s="1"/>
      <c r="N968" s="27"/>
      <c r="O968" s="1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1"/>
      <c r="M969" s="1"/>
      <c r="N969" s="27"/>
      <c r="O969" s="1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1"/>
      <c r="M970" s="1"/>
      <c r="N970" s="27"/>
      <c r="O970" s="1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1"/>
      <c r="M971" s="1"/>
      <c r="N971" s="27"/>
      <c r="O971" s="1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1"/>
      <c r="M972" s="1"/>
      <c r="N972" s="27"/>
      <c r="O972" s="1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1"/>
      <c r="M973" s="1"/>
      <c r="N973" s="27"/>
      <c r="O973" s="1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1"/>
      <c r="M974" s="1"/>
      <c r="N974" s="27"/>
      <c r="O974" s="1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1"/>
      <c r="M975" s="1"/>
      <c r="N975" s="27"/>
      <c r="O975" s="1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1"/>
      <c r="M976" s="1"/>
      <c r="N976" s="27"/>
      <c r="O976" s="1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1"/>
      <c r="M977" s="1"/>
      <c r="N977" s="27"/>
      <c r="O977" s="1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1"/>
      <c r="M978" s="1"/>
      <c r="N978" s="27"/>
      <c r="O978" s="1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1"/>
      <c r="M979" s="1"/>
      <c r="N979" s="27"/>
      <c r="O979" s="1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1"/>
      <c r="M980" s="1"/>
      <c r="N980" s="27"/>
      <c r="O980" s="1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1"/>
      <c r="M981" s="1"/>
      <c r="N981" s="27"/>
      <c r="O981" s="1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1"/>
      <c r="M982" s="1"/>
      <c r="N982" s="27"/>
      <c r="O982" s="1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1"/>
      <c r="M983" s="1"/>
      <c r="N983" s="27"/>
      <c r="O983" s="1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1"/>
      <c r="M984" s="1"/>
      <c r="N984" s="27"/>
      <c r="O984" s="1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1"/>
      <c r="M985" s="1"/>
      <c r="N985" s="27"/>
      <c r="O985" s="1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1"/>
      <c r="M986" s="1"/>
      <c r="N986" s="27"/>
      <c r="O986" s="1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1"/>
      <c r="M987" s="1"/>
      <c r="N987" s="27"/>
      <c r="O987" s="1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1"/>
      <c r="M988" s="1"/>
      <c r="N988" s="27"/>
      <c r="O988" s="1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1"/>
      <c r="M989" s="1"/>
      <c r="N989" s="27"/>
      <c r="O989" s="1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1"/>
      <c r="M990" s="1"/>
      <c r="N990" s="27"/>
      <c r="O990" s="1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1"/>
      <c r="M991" s="1"/>
      <c r="N991" s="27"/>
      <c r="O991" s="1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1"/>
      <c r="M992" s="1"/>
      <c r="N992" s="27"/>
      <c r="O992" s="1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1"/>
      <c r="M993" s="1"/>
      <c r="N993" s="27"/>
      <c r="O993" s="1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1"/>
      <c r="M994" s="1"/>
      <c r="N994" s="27"/>
      <c r="O994" s="1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1"/>
      <c r="M995" s="1"/>
      <c r="N995" s="27"/>
      <c r="O995" s="1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1"/>
      <c r="M996" s="1"/>
      <c r="N996" s="27"/>
      <c r="O996" s="1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1"/>
      <c r="M997" s="1"/>
      <c r="N997" s="27"/>
      <c r="O997" s="1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1"/>
      <c r="M998" s="1"/>
      <c r="N998" s="27"/>
      <c r="O998" s="1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1"/>
      <c r="M999" s="1"/>
      <c r="N999" s="27"/>
      <c r="O999" s="1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1"/>
      <c r="M1000" s="1"/>
      <c r="N1000" s="27"/>
      <c r="O1000" s="1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17">
    <mergeCell ref="Q386:Q387"/>
    <mergeCell ref="R386:R387"/>
    <mergeCell ref="D404:J404"/>
    <mergeCell ref="B385:J385"/>
    <mergeCell ref="A386:A387"/>
    <mergeCell ref="B386:J386"/>
    <mergeCell ref="K386:K387"/>
    <mergeCell ref="L386:L387"/>
    <mergeCell ref="M386:M387"/>
    <mergeCell ref="N386:N387"/>
    <mergeCell ref="O386:O387"/>
    <mergeCell ref="P386:P387"/>
    <mergeCell ref="Q364:Q365"/>
    <mergeCell ref="R364:R365"/>
    <mergeCell ref="D382:J382"/>
    <mergeCell ref="B363:J363"/>
    <mergeCell ref="A364:A365"/>
    <mergeCell ref="B364:J364"/>
    <mergeCell ref="K364:K365"/>
    <mergeCell ref="L364:L365"/>
    <mergeCell ref="M364:M365"/>
    <mergeCell ref="N364:N365"/>
    <mergeCell ref="O364:O365"/>
    <mergeCell ref="P364:P365"/>
    <mergeCell ref="N208:N209"/>
    <mergeCell ref="O208:O209"/>
    <mergeCell ref="P208:P209"/>
    <mergeCell ref="Q208:Q209"/>
    <mergeCell ref="R208:R209"/>
    <mergeCell ref="D204:J204"/>
    <mergeCell ref="B207:J207"/>
    <mergeCell ref="A208:A209"/>
    <mergeCell ref="B208:J208"/>
    <mergeCell ref="K208:K209"/>
    <mergeCell ref="L208:L209"/>
    <mergeCell ref="M208:M209"/>
    <mergeCell ref="N186:N187"/>
    <mergeCell ref="O186:O187"/>
    <mergeCell ref="P186:P187"/>
    <mergeCell ref="Q186:Q187"/>
    <mergeCell ref="R186:R187"/>
    <mergeCell ref="D182:J182"/>
    <mergeCell ref="B185:J185"/>
    <mergeCell ref="A186:A187"/>
    <mergeCell ref="B186:J186"/>
    <mergeCell ref="K186:K187"/>
    <mergeCell ref="L186:L187"/>
    <mergeCell ref="M186:M187"/>
    <mergeCell ref="N164:N165"/>
    <mergeCell ref="O164:O165"/>
    <mergeCell ref="P164:P165"/>
    <mergeCell ref="Q164:Q165"/>
    <mergeCell ref="R164:R165"/>
    <mergeCell ref="D160:J160"/>
    <mergeCell ref="B163:J163"/>
    <mergeCell ref="A164:A165"/>
    <mergeCell ref="B164:J164"/>
    <mergeCell ref="K164:K165"/>
    <mergeCell ref="L164:L165"/>
    <mergeCell ref="M164:M165"/>
    <mergeCell ref="N142:N143"/>
    <mergeCell ref="O142:O143"/>
    <mergeCell ref="P142:P143"/>
    <mergeCell ref="Q142:Q143"/>
    <mergeCell ref="R142:R143"/>
    <mergeCell ref="D138:J138"/>
    <mergeCell ref="B141:J141"/>
    <mergeCell ref="A142:A143"/>
    <mergeCell ref="B142:J142"/>
    <mergeCell ref="K142:K143"/>
    <mergeCell ref="L142:L143"/>
    <mergeCell ref="M142:M143"/>
    <mergeCell ref="M96:M97"/>
    <mergeCell ref="N119:N120"/>
    <mergeCell ref="O119:O120"/>
    <mergeCell ref="P119:P120"/>
    <mergeCell ref="Q119:Q120"/>
    <mergeCell ref="R119:R120"/>
    <mergeCell ref="D115:J115"/>
    <mergeCell ref="B118:J118"/>
    <mergeCell ref="A119:A120"/>
    <mergeCell ref="B119:J119"/>
    <mergeCell ref="K119:K120"/>
    <mergeCell ref="L119:L120"/>
    <mergeCell ref="M119:M120"/>
    <mergeCell ref="D338:J338"/>
    <mergeCell ref="N73:N74"/>
    <mergeCell ref="O73:O74"/>
    <mergeCell ref="P73:P74"/>
    <mergeCell ref="Q73:Q74"/>
    <mergeCell ref="R73:R74"/>
    <mergeCell ref="D69:J69"/>
    <mergeCell ref="A72:F72"/>
    <mergeCell ref="A73:A74"/>
    <mergeCell ref="B73:J73"/>
    <mergeCell ref="K73:K74"/>
    <mergeCell ref="L73:L74"/>
    <mergeCell ref="M73:M74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N320:N321"/>
    <mergeCell ref="O320:O321"/>
    <mergeCell ref="P320:P321"/>
    <mergeCell ref="Q320:Q321"/>
    <mergeCell ref="R320:R321"/>
    <mergeCell ref="D316:J316"/>
    <mergeCell ref="B319:J319"/>
    <mergeCell ref="A320:A321"/>
    <mergeCell ref="B320:J320"/>
    <mergeCell ref="K320:K321"/>
    <mergeCell ref="L320:L321"/>
    <mergeCell ref="M320:M321"/>
    <mergeCell ref="M50:M51"/>
    <mergeCell ref="N50:N51"/>
    <mergeCell ref="O50:O51"/>
    <mergeCell ref="P50:P51"/>
    <mergeCell ref="Q50:Q51"/>
    <mergeCell ref="R50:R51"/>
    <mergeCell ref="D46:J46"/>
    <mergeCell ref="A49:F49"/>
    <mergeCell ref="G49:I49"/>
    <mergeCell ref="A50:A51"/>
    <mergeCell ref="B50:J50"/>
    <mergeCell ref="K50:K51"/>
    <mergeCell ref="L50:L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98:N299"/>
    <mergeCell ref="O298:O299"/>
    <mergeCell ref="P298:P299"/>
    <mergeCell ref="Q298:Q299"/>
    <mergeCell ref="R298:R299"/>
    <mergeCell ref="D294:J294"/>
    <mergeCell ref="B297:J297"/>
    <mergeCell ref="A298:A299"/>
    <mergeCell ref="B298:J298"/>
    <mergeCell ref="K298:K299"/>
    <mergeCell ref="L298:L299"/>
    <mergeCell ref="M298:M299"/>
    <mergeCell ref="N276:N277"/>
    <mergeCell ref="O276:O277"/>
    <mergeCell ref="P276:P277"/>
    <mergeCell ref="Q276:Q277"/>
    <mergeCell ref="R276:R277"/>
    <mergeCell ref="D270:J270"/>
    <mergeCell ref="B275:J275"/>
    <mergeCell ref="A276:A277"/>
    <mergeCell ref="B276:J276"/>
    <mergeCell ref="K276:K277"/>
    <mergeCell ref="L276:L277"/>
    <mergeCell ref="M276:M277"/>
    <mergeCell ref="N252:N253"/>
    <mergeCell ref="O252:O253"/>
    <mergeCell ref="P252:P253"/>
    <mergeCell ref="Q252:Q253"/>
    <mergeCell ref="R252:R253"/>
    <mergeCell ref="D248:J248"/>
    <mergeCell ref="B251:J251"/>
    <mergeCell ref="A252:A253"/>
    <mergeCell ref="B252:J252"/>
    <mergeCell ref="K252:K253"/>
    <mergeCell ref="L252:L253"/>
    <mergeCell ref="M252:M253"/>
    <mergeCell ref="N230:N231"/>
    <mergeCell ref="O230:O231"/>
    <mergeCell ref="P230:P231"/>
    <mergeCell ref="Q230:Q231"/>
    <mergeCell ref="R230:R231"/>
    <mergeCell ref="D226:J226"/>
    <mergeCell ref="B229:J229"/>
    <mergeCell ref="A230:A231"/>
    <mergeCell ref="B230:J230"/>
    <mergeCell ref="K230:K231"/>
    <mergeCell ref="L230:L231"/>
    <mergeCell ref="M230:M231"/>
    <mergeCell ref="Q342:Q343"/>
    <mergeCell ref="R342:R343"/>
    <mergeCell ref="D360:J360"/>
    <mergeCell ref="B341:J341"/>
    <mergeCell ref="A342:A343"/>
    <mergeCell ref="B342:J342"/>
    <mergeCell ref="K342:K343"/>
    <mergeCell ref="L342:L343"/>
    <mergeCell ref="M342:M343"/>
    <mergeCell ref="N342:N343"/>
    <mergeCell ref="O342:O343"/>
    <mergeCell ref="P342:P343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00"/>
  <sheetViews>
    <sheetView topLeftCell="A199" zoomScale="110" zoomScaleNormal="110" workbookViewId="0">
      <selection activeCell="K228" sqref="K228"/>
    </sheetView>
  </sheetViews>
  <sheetFormatPr baseColWidth="10" defaultColWidth="12.5703125" defaultRowHeight="15" customHeight="1"/>
  <cols>
    <col min="1" max="1" width="10" customWidth="1"/>
    <col min="2" max="7" width="5.7109375" customWidth="1"/>
    <col min="8" max="8" width="10.42578125" customWidth="1"/>
    <col min="9" max="9" width="10.5703125" customWidth="1"/>
    <col min="10" max="10" width="10.7109375" customWidth="1"/>
    <col min="11" max="11" width="11.28515625" customWidth="1"/>
    <col min="12" max="15" width="11.5703125" customWidth="1"/>
    <col min="16" max="26" width="10" customWidth="1"/>
  </cols>
  <sheetData>
    <row r="1" spans="1:16" ht="12.75" customHeight="1"/>
    <row r="2" spans="1:16" ht="12.75" customHeight="1"/>
    <row r="3" spans="1:16" ht="26.25" customHeight="1">
      <c r="A3" s="31"/>
      <c r="B3" s="252" t="s">
        <v>69</v>
      </c>
      <c r="C3" s="219"/>
      <c r="D3" s="219"/>
      <c r="E3" s="219"/>
      <c r="F3" s="219"/>
      <c r="G3" s="219"/>
      <c r="H3" s="168">
        <v>1402</v>
      </c>
      <c r="I3" s="148"/>
      <c r="J3" s="169"/>
      <c r="K3" s="148"/>
      <c r="L3" s="148"/>
      <c r="M3" s="148"/>
      <c r="N3" s="27"/>
      <c r="O3" s="27"/>
      <c r="P3" s="27"/>
    </row>
    <row r="4" spans="1:16" ht="20.25" customHeight="1">
      <c r="A4" s="220" t="s">
        <v>19</v>
      </c>
      <c r="B4" s="221" t="s">
        <v>70</v>
      </c>
      <c r="C4" s="216"/>
      <c r="D4" s="216"/>
      <c r="E4" s="216"/>
      <c r="F4" s="216"/>
      <c r="G4" s="216"/>
      <c r="H4" s="222" t="s">
        <v>20</v>
      </c>
      <c r="I4" s="212" t="s">
        <v>11</v>
      </c>
      <c r="J4" s="212" t="s">
        <v>12</v>
      </c>
      <c r="K4" s="223" t="s">
        <v>13</v>
      </c>
      <c r="L4" s="212" t="s">
        <v>14</v>
      </c>
      <c r="M4" s="214" t="s">
        <v>15</v>
      </c>
      <c r="N4" s="214" t="s">
        <v>16</v>
      </c>
      <c r="O4" s="212" t="s">
        <v>17</v>
      </c>
      <c r="P4" s="27"/>
    </row>
    <row r="5" spans="1:16" ht="15.75" customHeight="1">
      <c r="A5" s="213"/>
      <c r="B5" s="46" t="s">
        <v>71</v>
      </c>
      <c r="C5" s="46" t="s">
        <v>72</v>
      </c>
      <c r="D5" s="46" t="s">
        <v>73</v>
      </c>
      <c r="E5" s="46" t="s">
        <v>74</v>
      </c>
      <c r="F5" s="46" t="s">
        <v>75</v>
      </c>
      <c r="G5" s="46" t="s">
        <v>76</v>
      </c>
      <c r="H5" s="213"/>
      <c r="I5" s="213"/>
      <c r="J5" s="213"/>
      <c r="K5" s="213"/>
      <c r="L5" s="213"/>
      <c r="M5" s="213"/>
      <c r="N5" s="213"/>
      <c r="O5" s="213"/>
      <c r="P5" s="27"/>
    </row>
    <row r="6" spans="1:16" ht="15.75" customHeight="1">
      <c r="A6" s="46">
        <v>1402</v>
      </c>
      <c r="B6" s="84">
        <v>98</v>
      </c>
      <c r="C6" s="84"/>
      <c r="D6" s="84"/>
      <c r="E6" s="84"/>
      <c r="F6" s="84"/>
      <c r="G6" s="84"/>
      <c r="H6" s="85"/>
      <c r="I6" s="49"/>
      <c r="J6" s="50"/>
      <c r="K6" s="51"/>
      <c r="L6" s="20"/>
      <c r="M6" s="170">
        <f>B6</f>
        <v>98</v>
      </c>
      <c r="N6" s="171"/>
      <c r="O6" s="20"/>
      <c r="P6" s="27"/>
    </row>
    <row r="7" spans="1:16" ht="15.75" customHeight="1">
      <c r="A7" s="46">
        <v>1501</v>
      </c>
      <c r="B7" s="84"/>
      <c r="C7" s="84">
        <v>80</v>
      </c>
      <c r="D7" s="84"/>
      <c r="E7" s="84"/>
      <c r="F7" s="84"/>
      <c r="G7" s="84"/>
      <c r="H7" s="85"/>
      <c r="I7" s="55"/>
      <c r="J7" s="1"/>
      <c r="K7" s="56"/>
      <c r="L7" s="172">
        <f>IF(C7=0,"",C7/B6)</f>
        <v>0.81632653061224492</v>
      </c>
      <c r="M7" s="63">
        <v>80</v>
      </c>
      <c r="N7" s="173">
        <f t="shared" ref="N7:N11" si="0">IF(M7=0,"",M7/M6)</f>
        <v>0.81632653061224492</v>
      </c>
      <c r="O7" s="173">
        <f t="shared" ref="O7:O11" si="1">IF(M7=0,"",100%-N7)</f>
        <v>0.18367346938775508</v>
      </c>
      <c r="P7" s="27"/>
    </row>
    <row r="8" spans="1:16" ht="15.75" customHeight="1">
      <c r="A8" s="46">
        <v>1502</v>
      </c>
      <c r="B8" s="84"/>
      <c r="C8" s="84"/>
      <c r="D8" s="84">
        <v>77</v>
      </c>
      <c r="E8" s="84"/>
      <c r="F8" s="84"/>
      <c r="G8" s="84"/>
      <c r="H8" s="85"/>
      <c r="I8" s="55"/>
      <c r="J8" s="1"/>
      <c r="K8" s="56"/>
      <c r="L8" s="174">
        <f>IF(D8=0,"",D8/C7)</f>
        <v>0.96250000000000002</v>
      </c>
      <c r="M8" s="63">
        <v>77</v>
      </c>
      <c r="N8" s="175">
        <f t="shared" si="0"/>
        <v>0.96250000000000002</v>
      </c>
      <c r="O8" s="175">
        <f t="shared" si="1"/>
        <v>3.7499999999999978E-2</v>
      </c>
      <c r="P8" s="32">
        <f>M8/M6</f>
        <v>0.7857142857142857</v>
      </c>
    </row>
    <row r="9" spans="1:16" ht="15.75" customHeight="1">
      <c r="A9" s="46">
        <v>1601</v>
      </c>
      <c r="B9" s="84"/>
      <c r="C9" s="84"/>
      <c r="D9" s="84"/>
      <c r="E9" s="84">
        <v>77</v>
      </c>
      <c r="F9" s="84"/>
      <c r="G9" s="84"/>
      <c r="H9" s="85"/>
      <c r="I9" s="55"/>
      <c r="J9" s="1"/>
      <c r="K9" s="56"/>
      <c r="L9" s="174">
        <f>IF(E9=0,"",E9/D8)</f>
        <v>1</v>
      </c>
      <c r="M9" s="63">
        <v>77</v>
      </c>
      <c r="N9" s="175">
        <f t="shared" si="0"/>
        <v>1</v>
      </c>
      <c r="O9" s="175">
        <f t="shared" si="1"/>
        <v>0</v>
      </c>
      <c r="P9" s="27"/>
    </row>
    <row r="10" spans="1:16" ht="15.75" customHeight="1">
      <c r="A10" s="46">
        <v>1602</v>
      </c>
      <c r="B10" s="84"/>
      <c r="C10" s="84"/>
      <c r="D10" s="84"/>
      <c r="E10" s="84"/>
      <c r="F10" s="84">
        <v>77</v>
      </c>
      <c r="G10" s="84"/>
      <c r="H10" s="85"/>
      <c r="I10" s="55"/>
      <c r="J10" s="1"/>
      <c r="K10" s="56"/>
      <c r="L10" s="174">
        <f>IF(F10=0,"",F10/E9)</f>
        <v>1</v>
      </c>
      <c r="M10" s="63">
        <v>77</v>
      </c>
      <c r="N10" s="175">
        <f t="shared" si="0"/>
        <v>1</v>
      </c>
      <c r="O10" s="175">
        <f t="shared" si="1"/>
        <v>0</v>
      </c>
      <c r="P10" s="27"/>
    </row>
    <row r="11" spans="1:16" ht="15.75" customHeight="1">
      <c r="A11" s="46">
        <v>1701</v>
      </c>
      <c r="B11" s="84"/>
      <c r="C11" s="84"/>
      <c r="D11" s="84"/>
      <c r="E11" s="84"/>
      <c r="F11" s="84"/>
      <c r="G11" s="84">
        <v>76</v>
      </c>
      <c r="H11" s="85">
        <v>75</v>
      </c>
      <c r="I11" s="55"/>
      <c r="J11" s="1"/>
      <c r="K11" s="56"/>
      <c r="L11" s="174">
        <f>IF(G11=0,"",G11/F10)</f>
        <v>0.98701298701298701</v>
      </c>
      <c r="M11" s="176">
        <v>76</v>
      </c>
      <c r="N11" s="175">
        <f t="shared" si="0"/>
        <v>0.98701298701298701</v>
      </c>
      <c r="O11" s="175">
        <f t="shared" si="1"/>
        <v>1.2987012987012991E-2</v>
      </c>
      <c r="P11" s="27"/>
    </row>
    <row r="12" spans="1:16" ht="15.75" customHeight="1">
      <c r="A12" s="177" t="s">
        <v>87</v>
      </c>
      <c r="B12" s="84"/>
      <c r="C12" s="84"/>
      <c r="D12" s="84"/>
      <c r="E12" s="84"/>
      <c r="F12" s="84"/>
      <c r="G12" s="84">
        <v>1</v>
      </c>
      <c r="H12" s="85"/>
      <c r="I12" s="55"/>
      <c r="J12" s="1"/>
      <c r="K12" s="27"/>
      <c r="L12" s="86"/>
      <c r="M12" s="176">
        <v>1</v>
      </c>
      <c r="N12" s="87"/>
      <c r="O12" s="178"/>
      <c r="P12" s="27"/>
    </row>
    <row r="13" spans="1:16" ht="15.75" customHeight="1">
      <c r="A13" s="177" t="s">
        <v>88</v>
      </c>
      <c r="B13" s="84"/>
      <c r="C13" s="84"/>
      <c r="D13" s="84"/>
      <c r="E13" s="84"/>
      <c r="F13" s="84"/>
      <c r="G13" s="84">
        <v>1</v>
      </c>
      <c r="H13" s="85">
        <v>1</v>
      </c>
      <c r="I13" s="55"/>
      <c r="J13" s="1"/>
      <c r="K13" s="27"/>
      <c r="L13" s="86"/>
      <c r="M13" s="176">
        <v>1</v>
      </c>
      <c r="N13" s="87"/>
      <c r="O13" s="178"/>
      <c r="P13" s="27"/>
    </row>
    <row r="14" spans="1:16" ht="15.75" customHeight="1">
      <c r="A14" s="177" t="s">
        <v>90</v>
      </c>
      <c r="B14" s="84"/>
      <c r="C14" s="84"/>
      <c r="D14" s="84"/>
      <c r="E14" s="84"/>
      <c r="F14" s="84"/>
      <c r="G14" s="84"/>
      <c r="H14" s="85"/>
      <c r="I14" s="55"/>
      <c r="J14" s="1"/>
      <c r="K14" s="27"/>
      <c r="L14" s="86"/>
      <c r="M14" s="176">
        <v>1</v>
      </c>
      <c r="N14" s="87"/>
      <c r="O14" s="178"/>
      <c r="P14" s="27"/>
    </row>
    <row r="15" spans="1:16" ht="15.75" customHeight="1">
      <c r="A15" s="177"/>
      <c r="B15" s="84"/>
      <c r="C15" s="84"/>
      <c r="D15" s="84"/>
      <c r="E15" s="84"/>
      <c r="F15" s="84"/>
      <c r="G15" s="84"/>
      <c r="H15" s="85"/>
      <c r="I15" s="77"/>
      <c r="J15" s="78"/>
      <c r="K15" s="79"/>
      <c r="L15" s="179"/>
      <c r="M15" s="176"/>
      <c r="N15" s="180"/>
      <c r="O15" s="126"/>
      <c r="P15" s="27"/>
    </row>
    <row r="16" spans="1:16" ht="18" customHeight="1">
      <c r="A16" s="22"/>
      <c r="B16" s="215" t="s">
        <v>80</v>
      </c>
      <c r="C16" s="216"/>
      <c r="D16" s="216"/>
      <c r="E16" s="216"/>
      <c r="F16" s="216"/>
      <c r="G16" s="217"/>
      <c r="H16" s="81">
        <f>SUM(H6:H15)</f>
        <v>76</v>
      </c>
      <c r="I16" s="181">
        <f>IF(H11=0,"",H11/B6)</f>
        <v>0.76530612244897955</v>
      </c>
      <c r="J16" s="181">
        <f>IF(H16=0,"",H16/B6)</f>
        <v>0.77551020408163263</v>
      </c>
      <c r="K16" s="181" t="str">
        <f>IF(H14=0,"",J16-I16)</f>
        <v/>
      </c>
      <c r="L16" s="1"/>
      <c r="M16" s="27"/>
      <c r="N16" s="30"/>
      <c r="O16" s="1"/>
      <c r="P16" s="27"/>
    </row>
    <row r="17" spans="1:16" ht="12.75" customHeight="1"/>
    <row r="18" spans="1:16" ht="12.75" customHeight="1"/>
    <row r="19" spans="1:16" ht="26.25" customHeight="1">
      <c r="A19" s="31"/>
      <c r="B19" s="252" t="s">
        <v>69</v>
      </c>
      <c r="C19" s="219"/>
      <c r="D19" s="219"/>
      <c r="E19" s="219"/>
      <c r="F19" s="219"/>
      <c r="G19" s="219"/>
      <c r="H19" s="168">
        <v>1501</v>
      </c>
      <c r="I19" s="148"/>
      <c r="J19" s="169" t="s">
        <v>127</v>
      </c>
      <c r="K19" s="148"/>
      <c r="L19" s="148"/>
      <c r="M19" s="148"/>
      <c r="N19" s="27"/>
      <c r="O19" s="27"/>
      <c r="P19" s="27"/>
    </row>
    <row r="20" spans="1:16" ht="20.25" customHeight="1">
      <c r="A20" s="220" t="s">
        <v>19</v>
      </c>
      <c r="B20" s="221" t="s">
        <v>70</v>
      </c>
      <c r="C20" s="216"/>
      <c r="D20" s="216"/>
      <c r="E20" s="216"/>
      <c r="F20" s="216"/>
      <c r="G20" s="216"/>
      <c r="H20" s="222" t="s">
        <v>20</v>
      </c>
      <c r="I20" s="212" t="s">
        <v>11</v>
      </c>
      <c r="J20" s="212" t="s">
        <v>12</v>
      </c>
      <c r="K20" s="223" t="s">
        <v>13</v>
      </c>
      <c r="L20" s="212" t="s">
        <v>14</v>
      </c>
      <c r="M20" s="214" t="s">
        <v>15</v>
      </c>
      <c r="N20" s="214" t="s">
        <v>16</v>
      </c>
      <c r="O20" s="212" t="s">
        <v>17</v>
      </c>
      <c r="P20" s="27"/>
    </row>
    <row r="21" spans="1:16" ht="15.75" customHeight="1">
      <c r="A21" s="213"/>
      <c r="B21" s="46" t="s">
        <v>71</v>
      </c>
      <c r="C21" s="46" t="s">
        <v>72</v>
      </c>
      <c r="D21" s="46" t="s">
        <v>73</v>
      </c>
      <c r="E21" s="46" t="s">
        <v>74</v>
      </c>
      <c r="F21" s="46" t="s">
        <v>75</v>
      </c>
      <c r="G21" s="46" t="s">
        <v>76</v>
      </c>
      <c r="H21" s="213"/>
      <c r="I21" s="213"/>
      <c r="J21" s="213"/>
      <c r="K21" s="213"/>
      <c r="L21" s="213"/>
      <c r="M21" s="213"/>
      <c r="N21" s="213"/>
      <c r="O21" s="213"/>
      <c r="P21" s="27"/>
    </row>
    <row r="22" spans="1:16" ht="15.75" customHeight="1">
      <c r="A22" s="46">
        <v>1501</v>
      </c>
      <c r="B22" s="84"/>
      <c r="C22" s="84"/>
      <c r="D22" s="84"/>
      <c r="E22" s="84"/>
      <c r="F22" s="84"/>
      <c r="G22" s="84"/>
      <c r="H22" s="85"/>
      <c r="I22" s="49"/>
      <c r="J22" s="50"/>
      <c r="K22" s="51"/>
      <c r="L22" s="20"/>
      <c r="M22" s="170">
        <f>B22</f>
        <v>0</v>
      </c>
      <c r="N22" s="171"/>
      <c r="O22" s="20"/>
      <c r="P22" s="27"/>
    </row>
    <row r="23" spans="1:16" ht="15.75" customHeight="1">
      <c r="A23" s="46">
        <v>1502</v>
      </c>
      <c r="B23" s="84"/>
      <c r="C23" s="84"/>
      <c r="D23" s="84"/>
      <c r="E23" s="84"/>
      <c r="F23" s="84"/>
      <c r="G23" s="84"/>
      <c r="H23" s="85"/>
      <c r="I23" s="55"/>
      <c r="J23" s="1"/>
      <c r="K23" s="56"/>
      <c r="L23" s="172" t="str">
        <f>IF(C23=0,"",C23/B22)</f>
        <v/>
      </c>
      <c r="M23" s="63"/>
      <c r="N23" s="173" t="str">
        <f t="shared" ref="N23:N27" si="2">IF(M23=0,"",M23/M22)</f>
        <v/>
      </c>
      <c r="O23" s="173" t="str">
        <f t="shared" ref="O23:O27" si="3">IF(M23=0,"",100%-N23)</f>
        <v/>
      </c>
      <c r="P23" s="27"/>
    </row>
    <row r="24" spans="1:16" ht="15.75" customHeight="1">
      <c r="A24" s="46">
        <v>1601</v>
      </c>
      <c r="B24" s="84"/>
      <c r="C24" s="84"/>
      <c r="D24" s="84"/>
      <c r="E24" s="84"/>
      <c r="F24" s="84"/>
      <c r="G24" s="84"/>
      <c r="H24" s="85"/>
      <c r="I24" s="55"/>
      <c r="J24" s="1"/>
      <c r="K24" s="56"/>
      <c r="L24" s="174" t="str">
        <f>IF(D24=0,"",D24/C23)</f>
        <v/>
      </c>
      <c r="M24" s="63"/>
      <c r="N24" s="175" t="str">
        <f t="shared" si="2"/>
        <v/>
      </c>
      <c r="O24" s="175" t="str">
        <f t="shared" si="3"/>
        <v/>
      </c>
      <c r="P24" s="32" t="e">
        <f>M24/M22</f>
        <v>#DIV/0!</v>
      </c>
    </row>
    <row r="25" spans="1:16" ht="15.75" customHeight="1">
      <c r="A25" s="46">
        <v>1602</v>
      </c>
      <c r="B25" s="84"/>
      <c r="C25" s="84"/>
      <c r="D25" s="84"/>
      <c r="E25" s="84"/>
      <c r="F25" s="84"/>
      <c r="G25" s="84"/>
      <c r="H25" s="85"/>
      <c r="I25" s="55"/>
      <c r="J25" s="1"/>
      <c r="K25" s="56"/>
      <c r="L25" s="174" t="str">
        <f>IF(E25=0,"",E25/D24)</f>
        <v/>
      </c>
      <c r="M25" s="63"/>
      <c r="N25" s="175" t="str">
        <f t="shared" si="2"/>
        <v/>
      </c>
      <c r="O25" s="175" t="str">
        <f t="shared" si="3"/>
        <v/>
      </c>
      <c r="P25" s="27"/>
    </row>
    <row r="26" spans="1:16" ht="15.75" customHeight="1">
      <c r="A26" s="46">
        <v>1701</v>
      </c>
      <c r="B26" s="84"/>
      <c r="C26" s="84"/>
      <c r="D26" s="84"/>
      <c r="E26" s="84"/>
      <c r="F26" s="84"/>
      <c r="G26" s="84"/>
      <c r="H26" s="85"/>
      <c r="I26" s="55"/>
      <c r="J26" s="1"/>
      <c r="K26" s="56"/>
      <c r="L26" s="174" t="str">
        <f>IF(F26=0,"",F26/E25)</f>
        <v/>
      </c>
      <c r="M26" s="63"/>
      <c r="N26" s="175" t="str">
        <f t="shared" si="2"/>
        <v/>
      </c>
      <c r="O26" s="175" t="str">
        <f t="shared" si="3"/>
        <v/>
      </c>
      <c r="P26" s="27"/>
    </row>
    <row r="27" spans="1:16" ht="15.75" customHeight="1">
      <c r="A27" s="46" t="s">
        <v>87</v>
      </c>
      <c r="B27" s="84"/>
      <c r="C27" s="84"/>
      <c r="D27" s="84"/>
      <c r="E27" s="84"/>
      <c r="F27" s="84"/>
      <c r="G27" s="84"/>
      <c r="H27" s="85"/>
      <c r="I27" s="55"/>
      <c r="J27" s="1"/>
      <c r="K27" s="56"/>
      <c r="L27" s="174" t="str">
        <f>IF(G27=0,"",G27/F26)</f>
        <v/>
      </c>
      <c r="M27" s="176"/>
      <c r="N27" s="175" t="str">
        <f t="shared" si="2"/>
        <v/>
      </c>
      <c r="O27" s="175" t="str">
        <f t="shared" si="3"/>
        <v/>
      </c>
      <c r="P27" s="27"/>
    </row>
    <row r="28" spans="1:16" ht="15.75" customHeight="1">
      <c r="A28" s="177"/>
      <c r="B28" s="84"/>
      <c r="C28" s="84"/>
      <c r="D28" s="84"/>
      <c r="E28" s="84"/>
      <c r="F28" s="84"/>
      <c r="G28" s="84"/>
      <c r="H28" s="85"/>
      <c r="I28" s="55"/>
      <c r="J28" s="1"/>
      <c r="K28" s="27"/>
      <c r="L28" s="86"/>
      <c r="M28" s="176"/>
      <c r="N28" s="87"/>
      <c r="O28" s="178"/>
      <c r="P28" s="27"/>
    </row>
    <row r="29" spans="1:16" ht="15.75" customHeight="1">
      <c r="A29" s="177"/>
      <c r="B29" s="84"/>
      <c r="C29" s="84"/>
      <c r="D29" s="84"/>
      <c r="E29" s="84"/>
      <c r="F29" s="84"/>
      <c r="G29" s="84"/>
      <c r="H29" s="85"/>
      <c r="I29" s="55"/>
      <c r="J29" s="1"/>
      <c r="K29" s="27"/>
      <c r="L29" s="86"/>
      <c r="M29" s="176"/>
      <c r="N29" s="87"/>
      <c r="O29" s="178"/>
      <c r="P29" s="27"/>
    </row>
    <row r="30" spans="1:16" ht="15.75" customHeight="1">
      <c r="A30" s="177"/>
      <c r="B30" s="84"/>
      <c r="C30" s="84"/>
      <c r="D30" s="84"/>
      <c r="E30" s="84"/>
      <c r="F30" s="84"/>
      <c r="G30" s="84"/>
      <c r="H30" s="85"/>
      <c r="I30" s="55"/>
      <c r="J30" s="1"/>
      <c r="K30" s="27"/>
      <c r="L30" s="86"/>
      <c r="M30" s="176"/>
      <c r="N30" s="87"/>
      <c r="O30" s="178"/>
      <c r="P30" s="27"/>
    </row>
    <row r="31" spans="1:16" ht="15.75" customHeight="1">
      <c r="A31" s="177"/>
      <c r="B31" s="84"/>
      <c r="C31" s="84"/>
      <c r="D31" s="84"/>
      <c r="E31" s="84"/>
      <c r="F31" s="84"/>
      <c r="G31" s="84"/>
      <c r="H31" s="85"/>
      <c r="I31" s="77"/>
      <c r="J31" s="78"/>
      <c r="K31" s="79"/>
      <c r="L31" s="179"/>
      <c r="M31" s="176"/>
      <c r="N31" s="180"/>
      <c r="O31" s="126"/>
      <c r="P31" s="27"/>
    </row>
    <row r="32" spans="1:16" ht="18" customHeight="1">
      <c r="A32" s="22"/>
      <c r="B32" s="215" t="s">
        <v>80</v>
      </c>
      <c r="C32" s="216"/>
      <c r="D32" s="216"/>
      <c r="E32" s="216"/>
      <c r="F32" s="216"/>
      <c r="G32" s="217"/>
      <c r="H32" s="81">
        <f>SUM(H22:H31)</f>
        <v>0</v>
      </c>
      <c r="I32" s="181" t="str">
        <f>IF(H30=0,"",H30/B22)</f>
        <v/>
      </c>
      <c r="J32" s="181" t="str">
        <f>IF(H32=0,"",H32/B22)</f>
        <v/>
      </c>
      <c r="K32" s="181" t="str">
        <f>IF(H30=0,"",J32-I32)</f>
        <v/>
      </c>
      <c r="L32" s="1"/>
      <c r="M32" s="27"/>
      <c r="N32" s="30"/>
      <c r="O32" s="1"/>
      <c r="P32" s="27"/>
    </row>
    <row r="33" spans="1:16" ht="12.75" customHeight="1"/>
    <row r="34" spans="1:16" ht="12.75" customHeight="1"/>
    <row r="35" spans="1:16" ht="26.25" customHeight="1">
      <c r="A35" s="31"/>
      <c r="B35" s="252" t="s">
        <v>69</v>
      </c>
      <c r="C35" s="219"/>
      <c r="D35" s="219"/>
      <c r="E35" s="219"/>
      <c r="F35" s="219"/>
      <c r="G35" s="219"/>
      <c r="H35" s="168">
        <v>1502</v>
      </c>
      <c r="I35" s="148"/>
      <c r="J35" s="169"/>
      <c r="K35" s="148"/>
      <c r="L35" s="148"/>
      <c r="M35" s="148"/>
      <c r="N35" s="27"/>
      <c r="O35" s="27"/>
      <c r="P35" s="27"/>
    </row>
    <row r="36" spans="1:16" ht="20.25" customHeight="1">
      <c r="A36" s="220" t="s">
        <v>19</v>
      </c>
      <c r="B36" s="221" t="s">
        <v>70</v>
      </c>
      <c r="C36" s="216"/>
      <c r="D36" s="216"/>
      <c r="E36" s="216"/>
      <c r="F36" s="216"/>
      <c r="G36" s="216"/>
      <c r="H36" s="222" t="s">
        <v>20</v>
      </c>
      <c r="I36" s="212" t="s">
        <v>11</v>
      </c>
      <c r="J36" s="212" t="s">
        <v>12</v>
      </c>
      <c r="K36" s="223" t="s">
        <v>13</v>
      </c>
      <c r="L36" s="212" t="s">
        <v>14</v>
      </c>
      <c r="M36" s="214" t="s">
        <v>15</v>
      </c>
      <c r="N36" s="214" t="s">
        <v>16</v>
      </c>
      <c r="O36" s="212" t="s">
        <v>17</v>
      </c>
      <c r="P36" s="27"/>
    </row>
    <row r="37" spans="1:16" ht="15.75" customHeight="1">
      <c r="A37" s="213"/>
      <c r="B37" s="46" t="s">
        <v>71</v>
      </c>
      <c r="C37" s="46" t="s">
        <v>72</v>
      </c>
      <c r="D37" s="46" t="s">
        <v>73</v>
      </c>
      <c r="E37" s="46" t="s">
        <v>74</v>
      </c>
      <c r="F37" s="46" t="s">
        <v>75</v>
      </c>
      <c r="G37" s="46" t="s">
        <v>76</v>
      </c>
      <c r="H37" s="213"/>
      <c r="I37" s="213"/>
      <c r="J37" s="213"/>
      <c r="K37" s="213"/>
      <c r="L37" s="213"/>
      <c r="M37" s="213"/>
      <c r="N37" s="213"/>
      <c r="O37" s="213"/>
      <c r="P37" s="27"/>
    </row>
    <row r="38" spans="1:16" ht="15.75" customHeight="1">
      <c r="A38" s="46">
        <v>1502</v>
      </c>
      <c r="B38" s="84">
        <v>153</v>
      </c>
      <c r="C38" s="84"/>
      <c r="D38" s="84"/>
      <c r="E38" s="84"/>
      <c r="F38" s="84"/>
      <c r="G38" s="84"/>
      <c r="H38" s="85"/>
      <c r="I38" s="49"/>
      <c r="J38" s="50"/>
      <c r="K38" s="51"/>
      <c r="L38" s="20"/>
      <c r="M38" s="170">
        <f>B38</f>
        <v>153</v>
      </c>
      <c r="N38" s="171"/>
      <c r="O38" s="20"/>
      <c r="P38" s="27"/>
    </row>
    <row r="39" spans="1:16" ht="15.75" customHeight="1">
      <c r="A39" s="46">
        <v>1601</v>
      </c>
      <c r="B39" s="84"/>
      <c r="C39" s="84">
        <v>141</v>
      </c>
      <c r="D39" s="84"/>
      <c r="E39" s="84"/>
      <c r="F39" s="84"/>
      <c r="G39" s="84"/>
      <c r="H39" s="85"/>
      <c r="I39" s="55"/>
      <c r="J39" s="1"/>
      <c r="K39" s="56"/>
      <c r="L39" s="172">
        <f>IF(C39=0,"",C39/B38)</f>
        <v>0.92156862745098034</v>
      </c>
      <c r="M39" s="63">
        <v>151</v>
      </c>
      <c r="N39" s="173">
        <f t="shared" ref="N39:N43" si="4">IF(M39=0,"",M39/M38)</f>
        <v>0.98692810457516345</v>
      </c>
      <c r="O39" s="173">
        <f t="shared" ref="O39:O43" si="5">IF(M39=0,"",100%-N39)</f>
        <v>1.3071895424836555E-2</v>
      </c>
      <c r="P39" s="27"/>
    </row>
    <row r="40" spans="1:16" ht="15.75" customHeight="1">
      <c r="A40" s="46">
        <v>1602</v>
      </c>
      <c r="B40" s="84"/>
      <c r="C40" s="84"/>
      <c r="D40" s="84">
        <v>141</v>
      </c>
      <c r="E40" s="84"/>
      <c r="F40" s="84"/>
      <c r="G40" s="84"/>
      <c r="H40" s="85"/>
      <c r="I40" s="55"/>
      <c r="J40" s="1"/>
      <c r="K40" s="56"/>
      <c r="L40" s="174">
        <f>IF(D40=0,"",D40/C39)</f>
        <v>1</v>
      </c>
      <c r="M40" s="63">
        <v>144</v>
      </c>
      <c r="N40" s="175">
        <f t="shared" si="4"/>
        <v>0.95364238410596025</v>
      </c>
      <c r="O40" s="175">
        <f t="shared" si="5"/>
        <v>4.635761589403975E-2</v>
      </c>
      <c r="P40" s="32">
        <f>M40/M38</f>
        <v>0.94117647058823528</v>
      </c>
    </row>
    <row r="41" spans="1:16" ht="15.75" customHeight="1">
      <c r="A41" s="46">
        <v>1701</v>
      </c>
      <c r="B41" s="84"/>
      <c r="C41" s="84"/>
      <c r="D41" s="84"/>
      <c r="E41" s="84">
        <v>141</v>
      </c>
      <c r="F41" s="84"/>
      <c r="G41" s="84"/>
      <c r="H41" s="85"/>
      <c r="I41" s="55"/>
      <c r="J41" s="1"/>
      <c r="K41" s="56"/>
      <c r="L41" s="174">
        <f>IF(E41=0,"",E41/D40)</f>
        <v>1</v>
      </c>
      <c r="M41" s="63">
        <v>143</v>
      </c>
      <c r="N41" s="175">
        <f t="shared" si="4"/>
        <v>0.99305555555555558</v>
      </c>
      <c r="O41" s="175">
        <f t="shared" si="5"/>
        <v>6.9444444444444198E-3</v>
      </c>
      <c r="P41" s="27"/>
    </row>
    <row r="42" spans="1:16" ht="15.75" customHeight="1">
      <c r="A42" s="46" t="s">
        <v>87</v>
      </c>
      <c r="B42" s="84"/>
      <c r="C42" s="84"/>
      <c r="D42" s="84"/>
      <c r="E42" s="84"/>
      <c r="F42" s="84">
        <v>135</v>
      </c>
      <c r="G42" s="84"/>
      <c r="H42" s="85"/>
      <c r="I42" s="55"/>
      <c r="J42" s="1"/>
      <c r="K42" s="56"/>
      <c r="L42" s="174">
        <f>IF(F42=0,"",F42/E41)</f>
        <v>0.95744680851063835</v>
      </c>
      <c r="M42" s="63">
        <v>137</v>
      </c>
      <c r="N42" s="175">
        <f t="shared" si="4"/>
        <v>0.95804195804195802</v>
      </c>
      <c r="O42" s="175">
        <f t="shared" si="5"/>
        <v>4.1958041958041981E-2</v>
      </c>
      <c r="P42" s="27"/>
    </row>
    <row r="43" spans="1:16" ht="15.75" customHeight="1">
      <c r="A43" s="46" t="s">
        <v>88</v>
      </c>
      <c r="B43" s="84"/>
      <c r="C43" s="84"/>
      <c r="D43" s="84"/>
      <c r="E43" s="84"/>
      <c r="F43" s="84"/>
      <c r="G43" s="84">
        <v>132</v>
      </c>
      <c r="H43" s="85">
        <v>125</v>
      </c>
      <c r="I43" s="55"/>
      <c r="J43" s="1"/>
      <c r="K43" s="56"/>
      <c r="L43" s="174">
        <f>IF(G43=0,"",G43/F42)</f>
        <v>0.97777777777777775</v>
      </c>
      <c r="M43" s="176">
        <v>137</v>
      </c>
      <c r="N43" s="175">
        <f t="shared" si="4"/>
        <v>1</v>
      </c>
      <c r="O43" s="175">
        <f t="shared" si="5"/>
        <v>0</v>
      </c>
      <c r="P43" s="27"/>
    </row>
    <row r="44" spans="1:16" ht="15.75" customHeight="1">
      <c r="A44" s="177" t="s">
        <v>90</v>
      </c>
      <c r="B44" s="84"/>
      <c r="C44" s="84"/>
      <c r="D44" s="84"/>
      <c r="E44" s="84"/>
      <c r="F44" s="84"/>
      <c r="G44" s="84">
        <v>6</v>
      </c>
      <c r="H44" s="85"/>
      <c r="I44" s="55"/>
      <c r="J44" s="1"/>
      <c r="K44" s="27"/>
      <c r="L44" s="86"/>
      <c r="M44" s="176">
        <v>6</v>
      </c>
      <c r="N44" s="87"/>
      <c r="O44" s="178"/>
      <c r="P44" s="27"/>
    </row>
    <row r="45" spans="1:16" ht="15.75" customHeight="1">
      <c r="A45" s="177" t="s">
        <v>92</v>
      </c>
      <c r="B45" s="84"/>
      <c r="C45" s="84"/>
      <c r="D45" s="84"/>
      <c r="E45" s="84"/>
      <c r="F45" s="84"/>
      <c r="G45" s="84">
        <v>3</v>
      </c>
      <c r="H45" s="85">
        <v>3</v>
      </c>
      <c r="I45" s="55"/>
      <c r="J45" s="1"/>
      <c r="K45" s="27"/>
      <c r="L45" s="86"/>
      <c r="M45" s="176">
        <v>3</v>
      </c>
      <c r="N45" s="87"/>
      <c r="O45" s="178"/>
      <c r="P45" s="27"/>
    </row>
    <row r="46" spans="1:16" ht="15.75" customHeight="1">
      <c r="A46" s="177" t="s">
        <v>93</v>
      </c>
      <c r="B46" s="84"/>
      <c r="C46" s="84"/>
      <c r="D46" s="84"/>
      <c r="E46" s="84"/>
      <c r="F46" s="84"/>
      <c r="G46" s="84">
        <v>1</v>
      </c>
      <c r="H46" s="85"/>
      <c r="I46" s="55"/>
      <c r="J46" s="1"/>
      <c r="K46" s="27"/>
      <c r="L46" s="86"/>
      <c r="M46" s="176">
        <v>1</v>
      </c>
      <c r="N46" s="87"/>
      <c r="O46" s="178"/>
      <c r="P46" s="27"/>
    </row>
    <row r="47" spans="1:16" ht="15.75" customHeight="1">
      <c r="A47" s="177"/>
      <c r="B47" s="84"/>
      <c r="C47" s="84"/>
      <c r="D47" s="84"/>
      <c r="E47" s="84"/>
      <c r="F47" s="84"/>
      <c r="G47" s="84"/>
      <c r="H47" s="85"/>
      <c r="I47" s="77"/>
      <c r="J47" s="78"/>
      <c r="K47" s="79"/>
      <c r="L47" s="179"/>
      <c r="M47" s="176"/>
      <c r="N47" s="180"/>
      <c r="O47" s="126"/>
      <c r="P47" s="27"/>
    </row>
    <row r="48" spans="1:16" ht="18" customHeight="1">
      <c r="A48" s="22"/>
      <c r="B48" s="215" t="s">
        <v>80</v>
      </c>
      <c r="C48" s="216"/>
      <c r="D48" s="216"/>
      <c r="E48" s="216"/>
      <c r="F48" s="216"/>
      <c r="G48" s="217"/>
      <c r="H48" s="81">
        <f>SUM(H38:H47)</f>
        <v>128</v>
      </c>
      <c r="I48" s="181">
        <f>H43/B38</f>
        <v>0.81699346405228757</v>
      </c>
      <c r="J48" s="181">
        <f>IF(H48=0,"",H48/B38)</f>
        <v>0.83660130718954251</v>
      </c>
      <c r="K48" s="181" t="str">
        <f>IF(H46=0,"",J48-I48)</f>
        <v/>
      </c>
      <c r="L48" s="1"/>
      <c r="M48" s="27"/>
      <c r="N48" s="30"/>
      <c r="O48" s="1"/>
      <c r="P48" s="27"/>
    </row>
    <row r="49" spans="1:16" ht="12.75" customHeight="1">
      <c r="A49" s="27"/>
    </row>
    <row r="50" spans="1:16" ht="12.75" customHeight="1">
      <c r="A50" s="27"/>
    </row>
    <row r="51" spans="1:16" ht="26.25" customHeight="1">
      <c r="A51" s="31"/>
      <c r="B51" s="252" t="s">
        <v>69</v>
      </c>
      <c r="C51" s="219"/>
      <c r="D51" s="219"/>
      <c r="E51" s="219"/>
      <c r="F51" s="219"/>
      <c r="G51" s="219"/>
      <c r="H51" s="168">
        <v>1601</v>
      </c>
      <c r="I51" s="148"/>
      <c r="J51" s="169" t="s">
        <v>127</v>
      </c>
      <c r="K51" s="148"/>
      <c r="L51" s="148"/>
      <c r="M51" s="148"/>
      <c r="N51" s="27"/>
      <c r="O51" s="27"/>
      <c r="P51" s="27"/>
    </row>
    <row r="52" spans="1:16" ht="20.25" customHeight="1">
      <c r="A52" s="220" t="s">
        <v>19</v>
      </c>
      <c r="B52" s="221" t="s">
        <v>70</v>
      </c>
      <c r="C52" s="216"/>
      <c r="D52" s="216"/>
      <c r="E52" s="216"/>
      <c r="F52" s="216"/>
      <c r="G52" s="216"/>
      <c r="H52" s="222" t="s">
        <v>20</v>
      </c>
      <c r="I52" s="212" t="s">
        <v>11</v>
      </c>
      <c r="J52" s="212" t="s">
        <v>12</v>
      </c>
      <c r="K52" s="223" t="s">
        <v>13</v>
      </c>
      <c r="L52" s="212" t="s">
        <v>14</v>
      </c>
      <c r="M52" s="214" t="s">
        <v>15</v>
      </c>
      <c r="N52" s="214" t="s">
        <v>16</v>
      </c>
      <c r="O52" s="212" t="s">
        <v>17</v>
      </c>
      <c r="P52" s="27"/>
    </row>
    <row r="53" spans="1:16" ht="15.75" customHeight="1">
      <c r="A53" s="213"/>
      <c r="B53" s="46" t="s">
        <v>71</v>
      </c>
      <c r="C53" s="46" t="s">
        <v>72</v>
      </c>
      <c r="D53" s="46" t="s">
        <v>73</v>
      </c>
      <c r="E53" s="46" t="s">
        <v>74</v>
      </c>
      <c r="F53" s="46" t="s">
        <v>75</v>
      </c>
      <c r="G53" s="46" t="s">
        <v>76</v>
      </c>
      <c r="H53" s="213"/>
      <c r="I53" s="213"/>
      <c r="J53" s="213"/>
      <c r="K53" s="213"/>
      <c r="L53" s="213"/>
      <c r="M53" s="213"/>
      <c r="N53" s="213"/>
      <c r="O53" s="213"/>
      <c r="P53" s="27"/>
    </row>
    <row r="54" spans="1:16" ht="15.75" customHeight="1">
      <c r="A54" s="46">
        <v>1601</v>
      </c>
      <c r="B54" s="84"/>
      <c r="C54" s="84"/>
      <c r="D54" s="84"/>
      <c r="E54" s="84"/>
      <c r="F54" s="84"/>
      <c r="G54" s="84"/>
      <c r="H54" s="85"/>
      <c r="I54" s="49"/>
      <c r="J54" s="50"/>
      <c r="K54" s="51"/>
      <c r="L54" s="20"/>
      <c r="M54" s="170">
        <f>B54</f>
        <v>0</v>
      </c>
      <c r="N54" s="171"/>
      <c r="O54" s="20"/>
      <c r="P54" s="27"/>
    </row>
    <row r="55" spans="1:16" ht="15.75" customHeight="1">
      <c r="A55" s="46">
        <v>1602</v>
      </c>
      <c r="B55" s="84"/>
      <c r="C55" s="84"/>
      <c r="D55" s="84"/>
      <c r="E55" s="84"/>
      <c r="F55" s="84"/>
      <c r="G55" s="84"/>
      <c r="H55" s="85"/>
      <c r="I55" s="55"/>
      <c r="J55" s="1"/>
      <c r="K55" s="56"/>
      <c r="L55" s="172" t="str">
        <f>IF(C55=0,"",C55/B54)</f>
        <v/>
      </c>
      <c r="M55" s="63"/>
      <c r="N55" s="173" t="str">
        <f t="shared" ref="N55:N59" si="6">IF(M55=0,"",M55/M54)</f>
        <v/>
      </c>
      <c r="O55" s="173" t="str">
        <f t="shared" ref="O55:O59" si="7">IF(M55=0,"",100%-N55)</f>
        <v/>
      </c>
      <c r="P55" s="27"/>
    </row>
    <row r="56" spans="1:16" ht="15.75" customHeight="1">
      <c r="A56" s="46">
        <v>1701</v>
      </c>
      <c r="B56" s="84"/>
      <c r="C56" s="84"/>
      <c r="D56" s="84"/>
      <c r="E56" s="84"/>
      <c r="F56" s="84"/>
      <c r="G56" s="84"/>
      <c r="H56" s="85"/>
      <c r="I56" s="55"/>
      <c r="J56" s="1"/>
      <c r="K56" s="56"/>
      <c r="L56" s="174" t="str">
        <f>IF(D56=0,"",D56/C55)</f>
        <v/>
      </c>
      <c r="M56" s="63"/>
      <c r="N56" s="175" t="str">
        <f t="shared" si="6"/>
        <v/>
      </c>
      <c r="O56" s="175" t="str">
        <f t="shared" si="7"/>
        <v/>
      </c>
      <c r="P56" s="32" t="e">
        <f>M56/M54</f>
        <v>#DIV/0!</v>
      </c>
    </row>
    <row r="57" spans="1:16" ht="15.75" customHeight="1">
      <c r="A57" s="46" t="s">
        <v>87</v>
      </c>
      <c r="B57" s="84"/>
      <c r="C57" s="84"/>
      <c r="D57" s="84"/>
      <c r="E57" s="84"/>
      <c r="F57" s="84"/>
      <c r="G57" s="84"/>
      <c r="H57" s="85"/>
      <c r="I57" s="55"/>
      <c r="J57" s="1"/>
      <c r="K57" s="56"/>
      <c r="L57" s="174" t="str">
        <f>IF(E57=0,"",E57/D56)</f>
        <v/>
      </c>
      <c r="M57" s="63"/>
      <c r="N57" s="175" t="str">
        <f t="shared" si="6"/>
        <v/>
      </c>
      <c r="O57" s="175" t="str">
        <f t="shared" si="7"/>
        <v/>
      </c>
      <c r="P57" s="27"/>
    </row>
    <row r="58" spans="1:16" ht="15.75" customHeight="1">
      <c r="A58" s="46" t="s">
        <v>88</v>
      </c>
      <c r="B58" s="84"/>
      <c r="C58" s="84"/>
      <c r="D58" s="84"/>
      <c r="E58" s="84"/>
      <c r="F58" s="84"/>
      <c r="G58" s="84"/>
      <c r="H58" s="85"/>
      <c r="I58" s="55"/>
      <c r="J58" s="1"/>
      <c r="K58" s="56"/>
      <c r="L58" s="174" t="str">
        <f>IF(F58=0,"",F58/E57)</f>
        <v/>
      </c>
      <c r="M58" s="63"/>
      <c r="N58" s="175" t="str">
        <f t="shared" si="6"/>
        <v/>
      </c>
      <c r="O58" s="175" t="str">
        <f t="shared" si="7"/>
        <v/>
      </c>
      <c r="P58" s="27"/>
    </row>
    <row r="59" spans="1:16" ht="15.75" customHeight="1">
      <c r="A59" s="46" t="s">
        <v>90</v>
      </c>
      <c r="B59" s="84"/>
      <c r="C59" s="84"/>
      <c r="D59" s="84"/>
      <c r="E59" s="84"/>
      <c r="F59" s="84"/>
      <c r="G59" s="84"/>
      <c r="H59" s="85"/>
      <c r="I59" s="55"/>
      <c r="J59" s="1"/>
      <c r="K59" s="56"/>
      <c r="L59" s="174" t="str">
        <f>IF(G59=0,"",G59/F58)</f>
        <v/>
      </c>
      <c r="M59" s="176"/>
      <c r="N59" s="175" t="str">
        <f t="shared" si="6"/>
        <v/>
      </c>
      <c r="O59" s="175" t="str">
        <f t="shared" si="7"/>
        <v/>
      </c>
      <c r="P59" s="27"/>
    </row>
    <row r="60" spans="1:16" ht="15.75" customHeight="1">
      <c r="A60" s="177"/>
      <c r="B60" s="84"/>
      <c r="C60" s="84"/>
      <c r="D60" s="84"/>
      <c r="E60" s="84"/>
      <c r="F60" s="84"/>
      <c r="G60" s="84"/>
      <c r="H60" s="85"/>
      <c r="I60" s="55"/>
      <c r="J60" s="1"/>
      <c r="K60" s="27"/>
      <c r="L60" s="86"/>
      <c r="M60" s="176"/>
      <c r="N60" s="87"/>
      <c r="O60" s="178"/>
      <c r="P60" s="27"/>
    </row>
    <row r="61" spans="1:16" ht="15.75" customHeight="1">
      <c r="A61" s="177"/>
      <c r="B61" s="84"/>
      <c r="C61" s="84"/>
      <c r="D61" s="84"/>
      <c r="E61" s="84"/>
      <c r="F61" s="84"/>
      <c r="G61" s="84"/>
      <c r="H61" s="85"/>
      <c r="I61" s="55"/>
      <c r="J61" s="1"/>
      <c r="K61" s="27"/>
      <c r="L61" s="86"/>
      <c r="M61" s="176"/>
      <c r="N61" s="87"/>
      <c r="O61" s="178"/>
      <c r="P61" s="27"/>
    </row>
    <row r="62" spans="1:16" ht="15.75" customHeight="1">
      <c r="A62" s="177"/>
      <c r="B62" s="84"/>
      <c r="C62" s="84"/>
      <c r="D62" s="84"/>
      <c r="E62" s="84"/>
      <c r="F62" s="84"/>
      <c r="G62" s="84"/>
      <c r="H62" s="85"/>
      <c r="I62" s="55"/>
      <c r="J62" s="1"/>
      <c r="K62" s="27"/>
      <c r="L62" s="86"/>
      <c r="M62" s="176"/>
      <c r="N62" s="87"/>
      <c r="O62" s="178"/>
      <c r="P62" s="27"/>
    </row>
    <row r="63" spans="1:16" ht="15.75" customHeight="1">
      <c r="A63" s="177"/>
      <c r="B63" s="84"/>
      <c r="C63" s="84"/>
      <c r="D63" s="84"/>
      <c r="E63" s="84"/>
      <c r="F63" s="84"/>
      <c r="G63" s="84"/>
      <c r="H63" s="85"/>
      <c r="I63" s="77"/>
      <c r="J63" s="78"/>
      <c r="K63" s="79"/>
      <c r="L63" s="179"/>
      <c r="M63" s="176"/>
      <c r="N63" s="180"/>
      <c r="O63" s="126"/>
      <c r="P63" s="27"/>
    </row>
    <row r="64" spans="1:16" ht="18" customHeight="1">
      <c r="A64" s="22"/>
      <c r="B64" s="215" t="s">
        <v>80</v>
      </c>
      <c r="C64" s="216"/>
      <c r="D64" s="216"/>
      <c r="E64" s="216"/>
      <c r="F64" s="216"/>
      <c r="G64" s="217"/>
      <c r="H64" s="81">
        <f>SUM(H54:H63)</f>
        <v>0</v>
      </c>
      <c r="I64" s="181" t="str">
        <f>IF(H62=0,"",H62/B54)</f>
        <v/>
      </c>
      <c r="J64" s="181" t="str">
        <f>IF(H64=0,"",H64/B54)</f>
        <v/>
      </c>
      <c r="K64" s="181" t="str">
        <f>IF(H62=0,"",J64-I64)</f>
        <v/>
      </c>
      <c r="L64" s="1"/>
      <c r="M64" s="27"/>
      <c r="N64" s="30"/>
      <c r="O64" s="1"/>
      <c r="P64" s="27"/>
    </row>
    <row r="65" spans="1:16" ht="12.75" customHeight="1">
      <c r="A65" s="27"/>
    </row>
    <row r="66" spans="1:16" ht="12.75" customHeight="1"/>
    <row r="67" spans="1:16" ht="26.25" customHeight="1">
      <c r="A67" s="31"/>
      <c r="B67" s="252" t="s">
        <v>69</v>
      </c>
      <c r="C67" s="219"/>
      <c r="D67" s="219"/>
      <c r="E67" s="219"/>
      <c r="F67" s="219"/>
      <c r="G67" s="219"/>
      <c r="H67" s="168">
        <v>1602</v>
      </c>
      <c r="I67" s="148"/>
      <c r="J67" s="148"/>
      <c r="K67" s="148"/>
      <c r="L67" s="148"/>
      <c r="M67" s="148"/>
      <c r="N67" s="27"/>
      <c r="O67" s="27"/>
      <c r="P67" s="27"/>
    </row>
    <row r="68" spans="1:16" ht="20.25" customHeight="1">
      <c r="A68" s="220" t="s">
        <v>19</v>
      </c>
      <c r="B68" s="221" t="s">
        <v>70</v>
      </c>
      <c r="C68" s="216"/>
      <c r="D68" s="216"/>
      <c r="E68" s="216"/>
      <c r="F68" s="216"/>
      <c r="G68" s="216"/>
      <c r="H68" s="222" t="s">
        <v>20</v>
      </c>
      <c r="I68" s="212" t="s">
        <v>11</v>
      </c>
      <c r="J68" s="212" t="s">
        <v>12</v>
      </c>
      <c r="K68" s="223" t="s">
        <v>13</v>
      </c>
      <c r="L68" s="212" t="s">
        <v>14</v>
      </c>
      <c r="M68" s="214" t="s">
        <v>15</v>
      </c>
      <c r="N68" s="214" t="s">
        <v>16</v>
      </c>
      <c r="O68" s="212" t="s">
        <v>17</v>
      </c>
      <c r="P68" s="27"/>
    </row>
    <row r="69" spans="1:16" ht="15.75" customHeight="1">
      <c r="A69" s="213"/>
      <c r="B69" s="46" t="s">
        <v>71</v>
      </c>
      <c r="C69" s="46" t="s">
        <v>72</v>
      </c>
      <c r="D69" s="46" t="s">
        <v>73</v>
      </c>
      <c r="E69" s="46" t="s">
        <v>74</v>
      </c>
      <c r="F69" s="46" t="s">
        <v>75</v>
      </c>
      <c r="G69" s="46" t="s">
        <v>76</v>
      </c>
      <c r="H69" s="213"/>
      <c r="I69" s="213"/>
      <c r="J69" s="213"/>
      <c r="K69" s="213"/>
      <c r="L69" s="213"/>
      <c r="M69" s="213"/>
      <c r="N69" s="213"/>
      <c r="O69" s="213"/>
      <c r="P69" s="27"/>
    </row>
    <row r="70" spans="1:16" ht="15.75" customHeight="1">
      <c r="A70" s="46">
        <v>1602</v>
      </c>
      <c r="B70" s="84">
        <v>244</v>
      </c>
      <c r="C70" s="84"/>
      <c r="D70" s="84"/>
      <c r="E70" s="84"/>
      <c r="F70" s="84"/>
      <c r="G70" s="84"/>
      <c r="H70" s="85"/>
      <c r="I70" s="49"/>
      <c r="J70" s="50"/>
      <c r="K70" s="51"/>
      <c r="L70" s="20"/>
      <c r="M70" s="170">
        <f>B70</f>
        <v>244</v>
      </c>
      <c r="N70" s="171"/>
      <c r="O70" s="20"/>
      <c r="P70" s="27"/>
    </row>
    <row r="71" spans="1:16" ht="15.75" customHeight="1">
      <c r="A71" s="46">
        <v>1701</v>
      </c>
      <c r="B71" s="84"/>
      <c r="C71" s="84">
        <v>234</v>
      </c>
      <c r="D71" s="84"/>
      <c r="E71" s="84"/>
      <c r="F71" s="84"/>
      <c r="G71" s="84"/>
      <c r="H71" s="85"/>
      <c r="I71" s="55"/>
      <c r="J71" s="1"/>
      <c r="K71" s="56"/>
      <c r="L71" s="172">
        <f>IF(C71=0,"",C71/B70)</f>
        <v>0.95901639344262291</v>
      </c>
      <c r="M71" s="63">
        <v>234</v>
      </c>
      <c r="N71" s="173">
        <f t="shared" ref="N71:N75" si="8">IF(M71=0,"",M71/M70)</f>
        <v>0.95901639344262291</v>
      </c>
      <c r="O71" s="173">
        <f t="shared" ref="O71:O75" si="9">IF(M71=0,"",100%-N71)</f>
        <v>4.0983606557377095E-2</v>
      </c>
      <c r="P71" s="27"/>
    </row>
    <row r="72" spans="1:16" ht="15.75" customHeight="1">
      <c r="A72" s="46" t="s">
        <v>87</v>
      </c>
      <c r="B72" s="84"/>
      <c r="C72" s="84"/>
      <c r="D72" s="84">
        <v>229</v>
      </c>
      <c r="E72" s="84"/>
      <c r="F72" s="84"/>
      <c r="G72" s="84"/>
      <c r="H72" s="85"/>
      <c r="I72" s="55"/>
      <c r="J72" s="1"/>
      <c r="K72" s="56"/>
      <c r="L72" s="174">
        <f>IF(D72=0,"",D72/C71)</f>
        <v>0.9786324786324786</v>
      </c>
      <c r="M72" s="63">
        <v>229</v>
      </c>
      <c r="N72" s="175">
        <f t="shared" si="8"/>
        <v>0.9786324786324786</v>
      </c>
      <c r="O72" s="175">
        <f t="shared" si="9"/>
        <v>2.1367521367521403E-2</v>
      </c>
      <c r="P72" s="32">
        <f>M72/M70</f>
        <v>0.93852459016393441</v>
      </c>
    </row>
    <row r="73" spans="1:16" ht="15.75" customHeight="1">
      <c r="A73" s="46" t="s">
        <v>88</v>
      </c>
      <c r="B73" s="84"/>
      <c r="C73" s="84"/>
      <c r="D73" s="84"/>
      <c r="E73" s="84">
        <v>226</v>
      </c>
      <c r="F73" s="84"/>
      <c r="G73" s="84"/>
      <c r="H73" s="85"/>
      <c r="I73" s="55"/>
      <c r="J73" s="1"/>
      <c r="K73" s="56"/>
      <c r="L73" s="174">
        <f>IF(E73=0,"",E73/D72)</f>
        <v>0.98689956331877726</v>
      </c>
      <c r="M73" s="63">
        <v>229</v>
      </c>
      <c r="N73" s="175">
        <f t="shared" si="8"/>
        <v>1</v>
      </c>
      <c r="O73" s="175">
        <f t="shared" si="9"/>
        <v>0</v>
      </c>
      <c r="P73" s="27"/>
    </row>
    <row r="74" spans="1:16" ht="15.75" customHeight="1">
      <c r="A74" s="46" t="s">
        <v>90</v>
      </c>
      <c r="B74" s="84"/>
      <c r="C74" s="84"/>
      <c r="D74" s="84"/>
      <c r="E74" s="84"/>
      <c r="F74" s="84">
        <v>220</v>
      </c>
      <c r="G74" s="84"/>
      <c r="H74" s="85"/>
      <c r="I74" s="55"/>
      <c r="J74" s="1"/>
      <c r="K74" s="56"/>
      <c r="L74" s="174">
        <f>IF(F74=0,"",F74/E73)</f>
        <v>0.97345132743362828</v>
      </c>
      <c r="M74" s="63">
        <v>220</v>
      </c>
      <c r="N74" s="175">
        <f t="shared" si="8"/>
        <v>0.9606986899563319</v>
      </c>
      <c r="O74" s="175">
        <f t="shared" si="9"/>
        <v>3.9301310043668103E-2</v>
      </c>
      <c r="P74" s="27"/>
    </row>
    <row r="75" spans="1:16" ht="15.75" customHeight="1">
      <c r="A75" s="46" t="s">
        <v>92</v>
      </c>
      <c r="B75" s="84"/>
      <c r="C75" s="84"/>
      <c r="D75" s="84"/>
      <c r="E75" s="84"/>
      <c r="F75" s="84"/>
      <c r="G75" s="84">
        <v>214</v>
      </c>
      <c r="H75" s="85">
        <v>202</v>
      </c>
      <c r="I75" s="55"/>
      <c r="J75" s="1"/>
      <c r="K75" s="56"/>
      <c r="L75" s="174">
        <f>IF(G75=0,"",G75/F74)</f>
        <v>0.97272727272727277</v>
      </c>
      <c r="M75" s="176">
        <v>214</v>
      </c>
      <c r="N75" s="175">
        <f t="shared" si="8"/>
        <v>0.97272727272727277</v>
      </c>
      <c r="O75" s="175">
        <f t="shared" si="9"/>
        <v>2.7272727272727226E-2</v>
      </c>
      <c r="P75" s="27"/>
    </row>
    <row r="76" spans="1:16" ht="15.75" customHeight="1">
      <c r="A76" s="177" t="s">
        <v>93</v>
      </c>
      <c r="B76" s="84"/>
      <c r="C76" s="84"/>
      <c r="D76" s="84"/>
      <c r="E76" s="84"/>
      <c r="F76" s="84"/>
      <c r="G76" s="84">
        <v>9</v>
      </c>
      <c r="H76" s="85">
        <v>3</v>
      </c>
      <c r="I76" s="55"/>
      <c r="J76" s="1"/>
      <c r="K76" s="27"/>
      <c r="L76" s="86"/>
      <c r="M76" s="176">
        <v>9</v>
      </c>
      <c r="N76" s="87"/>
      <c r="O76" s="178"/>
      <c r="P76" s="27"/>
    </row>
    <row r="77" spans="1:16" ht="15.75" customHeight="1">
      <c r="A77" s="177" t="s">
        <v>94</v>
      </c>
      <c r="B77" s="84"/>
      <c r="C77" s="84"/>
      <c r="D77" s="84"/>
      <c r="E77" s="84"/>
      <c r="F77" s="84"/>
      <c r="G77" s="84">
        <v>2</v>
      </c>
      <c r="H77" s="85">
        <v>2</v>
      </c>
      <c r="I77" s="55"/>
      <c r="J77" s="1"/>
      <c r="K77" s="27"/>
      <c r="L77" s="86"/>
      <c r="M77" s="176">
        <v>2</v>
      </c>
      <c r="N77" s="87"/>
      <c r="O77" s="178"/>
      <c r="P77" s="27"/>
    </row>
    <row r="78" spans="1:16" ht="15.75" customHeight="1">
      <c r="A78" s="177"/>
      <c r="B78" s="84"/>
      <c r="C78" s="84"/>
      <c r="D78" s="84"/>
      <c r="E78" s="84"/>
      <c r="F78" s="84"/>
      <c r="G78" s="84"/>
      <c r="H78" s="85"/>
      <c r="I78" s="55"/>
      <c r="J78" s="1"/>
      <c r="K78" s="27"/>
      <c r="L78" s="86"/>
      <c r="M78" s="176"/>
      <c r="N78" s="87"/>
      <c r="O78" s="178"/>
      <c r="P78" s="27"/>
    </row>
    <row r="79" spans="1:16" ht="15.75" customHeight="1">
      <c r="A79" s="177"/>
      <c r="B79" s="84"/>
      <c r="C79" s="84"/>
      <c r="D79" s="84"/>
      <c r="E79" s="84"/>
      <c r="F79" s="84"/>
      <c r="G79" s="84"/>
      <c r="H79" s="85"/>
      <c r="I79" s="77"/>
      <c r="J79" s="78"/>
      <c r="K79" s="79"/>
      <c r="L79" s="179"/>
      <c r="M79" s="176"/>
      <c r="N79" s="180"/>
      <c r="O79" s="126"/>
      <c r="P79" s="27"/>
    </row>
    <row r="80" spans="1:16" ht="18" customHeight="1">
      <c r="A80" s="22"/>
      <c r="B80" s="215" t="s">
        <v>80</v>
      </c>
      <c r="C80" s="216"/>
      <c r="D80" s="216"/>
      <c r="E80" s="216"/>
      <c r="F80" s="216"/>
      <c r="G80" s="217"/>
      <c r="H80" s="81">
        <f>SUM(H70:H79)</f>
        <v>207</v>
      </c>
      <c r="I80" s="181">
        <f>H75/B70</f>
        <v>0.82786885245901642</v>
      </c>
      <c r="J80" s="181">
        <f>IF(H80=0,"",H80/B70)</f>
        <v>0.84836065573770492</v>
      </c>
      <c r="K80" s="181" t="str">
        <f>IF(H78=0,"",J80-I80)</f>
        <v/>
      </c>
      <c r="L80" s="1"/>
      <c r="M80" s="27"/>
      <c r="N80" s="30"/>
      <c r="O80" s="1"/>
      <c r="P80" s="27"/>
    </row>
    <row r="81" spans="1:16" ht="12.75" customHeight="1"/>
    <row r="82" spans="1:16" ht="12.75" customHeight="1">
      <c r="A82" s="36" t="s">
        <v>128</v>
      </c>
    </row>
    <row r="83" spans="1:16" ht="26.25" customHeight="1">
      <c r="A83" s="31"/>
      <c r="B83" s="252" t="s">
        <v>69</v>
      </c>
      <c r="C83" s="219"/>
      <c r="D83" s="219"/>
      <c r="E83" s="219"/>
      <c r="F83" s="219"/>
      <c r="G83" s="219"/>
      <c r="H83" s="168">
        <v>1701</v>
      </c>
      <c r="I83" s="148"/>
      <c r="J83" s="148"/>
      <c r="K83" s="148"/>
      <c r="L83" s="148"/>
      <c r="M83" s="148"/>
      <c r="N83" s="27"/>
      <c r="O83" s="27"/>
      <c r="P83" s="27"/>
    </row>
    <row r="84" spans="1:16" ht="20.25" customHeight="1">
      <c r="A84" s="220" t="s">
        <v>19</v>
      </c>
      <c r="B84" s="221" t="s">
        <v>70</v>
      </c>
      <c r="C84" s="216"/>
      <c r="D84" s="216"/>
      <c r="E84" s="216"/>
      <c r="F84" s="216"/>
      <c r="G84" s="216"/>
      <c r="H84" s="222" t="s">
        <v>20</v>
      </c>
      <c r="I84" s="212" t="s">
        <v>11</v>
      </c>
      <c r="J84" s="212" t="s">
        <v>12</v>
      </c>
      <c r="K84" s="223" t="s">
        <v>13</v>
      </c>
      <c r="L84" s="212" t="s">
        <v>14</v>
      </c>
      <c r="M84" s="214" t="s">
        <v>15</v>
      </c>
      <c r="N84" s="214" t="s">
        <v>16</v>
      </c>
      <c r="O84" s="212" t="s">
        <v>17</v>
      </c>
      <c r="P84" s="27"/>
    </row>
    <row r="85" spans="1:16" ht="15.75" customHeight="1">
      <c r="A85" s="213"/>
      <c r="B85" s="46" t="s">
        <v>71</v>
      </c>
      <c r="C85" s="46" t="s">
        <v>72</v>
      </c>
      <c r="D85" s="46" t="s">
        <v>73</v>
      </c>
      <c r="E85" s="46" t="s">
        <v>74</v>
      </c>
      <c r="F85" s="46" t="s">
        <v>75</v>
      </c>
      <c r="G85" s="46" t="s">
        <v>76</v>
      </c>
      <c r="H85" s="213"/>
      <c r="I85" s="213"/>
      <c r="J85" s="213"/>
      <c r="K85" s="213"/>
      <c r="L85" s="213"/>
      <c r="M85" s="213"/>
      <c r="N85" s="213"/>
      <c r="O85" s="213"/>
      <c r="P85" s="27"/>
    </row>
    <row r="86" spans="1:16" ht="15.75" customHeight="1">
      <c r="A86" s="46">
        <v>1701</v>
      </c>
      <c r="B86" s="84"/>
      <c r="C86" s="84"/>
      <c r="D86" s="84"/>
      <c r="E86" s="84"/>
      <c r="F86" s="84"/>
      <c r="G86" s="84"/>
      <c r="H86" s="85"/>
      <c r="I86" s="49"/>
      <c r="J86" s="50"/>
      <c r="K86" s="51"/>
      <c r="L86" s="20"/>
      <c r="M86" s="170">
        <f>B86</f>
        <v>0</v>
      </c>
      <c r="N86" s="171"/>
      <c r="O86" s="20"/>
      <c r="P86" s="27"/>
    </row>
    <row r="87" spans="1:16" ht="15.75" customHeight="1">
      <c r="A87" s="46" t="s">
        <v>87</v>
      </c>
      <c r="B87" s="84"/>
      <c r="C87" s="84"/>
      <c r="D87" s="84"/>
      <c r="E87" s="84"/>
      <c r="F87" s="84"/>
      <c r="G87" s="84"/>
      <c r="H87" s="85"/>
      <c r="I87" s="55"/>
      <c r="J87" s="1"/>
      <c r="K87" s="56"/>
      <c r="L87" s="172" t="str">
        <f>IF(C87=0,"",C87/B86)</f>
        <v/>
      </c>
      <c r="M87" s="63"/>
      <c r="N87" s="173" t="str">
        <f t="shared" ref="N87:N91" si="10">IF(M87=0,"",M87/M86)</f>
        <v/>
      </c>
      <c r="O87" s="173" t="str">
        <f t="shared" ref="O87:O91" si="11">IF(M87=0,"",100%-N87)</f>
        <v/>
      </c>
      <c r="P87" s="27"/>
    </row>
    <row r="88" spans="1:16" ht="15.75" customHeight="1">
      <c r="A88" s="46" t="s">
        <v>88</v>
      </c>
      <c r="B88" s="84"/>
      <c r="C88" s="84"/>
      <c r="D88" s="84"/>
      <c r="E88" s="84"/>
      <c r="F88" s="84"/>
      <c r="G88" s="84"/>
      <c r="H88" s="85"/>
      <c r="I88" s="55"/>
      <c r="J88" s="1"/>
      <c r="K88" s="56"/>
      <c r="L88" s="174" t="str">
        <f>IF(D88=0,"",D88/C87)</f>
        <v/>
      </c>
      <c r="M88" s="63"/>
      <c r="N88" s="175" t="str">
        <f t="shared" si="10"/>
        <v/>
      </c>
      <c r="O88" s="175" t="str">
        <f t="shared" si="11"/>
        <v/>
      </c>
      <c r="P88" s="32" t="e">
        <f>M88/M86</f>
        <v>#DIV/0!</v>
      </c>
    </row>
    <row r="89" spans="1:16" ht="15.75" customHeight="1">
      <c r="A89" s="46" t="s">
        <v>90</v>
      </c>
      <c r="B89" s="84"/>
      <c r="C89" s="84"/>
      <c r="D89" s="84"/>
      <c r="E89" s="84"/>
      <c r="F89" s="84"/>
      <c r="G89" s="84"/>
      <c r="H89" s="85"/>
      <c r="I89" s="55"/>
      <c r="J89" s="1"/>
      <c r="K89" s="56"/>
      <c r="L89" s="174" t="str">
        <f>IF(E89=0,"",E89/D88)</f>
        <v/>
      </c>
      <c r="M89" s="63"/>
      <c r="N89" s="175" t="str">
        <f t="shared" si="10"/>
        <v/>
      </c>
      <c r="O89" s="175" t="str">
        <f t="shared" si="11"/>
        <v/>
      </c>
      <c r="P89" s="27"/>
    </row>
    <row r="90" spans="1:16" ht="15.75" customHeight="1">
      <c r="A90" s="46" t="s">
        <v>92</v>
      </c>
      <c r="B90" s="84"/>
      <c r="C90" s="84"/>
      <c r="D90" s="84"/>
      <c r="E90" s="84"/>
      <c r="F90" s="84"/>
      <c r="G90" s="84"/>
      <c r="H90" s="85"/>
      <c r="I90" s="55"/>
      <c r="J90" s="1"/>
      <c r="K90" s="56"/>
      <c r="L90" s="174" t="str">
        <f>IF(F90=0,"",F90/E89)</f>
        <v/>
      </c>
      <c r="M90" s="63"/>
      <c r="N90" s="175" t="str">
        <f t="shared" si="10"/>
        <v/>
      </c>
      <c r="O90" s="175" t="str">
        <f t="shared" si="11"/>
        <v/>
      </c>
      <c r="P90" s="27"/>
    </row>
    <row r="91" spans="1:16" ht="15.75" customHeight="1">
      <c r="A91" s="46">
        <v>1902</v>
      </c>
      <c r="B91" s="84"/>
      <c r="C91" s="84"/>
      <c r="D91" s="84"/>
      <c r="E91" s="84"/>
      <c r="F91" s="84"/>
      <c r="G91" s="84"/>
      <c r="H91" s="85"/>
      <c r="I91" s="55"/>
      <c r="J91" s="1"/>
      <c r="K91" s="56"/>
      <c r="L91" s="174" t="str">
        <f>IF(G91=0,"",G91/F90)</f>
        <v/>
      </c>
      <c r="M91" s="176"/>
      <c r="N91" s="175" t="str">
        <f t="shared" si="10"/>
        <v/>
      </c>
      <c r="O91" s="175" t="str">
        <f t="shared" si="11"/>
        <v/>
      </c>
      <c r="P91" s="27"/>
    </row>
    <row r="92" spans="1:16" ht="15.75" customHeight="1">
      <c r="A92" s="177"/>
      <c r="B92" s="84"/>
      <c r="C92" s="84"/>
      <c r="D92" s="84"/>
      <c r="E92" s="84"/>
      <c r="F92" s="84"/>
      <c r="G92" s="84"/>
      <c r="H92" s="85"/>
      <c r="I92" s="55"/>
      <c r="J92" s="1"/>
      <c r="K92" s="27"/>
      <c r="L92" s="86"/>
      <c r="M92" s="176"/>
      <c r="N92" s="87"/>
      <c r="O92" s="178"/>
      <c r="P92" s="27"/>
    </row>
    <row r="93" spans="1:16" ht="15.75" customHeight="1">
      <c r="A93" s="177"/>
      <c r="B93" s="84"/>
      <c r="C93" s="84"/>
      <c r="D93" s="84"/>
      <c r="E93" s="84"/>
      <c r="F93" s="84"/>
      <c r="G93" s="84"/>
      <c r="H93" s="85"/>
      <c r="I93" s="55"/>
      <c r="J93" s="1"/>
      <c r="K93" s="27"/>
      <c r="L93" s="86"/>
      <c r="M93" s="176"/>
      <c r="N93" s="87"/>
      <c r="O93" s="178"/>
      <c r="P93" s="27"/>
    </row>
    <row r="94" spans="1:16" ht="15.75" customHeight="1">
      <c r="A94" s="177"/>
      <c r="B94" s="84"/>
      <c r="C94" s="84"/>
      <c r="D94" s="84"/>
      <c r="E94" s="84"/>
      <c r="F94" s="84"/>
      <c r="G94" s="84"/>
      <c r="H94" s="85"/>
      <c r="I94" s="55"/>
      <c r="J94" s="1"/>
      <c r="K94" s="27"/>
      <c r="L94" s="86"/>
      <c r="M94" s="176"/>
      <c r="N94" s="87"/>
      <c r="O94" s="178"/>
      <c r="P94" s="27"/>
    </row>
    <row r="95" spans="1:16" ht="15.75" customHeight="1">
      <c r="A95" s="177"/>
      <c r="B95" s="84"/>
      <c r="C95" s="84"/>
      <c r="D95" s="84"/>
      <c r="E95" s="84"/>
      <c r="F95" s="84"/>
      <c r="G95" s="84"/>
      <c r="H95" s="85"/>
      <c r="I95" s="77"/>
      <c r="J95" s="78"/>
      <c r="K95" s="79"/>
      <c r="L95" s="179"/>
      <c r="M95" s="176"/>
      <c r="N95" s="180"/>
      <c r="O95" s="126"/>
      <c r="P95" s="27"/>
    </row>
    <row r="96" spans="1:16" ht="18" customHeight="1">
      <c r="A96" s="22"/>
      <c r="B96" s="215" t="s">
        <v>80</v>
      </c>
      <c r="C96" s="216"/>
      <c r="D96" s="216"/>
      <c r="E96" s="216"/>
      <c r="F96" s="216"/>
      <c r="G96" s="217"/>
      <c r="H96" s="81">
        <f>SUM(H86:H95)</f>
        <v>0</v>
      </c>
      <c r="I96" s="181" t="str">
        <f>IF(H94=0,"",H94/B86)</f>
        <v/>
      </c>
      <c r="J96" s="181" t="str">
        <f>IF(H96=0,"",H96/B86)</f>
        <v/>
      </c>
      <c r="K96" s="181" t="str">
        <f>IF(H94=0,"",J96-I96)</f>
        <v/>
      </c>
      <c r="L96" s="1"/>
      <c r="M96" s="27"/>
      <c r="N96" s="30"/>
      <c r="O96" s="1"/>
      <c r="P96" s="27"/>
    </row>
    <row r="97" spans="1:16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1:16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1:16" ht="26.25" customHeight="1">
      <c r="A99" s="31"/>
      <c r="B99" s="252" t="s">
        <v>69</v>
      </c>
      <c r="C99" s="219"/>
      <c r="D99" s="219"/>
      <c r="E99" s="219"/>
      <c r="F99" s="219"/>
      <c r="G99" s="219"/>
      <c r="H99" s="168">
        <v>1702</v>
      </c>
      <c r="I99" s="148"/>
      <c r="J99" s="148"/>
      <c r="K99" s="148"/>
      <c r="L99" s="148"/>
      <c r="M99" s="148"/>
      <c r="N99" s="27"/>
      <c r="O99" s="27"/>
      <c r="P99" s="27"/>
    </row>
    <row r="100" spans="1:16" ht="20.25" customHeight="1">
      <c r="A100" s="220" t="s">
        <v>19</v>
      </c>
      <c r="B100" s="221" t="s">
        <v>70</v>
      </c>
      <c r="C100" s="216"/>
      <c r="D100" s="216"/>
      <c r="E100" s="216"/>
      <c r="F100" s="216"/>
      <c r="G100" s="216"/>
      <c r="H100" s="222" t="s">
        <v>20</v>
      </c>
      <c r="I100" s="212" t="s">
        <v>11</v>
      </c>
      <c r="J100" s="212" t="s">
        <v>12</v>
      </c>
      <c r="K100" s="223" t="s">
        <v>13</v>
      </c>
      <c r="L100" s="212" t="s">
        <v>14</v>
      </c>
      <c r="M100" s="214" t="s">
        <v>15</v>
      </c>
      <c r="N100" s="214" t="s">
        <v>16</v>
      </c>
      <c r="O100" s="212" t="s">
        <v>17</v>
      </c>
      <c r="P100" s="27"/>
    </row>
    <row r="101" spans="1:16" ht="15.75" customHeight="1">
      <c r="A101" s="213"/>
      <c r="B101" s="46" t="s">
        <v>71</v>
      </c>
      <c r="C101" s="46" t="s">
        <v>72</v>
      </c>
      <c r="D101" s="46" t="s">
        <v>73</v>
      </c>
      <c r="E101" s="46" t="s">
        <v>74</v>
      </c>
      <c r="F101" s="46" t="s">
        <v>75</v>
      </c>
      <c r="G101" s="46" t="s">
        <v>76</v>
      </c>
      <c r="H101" s="213"/>
      <c r="I101" s="213"/>
      <c r="J101" s="213"/>
      <c r="K101" s="213"/>
      <c r="L101" s="213"/>
      <c r="M101" s="213"/>
      <c r="N101" s="213"/>
      <c r="O101" s="213"/>
      <c r="P101" s="27"/>
    </row>
    <row r="102" spans="1:16" ht="15.75" customHeight="1">
      <c r="A102" s="46">
        <v>1702</v>
      </c>
      <c r="B102" s="84">
        <v>244</v>
      </c>
      <c r="C102" s="84"/>
      <c r="D102" s="84"/>
      <c r="E102" s="84"/>
      <c r="F102" s="84"/>
      <c r="G102" s="84"/>
      <c r="H102" s="85"/>
      <c r="I102" s="49"/>
      <c r="J102" s="50"/>
      <c r="K102" s="51"/>
      <c r="L102" s="20"/>
      <c r="M102" s="170">
        <f>B102</f>
        <v>244</v>
      </c>
      <c r="N102" s="171"/>
      <c r="O102" s="20"/>
      <c r="P102" s="27"/>
    </row>
    <row r="103" spans="1:16" ht="15.75" customHeight="1">
      <c r="A103" s="46">
        <v>1801</v>
      </c>
      <c r="B103" s="84"/>
      <c r="C103" s="84">
        <v>228</v>
      </c>
      <c r="D103" s="84"/>
      <c r="E103" s="84"/>
      <c r="F103" s="84"/>
      <c r="G103" s="84"/>
      <c r="H103" s="85"/>
      <c r="I103" s="55"/>
      <c r="J103" s="1"/>
      <c r="K103" s="56"/>
      <c r="L103" s="172">
        <f>IF(C103=0,"",C103/B102)</f>
        <v>0.93442622950819676</v>
      </c>
      <c r="M103" s="63">
        <v>228</v>
      </c>
      <c r="N103" s="173">
        <f t="shared" ref="N103:N107" si="12">IF(M103=0,"",M103/M102)</f>
        <v>0.93442622950819676</v>
      </c>
      <c r="O103" s="173">
        <f t="shared" ref="O103:O107" si="13">IF(M103=0,"",100%-N103)</f>
        <v>6.557377049180324E-2</v>
      </c>
      <c r="P103" s="27"/>
    </row>
    <row r="104" spans="1:16" ht="15.75" customHeight="1">
      <c r="A104" s="46">
        <v>1802</v>
      </c>
      <c r="B104" s="84"/>
      <c r="C104" s="84"/>
      <c r="D104" s="84">
        <v>224</v>
      </c>
      <c r="E104" s="84"/>
      <c r="F104" s="84"/>
      <c r="G104" s="84"/>
      <c r="H104" s="85"/>
      <c r="I104" s="55"/>
      <c r="J104" s="1"/>
      <c r="K104" s="56"/>
      <c r="L104" s="174">
        <f>IF(D104=0,"",D104/C103)</f>
        <v>0.98245614035087714</v>
      </c>
      <c r="M104" s="63">
        <v>224</v>
      </c>
      <c r="N104" s="175">
        <f t="shared" si="12"/>
        <v>0.98245614035087714</v>
      </c>
      <c r="O104" s="175">
        <f t="shared" si="13"/>
        <v>1.7543859649122862E-2</v>
      </c>
      <c r="P104" s="32">
        <f>M104/M102</f>
        <v>0.91803278688524592</v>
      </c>
    </row>
    <row r="105" spans="1:16" ht="15.75" customHeight="1">
      <c r="A105" s="46">
        <v>1901</v>
      </c>
      <c r="B105" s="84"/>
      <c r="C105" s="84"/>
      <c r="D105" s="84"/>
      <c r="E105" s="84">
        <v>220</v>
      </c>
      <c r="F105" s="84"/>
      <c r="G105" s="84"/>
      <c r="H105" s="85"/>
      <c r="I105" s="55"/>
      <c r="J105" s="1"/>
      <c r="K105" s="56"/>
      <c r="L105" s="174">
        <f>IF(E105=0,"",E105/D104)</f>
        <v>0.9821428571428571</v>
      </c>
      <c r="M105" s="63">
        <v>221</v>
      </c>
      <c r="N105" s="175">
        <f t="shared" si="12"/>
        <v>0.9866071428571429</v>
      </c>
      <c r="O105" s="175">
        <f t="shared" si="13"/>
        <v>1.3392857142857095E-2</v>
      </c>
      <c r="P105" s="27"/>
    </row>
    <row r="106" spans="1:16" ht="15.75" customHeight="1">
      <c r="A106" s="46">
        <v>1902</v>
      </c>
      <c r="B106" s="84"/>
      <c r="C106" s="84"/>
      <c r="D106" s="84"/>
      <c r="E106" s="84"/>
      <c r="F106" s="84">
        <v>208</v>
      </c>
      <c r="G106" s="84"/>
      <c r="H106" s="85"/>
      <c r="I106" s="55"/>
      <c r="J106" s="1"/>
      <c r="K106" s="56"/>
      <c r="L106" s="174">
        <f>IF(F106=0,"",F106/E105)</f>
        <v>0.94545454545454544</v>
      </c>
      <c r="M106" s="63">
        <v>209</v>
      </c>
      <c r="N106" s="175">
        <f t="shared" si="12"/>
        <v>0.94570135746606332</v>
      </c>
      <c r="O106" s="175">
        <f t="shared" si="13"/>
        <v>5.4298642533936681E-2</v>
      </c>
      <c r="P106" s="27"/>
    </row>
    <row r="107" spans="1:16" ht="15.75" customHeight="1">
      <c r="A107" s="46">
        <v>2001</v>
      </c>
      <c r="B107" s="84"/>
      <c r="C107" s="84"/>
      <c r="D107" s="84"/>
      <c r="E107" s="84"/>
      <c r="F107" s="84"/>
      <c r="G107" s="84">
        <v>203</v>
      </c>
      <c r="H107" s="85">
        <v>192</v>
      </c>
      <c r="I107" s="55"/>
      <c r="J107" s="1"/>
      <c r="K107" s="56"/>
      <c r="L107" s="174">
        <f>IF(G107=0,"",G107/F106)</f>
        <v>0.97596153846153844</v>
      </c>
      <c r="M107" s="176">
        <v>205</v>
      </c>
      <c r="N107" s="175">
        <f t="shared" si="12"/>
        <v>0.98086124401913877</v>
      </c>
      <c r="O107" s="175">
        <f t="shared" si="13"/>
        <v>1.9138755980861233E-2</v>
      </c>
      <c r="P107" s="27"/>
    </row>
    <row r="108" spans="1:16" ht="15.75" customHeight="1">
      <c r="A108" s="177" t="s">
        <v>95</v>
      </c>
      <c r="B108" s="84"/>
      <c r="C108" s="84"/>
      <c r="D108" s="84"/>
      <c r="E108" s="84"/>
      <c r="F108" s="84"/>
      <c r="G108" s="84">
        <v>6</v>
      </c>
      <c r="H108" s="85">
        <v>3</v>
      </c>
      <c r="I108" s="55"/>
      <c r="J108" s="1"/>
      <c r="K108" s="27"/>
      <c r="L108" s="86"/>
      <c r="M108" s="176">
        <v>6</v>
      </c>
      <c r="N108" s="87"/>
      <c r="O108" s="178"/>
      <c r="P108" s="27"/>
    </row>
    <row r="109" spans="1:16" ht="15.75" customHeight="1">
      <c r="A109" s="177" t="s">
        <v>123</v>
      </c>
      <c r="B109" s="84"/>
      <c r="C109" s="84"/>
      <c r="D109" s="84"/>
      <c r="E109" s="84"/>
      <c r="F109" s="84"/>
      <c r="G109" s="84">
        <v>6</v>
      </c>
      <c r="H109" s="85">
        <v>4</v>
      </c>
      <c r="I109" s="55"/>
      <c r="J109" s="1"/>
      <c r="K109" s="27"/>
      <c r="L109" s="86"/>
      <c r="M109" s="176">
        <v>6</v>
      </c>
      <c r="N109" s="87"/>
      <c r="O109" s="178"/>
      <c r="P109" s="27"/>
    </row>
    <row r="110" spans="1:16" ht="15.75" customHeight="1">
      <c r="A110" s="177" t="s">
        <v>96</v>
      </c>
      <c r="B110" s="84"/>
      <c r="C110" s="84"/>
      <c r="D110" s="84"/>
      <c r="E110" s="84"/>
      <c r="F110" s="84"/>
      <c r="G110" s="84">
        <v>2</v>
      </c>
      <c r="H110" s="85">
        <v>1</v>
      </c>
      <c r="I110" s="55"/>
      <c r="J110" s="1"/>
      <c r="K110" s="27"/>
      <c r="L110" s="86"/>
      <c r="M110" s="176">
        <v>2</v>
      </c>
      <c r="N110" s="87"/>
      <c r="O110" s="178"/>
      <c r="P110" s="27"/>
    </row>
    <row r="111" spans="1:16" ht="15.75" customHeight="1">
      <c r="A111" s="177"/>
      <c r="B111" s="84"/>
      <c r="C111" s="84"/>
      <c r="D111" s="84"/>
      <c r="E111" s="84"/>
      <c r="F111" s="84"/>
      <c r="G111" s="84"/>
      <c r="H111" s="85"/>
      <c r="I111" s="77"/>
      <c r="J111" s="78"/>
      <c r="K111" s="79"/>
      <c r="L111" s="179"/>
      <c r="M111" s="176"/>
      <c r="N111" s="180"/>
      <c r="O111" s="126"/>
      <c r="P111" s="27"/>
    </row>
    <row r="112" spans="1:16" ht="18" customHeight="1">
      <c r="A112" s="22"/>
      <c r="B112" s="215" t="s">
        <v>80</v>
      </c>
      <c r="C112" s="216"/>
      <c r="D112" s="216"/>
      <c r="E112" s="216"/>
      <c r="F112" s="216"/>
      <c r="G112" s="217"/>
      <c r="H112" s="81">
        <f>SUM(H102:H111)</f>
        <v>200</v>
      </c>
      <c r="I112" s="181">
        <f>IF(H107=0,"",H107/B102)</f>
        <v>0.78688524590163933</v>
      </c>
      <c r="J112" s="181">
        <f>IF(H112=0,"",H112/B102)</f>
        <v>0.81967213114754101</v>
      </c>
      <c r="K112" s="181">
        <f>IF(H110=0,"",J112-I112)</f>
        <v>3.2786885245901676E-2</v>
      </c>
      <c r="L112" s="1"/>
      <c r="M112" s="27"/>
      <c r="N112" s="30"/>
      <c r="O112" s="1"/>
      <c r="P112" s="27"/>
    </row>
    <row r="113" spans="1:16" ht="12.75" customHeight="1"/>
    <row r="114" spans="1:16" ht="12.75" customHeight="1">
      <c r="A114" s="36" t="s">
        <v>128</v>
      </c>
    </row>
    <row r="115" spans="1:16" ht="26.25" customHeight="1">
      <c r="A115" s="31"/>
      <c r="B115" s="252" t="s">
        <v>69</v>
      </c>
      <c r="C115" s="219"/>
      <c r="D115" s="219"/>
      <c r="E115" s="219"/>
      <c r="F115" s="219"/>
      <c r="G115" s="219"/>
      <c r="H115" s="168">
        <v>1801</v>
      </c>
      <c r="I115" s="148"/>
      <c r="J115" s="148"/>
      <c r="K115" s="148"/>
      <c r="L115" s="148"/>
      <c r="M115" s="148"/>
      <c r="N115" s="27"/>
      <c r="O115" s="27"/>
      <c r="P115" s="27"/>
    </row>
    <row r="116" spans="1:16" ht="20.25" customHeight="1">
      <c r="A116" s="220" t="s">
        <v>19</v>
      </c>
      <c r="B116" s="221" t="s">
        <v>70</v>
      </c>
      <c r="C116" s="216"/>
      <c r="D116" s="216"/>
      <c r="E116" s="216"/>
      <c r="F116" s="216"/>
      <c r="G116" s="216"/>
      <c r="H116" s="222" t="s">
        <v>20</v>
      </c>
      <c r="I116" s="212" t="s">
        <v>11</v>
      </c>
      <c r="J116" s="212" t="s">
        <v>12</v>
      </c>
      <c r="K116" s="223" t="s">
        <v>13</v>
      </c>
      <c r="L116" s="212" t="s">
        <v>14</v>
      </c>
      <c r="M116" s="214" t="s">
        <v>15</v>
      </c>
      <c r="N116" s="214" t="s">
        <v>16</v>
      </c>
      <c r="O116" s="212" t="s">
        <v>17</v>
      </c>
      <c r="P116" s="27"/>
    </row>
    <row r="117" spans="1:16" ht="15.75" customHeight="1">
      <c r="A117" s="213"/>
      <c r="B117" s="46" t="s">
        <v>71</v>
      </c>
      <c r="C117" s="46" t="s">
        <v>72</v>
      </c>
      <c r="D117" s="46" t="s">
        <v>73</v>
      </c>
      <c r="E117" s="46" t="s">
        <v>74</v>
      </c>
      <c r="F117" s="46" t="s">
        <v>75</v>
      </c>
      <c r="G117" s="46" t="s">
        <v>76</v>
      </c>
      <c r="H117" s="213"/>
      <c r="I117" s="213"/>
      <c r="J117" s="213"/>
      <c r="K117" s="213"/>
      <c r="L117" s="213"/>
      <c r="M117" s="213"/>
      <c r="N117" s="213"/>
      <c r="O117" s="213"/>
      <c r="P117" s="27"/>
    </row>
    <row r="118" spans="1:16" ht="15.75" customHeight="1">
      <c r="A118" s="46">
        <v>1801</v>
      </c>
      <c r="B118" s="84"/>
      <c r="C118" s="84"/>
      <c r="D118" s="84"/>
      <c r="E118" s="84"/>
      <c r="F118" s="84"/>
      <c r="G118" s="84"/>
      <c r="H118" s="85"/>
      <c r="I118" s="49"/>
      <c r="J118" s="50"/>
      <c r="K118" s="51"/>
      <c r="L118" s="20"/>
      <c r="M118" s="170">
        <f>B118</f>
        <v>0</v>
      </c>
      <c r="N118" s="171"/>
      <c r="O118" s="20"/>
      <c r="P118" s="27"/>
    </row>
    <row r="119" spans="1:16" ht="15.75" customHeight="1">
      <c r="A119" s="46">
        <v>1802</v>
      </c>
      <c r="B119" s="84"/>
      <c r="C119" s="84"/>
      <c r="D119" s="84"/>
      <c r="E119" s="84"/>
      <c r="F119" s="84"/>
      <c r="G119" s="84"/>
      <c r="H119" s="85"/>
      <c r="I119" s="55"/>
      <c r="J119" s="1"/>
      <c r="K119" s="56"/>
      <c r="L119" s="172" t="str">
        <f>IF(C119=0,"",C119/B118)</f>
        <v/>
      </c>
      <c r="M119" s="63"/>
      <c r="N119" s="173" t="str">
        <f t="shared" ref="N119:N123" si="14">IF(M119=0,"",M119/M118)</f>
        <v/>
      </c>
      <c r="O119" s="173" t="str">
        <f t="shared" ref="O119:O123" si="15">IF(M119=0,"",100%-N119)</f>
        <v/>
      </c>
      <c r="P119" s="27"/>
    </row>
    <row r="120" spans="1:16" ht="15.75" customHeight="1">
      <c r="A120" s="46">
        <v>1901</v>
      </c>
      <c r="B120" s="84"/>
      <c r="C120" s="84"/>
      <c r="D120" s="84"/>
      <c r="E120" s="84"/>
      <c r="F120" s="84"/>
      <c r="G120" s="84"/>
      <c r="H120" s="85"/>
      <c r="I120" s="55"/>
      <c r="J120" s="1"/>
      <c r="K120" s="56"/>
      <c r="L120" s="174" t="str">
        <f>IF(D120=0,"",D120/C119)</f>
        <v/>
      </c>
      <c r="M120" s="63"/>
      <c r="N120" s="175" t="str">
        <f t="shared" si="14"/>
        <v/>
      </c>
      <c r="O120" s="175" t="str">
        <f t="shared" si="15"/>
        <v/>
      </c>
      <c r="P120" s="32" t="e">
        <f>M120/M118</f>
        <v>#DIV/0!</v>
      </c>
    </row>
    <row r="121" spans="1:16" ht="15.75" customHeight="1">
      <c r="A121" s="46">
        <v>1902</v>
      </c>
      <c r="B121" s="84"/>
      <c r="C121" s="84"/>
      <c r="D121" s="84"/>
      <c r="E121" s="84"/>
      <c r="F121" s="84"/>
      <c r="G121" s="84"/>
      <c r="H121" s="85"/>
      <c r="I121" s="55"/>
      <c r="J121" s="1"/>
      <c r="K121" s="56"/>
      <c r="L121" s="174" t="str">
        <f>IF(E121=0,"",E121/D120)</f>
        <v/>
      </c>
      <c r="M121" s="63"/>
      <c r="N121" s="175" t="str">
        <f t="shared" si="14"/>
        <v/>
      </c>
      <c r="O121" s="175" t="str">
        <f t="shared" si="15"/>
        <v/>
      </c>
      <c r="P121" s="27"/>
    </row>
    <row r="122" spans="1:16" ht="15.75" customHeight="1">
      <c r="A122" s="46">
        <v>2001</v>
      </c>
      <c r="B122" s="84"/>
      <c r="C122" s="84"/>
      <c r="D122" s="84"/>
      <c r="E122" s="84"/>
      <c r="F122" s="84"/>
      <c r="G122" s="84"/>
      <c r="H122" s="85"/>
      <c r="I122" s="55"/>
      <c r="J122" s="1"/>
      <c r="K122" s="56"/>
      <c r="L122" s="174" t="str">
        <f>IF(F122=0,"",F122/E121)</f>
        <v/>
      </c>
      <c r="M122" s="63"/>
      <c r="N122" s="175" t="str">
        <f t="shared" si="14"/>
        <v/>
      </c>
      <c r="O122" s="175" t="str">
        <f t="shared" si="15"/>
        <v/>
      </c>
      <c r="P122" s="27"/>
    </row>
    <row r="123" spans="1:16" ht="15.75" customHeight="1">
      <c r="A123" s="182">
        <v>2002</v>
      </c>
      <c r="B123" s="84"/>
      <c r="C123" s="84"/>
      <c r="D123" s="84"/>
      <c r="E123" s="84"/>
      <c r="F123" s="84"/>
      <c r="G123" s="84"/>
      <c r="H123" s="85"/>
      <c r="I123" s="55"/>
      <c r="J123" s="1"/>
      <c r="K123" s="56"/>
      <c r="L123" s="174" t="str">
        <f>IF(G123=0,"",G123/F122)</f>
        <v/>
      </c>
      <c r="M123" s="176"/>
      <c r="N123" s="175" t="str">
        <f t="shared" si="14"/>
        <v/>
      </c>
      <c r="O123" s="175" t="str">
        <f t="shared" si="15"/>
        <v/>
      </c>
      <c r="P123" s="27"/>
    </row>
    <row r="124" spans="1:16" ht="15.75" customHeight="1">
      <c r="A124" s="177"/>
      <c r="B124" s="84"/>
      <c r="C124" s="84"/>
      <c r="D124" s="84"/>
      <c r="E124" s="84"/>
      <c r="F124" s="84"/>
      <c r="G124" s="84"/>
      <c r="H124" s="85"/>
      <c r="I124" s="55"/>
      <c r="J124" s="1"/>
      <c r="K124" s="27"/>
      <c r="L124" s="86"/>
      <c r="M124" s="176"/>
      <c r="N124" s="87"/>
      <c r="O124" s="178"/>
      <c r="P124" s="27"/>
    </row>
    <row r="125" spans="1:16" ht="15.75" customHeight="1">
      <c r="A125" s="177"/>
      <c r="B125" s="84"/>
      <c r="C125" s="84"/>
      <c r="D125" s="84"/>
      <c r="E125" s="84"/>
      <c r="F125" s="84"/>
      <c r="G125" s="84"/>
      <c r="H125" s="85"/>
      <c r="I125" s="55"/>
      <c r="J125" s="1"/>
      <c r="K125" s="27"/>
      <c r="L125" s="86"/>
      <c r="M125" s="176"/>
      <c r="N125" s="87"/>
      <c r="O125" s="178"/>
      <c r="P125" s="27"/>
    </row>
    <row r="126" spans="1:16" ht="15.75" customHeight="1">
      <c r="A126" s="177"/>
      <c r="B126" s="84"/>
      <c r="C126" s="84"/>
      <c r="D126" s="84"/>
      <c r="E126" s="84"/>
      <c r="F126" s="84"/>
      <c r="G126" s="84"/>
      <c r="H126" s="85"/>
      <c r="I126" s="55"/>
      <c r="J126" s="1"/>
      <c r="K126" s="27"/>
      <c r="L126" s="86"/>
      <c r="M126" s="176"/>
      <c r="N126" s="87"/>
      <c r="O126" s="178"/>
      <c r="P126" s="27"/>
    </row>
    <row r="127" spans="1:16" ht="15.75" customHeight="1">
      <c r="A127" s="177"/>
      <c r="B127" s="84"/>
      <c r="C127" s="84"/>
      <c r="D127" s="84"/>
      <c r="E127" s="84"/>
      <c r="F127" s="84"/>
      <c r="G127" s="84"/>
      <c r="H127" s="85"/>
      <c r="I127" s="77"/>
      <c r="J127" s="78"/>
      <c r="K127" s="79"/>
      <c r="L127" s="179"/>
      <c r="M127" s="176"/>
      <c r="N127" s="180"/>
      <c r="O127" s="126"/>
      <c r="P127" s="27"/>
    </row>
    <row r="128" spans="1:16" ht="18" customHeight="1">
      <c r="A128" s="22"/>
      <c r="B128" s="215" t="s">
        <v>80</v>
      </c>
      <c r="C128" s="216"/>
      <c r="D128" s="216"/>
      <c r="E128" s="216"/>
      <c r="F128" s="216"/>
      <c r="G128" s="217"/>
      <c r="H128" s="81">
        <f>SUM(H118:H127)</f>
        <v>0</v>
      </c>
      <c r="I128" s="181" t="str">
        <f>IF(H126=0,"",H126/B118)</f>
        <v/>
      </c>
      <c r="J128" s="181" t="str">
        <f>IF(H128=0,"",H128/B118)</f>
        <v/>
      </c>
      <c r="K128" s="181" t="str">
        <f>IF(H126=0,"",J128-I128)</f>
        <v/>
      </c>
      <c r="L128" s="1"/>
      <c r="M128" s="27"/>
      <c r="N128" s="30"/>
      <c r="O128" s="1"/>
      <c r="P128" s="27"/>
    </row>
    <row r="129" spans="1:16" ht="12.75" customHeight="1"/>
    <row r="130" spans="1:16" ht="12.75" customHeight="1"/>
    <row r="131" spans="1:16" ht="26.25" customHeight="1">
      <c r="A131" s="31"/>
      <c r="B131" s="252" t="s">
        <v>69</v>
      </c>
      <c r="C131" s="219"/>
      <c r="D131" s="219"/>
      <c r="E131" s="219"/>
      <c r="F131" s="219"/>
      <c r="G131" s="219"/>
      <c r="H131" s="168">
        <v>1802</v>
      </c>
      <c r="I131" s="148"/>
      <c r="J131" s="148"/>
      <c r="K131" s="148"/>
      <c r="L131" s="148"/>
      <c r="M131" s="148"/>
      <c r="N131" s="27"/>
      <c r="O131" s="27"/>
      <c r="P131" s="27"/>
    </row>
    <row r="132" spans="1:16" ht="20.25" customHeight="1">
      <c r="A132" s="220" t="s">
        <v>19</v>
      </c>
      <c r="B132" s="221" t="s">
        <v>70</v>
      </c>
      <c r="C132" s="216"/>
      <c r="D132" s="216"/>
      <c r="E132" s="216"/>
      <c r="F132" s="216"/>
      <c r="G132" s="216"/>
      <c r="H132" s="222" t="s">
        <v>20</v>
      </c>
      <c r="I132" s="212" t="s">
        <v>11</v>
      </c>
      <c r="J132" s="212" t="s">
        <v>12</v>
      </c>
      <c r="K132" s="223" t="s">
        <v>13</v>
      </c>
      <c r="L132" s="212" t="s">
        <v>14</v>
      </c>
      <c r="M132" s="214" t="s">
        <v>15</v>
      </c>
      <c r="N132" s="214" t="s">
        <v>16</v>
      </c>
      <c r="O132" s="212" t="s">
        <v>17</v>
      </c>
      <c r="P132" s="27"/>
    </row>
    <row r="133" spans="1:16" ht="15.75" customHeight="1">
      <c r="A133" s="213"/>
      <c r="B133" s="46" t="s">
        <v>71</v>
      </c>
      <c r="C133" s="46" t="s">
        <v>72</v>
      </c>
      <c r="D133" s="46" t="s">
        <v>73</v>
      </c>
      <c r="E133" s="46" t="s">
        <v>74</v>
      </c>
      <c r="F133" s="46" t="s">
        <v>75</v>
      </c>
      <c r="G133" s="46" t="s">
        <v>76</v>
      </c>
      <c r="H133" s="213"/>
      <c r="I133" s="213"/>
      <c r="J133" s="213"/>
      <c r="K133" s="213"/>
      <c r="L133" s="213"/>
      <c r="M133" s="213"/>
      <c r="N133" s="213"/>
      <c r="O133" s="213"/>
      <c r="P133" s="27"/>
    </row>
    <row r="134" spans="1:16" ht="15.75" customHeight="1">
      <c r="A134" s="46">
        <v>1802</v>
      </c>
      <c r="B134" s="84">
        <v>234</v>
      </c>
      <c r="C134" s="84"/>
      <c r="D134" s="84"/>
      <c r="E134" s="84"/>
      <c r="F134" s="84"/>
      <c r="G134" s="84"/>
      <c r="H134" s="85"/>
      <c r="I134" s="49"/>
      <c r="J134" s="50"/>
      <c r="K134" s="51"/>
      <c r="L134" s="20"/>
      <c r="M134" s="170">
        <f>B134</f>
        <v>234</v>
      </c>
      <c r="N134" s="171"/>
      <c r="O134" s="20"/>
      <c r="P134" s="27"/>
    </row>
    <row r="135" spans="1:16" ht="15.75" customHeight="1">
      <c r="A135" s="46">
        <v>1901</v>
      </c>
      <c r="B135" s="84"/>
      <c r="C135" s="84">
        <v>222</v>
      </c>
      <c r="D135" s="84"/>
      <c r="E135" s="84"/>
      <c r="F135" s="84"/>
      <c r="G135" s="84"/>
      <c r="H135" s="85"/>
      <c r="I135" s="55"/>
      <c r="J135" s="1"/>
      <c r="K135" s="56"/>
      <c r="L135" s="172">
        <f>IF(C135=0,"",C135/B134)</f>
        <v>0.94871794871794868</v>
      </c>
      <c r="M135" s="63">
        <v>222</v>
      </c>
      <c r="N135" s="173">
        <f t="shared" ref="N135:N139" si="16">IF(M135=0,"",M135/M134)</f>
        <v>0.94871794871794868</v>
      </c>
      <c r="O135" s="173">
        <f t="shared" ref="O135:O139" si="17">IF(M135=0,"",100%-N135)</f>
        <v>5.1282051282051322E-2</v>
      </c>
      <c r="P135" s="27"/>
    </row>
    <row r="136" spans="1:16" ht="15.75" customHeight="1">
      <c r="A136" s="46">
        <v>1902</v>
      </c>
      <c r="B136" s="84"/>
      <c r="C136" s="84"/>
      <c r="D136" s="84">
        <v>218</v>
      </c>
      <c r="E136" s="84"/>
      <c r="F136" s="84"/>
      <c r="G136" s="84"/>
      <c r="H136" s="85"/>
      <c r="I136" s="55"/>
      <c r="J136" s="1"/>
      <c r="K136" s="56"/>
      <c r="L136" s="174">
        <f>IF(D136=0,"",D136/C135)</f>
        <v>0.98198198198198194</v>
      </c>
      <c r="M136" s="63">
        <v>218</v>
      </c>
      <c r="N136" s="175">
        <f t="shared" si="16"/>
        <v>0.98198198198198194</v>
      </c>
      <c r="O136" s="175">
        <f t="shared" si="17"/>
        <v>1.8018018018018056E-2</v>
      </c>
      <c r="P136" s="32">
        <f>M136/M134</f>
        <v>0.93162393162393164</v>
      </c>
    </row>
    <row r="137" spans="1:16" ht="15.75" customHeight="1">
      <c r="A137" s="46">
        <v>2001</v>
      </c>
      <c r="B137" s="84"/>
      <c r="C137" s="84"/>
      <c r="D137" s="84"/>
      <c r="E137" s="84">
        <v>213</v>
      </c>
      <c r="F137" s="84"/>
      <c r="G137" s="84"/>
      <c r="H137" s="85"/>
      <c r="I137" s="55"/>
      <c r="J137" s="1"/>
      <c r="K137" s="56"/>
      <c r="L137" s="174">
        <f>IF(E137=0,"",E137/D136)</f>
        <v>0.97706422018348627</v>
      </c>
      <c r="M137" s="63">
        <v>213</v>
      </c>
      <c r="N137" s="175">
        <f t="shared" si="16"/>
        <v>0.97706422018348627</v>
      </c>
      <c r="O137" s="175">
        <f t="shared" si="17"/>
        <v>2.2935779816513735E-2</v>
      </c>
      <c r="P137" s="27"/>
    </row>
    <row r="138" spans="1:16" ht="15.75" customHeight="1">
      <c r="A138" s="46">
        <v>2002</v>
      </c>
      <c r="B138" s="84"/>
      <c r="C138" s="84"/>
      <c r="D138" s="84"/>
      <c r="E138" s="84"/>
      <c r="F138" s="84">
        <v>206</v>
      </c>
      <c r="G138" s="84"/>
      <c r="H138" s="85"/>
      <c r="I138" s="55"/>
      <c r="J138" s="1"/>
      <c r="K138" s="56"/>
      <c r="L138" s="174">
        <f>IF(F138=0,"",F138/E137)</f>
        <v>0.96713615023474175</v>
      </c>
      <c r="M138" s="63">
        <v>206</v>
      </c>
      <c r="N138" s="175">
        <f t="shared" si="16"/>
        <v>0.96713615023474175</v>
      </c>
      <c r="O138" s="175">
        <f t="shared" si="17"/>
        <v>3.2863849765258246E-2</v>
      </c>
      <c r="P138" s="27"/>
    </row>
    <row r="139" spans="1:16" ht="15.75" customHeight="1">
      <c r="A139" s="182">
        <v>2101</v>
      </c>
      <c r="B139" s="84"/>
      <c r="C139" s="84"/>
      <c r="D139" s="84"/>
      <c r="E139" s="84"/>
      <c r="F139" s="84"/>
      <c r="G139" s="84">
        <v>204</v>
      </c>
      <c r="H139" s="85">
        <v>173</v>
      </c>
      <c r="I139" s="55"/>
      <c r="J139" s="1"/>
      <c r="K139" s="56"/>
      <c r="L139" s="174">
        <f>IF(G139=0,"",G139/F138)</f>
        <v>0.99029126213592233</v>
      </c>
      <c r="M139" s="176">
        <v>204</v>
      </c>
      <c r="N139" s="175">
        <f t="shared" si="16"/>
        <v>0.99029126213592233</v>
      </c>
      <c r="O139" s="175">
        <f t="shared" si="17"/>
        <v>9.7087378640776656E-3</v>
      </c>
      <c r="P139" s="27"/>
    </row>
    <row r="140" spans="1:16" ht="15.75" customHeight="1">
      <c r="A140" s="177" t="s">
        <v>96</v>
      </c>
      <c r="B140" s="84"/>
      <c r="C140" s="84"/>
      <c r="D140" s="84"/>
      <c r="E140" s="84"/>
      <c r="F140" s="84"/>
      <c r="G140" s="84">
        <v>19</v>
      </c>
      <c r="H140" s="85">
        <v>10</v>
      </c>
      <c r="I140" s="55"/>
      <c r="J140" s="1"/>
      <c r="K140" s="27"/>
      <c r="L140" s="86"/>
      <c r="M140" s="176">
        <v>20</v>
      </c>
      <c r="N140" s="87"/>
      <c r="O140" s="178"/>
      <c r="P140" s="27"/>
    </row>
    <row r="141" spans="1:16" ht="15.75" customHeight="1">
      <c r="A141" s="177" t="s">
        <v>124</v>
      </c>
      <c r="B141" s="84"/>
      <c r="C141" s="84"/>
      <c r="D141" s="84"/>
      <c r="E141" s="84"/>
      <c r="F141" s="84"/>
      <c r="G141" s="84">
        <v>3</v>
      </c>
      <c r="H141" s="85">
        <v>3</v>
      </c>
      <c r="I141" s="55"/>
      <c r="J141" s="1"/>
      <c r="K141" s="27"/>
      <c r="L141" s="86"/>
      <c r="M141" s="176">
        <v>3</v>
      </c>
      <c r="N141" s="87"/>
      <c r="O141" s="178"/>
      <c r="P141" s="27"/>
    </row>
    <row r="142" spans="1:16" ht="15.75" customHeight="1">
      <c r="A142" s="177"/>
      <c r="B142" s="84"/>
      <c r="C142" s="84"/>
      <c r="D142" s="84"/>
      <c r="E142" s="84"/>
      <c r="F142" s="84"/>
      <c r="G142" s="84"/>
      <c r="H142" s="85"/>
      <c r="I142" s="55"/>
      <c r="J142" s="1"/>
      <c r="K142" s="27"/>
      <c r="L142" s="86"/>
      <c r="M142" s="176"/>
      <c r="N142" s="87"/>
      <c r="O142" s="178"/>
      <c r="P142" s="27"/>
    </row>
    <row r="143" spans="1:16" ht="15.75" customHeight="1">
      <c r="A143" s="177"/>
      <c r="B143" s="84"/>
      <c r="C143" s="84"/>
      <c r="D143" s="84"/>
      <c r="E143" s="84"/>
      <c r="F143" s="84"/>
      <c r="G143" s="84"/>
      <c r="H143" s="85"/>
      <c r="I143" s="77"/>
      <c r="J143" s="78"/>
      <c r="K143" s="79"/>
      <c r="L143" s="179"/>
      <c r="M143" s="176"/>
      <c r="N143" s="180"/>
      <c r="O143" s="126"/>
      <c r="P143" s="27"/>
    </row>
    <row r="144" spans="1:16" ht="18" customHeight="1">
      <c r="A144" s="22"/>
      <c r="B144" s="215" t="s">
        <v>80</v>
      </c>
      <c r="C144" s="216"/>
      <c r="D144" s="216"/>
      <c r="E144" s="216"/>
      <c r="F144" s="216"/>
      <c r="G144" s="217"/>
      <c r="H144" s="81">
        <f>SUM(H134:H143)</f>
        <v>186</v>
      </c>
      <c r="I144" s="181">
        <f>IF(H139=0,"",H139/B134)</f>
        <v>0.73931623931623935</v>
      </c>
      <c r="J144" s="181">
        <f>IF(H144=0,"",H144/B134)</f>
        <v>0.79487179487179482</v>
      </c>
      <c r="K144" s="181" t="str">
        <f>IF(H142=0,"",J144-I144)</f>
        <v/>
      </c>
      <c r="L144" s="1"/>
      <c r="M144" s="27"/>
      <c r="N144" s="30"/>
      <c r="O144" s="1"/>
      <c r="P144" s="27"/>
    </row>
    <row r="145" spans="1:16" ht="18" customHeight="1">
      <c r="A145" s="22"/>
      <c r="B145" s="97"/>
      <c r="C145" s="97"/>
      <c r="D145" s="97"/>
      <c r="E145" s="97"/>
      <c r="F145" s="97"/>
      <c r="G145" s="97"/>
      <c r="H145" s="98"/>
      <c r="I145" s="99"/>
      <c r="J145" s="99"/>
      <c r="K145" s="99"/>
      <c r="L145" s="1"/>
      <c r="M145" s="27"/>
      <c r="N145" s="30"/>
      <c r="O145" s="1"/>
      <c r="P145" s="27"/>
    </row>
    <row r="146" spans="1:16" ht="12.75" customHeight="1"/>
    <row r="147" spans="1:16" ht="12.75" customHeight="1">
      <c r="A147" s="36" t="s">
        <v>129</v>
      </c>
    </row>
    <row r="148" spans="1:16" ht="26.25" customHeight="1">
      <c r="A148" s="31"/>
      <c r="B148" s="252" t="s">
        <v>69</v>
      </c>
      <c r="C148" s="219"/>
      <c r="D148" s="219"/>
      <c r="E148" s="219"/>
      <c r="F148" s="219"/>
      <c r="G148" s="219"/>
      <c r="H148" s="168">
        <v>1901</v>
      </c>
      <c r="I148" s="148"/>
      <c r="J148" s="148"/>
      <c r="K148" s="148"/>
      <c r="L148" s="148"/>
      <c r="M148" s="148"/>
      <c r="N148" s="27"/>
      <c r="O148" s="27"/>
    </row>
    <row r="149" spans="1:16" ht="20.25" customHeight="1">
      <c r="A149" s="220" t="s">
        <v>19</v>
      </c>
      <c r="B149" s="221" t="s">
        <v>70</v>
      </c>
      <c r="C149" s="216"/>
      <c r="D149" s="216"/>
      <c r="E149" s="216"/>
      <c r="F149" s="216"/>
      <c r="G149" s="216"/>
      <c r="H149" s="222" t="s">
        <v>20</v>
      </c>
      <c r="I149" s="212" t="s">
        <v>11</v>
      </c>
      <c r="J149" s="212" t="s">
        <v>12</v>
      </c>
      <c r="K149" s="223" t="s">
        <v>13</v>
      </c>
      <c r="L149" s="212" t="s">
        <v>14</v>
      </c>
      <c r="M149" s="214" t="s">
        <v>15</v>
      </c>
      <c r="N149" s="214" t="s">
        <v>16</v>
      </c>
      <c r="O149" s="212" t="s">
        <v>17</v>
      </c>
    </row>
    <row r="150" spans="1:16" ht="15.75" customHeight="1">
      <c r="A150" s="213"/>
      <c r="B150" s="46" t="s">
        <v>71</v>
      </c>
      <c r="C150" s="46" t="s">
        <v>72</v>
      </c>
      <c r="D150" s="46" t="s">
        <v>73</v>
      </c>
      <c r="E150" s="46" t="s">
        <v>74</v>
      </c>
      <c r="F150" s="46" t="s">
        <v>75</v>
      </c>
      <c r="G150" s="46" t="s">
        <v>76</v>
      </c>
      <c r="H150" s="213"/>
      <c r="I150" s="213"/>
      <c r="J150" s="213"/>
      <c r="K150" s="213"/>
      <c r="L150" s="213"/>
      <c r="M150" s="213"/>
      <c r="N150" s="213"/>
      <c r="O150" s="213"/>
    </row>
    <row r="151" spans="1:16" ht="15.75" customHeight="1">
      <c r="A151" s="46">
        <v>1901</v>
      </c>
      <c r="B151" s="84"/>
      <c r="C151" s="84"/>
      <c r="D151" s="84"/>
      <c r="E151" s="84"/>
      <c r="F151" s="84"/>
      <c r="G151" s="84"/>
      <c r="H151" s="85"/>
      <c r="I151" s="49"/>
      <c r="J151" s="50"/>
      <c r="K151" s="51"/>
      <c r="L151" s="20"/>
      <c r="M151" s="170">
        <f>B151</f>
        <v>0</v>
      </c>
      <c r="N151" s="171"/>
      <c r="O151" s="20"/>
    </row>
    <row r="152" spans="1:16" ht="15.75" customHeight="1">
      <c r="A152" s="46">
        <v>1902</v>
      </c>
      <c r="B152" s="84"/>
      <c r="C152" s="84"/>
      <c r="D152" s="84"/>
      <c r="E152" s="84"/>
      <c r="F152" s="84"/>
      <c r="G152" s="84"/>
      <c r="H152" s="85"/>
      <c r="I152" s="55"/>
      <c r="J152" s="1"/>
      <c r="K152" s="56"/>
      <c r="L152" s="172" t="str">
        <f>IF(C152=0,"",C152/B151)</f>
        <v/>
      </c>
      <c r="M152" s="63"/>
      <c r="N152" s="173" t="str">
        <f t="shared" ref="N152:N156" si="18">IF(M152=0,"",M152/M151)</f>
        <v/>
      </c>
      <c r="O152" s="173" t="str">
        <f t="shared" ref="O152:O156" si="19">IF(M152=0,"",100%-N152)</f>
        <v/>
      </c>
    </row>
    <row r="153" spans="1:16" ht="15.75" customHeight="1">
      <c r="A153" s="46">
        <v>2001</v>
      </c>
      <c r="B153" s="84"/>
      <c r="C153" s="84"/>
      <c r="D153" s="84"/>
      <c r="E153" s="84"/>
      <c r="F153" s="84"/>
      <c r="G153" s="84"/>
      <c r="H153" s="85"/>
      <c r="I153" s="55"/>
      <c r="J153" s="1"/>
      <c r="K153" s="56"/>
      <c r="L153" s="174" t="str">
        <f>IF(D153=0,"",D153/C152)</f>
        <v/>
      </c>
      <c r="M153" s="63"/>
      <c r="N153" s="175" t="str">
        <f t="shared" si="18"/>
        <v/>
      </c>
      <c r="O153" s="175" t="str">
        <f t="shared" si="19"/>
        <v/>
      </c>
    </row>
    <row r="154" spans="1:16" ht="15.75" customHeight="1">
      <c r="A154" s="46">
        <v>2002</v>
      </c>
      <c r="B154" s="84"/>
      <c r="C154" s="84"/>
      <c r="D154" s="84"/>
      <c r="E154" s="84"/>
      <c r="F154" s="84"/>
      <c r="G154" s="84"/>
      <c r="H154" s="85"/>
      <c r="I154" s="55"/>
      <c r="J154" s="1"/>
      <c r="K154" s="56"/>
      <c r="L154" s="174" t="str">
        <f>IF(E154=0,"",E154/D153)</f>
        <v/>
      </c>
      <c r="M154" s="63"/>
      <c r="N154" s="175" t="str">
        <f t="shared" si="18"/>
        <v/>
      </c>
      <c r="O154" s="175" t="str">
        <f t="shared" si="19"/>
        <v/>
      </c>
    </row>
    <row r="155" spans="1:16" ht="15.75" customHeight="1">
      <c r="A155" s="46">
        <v>2101</v>
      </c>
      <c r="B155" s="84"/>
      <c r="C155" s="84"/>
      <c r="D155" s="84"/>
      <c r="E155" s="84"/>
      <c r="F155" s="84"/>
      <c r="G155" s="84"/>
      <c r="H155" s="85"/>
      <c r="I155" s="55"/>
      <c r="J155" s="1"/>
      <c r="K155" s="56"/>
      <c r="L155" s="174" t="str">
        <f>IF(F155=0,"",F155/E154)</f>
        <v/>
      </c>
      <c r="M155" s="63"/>
      <c r="N155" s="175" t="str">
        <f t="shared" si="18"/>
        <v/>
      </c>
      <c r="O155" s="175" t="str">
        <f t="shared" si="19"/>
        <v/>
      </c>
    </row>
    <row r="156" spans="1:16" ht="15.75" customHeight="1">
      <c r="A156" s="182">
        <v>2102</v>
      </c>
      <c r="B156" s="84"/>
      <c r="C156" s="84"/>
      <c r="D156" s="84"/>
      <c r="E156" s="84"/>
      <c r="F156" s="84"/>
      <c r="G156" s="84"/>
      <c r="H156" s="85"/>
      <c r="I156" s="55"/>
      <c r="J156" s="1"/>
      <c r="K156" s="56"/>
      <c r="L156" s="174" t="str">
        <f>IF(G156=0,"",G156/F155)</f>
        <v/>
      </c>
      <c r="M156" s="176"/>
      <c r="N156" s="175" t="str">
        <f t="shared" si="18"/>
        <v/>
      </c>
      <c r="O156" s="175" t="str">
        <f t="shared" si="19"/>
        <v/>
      </c>
    </row>
    <row r="157" spans="1:16" ht="15.75" customHeight="1">
      <c r="A157" s="177"/>
      <c r="B157" s="84"/>
      <c r="C157" s="84"/>
      <c r="D157" s="84"/>
      <c r="E157" s="84"/>
      <c r="F157" s="84"/>
      <c r="G157" s="84"/>
      <c r="H157" s="85"/>
      <c r="I157" s="55"/>
      <c r="J157" s="1"/>
      <c r="K157" s="27"/>
      <c r="L157" s="86"/>
      <c r="M157" s="176"/>
      <c r="N157" s="87"/>
      <c r="O157" s="178"/>
    </row>
    <row r="158" spans="1:16" ht="15.75" customHeight="1">
      <c r="A158" s="177"/>
      <c r="B158" s="84"/>
      <c r="C158" s="84"/>
      <c r="D158" s="84"/>
      <c r="E158" s="84"/>
      <c r="F158" s="84"/>
      <c r="G158" s="84"/>
      <c r="H158" s="85"/>
      <c r="I158" s="55"/>
      <c r="J158" s="1"/>
      <c r="K158" s="27"/>
      <c r="L158" s="86"/>
      <c r="M158" s="176"/>
      <c r="N158" s="87"/>
      <c r="O158" s="178"/>
    </row>
    <row r="159" spans="1:16" ht="15.75" customHeight="1">
      <c r="A159" s="177"/>
      <c r="B159" s="84"/>
      <c r="C159" s="84"/>
      <c r="D159" s="84"/>
      <c r="E159" s="84"/>
      <c r="F159" s="84"/>
      <c r="G159" s="84"/>
      <c r="H159" s="85"/>
      <c r="I159" s="55"/>
      <c r="J159" s="1"/>
      <c r="K159" s="27"/>
      <c r="L159" s="86"/>
      <c r="M159" s="176"/>
      <c r="N159" s="87"/>
      <c r="O159" s="178"/>
    </row>
    <row r="160" spans="1:16" ht="15.75" customHeight="1">
      <c r="A160" s="177"/>
      <c r="B160" s="84"/>
      <c r="C160" s="84"/>
      <c r="D160" s="84"/>
      <c r="E160" s="84"/>
      <c r="F160" s="84"/>
      <c r="G160" s="84"/>
      <c r="H160" s="85"/>
      <c r="I160" s="77"/>
      <c r="J160" s="78"/>
      <c r="K160" s="79"/>
      <c r="L160" s="179"/>
      <c r="M160" s="176"/>
      <c r="N160" s="180"/>
      <c r="O160" s="126"/>
    </row>
    <row r="161" spans="1:16" ht="18" customHeight="1">
      <c r="A161" s="22"/>
      <c r="B161" s="215" t="s">
        <v>80</v>
      </c>
      <c r="C161" s="216"/>
      <c r="D161" s="216"/>
      <c r="E161" s="216"/>
      <c r="F161" s="216"/>
      <c r="G161" s="217"/>
      <c r="H161" s="81">
        <f>SUM(H151:H160)</f>
        <v>0</v>
      </c>
      <c r="I161" s="181" t="str">
        <f>IF(H159=0,"",H159/B151)</f>
        <v/>
      </c>
      <c r="J161" s="181" t="str">
        <f>IF(H161=0,"",H161/B151)</f>
        <v/>
      </c>
      <c r="K161" s="181" t="str">
        <f>IF(H159=0,"",J161-I161)</f>
        <v/>
      </c>
      <c r="L161" s="1"/>
      <c r="M161" s="27"/>
      <c r="N161" s="30"/>
      <c r="O161" s="1"/>
    </row>
    <row r="162" spans="1:16" ht="12.75" customHeight="1"/>
    <row r="163" spans="1:16" ht="12.75" customHeight="1"/>
    <row r="164" spans="1:16" ht="26.25" customHeight="1">
      <c r="A164" s="31"/>
      <c r="B164" s="252" t="s">
        <v>69</v>
      </c>
      <c r="C164" s="219"/>
      <c r="D164" s="219"/>
      <c r="E164" s="219"/>
      <c r="F164" s="219"/>
      <c r="G164" s="219"/>
      <c r="H164" s="168">
        <v>1902</v>
      </c>
      <c r="I164" s="148"/>
      <c r="J164" s="148"/>
      <c r="K164" s="148"/>
      <c r="L164" s="148"/>
      <c r="M164" s="148"/>
      <c r="N164" s="27"/>
      <c r="O164" s="27"/>
      <c r="P164" s="27"/>
    </row>
    <row r="165" spans="1:16" ht="20.25" customHeight="1">
      <c r="A165" s="220" t="s">
        <v>19</v>
      </c>
      <c r="B165" s="221" t="s">
        <v>70</v>
      </c>
      <c r="C165" s="216"/>
      <c r="D165" s="216"/>
      <c r="E165" s="216"/>
      <c r="F165" s="216"/>
      <c r="G165" s="216"/>
      <c r="H165" s="222" t="s">
        <v>20</v>
      </c>
      <c r="I165" s="212" t="s">
        <v>11</v>
      </c>
      <c r="J165" s="212" t="s">
        <v>12</v>
      </c>
      <c r="K165" s="223" t="s">
        <v>13</v>
      </c>
      <c r="L165" s="212" t="s">
        <v>14</v>
      </c>
      <c r="M165" s="214" t="s">
        <v>15</v>
      </c>
      <c r="N165" s="214" t="s">
        <v>16</v>
      </c>
      <c r="O165" s="212" t="s">
        <v>17</v>
      </c>
      <c r="P165" s="27"/>
    </row>
    <row r="166" spans="1:16" ht="15.75" customHeight="1">
      <c r="A166" s="213"/>
      <c r="B166" s="46" t="s">
        <v>71</v>
      </c>
      <c r="C166" s="46" t="s">
        <v>72</v>
      </c>
      <c r="D166" s="46" t="s">
        <v>73</v>
      </c>
      <c r="E166" s="46" t="s">
        <v>74</v>
      </c>
      <c r="F166" s="46" t="s">
        <v>75</v>
      </c>
      <c r="G166" s="46" t="s">
        <v>76</v>
      </c>
      <c r="H166" s="213"/>
      <c r="I166" s="213"/>
      <c r="J166" s="213"/>
      <c r="K166" s="213"/>
      <c r="L166" s="213"/>
      <c r="M166" s="213"/>
      <c r="N166" s="213"/>
      <c r="O166" s="213"/>
      <c r="P166" s="27"/>
    </row>
    <row r="167" spans="1:16" ht="15.75" customHeight="1">
      <c r="A167" s="46">
        <v>1902</v>
      </c>
      <c r="B167" s="84">
        <v>237</v>
      </c>
      <c r="C167" s="84"/>
      <c r="D167" s="84"/>
      <c r="E167" s="84"/>
      <c r="F167" s="84"/>
      <c r="G167" s="84"/>
      <c r="H167" s="85"/>
      <c r="I167" s="49"/>
      <c r="J167" s="50"/>
      <c r="K167" s="51"/>
      <c r="L167" s="20"/>
      <c r="M167" s="170">
        <f>B167</f>
        <v>237</v>
      </c>
      <c r="N167" s="171"/>
      <c r="O167" s="20"/>
      <c r="P167" s="27"/>
    </row>
    <row r="168" spans="1:16" ht="15.75" customHeight="1">
      <c r="A168" s="46">
        <v>2001</v>
      </c>
      <c r="B168" s="84"/>
      <c r="C168" s="84">
        <v>232</v>
      </c>
      <c r="D168" s="84"/>
      <c r="E168" s="84"/>
      <c r="F168" s="84"/>
      <c r="G168" s="84"/>
      <c r="H168" s="85"/>
      <c r="I168" s="55"/>
      <c r="J168" s="1"/>
      <c r="K168" s="56"/>
      <c r="L168" s="172">
        <f>IF(C168=0,"",C168/B167)</f>
        <v>0.97890295358649793</v>
      </c>
      <c r="M168" s="63">
        <v>232</v>
      </c>
      <c r="N168" s="173">
        <f t="shared" ref="N168:N172" si="20">IF(M168=0,"",M168/M167)</f>
        <v>0.97890295358649793</v>
      </c>
      <c r="O168" s="173">
        <f t="shared" ref="O168:O172" si="21">IF(M168=0,"",100%-N168)</f>
        <v>2.1097046413502074E-2</v>
      </c>
      <c r="P168" s="27"/>
    </row>
    <row r="169" spans="1:16" ht="15.75" customHeight="1">
      <c r="A169" s="46">
        <v>2002</v>
      </c>
      <c r="B169" s="84"/>
      <c r="C169" s="84"/>
      <c r="D169" s="84">
        <v>223</v>
      </c>
      <c r="E169" s="84"/>
      <c r="F169" s="84"/>
      <c r="G169" s="84"/>
      <c r="H169" s="85"/>
      <c r="I169" s="55"/>
      <c r="J169" s="1"/>
      <c r="K169" s="56"/>
      <c r="L169" s="174">
        <f>IF(D169=0,"",D169/C168)</f>
        <v>0.96120689655172409</v>
      </c>
      <c r="M169" s="63">
        <v>229</v>
      </c>
      <c r="N169" s="175">
        <f t="shared" si="20"/>
        <v>0.98706896551724133</v>
      </c>
      <c r="O169" s="175">
        <f t="shared" si="21"/>
        <v>1.2931034482758674E-2</v>
      </c>
      <c r="P169" s="32">
        <f>M169/M167</f>
        <v>0.96624472573839659</v>
      </c>
    </row>
    <row r="170" spans="1:16" ht="15.75" customHeight="1">
      <c r="A170" s="46">
        <v>2101</v>
      </c>
      <c r="B170" s="84"/>
      <c r="C170" s="84"/>
      <c r="D170" s="84"/>
      <c r="E170" s="84">
        <v>208</v>
      </c>
      <c r="F170" s="84"/>
      <c r="G170" s="84"/>
      <c r="H170" s="85"/>
      <c r="I170" s="55"/>
      <c r="J170" s="1"/>
      <c r="K170" s="56"/>
      <c r="L170" s="174">
        <f>IF(E170=0,"",E170/D169)</f>
        <v>0.93273542600896864</v>
      </c>
      <c r="M170" s="63">
        <v>221</v>
      </c>
      <c r="N170" s="175">
        <f t="shared" si="20"/>
        <v>0.96506550218340614</v>
      </c>
      <c r="O170" s="175">
        <f t="shared" si="21"/>
        <v>3.4934497816593857E-2</v>
      </c>
      <c r="P170" s="27"/>
    </row>
    <row r="171" spans="1:16" ht="15.75" customHeight="1">
      <c r="A171" s="46">
        <v>2102</v>
      </c>
      <c r="B171" s="84"/>
      <c r="C171" s="84"/>
      <c r="D171" s="84"/>
      <c r="E171" s="84"/>
      <c r="F171" s="84">
        <v>197</v>
      </c>
      <c r="G171" s="84"/>
      <c r="H171" s="85"/>
      <c r="I171" s="55"/>
      <c r="J171" s="1"/>
      <c r="K171" s="56"/>
      <c r="L171" s="174">
        <f>IF(F171=0,"",F171/E170)</f>
        <v>0.94711538461538458</v>
      </c>
      <c r="M171" s="63">
        <v>221</v>
      </c>
      <c r="N171" s="175">
        <f t="shared" si="20"/>
        <v>1</v>
      </c>
      <c r="O171" s="175">
        <f t="shared" si="21"/>
        <v>0</v>
      </c>
      <c r="P171" s="27"/>
    </row>
    <row r="172" spans="1:16" ht="15.75" customHeight="1">
      <c r="A172" s="182">
        <v>2201</v>
      </c>
      <c r="B172" s="84"/>
      <c r="C172" s="84"/>
      <c r="D172" s="84"/>
      <c r="E172" s="84"/>
      <c r="F172" s="84"/>
      <c r="G172" s="84">
        <v>183</v>
      </c>
      <c r="H172" s="85">
        <v>165</v>
      </c>
      <c r="I172" s="55"/>
      <c r="J172" s="1"/>
      <c r="K172" s="56"/>
      <c r="L172" s="174">
        <f>IF(G172=0,"",G172/F171)</f>
        <v>0.92893401015228427</v>
      </c>
      <c r="M172" s="176">
        <v>206</v>
      </c>
      <c r="N172" s="175">
        <f t="shared" si="20"/>
        <v>0.9321266968325792</v>
      </c>
      <c r="O172" s="175">
        <f t="shared" si="21"/>
        <v>6.7873303167420795E-2</v>
      </c>
      <c r="P172" s="27"/>
    </row>
    <row r="173" spans="1:16" ht="15.75" customHeight="1">
      <c r="A173" s="177" t="s">
        <v>97</v>
      </c>
      <c r="B173" s="84"/>
      <c r="C173" s="84"/>
      <c r="D173" s="84"/>
      <c r="E173" s="84"/>
      <c r="F173" s="84"/>
      <c r="G173" s="84">
        <v>15</v>
      </c>
      <c r="H173" s="95">
        <v>13</v>
      </c>
      <c r="I173" s="55"/>
      <c r="J173" s="1"/>
      <c r="K173" s="27"/>
      <c r="L173" s="86"/>
      <c r="M173" s="176">
        <v>29</v>
      </c>
      <c r="N173" s="87"/>
      <c r="O173" s="178"/>
      <c r="P173" s="27"/>
    </row>
    <row r="174" spans="1:16" ht="15.75" customHeight="1">
      <c r="A174" s="177" t="s">
        <v>98</v>
      </c>
      <c r="B174" s="84"/>
      <c r="C174" s="84"/>
      <c r="D174" s="84"/>
      <c r="E174" s="84"/>
      <c r="F174" s="84"/>
      <c r="G174" s="84">
        <v>13</v>
      </c>
      <c r="H174" s="85">
        <v>13</v>
      </c>
      <c r="I174" s="55"/>
      <c r="J174" s="1"/>
      <c r="K174" s="27"/>
      <c r="L174" s="86"/>
      <c r="M174" s="176">
        <v>14</v>
      </c>
      <c r="N174" s="87"/>
      <c r="O174" s="178"/>
      <c r="P174" s="27"/>
    </row>
    <row r="175" spans="1:16" ht="15.75" customHeight="1">
      <c r="A175" s="177"/>
      <c r="B175" s="84"/>
      <c r="C175" s="84"/>
      <c r="D175" s="84"/>
      <c r="E175" s="84"/>
      <c r="F175" s="84"/>
      <c r="G175" s="84"/>
      <c r="H175" s="85"/>
      <c r="I175" s="55"/>
      <c r="J175" s="1"/>
      <c r="K175" s="27"/>
      <c r="L175" s="86"/>
      <c r="M175" s="176"/>
      <c r="N175" s="87"/>
      <c r="O175" s="178"/>
      <c r="P175" s="27"/>
    </row>
    <row r="176" spans="1:16" ht="15.75" customHeight="1">
      <c r="A176" s="177"/>
      <c r="B176" s="84"/>
      <c r="C176" s="84"/>
      <c r="D176" s="84"/>
      <c r="E176" s="84"/>
      <c r="F176" s="84"/>
      <c r="G176" s="84"/>
      <c r="H176" s="85"/>
      <c r="I176" s="77"/>
      <c r="J176" s="78"/>
      <c r="K176" s="79"/>
      <c r="L176" s="179"/>
      <c r="M176" s="176"/>
      <c r="N176" s="180"/>
      <c r="O176" s="126"/>
      <c r="P176" s="27"/>
    </row>
    <row r="177" spans="1:16" ht="18" customHeight="1">
      <c r="A177" s="22"/>
      <c r="B177" s="215" t="s">
        <v>80</v>
      </c>
      <c r="C177" s="216"/>
      <c r="D177" s="216"/>
      <c r="E177" s="216"/>
      <c r="F177" s="216"/>
      <c r="G177" s="217"/>
      <c r="H177" s="81">
        <f>SUM(H167:H176)</f>
        <v>191</v>
      </c>
      <c r="I177" s="181">
        <f>IF(H172=0,"",H172/B167)</f>
        <v>0.69620253164556967</v>
      </c>
      <c r="J177" s="181">
        <f>IF(H177=0,"",H177/B167)</f>
        <v>0.80590717299578063</v>
      </c>
      <c r="K177" s="181">
        <f>J177-I177</f>
        <v>0.10970464135021096</v>
      </c>
      <c r="L177" s="1"/>
      <c r="M177" s="27"/>
      <c r="N177" s="30"/>
      <c r="O177" s="1"/>
      <c r="P177" s="27"/>
    </row>
    <row r="178" spans="1:16" ht="12.75" customHeight="1"/>
    <row r="179" spans="1:16" ht="12.75" customHeight="1"/>
    <row r="180" spans="1:16" ht="12.75" customHeight="1">
      <c r="A180" s="36" t="s">
        <v>129</v>
      </c>
    </row>
    <row r="181" spans="1:16" ht="26.25" customHeight="1">
      <c r="A181" s="31"/>
      <c r="B181" s="252" t="s">
        <v>69</v>
      </c>
      <c r="C181" s="219"/>
      <c r="D181" s="219"/>
      <c r="E181" s="219"/>
      <c r="F181" s="219"/>
      <c r="G181" s="219"/>
      <c r="H181" s="168">
        <v>2001</v>
      </c>
      <c r="I181" s="148"/>
      <c r="J181" s="148"/>
      <c r="K181" s="148"/>
      <c r="L181" s="148"/>
      <c r="M181" s="148"/>
      <c r="N181" s="27"/>
      <c r="O181" s="27"/>
    </row>
    <row r="182" spans="1:16" ht="20.25" customHeight="1">
      <c r="A182" s="220" t="s">
        <v>19</v>
      </c>
      <c r="B182" s="221" t="s">
        <v>70</v>
      </c>
      <c r="C182" s="216"/>
      <c r="D182" s="216"/>
      <c r="E182" s="216"/>
      <c r="F182" s="216"/>
      <c r="G182" s="216"/>
      <c r="H182" s="222" t="s">
        <v>20</v>
      </c>
      <c r="I182" s="212" t="s">
        <v>11</v>
      </c>
      <c r="J182" s="212" t="s">
        <v>12</v>
      </c>
      <c r="K182" s="223" t="s">
        <v>13</v>
      </c>
      <c r="L182" s="212" t="s">
        <v>14</v>
      </c>
      <c r="M182" s="214" t="s">
        <v>15</v>
      </c>
      <c r="N182" s="214" t="s">
        <v>16</v>
      </c>
      <c r="O182" s="212" t="s">
        <v>17</v>
      </c>
    </row>
    <row r="183" spans="1:16" ht="15.75" customHeight="1">
      <c r="A183" s="213"/>
      <c r="B183" s="46" t="s">
        <v>71</v>
      </c>
      <c r="C183" s="46" t="s">
        <v>72</v>
      </c>
      <c r="D183" s="46" t="s">
        <v>73</v>
      </c>
      <c r="E183" s="46" t="s">
        <v>74</v>
      </c>
      <c r="F183" s="46" t="s">
        <v>75</v>
      </c>
      <c r="G183" s="46" t="s">
        <v>76</v>
      </c>
      <c r="H183" s="213"/>
      <c r="I183" s="213"/>
      <c r="J183" s="213"/>
      <c r="K183" s="213"/>
      <c r="L183" s="213"/>
      <c r="M183" s="213"/>
      <c r="N183" s="213"/>
      <c r="O183" s="213"/>
    </row>
    <row r="184" spans="1:16" ht="15.75" customHeight="1">
      <c r="A184" s="46">
        <v>2001</v>
      </c>
      <c r="B184" s="84"/>
      <c r="C184" s="84"/>
      <c r="D184" s="84"/>
      <c r="E184" s="84"/>
      <c r="F184" s="84"/>
      <c r="G184" s="84"/>
      <c r="H184" s="85"/>
      <c r="I184" s="49"/>
      <c r="J184" s="50"/>
      <c r="K184" s="51"/>
      <c r="L184" s="20"/>
      <c r="M184" s="170">
        <f>B184</f>
        <v>0</v>
      </c>
      <c r="N184" s="171"/>
      <c r="O184" s="20"/>
    </row>
    <row r="185" spans="1:16" ht="15.75" customHeight="1">
      <c r="A185" s="46">
        <v>2002</v>
      </c>
      <c r="B185" s="84"/>
      <c r="C185" s="84"/>
      <c r="D185" s="84"/>
      <c r="E185" s="84"/>
      <c r="F185" s="84"/>
      <c r="G185" s="84"/>
      <c r="H185" s="85"/>
      <c r="I185" s="55"/>
      <c r="J185" s="1"/>
      <c r="K185" s="56"/>
      <c r="L185" s="172" t="str">
        <f>IF(C185=0,"",C185/B184)</f>
        <v/>
      </c>
      <c r="M185" s="63"/>
      <c r="N185" s="173" t="str">
        <f t="shared" ref="N185:N189" si="22">IF(M185=0,"",M185/M184)</f>
        <v/>
      </c>
      <c r="O185" s="173" t="str">
        <f t="shared" ref="O185:O189" si="23">IF(M185=0,"",100%-N185)</f>
        <v/>
      </c>
    </row>
    <row r="186" spans="1:16" ht="15.75" customHeight="1">
      <c r="A186" s="46">
        <v>2101</v>
      </c>
      <c r="B186" s="84"/>
      <c r="C186" s="84"/>
      <c r="D186" s="84"/>
      <c r="E186" s="84"/>
      <c r="F186" s="84"/>
      <c r="G186" s="84"/>
      <c r="H186" s="85"/>
      <c r="I186" s="55"/>
      <c r="J186" s="1"/>
      <c r="K186" s="56"/>
      <c r="L186" s="174" t="str">
        <f>IF(D186=0,"",D186/C185)</f>
        <v/>
      </c>
      <c r="M186" s="63"/>
      <c r="N186" s="175" t="str">
        <f t="shared" si="22"/>
        <v/>
      </c>
      <c r="O186" s="175" t="str">
        <f t="shared" si="23"/>
        <v/>
      </c>
    </row>
    <row r="187" spans="1:16" ht="15.75" customHeight="1">
      <c r="A187" s="46">
        <v>2102</v>
      </c>
      <c r="B187" s="84"/>
      <c r="C187" s="84"/>
      <c r="D187" s="84"/>
      <c r="E187" s="84"/>
      <c r="F187" s="84"/>
      <c r="G187" s="84"/>
      <c r="H187" s="85"/>
      <c r="I187" s="55"/>
      <c r="J187" s="1"/>
      <c r="K187" s="56"/>
      <c r="L187" s="174" t="str">
        <f>IF(E187=0,"",E187/D186)</f>
        <v/>
      </c>
      <c r="M187" s="63"/>
      <c r="N187" s="175" t="str">
        <f t="shared" si="22"/>
        <v/>
      </c>
      <c r="O187" s="175" t="str">
        <f t="shared" si="23"/>
        <v/>
      </c>
    </row>
    <row r="188" spans="1:16" ht="15.75" customHeight="1">
      <c r="A188" s="46">
        <v>2201</v>
      </c>
      <c r="B188" s="84"/>
      <c r="C188" s="84"/>
      <c r="D188" s="84"/>
      <c r="E188" s="84"/>
      <c r="F188" s="84"/>
      <c r="G188" s="84"/>
      <c r="H188" s="85"/>
      <c r="I188" s="55"/>
      <c r="J188" s="1"/>
      <c r="K188" s="56"/>
      <c r="L188" s="174" t="str">
        <f>IF(F188=0,"",F188/E187)</f>
        <v/>
      </c>
      <c r="M188" s="63"/>
      <c r="N188" s="175" t="str">
        <f t="shared" si="22"/>
        <v/>
      </c>
      <c r="O188" s="175" t="str">
        <f t="shared" si="23"/>
        <v/>
      </c>
    </row>
    <row r="189" spans="1:16" ht="15.75" customHeight="1">
      <c r="A189" s="182">
        <v>2202</v>
      </c>
      <c r="B189" s="84"/>
      <c r="C189" s="84"/>
      <c r="D189" s="84"/>
      <c r="E189" s="84"/>
      <c r="F189" s="84"/>
      <c r="G189" s="84"/>
      <c r="H189" s="85"/>
      <c r="I189" s="55"/>
      <c r="J189" s="1"/>
      <c r="K189" s="56"/>
      <c r="L189" s="174" t="str">
        <f>IF(G189=0,"",G189/F188)</f>
        <v/>
      </c>
      <c r="M189" s="176"/>
      <c r="N189" s="175" t="str">
        <f t="shared" si="22"/>
        <v/>
      </c>
      <c r="O189" s="175" t="str">
        <f t="shared" si="23"/>
        <v/>
      </c>
    </row>
    <row r="190" spans="1:16" ht="15.75" customHeight="1">
      <c r="A190" s="177"/>
      <c r="B190" s="84"/>
      <c r="C190" s="84"/>
      <c r="D190" s="84"/>
      <c r="E190" s="84"/>
      <c r="F190" s="84"/>
      <c r="G190" s="84"/>
      <c r="H190" s="85"/>
      <c r="I190" s="55"/>
      <c r="J190" s="1"/>
      <c r="K190" s="27"/>
      <c r="L190" s="86"/>
      <c r="M190" s="176"/>
      <c r="N190" s="87"/>
      <c r="O190" s="178"/>
    </row>
    <row r="191" spans="1:16" ht="15.75" customHeight="1">
      <c r="A191" s="177"/>
      <c r="B191" s="84"/>
      <c r="C191" s="84"/>
      <c r="D191" s="84"/>
      <c r="E191" s="84"/>
      <c r="F191" s="84"/>
      <c r="G191" s="84"/>
      <c r="H191" s="85"/>
      <c r="I191" s="55"/>
      <c r="J191" s="1"/>
      <c r="K191" s="27"/>
      <c r="L191" s="86"/>
      <c r="M191" s="176"/>
      <c r="N191" s="87"/>
      <c r="O191" s="178"/>
    </row>
    <row r="192" spans="1:16" ht="15.75" customHeight="1">
      <c r="A192" s="177"/>
      <c r="B192" s="84"/>
      <c r="C192" s="84"/>
      <c r="D192" s="84"/>
      <c r="E192" s="84"/>
      <c r="F192" s="84"/>
      <c r="G192" s="84"/>
      <c r="H192" s="85"/>
      <c r="I192" s="55"/>
      <c r="J192" s="1"/>
      <c r="K192" s="27"/>
      <c r="L192" s="86"/>
      <c r="M192" s="176"/>
      <c r="N192" s="87"/>
      <c r="O192" s="178"/>
    </row>
    <row r="193" spans="1:16" ht="15.75" customHeight="1">
      <c r="A193" s="177"/>
      <c r="B193" s="84"/>
      <c r="C193" s="84"/>
      <c r="D193" s="84"/>
      <c r="E193" s="84"/>
      <c r="F193" s="84"/>
      <c r="G193" s="84"/>
      <c r="H193" s="85"/>
      <c r="I193" s="77"/>
      <c r="J193" s="78"/>
      <c r="K193" s="79"/>
      <c r="L193" s="179"/>
      <c r="M193" s="176"/>
      <c r="N193" s="180"/>
      <c r="O193" s="126"/>
    </row>
    <row r="194" spans="1:16" ht="18" customHeight="1">
      <c r="A194" s="22"/>
      <c r="B194" s="215" t="s">
        <v>80</v>
      </c>
      <c r="C194" s="216"/>
      <c r="D194" s="216"/>
      <c r="E194" s="216"/>
      <c r="F194" s="216"/>
      <c r="G194" s="217"/>
      <c r="H194" s="81">
        <f>SUM(H184:H193)</f>
        <v>0</v>
      </c>
      <c r="I194" s="181" t="str">
        <f>IF(H192=0,"",H192/B184)</f>
        <v/>
      </c>
      <c r="J194" s="181" t="str">
        <f>IF(H194=0,"",H194/B184)</f>
        <v/>
      </c>
      <c r="K194" s="181" t="str">
        <f>IF(H192=0,"",J194-I194)</f>
        <v/>
      </c>
      <c r="L194" s="1"/>
      <c r="M194" s="27"/>
      <c r="N194" s="30"/>
      <c r="O194" s="1"/>
    </row>
    <row r="195" spans="1:16" ht="12.75" customHeight="1"/>
    <row r="196" spans="1:16" ht="12.75" customHeight="1"/>
    <row r="197" spans="1:16" ht="26.25" customHeight="1">
      <c r="A197" s="31"/>
      <c r="B197" s="252" t="s">
        <v>69</v>
      </c>
      <c r="C197" s="219"/>
      <c r="D197" s="219"/>
      <c r="E197" s="219"/>
      <c r="F197" s="219"/>
      <c r="G197" s="219"/>
      <c r="H197" s="168">
        <v>2002</v>
      </c>
      <c r="I197" s="148"/>
      <c r="J197" s="148"/>
      <c r="K197" s="148"/>
      <c r="L197" s="148"/>
      <c r="M197" s="148"/>
      <c r="N197" s="27"/>
      <c r="O197" s="27"/>
      <c r="P197" s="27"/>
    </row>
    <row r="198" spans="1:16" ht="20.25" customHeight="1">
      <c r="A198" s="220" t="s">
        <v>19</v>
      </c>
      <c r="B198" s="221" t="s">
        <v>70</v>
      </c>
      <c r="C198" s="216"/>
      <c r="D198" s="216"/>
      <c r="E198" s="216"/>
      <c r="F198" s="216"/>
      <c r="G198" s="216"/>
      <c r="H198" s="222" t="s">
        <v>20</v>
      </c>
      <c r="I198" s="212" t="s">
        <v>11</v>
      </c>
      <c r="J198" s="212" t="s">
        <v>12</v>
      </c>
      <c r="K198" s="223" t="s">
        <v>13</v>
      </c>
      <c r="L198" s="212" t="s">
        <v>14</v>
      </c>
      <c r="M198" s="214" t="s">
        <v>15</v>
      </c>
      <c r="N198" s="214" t="s">
        <v>16</v>
      </c>
      <c r="O198" s="212" t="s">
        <v>17</v>
      </c>
      <c r="P198" s="27"/>
    </row>
    <row r="199" spans="1:16" ht="15.75" customHeight="1">
      <c r="A199" s="213"/>
      <c r="B199" s="46" t="s">
        <v>71</v>
      </c>
      <c r="C199" s="46" t="s">
        <v>72</v>
      </c>
      <c r="D199" s="46" t="s">
        <v>73</v>
      </c>
      <c r="E199" s="46" t="s">
        <v>74</v>
      </c>
      <c r="F199" s="46" t="s">
        <v>75</v>
      </c>
      <c r="G199" s="46" t="s">
        <v>76</v>
      </c>
      <c r="H199" s="213"/>
      <c r="I199" s="213"/>
      <c r="J199" s="213"/>
      <c r="K199" s="213"/>
      <c r="L199" s="213"/>
      <c r="M199" s="213"/>
      <c r="N199" s="213"/>
      <c r="O199" s="213"/>
      <c r="P199" s="27"/>
    </row>
    <row r="200" spans="1:16" ht="15.75" customHeight="1">
      <c r="A200" s="46">
        <v>2002</v>
      </c>
      <c r="B200" s="84">
        <v>238</v>
      </c>
      <c r="C200" s="84"/>
      <c r="D200" s="84"/>
      <c r="E200" s="84"/>
      <c r="F200" s="84"/>
      <c r="G200" s="84"/>
      <c r="H200" s="85"/>
      <c r="I200" s="49"/>
      <c r="J200" s="50"/>
      <c r="K200" s="51"/>
      <c r="L200" s="20"/>
      <c r="M200" s="170">
        <f>B200</f>
        <v>238</v>
      </c>
      <c r="N200" s="171"/>
      <c r="O200" s="20"/>
      <c r="P200" s="27"/>
    </row>
    <row r="201" spans="1:16" ht="15.75" customHeight="1">
      <c r="A201" s="46">
        <v>2101</v>
      </c>
      <c r="B201" s="84"/>
      <c r="C201" s="84">
        <v>230</v>
      </c>
      <c r="D201" s="84"/>
      <c r="E201" s="84"/>
      <c r="F201" s="84"/>
      <c r="G201" s="84"/>
      <c r="H201" s="85"/>
      <c r="I201" s="55"/>
      <c r="J201" s="1"/>
      <c r="K201" s="56"/>
      <c r="L201" s="172">
        <f>IF(C201=0,"",C201/B200)</f>
        <v>0.96638655462184875</v>
      </c>
      <c r="M201" s="63">
        <v>230</v>
      </c>
      <c r="N201" s="173">
        <f t="shared" ref="N201:N205" si="24">IF(M201=0,"",M201/M200)</f>
        <v>0.96638655462184875</v>
      </c>
      <c r="O201" s="173">
        <f t="shared" ref="O201:O205" si="25">IF(M201=0,"",100%-N201)</f>
        <v>3.3613445378151252E-2</v>
      </c>
      <c r="P201" s="27"/>
    </row>
    <row r="202" spans="1:16" ht="15.75" customHeight="1">
      <c r="A202" s="46">
        <v>2102</v>
      </c>
      <c r="B202" s="84"/>
      <c r="C202" s="84"/>
      <c r="D202" s="84">
        <v>206</v>
      </c>
      <c r="E202" s="84"/>
      <c r="F202" s="84"/>
      <c r="G202" s="84"/>
      <c r="H202" s="85"/>
      <c r="I202" s="55"/>
      <c r="J202" s="1"/>
      <c r="K202" s="56"/>
      <c r="L202" s="174">
        <f>IF(D202=0,"",D202/C201)</f>
        <v>0.89565217391304353</v>
      </c>
      <c r="M202" s="63">
        <v>216</v>
      </c>
      <c r="N202" s="175">
        <f t="shared" si="24"/>
        <v>0.93913043478260871</v>
      </c>
      <c r="O202" s="175">
        <f t="shared" si="25"/>
        <v>6.0869565217391286E-2</v>
      </c>
      <c r="P202" s="32">
        <f>M202/M200</f>
        <v>0.90756302521008403</v>
      </c>
    </row>
    <row r="203" spans="1:16" ht="15.75" customHeight="1">
      <c r="A203" s="46">
        <v>2201</v>
      </c>
      <c r="B203" s="84"/>
      <c r="C203" s="84"/>
      <c r="D203" s="84"/>
      <c r="E203" s="84">
        <v>173</v>
      </c>
      <c r="F203" s="84"/>
      <c r="G203" s="84"/>
      <c r="H203" s="85"/>
      <c r="I203" s="55"/>
      <c r="J203" s="1"/>
      <c r="K203" s="56"/>
      <c r="L203" s="174">
        <f>IF(E203=0,"",E203/D202)</f>
        <v>0.83980582524271841</v>
      </c>
      <c r="M203" s="63">
        <v>206</v>
      </c>
      <c r="N203" s="175">
        <f t="shared" si="24"/>
        <v>0.95370370370370372</v>
      </c>
      <c r="O203" s="175">
        <f t="shared" si="25"/>
        <v>4.629629629629628E-2</v>
      </c>
      <c r="P203" s="27"/>
    </row>
    <row r="204" spans="1:16" ht="15.75" customHeight="1">
      <c r="A204" s="46">
        <v>2202</v>
      </c>
      <c r="B204" s="84"/>
      <c r="C204" s="84"/>
      <c r="D204" s="84"/>
      <c r="E204" s="84"/>
      <c r="F204" s="84">
        <v>159</v>
      </c>
      <c r="G204" s="84"/>
      <c r="H204" s="85"/>
      <c r="I204" s="55"/>
      <c r="J204" s="1"/>
      <c r="K204" s="56"/>
      <c r="L204" s="174">
        <f>IF(F204=0,"",F204/E203)</f>
        <v>0.91907514450867056</v>
      </c>
      <c r="M204" s="63">
        <v>188</v>
      </c>
      <c r="N204" s="175">
        <f t="shared" si="24"/>
        <v>0.91262135922330101</v>
      </c>
      <c r="O204" s="175">
        <f t="shared" si="25"/>
        <v>8.737864077669899E-2</v>
      </c>
      <c r="P204" s="27"/>
    </row>
    <row r="205" spans="1:16" ht="15.75" customHeight="1">
      <c r="A205" s="182">
        <v>2301</v>
      </c>
      <c r="B205" s="84"/>
      <c r="C205" s="84"/>
      <c r="D205" s="84"/>
      <c r="E205" s="84"/>
      <c r="F205" s="84"/>
      <c r="G205" s="84">
        <v>150</v>
      </c>
      <c r="H205" s="85">
        <v>134</v>
      </c>
      <c r="I205" s="55"/>
      <c r="J205" s="1"/>
      <c r="K205" s="56"/>
      <c r="L205" s="174">
        <f>IF(G205=0,"",G205/F204)</f>
        <v>0.94339622641509435</v>
      </c>
      <c r="M205" s="176">
        <v>169</v>
      </c>
      <c r="N205" s="175">
        <f t="shared" si="24"/>
        <v>0.89893617021276595</v>
      </c>
      <c r="O205" s="175">
        <f t="shared" si="25"/>
        <v>0.10106382978723405</v>
      </c>
      <c r="P205" s="27"/>
    </row>
    <row r="206" spans="1:16" ht="15.75" customHeight="1">
      <c r="A206" s="177" t="s">
        <v>99</v>
      </c>
      <c r="B206" s="84"/>
      <c r="C206" s="84"/>
      <c r="D206" s="84"/>
      <c r="E206" s="84"/>
      <c r="F206" s="84"/>
      <c r="G206" s="84">
        <v>7</v>
      </c>
      <c r="H206" s="85">
        <v>2</v>
      </c>
      <c r="I206" s="55"/>
      <c r="J206" s="1"/>
      <c r="K206" s="27"/>
      <c r="L206" s="86"/>
      <c r="M206" s="176">
        <v>23</v>
      </c>
      <c r="N206" s="87"/>
      <c r="O206" s="178"/>
      <c r="P206" s="27"/>
    </row>
    <row r="207" spans="1:16" ht="15.75" customHeight="1">
      <c r="A207" s="177" t="s">
        <v>100</v>
      </c>
      <c r="B207" s="84"/>
      <c r="C207" s="84"/>
      <c r="D207" s="84"/>
      <c r="E207" s="84"/>
      <c r="F207" s="84"/>
      <c r="G207" s="84">
        <v>12</v>
      </c>
      <c r="H207" s="85">
        <v>7</v>
      </c>
      <c r="I207" s="55"/>
      <c r="J207" s="1"/>
      <c r="K207" s="27"/>
      <c r="L207" s="86"/>
      <c r="M207" s="176">
        <v>13</v>
      </c>
      <c r="N207" s="87"/>
      <c r="O207" s="178"/>
      <c r="P207" s="27"/>
    </row>
    <row r="208" spans="1:16" ht="15.75" customHeight="1">
      <c r="A208" s="177"/>
      <c r="B208" s="84"/>
      <c r="C208" s="84"/>
      <c r="D208" s="84"/>
      <c r="E208" s="84"/>
      <c r="F208" s="84"/>
      <c r="G208" s="84"/>
      <c r="H208" s="85"/>
      <c r="I208" s="55"/>
      <c r="J208" s="1"/>
      <c r="K208" s="27"/>
      <c r="L208" s="86"/>
      <c r="M208" s="176"/>
      <c r="N208" s="87"/>
      <c r="O208" s="178"/>
      <c r="P208" s="27"/>
    </row>
    <row r="209" spans="1:16" ht="15.75" customHeight="1">
      <c r="A209" s="177"/>
      <c r="B209" s="84"/>
      <c r="C209" s="84"/>
      <c r="D209" s="84"/>
      <c r="E209" s="84"/>
      <c r="F209" s="84"/>
      <c r="G209" s="84"/>
      <c r="H209" s="85"/>
      <c r="I209" s="77"/>
      <c r="J209" s="78"/>
      <c r="K209" s="79"/>
      <c r="L209" s="179"/>
      <c r="M209" s="176"/>
      <c r="N209" s="180"/>
      <c r="O209" s="126"/>
      <c r="P209" s="27"/>
    </row>
    <row r="210" spans="1:16" ht="18" customHeight="1">
      <c r="A210" s="22"/>
      <c r="B210" s="215" t="s">
        <v>80</v>
      </c>
      <c r="C210" s="216"/>
      <c r="D210" s="216"/>
      <c r="E210" s="216"/>
      <c r="F210" s="216"/>
      <c r="G210" s="217"/>
      <c r="H210" s="81">
        <f>SUM(H200:H209)</f>
        <v>143</v>
      </c>
      <c r="I210" s="181">
        <f>IF(H205=0,"",H205/B200)</f>
        <v>0.56302521008403361</v>
      </c>
      <c r="J210" s="181">
        <f>IF(H210=0,"",H210/B200)</f>
        <v>0.60084033613445376</v>
      </c>
      <c r="K210" s="181">
        <f>IF(H205=0,"",J210-I210)</f>
        <v>3.7815126050420145E-2</v>
      </c>
      <c r="L210" s="1"/>
      <c r="M210" s="27"/>
      <c r="N210" s="30"/>
      <c r="O210" s="1"/>
      <c r="P210" s="27"/>
    </row>
    <row r="211" spans="1:16" ht="12.75" customHeight="1"/>
    <row r="212" spans="1:16" ht="12.75" customHeight="1"/>
    <row r="213" spans="1:16" ht="12.75" customHeight="1"/>
    <row r="214" spans="1:16" ht="26.25" customHeight="1">
      <c r="A214" s="31"/>
      <c r="B214" s="252" t="s">
        <v>69</v>
      </c>
      <c r="C214" s="219"/>
      <c r="D214" s="219"/>
      <c r="E214" s="219"/>
      <c r="F214" s="219"/>
      <c r="G214" s="219"/>
      <c r="H214" s="168">
        <v>2102</v>
      </c>
      <c r="I214" s="148"/>
      <c r="J214" s="148"/>
      <c r="K214" s="148"/>
      <c r="L214" s="148"/>
      <c r="M214" s="148"/>
      <c r="N214" s="27"/>
      <c r="O214" s="27"/>
    </row>
    <row r="215" spans="1:16" ht="20.25" customHeight="1">
      <c r="A215" s="220" t="s">
        <v>19</v>
      </c>
      <c r="B215" s="221" t="s">
        <v>70</v>
      </c>
      <c r="C215" s="216"/>
      <c r="D215" s="216"/>
      <c r="E215" s="216"/>
      <c r="F215" s="216"/>
      <c r="G215" s="216"/>
      <c r="H215" s="222" t="s">
        <v>20</v>
      </c>
      <c r="I215" s="212" t="s">
        <v>11</v>
      </c>
      <c r="J215" s="212" t="s">
        <v>12</v>
      </c>
      <c r="K215" s="223" t="s">
        <v>13</v>
      </c>
      <c r="L215" s="212" t="s">
        <v>14</v>
      </c>
      <c r="M215" s="214" t="s">
        <v>15</v>
      </c>
      <c r="N215" s="214" t="s">
        <v>16</v>
      </c>
      <c r="O215" s="212" t="s">
        <v>17</v>
      </c>
    </row>
    <row r="216" spans="1:16" ht="15.75" customHeight="1">
      <c r="A216" s="213"/>
      <c r="B216" s="46" t="s">
        <v>71</v>
      </c>
      <c r="C216" s="46" t="s">
        <v>72</v>
      </c>
      <c r="D216" s="46" t="s">
        <v>73</v>
      </c>
      <c r="E216" s="46" t="s">
        <v>74</v>
      </c>
      <c r="F216" s="46" t="s">
        <v>75</v>
      </c>
      <c r="G216" s="46" t="s">
        <v>76</v>
      </c>
      <c r="H216" s="213"/>
      <c r="I216" s="213"/>
      <c r="J216" s="213"/>
      <c r="K216" s="213"/>
      <c r="L216" s="213"/>
      <c r="M216" s="213"/>
      <c r="N216" s="213"/>
      <c r="O216" s="213"/>
    </row>
    <row r="217" spans="1:16" ht="15.75" customHeight="1">
      <c r="A217" s="46">
        <v>2102</v>
      </c>
      <c r="B217" s="84">
        <v>234</v>
      </c>
      <c r="C217" s="84"/>
      <c r="D217" s="84"/>
      <c r="E217" s="84"/>
      <c r="F217" s="84"/>
      <c r="G217" s="84"/>
      <c r="H217" s="85"/>
      <c r="I217" s="49"/>
      <c r="J217" s="50"/>
      <c r="K217" s="51"/>
      <c r="L217" s="20"/>
      <c r="M217" s="170">
        <f>B217</f>
        <v>234</v>
      </c>
      <c r="N217" s="171"/>
      <c r="O217" s="20"/>
    </row>
    <row r="218" spans="1:16" ht="15.75" customHeight="1">
      <c r="A218" s="46">
        <v>2201</v>
      </c>
      <c r="B218" s="84"/>
      <c r="C218" s="84">
        <v>218</v>
      </c>
      <c r="D218" s="84"/>
      <c r="E218" s="84"/>
      <c r="F218" s="84"/>
      <c r="G218" s="84"/>
      <c r="H218" s="85"/>
      <c r="I218" s="55"/>
      <c r="J218" s="1"/>
      <c r="K218" s="56"/>
      <c r="L218" s="172">
        <f>IF(C218=0,"",C218/B217)</f>
        <v>0.93162393162393164</v>
      </c>
      <c r="M218" s="63">
        <v>220</v>
      </c>
      <c r="N218" s="173">
        <f t="shared" ref="N218:N222" si="26">IF(M218=0,"",M218/M217)</f>
        <v>0.94017094017094016</v>
      </c>
      <c r="O218" s="173">
        <f t="shared" ref="O218:O222" si="27">IF(M218=0,"",100%-N218)</f>
        <v>5.9829059829059839E-2</v>
      </c>
    </row>
    <row r="219" spans="1:16" ht="15.75" customHeight="1">
      <c r="A219" s="46">
        <v>2202</v>
      </c>
      <c r="B219" s="84"/>
      <c r="C219" s="84"/>
      <c r="D219" s="84">
        <v>200</v>
      </c>
      <c r="E219" s="84"/>
      <c r="F219" s="84"/>
      <c r="G219" s="84"/>
      <c r="H219" s="85"/>
      <c r="I219" s="55"/>
      <c r="J219" s="1"/>
      <c r="K219" s="56"/>
      <c r="L219" s="174">
        <f>IF(D219=0,"",D219/C218)</f>
        <v>0.91743119266055051</v>
      </c>
      <c r="M219" s="63">
        <v>208</v>
      </c>
      <c r="N219" s="175">
        <f t="shared" si="26"/>
        <v>0.94545454545454544</v>
      </c>
      <c r="O219" s="175">
        <f t="shared" si="27"/>
        <v>5.4545454545454564E-2</v>
      </c>
      <c r="P219" s="189">
        <f>M219/M217</f>
        <v>0.88888888888888884</v>
      </c>
    </row>
    <row r="220" spans="1:16" ht="15.75" customHeight="1">
      <c r="A220" s="46">
        <v>2301</v>
      </c>
      <c r="B220" s="84"/>
      <c r="C220" s="84"/>
      <c r="D220" s="84"/>
      <c r="E220" s="84">
        <v>185</v>
      </c>
      <c r="F220" s="84"/>
      <c r="G220" s="84"/>
      <c r="H220" s="85"/>
      <c r="I220" s="55"/>
      <c r="J220" s="1"/>
      <c r="K220" s="56"/>
      <c r="L220" s="174">
        <f>IF(E220=0,"",E220/D219)</f>
        <v>0.92500000000000004</v>
      </c>
      <c r="M220" s="63">
        <v>195</v>
      </c>
      <c r="N220" s="175">
        <f t="shared" si="26"/>
        <v>0.9375</v>
      </c>
      <c r="O220" s="175">
        <f t="shared" si="27"/>
        <v>6.25E-2</v>
      </c>
    </row>
    <row r="221" spans="1:16" ht="15.75" customHeight="1">
      <c r="A221" s="46">
        <v>2302</v>
      </c>
      <c r="B221" s="84"/>
      <c r="C221" s="84"/>
      <c r="D221" s="84"/>
      <c r="E221" s="84"/>
      <c r="F221" s="84">
        <v>184</v>
      </c>
      <c r="G221" s="84"/>
      <c r="H221" s="85"/>
      <c r="I221" s="55"/>
      <c r="J221" s="1"/>
      <c r="K221" s="56"/>
      <c r="L221" s="174">
        <f>IF(F221=0,"",F221/E220)</f>
        <v>0.99459459459459465</v>
      </c>
      <c r="M221" s="63">
        <v>193</v>
      </c>
      <c r="N221" s="175">
        <f t="shared" si="26"/>
        <v>0.98974358974358978</v>
      </c>
      <c r="O221" s="175">
        <f t="shared" si="27"/>
        <v>1.025641025641022E-2</v>
      </c>
    </row>
    <row r="222" spans="1:16" ht="15.75" customHeight="1">
      <c r="A222" s="182">
        <v>2401</v>
      </c>
      <c r="B222" s="84"/>
      <c r="C222" s="84"/>
      <c r="D222" s="84"/>
      <c r="E222" s="84"/>
      <c r="F222" s="84"/>
      <c r="G222" s="84">
        <v>183</v>
      </c>
      <c r="H222" s="85">
        <v>160</v>
      </c>
      <c r="I222" s="55"/>
      <c r="J222" s="1"/>
      <c r="K222" s="56"/>
      <c r="L222" s="174">
        <f>IF(G222=0,"",G222/F221)</f>
        <v>0.99456521739130432</v>
      </c>
      <c r="M222" s="176">
        <v>192</v>
      </c>
      <c r="N222" s="175">
        <f t="shared" si="26"/>
        <v>0.99481865284974091</v>
      </c>
      <c r="O222" s="175">
        <f t="shared" si="27"/>
        <v>5.1813471502590858E-3</v>
      </c>
    </row>
    <row r="223" spans="1:16" ht="15.75" customHeight="1">
      <c r="A223" s="177" t="s">
        <v>101</v>
      </c>
      <c r="B223" s="84"/>
      <c r="C223" s="84"/>
      <c r="D223" s="84"/>
      <c r="E223" s="84"/>
      <c r="F223" s="84"/>
      <c r="G223" s="84"/>
      <c r="H223" s="85"/>
      <c r="I223" s="55"/>
      <c r="J223" s="1"/>
      <c r="K223" s="27"/>
      <c r="L223" s="86"/>
      <c r="M223" s="176"/>
      <c r="N223" s="87"/>
      <c r="O223" s="178"/>
    </row>
    <row r="224" spans="1:16" ht="15.75" customHeight="1">
      <c r="A224" s="177" t="s">
        <v>102</v>
      </c>
      <c r="B224" s="84"/>
      <c r="C224" s="84"/>
      <c r="D224" s="84"/>
      <c r="E224" s="84"/>
      <c r="F224" s="84"/>
      <c r="G224" s="84"/>
      <c r="H224" s="85"/>
      <c r="I224" s="55"/>
      <c r="J224" s="1"/>
      <c r="K224" s="27"/>
      <c r="L224" s="86"/>
      <c r="M224" s="176"/>
      <c r="N224" s="87"/>
      <c r="O224" s="178"/>
    </row>
    <row r="225" spans="1:16" ht="15.75" customHeight="1">
      <c r="A225" s="177" t="s">
        <v>103</v>
      </c>
      <c r="B225" s="84"/>
      <c r="C225" s="84"/>
      <c r="D225" s="84"/>
      <c r="E225" s="84"/>
      <c r="F225" s="84"/>
      <c r="G225" s="84"/>
      <c r="H225" s="85"/>
      <c r="I225" s="55"/>
      <c r="J225" s="1"/>
      <c r="K225" s="27"/>
      <c r="L225" s="86"/>
      <c r="M225" s="176"/>
      <c r="N225" s="87"/>
      <c r="O225" s="178"/>
    </row>
    <row r="226" spans="1:16" ht="15.75" customHeight="1">
      <c r="A226" s="177"/>
      <c r="B226" s="84"/>
      <c r="C226" s="84"/>
      <c r="D226" s="84"/>
      <c r="E226" s="84"/>
      <c r="F226" s="84"/>
      <c r="G226" s="84"/>
      <c r="H226" s="85"/>
      <c r="I226" s="77"/>
      <c r="J226" s="78"/>
      <c r="K226" s="79"/>
      <c r="L226" s="179"/>
      <c r="M226" s="176"/>
      <c r="N226" s="180"/>
      <c r="O226" s="126"/>
    </row>
    <row r="227" spans="1:16" ht="18" customHeight="1">
      <c r="A227" s="22"/>
      <c r="B227" s="215" t="s">
        <v>80</v>
      </c>
      <c r="C227" s="216"/>
      <c r="D227" s="216"/>
      <c r="E227" s="216"/>
      <c r="F227" s="216"/>
      <c r="G227" s="217"/>
      <c r="H227" s="81">
        <f>SUM(H217:H226)</f>
        <v>160</v>
      </c>
      <c r="I227" s="181">
        <f>IF(H222=0,"",H222/B217)</f>
        <v>0.68376068376068377</v>
      </c>
      <c r="J227" s="181">
        <f>IF(H227=0,"",H227/B217)</f>
        <v>0.68376068376068377</v>
      </c>
      <c r="K227" s="181">
        <f>IF(H222=0,"",J227-I227)</f>
        <v>0</v>
      </c>
      <c r="L227" s="1"/>
      <c r="M227" s="27"/>
      <c r="N227" s="30"/>
      <c r="O227" s="1"/>
    </row>
    <row r="228" spans="1:16" ht="12.75" customHeight="1"/>
    <row r="229" spans="1:16" ht="12.75" customHeight="1"/>
    <row r="230" spans="1:16" ht="18" customHeight="1">
      <c r="A230" s="31"/>
      <c r="B230" s="252" t="s">
        <v>69</v>
      </c>
      <c r="C230" s="219"/>
      <c r="D230" s="219"/>
      <c r="E230" s="219"/>
      <c r="F230" s="219"/>
      <c r="G230" s="219"/>
      <c r="H230" s="168">
        <v>2202</v>
      </c>
      <c r="I230" s="148"/>
      <c r="J230" s="148"/>
      <c r="K230" s="148"/>
      <c r="L230" s="148"/>
      <c r="M230" s="148"/>
      <c r="N230" s="27"/>
      <c r="O230" s="27"/>
    </row>
    <row r="231" spans="1:16" ht="12.75" customHeight="1">
      <c r="A231" s="220" t="s">
        <v>19</v>
      </c>
      <c r="B231" s="221" t="s">
        <v>70</v>
      </c>
      <c r="C231" s="216"/>
      <c r="D231" s="216"/>
      <c r="E231" s="216"/>
      <c r="F231" s="216"/>
      <c r="G231" s="216"/>
      <c r="H231" s="222" t="s">
        <v>20</v>
      </c>
      <c r="I231" s="212" t="s">
        <v>11</v>
      </c>
      <c r="J231" s="212" t="s">
        <v>12</v>
      </c>
      <c r="K231" s="223" t="s">
        <v>13</v>
      </c>
      <c r="L231" s="212" t="s">
        <v>14</v>
      </c>
      <c r="M231" s="214" t="s">
        <v>15</v>
      </c>
      <c r="N231" s="214" t="s">
        <v>16</v>
      </c>
      <c r="O231" s="212" t="s">
        <v>17</v>
      </c>
    </row>
    <row r="232" spans="1:16" ht="12.75" customHeight="1">
      <c r="A232" s="213"/>
      <c r="B232" s="46" t="s">
        <v>71</v>
      </c>
      <c r="C232" s="46" t="s">
        <v>72</v>
      </c>
      <c r="D232" s="46" t="s">
        <v>73</v>
      </c>
      <c r="E232" s="46" t="s">
        <v>74</v>
      </c>
      <c r="F232" s="46" t="s">
        <v>75</v>
      </c>
      <c r="G232" s="46" t="s">
        <v>76</v>
      </c>
      <c r="H232" s="213"/>
      <c r="I232" s="213"/>
      <c r="J232" s="213"/>
      <c r="K232" s="213"/>
      <c r="L232" s="213"/>
      <c r="M232" s="213"/>
      <c r="N232" s="213"/>
      <c r="O232" s="213"/>
    </row>
    <row r="233" spans="1:16" ht="12.75" customHeight="1">
      <c r="A233" s="46">
        <v>2202</v>
      </c>
      <c r="B233" s="84">
        <v>304</v>
      </c>
      <c r="C233" s="84"/>
      <c r="D233" s="84"/>
      <c r="E233" s="84"/>
      <c r="F233" s="84"/>
      <c r="G233" s="84"/>
      <c r="H233" s="85"/>
      <c r="I233" s="49"/>
      <c r="J233" s="50"/>
      <c r="K233" s="51"/>
      <c r="L233" s="20"/>
      <c r="M233" s="170">
        <f>B233</f>
        <v>304</v>
      </c>
      <c r="N233" s="171"/>
      <c r="O233" s="20"/>
    </row>
    <row r="234" spans="1:16" ht="12.75" customHeight="1">
      <c r="A234" s="46">
        <v>2301</v>
      </c>
      <c r="B234" s="84"/>
      <c r="C234" s="84">
        <v>290</v>
      </c>
      <c r="D234" s="84"/>
      <c r="E234" s="84"/>
      <c r="F234" s="84"/>
      <c r="G234" s="84"/>
      <c r="H234" s="85"/>
      <c r="I234" s="55"/>
      <c r="J234" s="1"/>
      <c r="K234" s="56"/>
      <c r="L234" s="172">
        <f>IF(C234=0,"",C234/B233)</f>
        <v>0.95394736842105265</v>
      </c>
      <c r="M234" s="63">
        <v>292</v>
      </c>
      <c r="N234" s="173">
        <f t="shared" ref="N234:N238" si="28">IF(M234=0,"",M234/M233)</f>
        <v>0.96052631578947367</v>
      </c>
      <c r="O234" s="173">
        <f t="shared" ref="O234:O238" si="29">IF(M234=0,"",100%-N234)</f>
        <v>3.9473684210526327E-2</v>
      </c>
    </row>
    <row r="235" spans="1:16" ht="12.75" customHeight="1">
      <c r="A235" s="46">
        <v>2302</v>
      </c>
      <c r="B235" s="84"/>
      <c r="C235" s="84"/>
      <c r="D235" s="84">
        <v>269</v>
      </c>
      <c r="E235" s="84"/>
      <c r="F235" s="84"/>
      <c r="G235" s="84"/>
      <c r="H235" s="85"/>
      <c r="I235" s="55"/>
      <c r="J235" s="1"/>
      <c r="K235" s="56"/>
      <c r="L235" s="174">
        <f>IF(D235=0,"",D235/C234)</f>
        <v>0.92758620689655169</v>
      </c>
      <c r="M235" s="63">
        <v>277</v>
      </c>
      <c r="N235" s="175">
        <f t="shared" si="28"/>
        <v>0.94863013698630139</v>
      </c>
      <c r="O235" s="175">
        <f t="shared" si="29"/>
        <v>5.1369863013698613E-2</v>
      </c>
      <c r="P235" s="189">
        <f>M235/M233</f>
        <v>0.91118421052631582</v>
      </c>
    </row>
    <row r="236" spans="1:16" ht="12.75" customHeight="1">
      <c r="A236" s="46">
        <v>2401</v>
      </c>
      <c r="B236" s="84"/>
      <c r="C236" s="84"/>
      <c r="D236" s="84"/>
      <c r="E236" s="84">
        <v>264</v>
      </c>
      <c r="F236" s="84"/>
      <c r="G236" s="84"/>
      <c r="H236" s="85"/>
      <c r="I236" s="55"/>
      <c r="J236" s="1"/>
      <c r="K236" s="56"/>
      <c r="L236" s="174">
        <f>IF(E236=0,"",E236/D235)</f>
        <v>0.98141263940520451</v>
      </c>
      <c r="M236" s="63">
        <v>270</v>
      </c>
      <c r="N236" s="175">
        <f t="shared" si="28"/>
        <v>0.97472924187725629</v>
      </c>
      <c r="O236" s="175">
        <f t="shared" si="29"/>
        <v>2.5270758122743708E-2</v>
      </c>
    </row>
    <row r="237" spans="1:16" ht="12.75" customHeight="1">
      <c r="A237" s="46">
        <v>2402</v>
      </c>
      <c r="B237" s="84"/>
      <c r="C237" s="84"/>
      <c r="D237" s="84"/>
      <c r="E237" s="84"/>
      <c r="F237" s="84"/>
      <c r="G237" s="84"/>
      <c r="H237" s="85"/>
      <c r="I237" s="55"/>
      <c r="J237" s="1"/>
      <c r="K237" s="56"/>
      <c r="L237" s="174" t="str">
        <f>IF(F237=0,"",F237/E236)</f>
        <v/>
      </c>
      <c r="M237" s="63"/>
      <c r="N237" s="175" t="str">
        <f t="shared" si="28"/>
        <v/>
      </c>
      <c r="O237" s="175" t="str">
        <f t="shared" si="29"/>
        <v/>
      </c>
    </row>
    <row r="238" spans="1:16" ht="12.75" customHeight="1">
      <c r="A238" s="182">
        <v>2501</v>
      </c>
      <c r="B238" s="84"/>
      <c r="C238" s="84"/>
      <c r="D238" s="84"/>
      <c r="E238" s="84"/>
      <c r="F238" s="84"/>
      <c r="G238" s="84"/>
      <c r="H238" s="85"/>
      <c r="I238" s="55"/>
      <c r="J238" s="1"/>
      <c r="K238" s="56"/>
      <c r="L238" s="174" t="str">
        <f>IF(G238=0,"",G238/F237)</f>
        <v/>
      </c>
      <c r="M238" s="176"/>
      <c r="N238" s="175" t="str">
        <f t="shared" si="28"/>
        <v/>
      </c>
      <c r="O238" s="175" t="str">
        <f t="shared" si="29"/>
        <v/>
      </c>
    </row>
    <row r="239" spans="1:16" ht="12.75" customHeight="1">
      <c r="A239" s="177" t="s">
        <v>103</v>
      </c>
      <c r="B239" s="84"/>
      <c r="C239" s="84"/>
      <c r="D239" s="84"/>
      <c r="E239" s="84"/>
      <c r="F239" s="84"/>
      <c r="G239" s="84"/>
      <c r="H239" s="85"/>
      <c r="I239" s="55"/>
      <c r="J239" s="1"/>
      <c r="K239" s="27"/>
      <c r="L239" s="86"/>
      <c r="M239" s="176"/>
      <c r="N239" s="87"/>
      <c r="O239" s="178"/>
    </row>
    <row r="240" spans="1:16" ht="12.75" customHeight="1">
      <c r="A240" s="177" t="s">
        <v>104</v>
      </c>
      <c r="B240" s="84"/>
      <c r="C240" s="84"/>
      <c r="D240" s="84"/>
      <c r="E240" s="84"/>
      <c r="F240" s="84"/>
      <c r="G240" s="84"/>
      <c r="H240" s="85"/>
      <c r="I240" s="55"/>
      <c r="J240" s="1"/>
      <c r="K240" s="27"/>
      <c r="L240" s="86"/>
      <c r="M240" s="176"/>
      <c r="N240" s="87"/>
      <c r="O240" s="178"/>
    </row>
    <row r="241" spans="1:16" ht="12.75" customHeight="1">
      <c r="A241" s="177" t="s">
        <v>105</v>
      </c>
      <c r="B241" s="84"/>
      <c r="C241" s="84"/>
      <c r="D241" s="84"/>
      <c r="E241" s="84"/>
      <c r="F241" s="84"/>
      <c r="G241" s="84"/>
      <c r="H241" s="85"/>
      <c r="I241" s="55"/>
      <c r="J241" s="1"/>
      <c r="K241" s="27"/>
      <c r="L241" s="86"/>
      <c r="M241" s="176"/>
      <c r="N241" s="87"/>
      <c r="O241" s="178"/>
    </row>
    <row r="242" spans="1:16" ht="12.75" customHeight="1">
      <c r="A242" s="177"/>
      <c r="B242" s="84"/>
      <c r="C242" s="84"/>
      <c r="D242" s="84"/>
      <c r="E242" s="84"/>
      <c r="F242" s="84"/>
      <c r="G242" s="84"/>
      <c r="H242" s="85"/>
      <c r="I242" s="77"/>
      <c r="J242" s="78"/>
      <c r="K242" s="79"/>
      <c r="L242" s="179"/>
      <c r="M242" s="176"/>
      <c r="N242" s="180"/>
      <c r="O242" s="126"/>
    </row>
    <row r="243" spans="1:16" ht="12.75" customHeight="1">
      <c r="A243" s="22"/>
      <c r="B243" s="215" t="s">
        <v>80</v>
      </c>
      <c r="C243" s="216"/>
      <c r="D243" s="216"/>
      <c r="E243" s="216"/>
      <c r="F243" s="216"/>
      <c r="G243" s="217"/>
      <c r="H243" s="81">
        <f>SUM(H233:H242)</f>
        <v>0</v>
      </c>
      <c r="I243" s="181" t="str">
        <f>IF(H241=0,"",H241/B233)</f>
        <v/>
      </c>
      <c r="J243" s="181" t="str">
        <f>IF(H243=0,"",H243/B233)</f>
        <v/>
      </c>
      <c r="K243" s="181" t="str">
        <f>IF(H241=0,"",J243-I243)</f>
        <v/>
      </c>
      <c r="L243" s="1"/>
      <c r="M243" s="27"/>
      <c r="N243" s="30"/>
      <c r="O243" s="1"/>
    </row>
    <row r="244" spans="1:16" ht="12.75" customHeight="1"/>
    <row r="245" spans="1:16" ht="12.75" customHeight="1"/>
    <row r="246" spans="1:16" ht="26.25">
      <c r="A246" s="31"/>
      <c r="B246" s="252" t="s">
        <v>69</v>
      </c>
      <c r="C246" s="219"/>
      <c r="D246" s="219"/>
      <c r="E246" s="219"/>
      <c r="F246" s="219"/>
      <c r="G246" s="219"/>
      <c r="H246" s="168">
        <v>2302</v>
      </c>
      <c r="I246" s="148"/>
      <c r="J246" s="148"/>
      <c r="K246" s="148"/>
      <c r="L246" s="148"/>
      <c r="M246" s="148"/>
      <c r="N246" s="27"/>
      <c r="O246" s="27"/>
      <c r="P246" s="202"/>
    </row>
    <row r="247" spans="1:16" ht="12.75" customHeight="1">
      <c r="A247" s="220" t="s">
        <v>19</v>
      </c>
      <c r="B247" s="221" t="s">
        <v>70</v>
      </c>
      <c r="C247" s="216"/>
      <c r="D247" s="216"/>
      <c r="E247" s="216"/>
      <c r="F247" s="216"/>
      <c r="G247" s="216"/>
      <c r="H247" s="222" t="s">
        <v>20</v>
      </c>
      <c r="I247" s="212" t="s">
        <v>11</v>
      </c>
      <c r="J247" s="212" t="s">
        <v>12</v>
      </c>
      <c r="K247" s="223" t="s">
        <v>13</v>
      </c>
      <c r="L247" s="212" t="s">
        <v>14</v>
      </c>
      <c r="M247" s="214" t="s">
        <v>15</v>
      </c>
      <c r="N247" s="214" t="s">
        <v>16</v>
      </c>
      <c r="O247" s="212" t="s">
        <v>17</v>
      </c>
      <c r="P247" s="202"/>
    </row>
    <row r="248" spans="1:16" ht="12.75" customHeight="1">
      <c r="A248" s="213"/>
      <c r="B248" s="46" t="s">
        <v>71</v>
      </c>
      <c r="C248" s="46" t="s">
        <v>72</v>
      </c>
      <c r="D248" s="46" t="s">
        <v>73</v>
      </c>
      <c r="E248" s="46" t="s">
        <v>74</v>
      </c>
      <c r="F248" s="46" t="s">
        <v>75</v>
      </c>
      <c r="G248" s="46" t="s">
        <v>76</v>
      </c>
      <c r="H248" s="213"/>
      <c r="I248" s="213"/>
      <c r="J248" s="213"/>
      <c r="K248" s="213"/>
      <c r="L248" s="213"/>
      <c r="M248" s="213"/>
      <c r="N248" s="213"/>
      <c r="O248" s="213"/>
      <c r="P248" s="202"/>
    </row>
    <row r="249" spans="1:16" ht="12.75" customHeight="1">
      <c r="A249" s="46">
        <v>2302</v>
      </c>
      <c r="B249" s="84">
        <v>314</v>
      </c>
      <c r="C249" s="84"/>
      <c r="D249" s="84"/>
      <c r="E249" s="84"/>
      <c r="F249" s="84"/>
      <c r="G249" s="84"/>
      <c r="H249" s="95"/>
      <c r="I249" s="49"/>
      <c r="J249" s="50"/>
      <c r="K249" s="51"/>
      <c r="L249" s="20"/>
      <c r="M249" s="170">
        <f>B249</f>
        <v>314</v>
      </c>
      <c r="N249" s="171"/>
      <c r="O249" s="20"/>
      <c r="P249" s="202"/>
    </row>
    <row r="250" spans="1:16" ht="12.75" customHeight="1">
      <c r="A250" s="46">
        <v>2401</v>
      </c>
      <c r="B250" s="84"/>
      <c r="C250" s="84">
        <v>289</v>
      </c>
      <c r="D250" s="84"/>
      <c r="E250" s="84"/>
      <c r="F250" s="84"/>
      <c r="G250" s="84"/>
      <c r="H250" s="95"/>
      <c r="I250" s="55"/>
      <c r="J250" s="1"/>
      <c r="K250" s="56"/>
      <c r="L250" s="172">
        <f>IF(C250=0,"",C250/B249)</f>
        <v>0.92038216560509556</v>
      </c>
      <c r="M250" s="63">
        <v>292</v>
      </c>
      <c r="N250" s="173">
        <f t="shared" ref="N250:N254" si="30">IF(M250=0,"",M250/M249)</f>
        <v>0.92993630573248409</v>
      </c>
      <c r="O250" s="173">
        <f t="shared" ref="O250:O254" si="31">IF(M250=0,"",100%-N250)</f>
        <v>7.0063694267515908E-2</v>
      </c>
      <c r="P250" s="202"/>
    </row>
    <row r="251" spans="1:16" ht="12.75" customHeight="1">
      <c r="A251" s="46">
        <v>2402</v>
      </c>
      <c r="B251" s="84"/>
      <c r="C251" s="84"/>
      <c r="D251" s="84"/>
      <c r="E251" s="84"/>
      <c r="F251" s="84"/>
      <c r="G251" s="84"/>
      <c r="H251" s="95"/>
      <c r="I251" s="55"/>
      <c r="J251" s="1"/>
      <c r="K251" s="56"/>
      <c r="L251" s="174" t="str">
        <f>IF(D251=0,"",D251/C250)</f>
        <v/>
      </c>
      <c r="M251" s="63"/>
      <c r="N251" s="175" t="str">
        <f t="shared" si="30"/>
        <v/>
      </c>
      <c r="O251" s="175" t="str">
        <f t="shared" si="31"/>
        <v/>
      </c>
      <c r="P251" s="189">
        <f>M251/M249</f>
        <v>0</v>
      </c>
    </row>
    <row r="252" spans="1:16" ht="12.75" customHeight="1">
      <c r="A252" s="46">
        <v>2501</v>
      </c>
      <c r="B252" s="84"/>
      <c r="C252" s="84"/>
      <c r="D252" s="84"/>
      <c r="E252" s="84"/>
      <c r="F252" s="84"/>
      <c r="G252" s="84"/>
      <c r="H252" s="95"/>
      <c r="I252" s="55"/>
      <c r="J252" s="1"/>
      <c r="K252" s="56"/>
      <c r="L252" s="174" t="str">
        <f>IF(E252=0,"",E252/D251)</f>
        <v/>
      </c>
      <c r="M252" s="63"/>
      <c r="N252" s="175" t="str">
        <f t="shared" si="30"/>
        <v/>
      </c>
      <c r="O252" s="175" t="str">
        <f t="shared" si="31"/>
        <v/>
      </c>
      <c r="P252" s="202"/>
    </row>
    <row r="253" spans="1:16" ht="12.75" customHeight="1">
      <c r="A253" s="46">
        <v>2502</v>
      </c>
      <c r="B253" s="84"/>
      <c r="C253" s="84"/>
      <c r="D253" s="84"/>
      <c r="E253" s="84"/>
      <c r="F253" s="84"/>
      <c r="G253" s="84"/>
      <c r="H253" s="95"/>
      <c r="I253" s="55"/>
      <c r="J253" s="1"/>
      <c r="K253" s="56"/>
      <c r="L253" s="174" t="str">
        <f>IF(F253=0,"",F253/E252)</f>
        <v/>
      </c>
      <c r="M253" s="63"/>
      <c r="N253" s="175" t="str">
        <f t="shared" si="30"/>
        <v/>
      </c>
      <c r="O253" s="175" t="str">
        <f t="shared" si="31"/>
        <v/>
      </c>
      <c r="P253" s="202"/>
    </row>
    <row r="254" spans="1:16" ht="12.75" customHeight="1">
      <c r="A254" s="182">
        <v>2601</v>
      </c>
      <c r="B254" s="84"/>
      <c r="C254" s="84"/>
      <c r="D254" s="84"/>
      <c r="E254" s="84"/>
      <c r="F254" s="84"/>
      <c r="G254" s="84"/>
      <c r="H254" s="95"/>
      <c r="I254" s="55"/>
      <c r="J254" s="1"/>
      <c r="K254" s="56"/>
      <c r="L254" s="174" t="str">
        <f>IF(G254=0,"",G254/F253)</f>
        <v/>
      </c>
      <c r="M254" s="176"/>
      <c r="N254" s="175" t="str">
        <f t="shared" si="30"/>
        <v/>
      </c>
      <c r="O254" s="175" t="str">
        <f t="shared" si="31"/>
        <v/>
      </c>
      <c r="P254" s="202"/>
    </row>
    <row r="255" spans="1:16" ht="12.75" customHeight="1">
      <c r="A255" s="177" t="s">
        <v>105</v>
      </c>
      <c r="B255" s="84"/>
      <c r="C255" s="84"/>
      <c r="D255" s="84"/>
      <c r="E255" s="84"/>
      <c r="F255" s="84"/>
      <c r="G255" s="84"/>
      <c r="H255" s="95"/>
      <c r="I255" s="55"/>
      <c r="J255" s="1"/>
      <c r="K255" s="27"/>
      <c r="L255" s="86"/>
      <c r="M255" s="176"/>
      <c r="N255" s="87"/>
      <c r="O255" s="178"/>
      <c r="P255" s="202"/>
    </row>
    <row r="256" spans="1:16" ht="12.75" customHeight="1">
      <c r="A256" s="177" t="s">
        <v>106</v>
      </c>
      <c r="B256" s="84"/>
      <c r="C256" s="84"/>
      <c r="D256" s="84"/>
      <c r="E256" s="84"/>
      <c r="F256" s="84"/>
      <c r="G256" s="84"/>
      <c r="H256" s="95"/>
      <c r="I256" s="55"/>
      <c r="J256" s="1"/>
      <c r="K256" s="27"/>
      <c r="L256" s="86"/>
      <c r="M256" s="176"/>
      <c r="N256" s="87"/>
      <c r="O256" s="178"/>
      <c r="P256" s="202"/>
    </row>
    <row r="257" spans="1:16" ht="12.75" customHeight="1">
      <c r="A257" s="177" t="s">
        <v>107</v>
      </c>
      <c r="B257" s="84"/>
      <c r="C257" s="84"/>
      <c r="D257" s="84"/>
      <c r="E257" s="84"/>
      <c r="F257" s="84"/>
      <c r="G257" s="84"/>
      <c r="H257" s="95"/>
      <c r="I257" s="55"/>
      <c r="J257" s="1"/>
      <c r="K257" s="27"/>
      <c r="L257" s="86"/>
      <c r="M257" s="176"/>
      <c r="N257" s="87"/>
      <c r="O257" s="178"/>
      <c r="P257" s="202"/>
    </row>
    <row r="258" spans="1:16" ht="12.75" customHeight="1">
      <c r="A258" s="177"/>
      <c r="B258" s="84"/>
      <c r="C258" s="84"/>
      <c r="D258" s="84"/>
      <c r="E258" s="84"/>
      <c r="F258" s="84"/>
      <c r="G258" s="84"/>
      <c r="H258" s="95"/>
      <c r="I258" s="77"/>
      <c r="J258" s="78"/>
      <c r="K258" s="79"/>
      <c r="L258" s="179"/>
      <c r="M258" s="176"/>
      <c r="N258" s="180"/>
      <c r="O258" s="126"/>
      <c r="P258" s="202"/>
    </row>
    <row r="259" spans="1:16" ht="12.75" customHeight="1">
      <c r="A259" s="22"/>
      <c r="B259" s="215" t="s">
        <v>80</v>
      </c>
      <c r="C259" s="216"/>
      <c r="D259" s="216"/>
      <c r="E259" s="216"/>
      <c r="F259" s="216"/>
      <c r="G259" s="217"/>
      <c r="H259" s="81">
        <f>SUM(H249:H258)</f>
        <v>0</v>
      </c>
      <c r="I259" s="181" t="str">
        <f>IF(H257=0,"",H257/B249)</f>
        <v/>
      </c>
      <c r="J259" s="181" t="str">
        <f>IF(H259=0,"",H259/B249)</f>
        <v/>
      </c>
      <c r="K259" s="181" t="str">
        <f>IF(H257=0,"",J259-I259)</f>
        <v/>
      </c>
      <c r="L259" s="1"/>
      <c r="M259" s="27"/>
      <c r="N259" s="30"/>
      <c r="O259" s="1"/>
      <c r="P259" s="202"/>
    </row>
    <row r="260" spans="1:16" ht="12.75" customHeight="1"/>
    <row r="261" spans="1:16" ht="12.75" customHeight="1"/>
    <row r="262" spans="1:16" ht="12.75" customHeight="1"/>
    <row r="263" spans="1:16" ht="12.75" customHeight="1"/>
    <row r="264" spans="1:16" ht="12.75" customHeight="1"/>
    <row r="265" spans="1:16" ht="12.75" customHeight="1"/>
    <row r="266" spans="1:16" ht="12.75" customHeight="1"/>
    <row r="267" spans="1:16" ht="12.75" customHeight="1"/>
    <row r="268" spans="1:16" ht="12.75" customHeight="1"/>
    <row r="269" spans="1:16" ht="12.75" customHeight="1"/>
    <row r="270" spans="1:16" ht="12.75" customHeight="1"/>
    <row r="271" spans="1:16" ht="12.75" customHeight="1"/>
    <row r="272" spans="1:16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92">
    <mergeCell ref="N247:N248"/>
    <mergeCell ref="O247:O248"/>
    <mergeCell ref="B259:G259"/>
    <mergeCell ref="B246:G246"/>
    <mergeCell ref="A247:A248"/>
    <mergeCell ref="B247:G247"/>
    <mergeCell ref="H247:H248"/>
    <mergeCell ref="I247:I248"/>
    <mergeCell ref="J247:J248"/>
    <mergeCell ref="K247:K248"/>
    <mergeCell ref="L247:L248"/>
    <mergeCell ref="M247:M248"/>
    <mergeCell ref="K165:K166"/>
    <mergeCell ref="L165:L166"/>
    <mergeCell ref="M165:M166"/>
    <mergeCell ref="N165:N166"/>
    <mergeCell ref="O165:O166"/>
    <mergeCell ref="B161:G161"/>
    <mergeCell ref="B164:G164"/>
    <mergeCell ref="A165:A166"/>
    <mergeCell ref="B165:G165"/>
    <mergeCell ref="H165:H166"/>
    <mergeCell ref="I165:I166"/>
    <mergeCell ref="J165:J166"/>
    <mergeCell ref="K132:K133"/>
    <mergeCell ref="L132:L133"/>
    <mergeCell ref="M132:M133"/>
    <mergeCell ref="N132:N133"/>
    <mergeCell ref="O132:O133"/>
    <mergeCell ref="B128:G128"/>
    <mergeCell ref="B131:G131"/>
    <mergeCell ref="A132:A133"/>
    <mergeCell ref="B132:G132"/>
    <mergeCell ref="H132:H133"/>
    <mergeCell ref="I132:I133"/>
    <mergeCell ref="J132:J133"/>
    <mergeCell ref="K116:K117"/>
    <mergeCell ref="L116:L117"/>
    <mergeCell ref="M116:M117"/>
    <mergeCell ref="N116:N117"/>
    <mergeCell ref="O116:O117"/>
    <mergeCell ref="B112:G112"/>
    <mergeCell ref="B115:G115"/>
    <mergeCell ref="A116:A117"/>
    <mergeCell ref="B116:G116"/>
    <mergeCell ref="H116:H117"/>
    <mergeCell ref="I116:I117"/>
    <mergeCell ref="J116:J117"/>
    <mergeCell ref="K100:K101"/>
    <mergeCell ref="L100:L101"/>
    <mergeCell ref="M100:M101"/>
    <mergeCell ref="N100:N101"/>
    <mergeCell ref="O100:O101"/>
    <mergeCell ref="B96:G96"/>
    <mergeCell ref="B99:G99"/>
    <mergeCell ref="A100:A101"/>
    <mergeCell ref="B100:G100"/>
    <mergeCell ref="H100:H101"/>
    <mergeCell ref="I100:I101"/>
    <mergeCell ref="J100:J101"/>
    <mergeCell ref="J68:J69"/>
    <mergeCell ref="K84:K85"/>
    <mergeCell ref="L84:L85"/>
    <mergeCell ref="M84:M85"/>
    <mergeCell ref="N84:N85"/>
    <mergeCell ref="O84:O85"/>
    <mergeCell ref="B80:G80"/>
    <mergeCell ref="B83:G83"/>
    <mergeCell ref="A84:A85"/>
    <mergeCell ref="B84:G84"/>
    <mergeCell ref="H84:H85"/>
    <mergeCell ref="I84:I85"/>
    <mergeCell ref="J84:J85"/>
    <mergeCell ref="B243:G243"/>
    <mergeCell ref="K52:K53"/>
    <mergeCell ref="L52:L53"/>
    <mergeCell ref="M52:M53"/>
    <mergeCell ref="N52:N53"/>
    <mergeCell ref="O52:O53"/>
    <mergeCell ref="B48:G48"/>
    <mergeCell ref="B51:G51"/>
    <mergeCell ref="A52:A53"/>
    <mergeCell ref="B52:G52"/>
    <mergeCell ref="H52:H53"/>
    <mergeCell ref="I52:I53"/>
    <mergeCell ref="J52:J53"/>
    <mergeCell ref="K68:K69"/>
    <mergeCell ref="L68:L69"/>
    <mergeCell ref="M68:M69"/>
    <mergeCell ref="N68:N69"/>
    <mergeCell ref="O68:O69"/>
    <mergeCell ref="B64:G64"/>
    <mergeCell ref="B67:G67"/>
    <mergeCell ref="A68:A69"/>
    <mergeCell ref="B68:G68"/>
    <mergeCell ref="H68:H69"/>
    <mergeCell ref="I68:I69"/>
    <mergeCell ref="K231:K232"/>
    <mergeCell ref="L231:L232"/>
    <mergeCell ref="M231:M232"/>
    <mergeCell ref="N231:N232"/>
    <mergeCell ref="O231:O232"/>
    <mergeCell ref="B227:G227"/>
    <mergeCell ref="B230:G230"/>
    <mergeCell ref="A231:A232"/>
    <mergeCell ref="B231:G231"/>
    <mergeCell ref="H231:H232"/>
    <mergeCell ref="I231:I232"/>
    <mergeCell ref="J231:J232"/>
    <mergeCell ref="K36:K37"/>
    <mergeCell ref="L36:L37"/>
    <mergeCell ref="M36:M37"/>
    <mergeCell ref="N36:N37"/>
    <mergeCell ref="O36:O37"/>
    <mergeCell ref="B32:G32"/>
    <mergeCell ref="B35:G35"/>
    <mergeCell ref="A36:A37"/>
    <mergeCell ref="B36:G36"/>
    <mergeCell ref="H36:H37"/>
    <mergeCell ref="I36:I37"/>
    <mergeCell ref="J36:J37"/>
    <mergeCell ref="K20:K21"/>
    <mergeCell ref="L20:L21"/>
    <mergeCell ref="M20:M21"/>
    <mergeCell ref="N20:N21"/>
    <mergeCell ref="O20:O21"/>
    <mergeCell ref="B16:G16"/>
    <mergeCell ref="B19:G19"/>
    <mergeCell ref="A20:A21"/>
    <mergeCell ref="B20:G20"/>
    <mergeCell ref="H20:H21"/>
    <mergeCell ref="I20:I21"/>
    <mergeCell ref="J20:J21"/>
    <mergeCell ref="L4:L5"/>
    <mergeCell ref="M4:M5"/>
    <mergeCell ref="N4:N5"/>
    <mergeCell ref="O4:O5"/>
    <mergeCell ref="B3:G3"/>
    <mergeCell ref="A4:A5"/>
    <mergeCell ref="B4:G4"/>
    <mergeCell ref="H4:H5"/>
    <mergeCell ref="I4:I5"/>
    <mergeCell ref="J4:J5"/>
    <mergeCell ref="K4:K5"/>
    <mergeCell ref="K215:K216"/>
    <mergeCell ref="L215:L216"/>
    <mergeCell ref="M215:M216"/>
    <mergeCell ref="N215:N216"/>
    <mergeCell ref="O215:O216"/>
    <mergeCell ref="B210:G210"/>
    <mergeCell ref="B214:G214"/>
    <mergeCell ref="A215:A216"/>
    <mergeCell ref="B215:G215"/>
    <mergeCell ref="H215:H216"/>
    <mergeCell ref="I215:I216"/>
    <mergeCell ref="J215:J216"/>
    <mergeCell ref="K198:K199"/>
    <mergeCell ref="L198:L199"/>
    <mergeCell ref="M198:M199"/>
    <mergeCell ref="N198:N199"/>
    <mergeCell ref="O198:O199"/>
    <mergeCell ref="B194:G194"/>
    <mergeCell ref="B197:G197"/>
    <mergeCell ref="A198:A199"/>
    <mergeCell ref="B198:G198"/>
    <mergeCell ref="H198:H199"/>
    <mergeCell ref="I198:I199"/>
    <mergeCell ref="J198:J199"/>
    <mergeCell ref="K182:K183"/>
    <mergeCell ref="L182:L183"/>
    <mergeCell ref="M182:M183"/>
    <mergeCell ref="N182:N183"/>
    <mergeCell ref="O182:O183"/>
    <mergeCell ref="B177:G177"/>
    <mergeCell ref="B181:G181"/>
    <mergeCell ref="A182:A183"/>
    <mergeCell ref="B182:G182"/>
    <mergeCell ref="H182:H183"/>
    <mergeCell ref="I182:I183"/>
    <mergeCell ref="J182:J183"/>
    <mergeCell ref="K149:K150"/>
    <mergeCell ref="L149:L150"/>
    <mergeCell ref="M149:M150"/>
    <mergeCell ref="N149:N150"/>
    <mergeCell ref="O149:O150"/>
    <mergeCell ref="B144:G144"/>
    <mergeCell ref="B148:G148"/>
    <mergeCell ref="A149:A150"/>
    <mergeCell ref="B149:G149"/>
    <mergeCell ref="H149:H150"/>
    <mergeCell ref="I149:I150"/>
    <mergeCell ref="J149:J150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Administracion</vt:lpstr>
      <vt:lpstr>Cs computacionales</vt:lpstr>
      <vt:lpstr>COMPUTACION</vt:lpstr>
      <vt:lpstr>Enfermeria</vt:lpstr>
      <vt:lpstr>DERECHO</vt:lpstr>
      <vt:lpstr>MEDICO CIR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2003-03-18T16:53:22Z</dcterms:created>
  <dcterms:modified xsi:type="dcterms:W3CDTF">2024-09-06T17:49:23Z</dcterms:modified>
</cp:coreProperties>
</file>